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3" yWindow="65523" windowWidth="20972" windowHeight="6061" activeTab="0"/>
  </bookViews>
  <sheets>
    <sheet name="沖縄県４－１" sheetId="1" r:id="rId1"/>
    <sheet name="沖縄県４－２" sheetId="2" r:id="rId2"/>
    <sheet name="沖縄県４－３" sheetId="3" r:id="rId3"/>
    <sheet name="沖縄県４－４" sheetId="4" r:id="rId4"/>
  </sheets>
  <definedNames>
    <definedName name="_xlnm.Print_Area" localSheetId="3">'沖縄県４－４'!$A$1:$AA$55</definedName>
    <definedName name="_xlnm.Print_Titles" localSheetId="0">'沖縄県４－１'!$4:$6</definedName>
    <definedName name="_xlnm.Print_Titles" localSheetId="1">'沖縄県４－２'!$4:$7</definedName>
    <definedName name="_xlnm.Print_Titles" localSheetId="2">'沖縄県４－３'!$4:$6</definedName>
    <definedName name="_xlnm.Print_Titles" localSheetId="3">'沖縄県４－４'!$7:$10</definedName>
  </definedNames>
  <calcPr fullCalcOnLoad="1"/>
</workbook>
</file>

<file path=xl/sharedStrings.xml><?xml version="1.0" encoding="utf-8"?>
<sst xmlns="http://schemas.openxmlformats.org/spreadsheetml/2006/main" count="588" uniqueCount="232">
  <si>
    <t>都道府県名</t>
  </si>
  <si>
    <t>総委員数</t>
  </si>
  <si>
    <t>審議会等数</t>
  </si>
  <si>
    <t>公布日</t>
  </si>
  <si>
    <t>施行日</t>
  </si>
  <si>
    <t>合　　　計</t>
  </si>
  <si>
    <t>宣言の形態</t>
  </si>
  <si>
    <t>有</t>
  </si>
  <si>
    <t>無</t>
  </si>
  <si>
    <t>有</t>
  </si>
  <si>
    <t>管理職総数</t>
  </si>
  <si>
    <t>うち一般行政職</t>
  </si>
  <si>
    <t>広域小計</t>
  </si>
  <si>
    <t>小計</t>
  </si>
  <si>
    <t>調査票４－１</t>
  </si>
  <si>
    <t>調査票４－２</t>
  </si>
  <si>
    <t>市（区）町村別集計項目（女性の登用）　</t>
  </si>
  <si>
    <t>市（区）町村コード</t>
  </si>
  <si>
    <t>市（区）町村名</t>
  </si>
  <si>
    <t>市（区）町村別集計項目（推進体制等）　</t>
  </si>
  <si>
    <t>男女共同参画関係施策についての苦情の処理を行う体制の有無</t>
  </si>
  <si>
    <t>調査時点コード</t>
  </si>
  <si>
    <t>調査票４－３</t>
  </si>
  <si>
    <t>副市（区）長数</t>
  </si>
  <si>
    <t>自治会長数</t>
  </si>
  <si>
    <t>町村長</t>
  </si>
  <si>
    <t>計　画　期　間</t>
  </si>
  <si>
    <t>都道府県コード</t>
  </si>
  <si>
    <t>愛称・通称</t>
  </si>
  <si>
    <t>郵便番号</t>
  </si>
  <si>
    <t>電話番号</t>
  </si>
  <si>
    <t>住　所</t>
  </si>
  <si>
    <t>所　　　　　在　　　　　地　　　　　等</t>
  </si>
  <si>
    <t>名　　称</t>
  </si>
  <si>
    <t>その他</t>
  </si>
  <si>
    <t>市（区）町村別集計項目（総合的な施設、苦情処理体制）　</t>
  </si>
  <si>
    <t>調査票４－４</t>
  </si>
  <si>
    <t>首　　長　、　自　　治　　会　　長　　等　　の　　状　　況</t>
  </si>
  <si>
    <t>市（区）町村別集計項目（男女共同参画に関する宣言、首長、自治会長等の状況）　</t>
  </si>
  <si>
    <t>審議会等委員の目標
（目標を設定している市（区）町村のみ記入）</t>
  </si>
  <si>
    <t>目
標
値
（％）</t>
  </si>
  <si>
    <t xml:space="preserve">目標年度
</t>
  </si>
  <si>
    <t>女
性
比
率
（％）</t>
  </si>
  <si>
    <t>管
理
職
総
数</t>
  </si>
  <si>
    <t>を含む数
女性委員</t>
  </si>
  <si>
    <t>管理職数
女性</t>
  </si>
  <si>
    <t>管理職の在職状況</t>
  </si>
  <si>
    <t>地方自治法（第202条の３）に基づく
審議会等における登用状況</t>
  </si>
  <si>
    <t>地方自治法(第180条の５）に基づく
委員会等における登用状況</t>
  </si>
  <si>
    <t>女
性
比
率 
（％）</t>
  </si>
  <si>
    <t>副町村長数</t>
  </si>
  <si>
    <t>宣言年月日</t>
  </si>
  <si>
    <r>
      <t>都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道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府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県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名</t>
    </r>
  </si>
  <si>
    <t>担当課（室）名</t>
  </si>
  <si>
    <t>所　　　　属</t>
  </si>
  <si>
    <r>
      <t>事</t>
    </r>
    <r>
      <rPr>
        <sz val="6"/>
        <rFont val="ＭＳ Ｐゴシック"/>
        <family val="3"/>
      </rPr>
      <t xml:space="preserve"> </t>
    </r>
    <r>
      <rPr>
        <sz val="10"/>
        <rFont val="ＭＳ Ｐゴシック"/>
        <family val="3"/>
      </rPr>
      <t>務</t>
    </r>
    <r>
      <rPr>
        <sz val="6"/>
        <rFont val="ＭＳ Ｐゴシック"/>
        <family val="3"/>
      </rPr>
      <t xml:space="preserve"> </t>
    </r>
    <r>
      <rPr>
        <sz val="10"/>
        <rFont val="ＭＳ Ｐゴシック"/>
        <family val="3"/>
      </rPr>
      <t>所</t>
    </r>
    <r>
      <rPr>
        <sz val="6"/>
        <rFont val="ＭＳ Ｐゴシック"/>
        <family val="3"/>
      </rPr>
      <t xml:space="preserve"> </t>
    </r>
    <r>
      <rPr>
        <sz val="10"/>
        <rFont val="ＭＳ Ｐゴシック"/>
        <family val="3"/>
      </rPr>
      <t>掌</t>
    </r>
  </si>
  <si>
    <t>諮問機関の有無</t>
  </si>
  <si>
    <t>条　　　例　　　名　　　称</t>
  </si>
  <si>
    <t>現在
の
状況</t>
  </si>
  <si>
    <t>計　　　　　画　　　　　名</t>
  </si>
  <si>
    <t>都道府県名</t>
  </si>
  <si>
    <t>市(区)町村名</t>
  </si>
  <si>
    <t>管　理　・　運　営　主　体</t>
  </si>
  <si>
    <t>ＦＡＸ番号</t>
  </si>
  <si>
    <t>指定管理者</t>
  </si>
  <si>
    <t>庁内連絡会議の有無</t>
  </si>
  <si>
    <t>市(区)町村コード</t>
  </si>
  <si>
    <t>その他：平成　　年　  月　  日</t>
  </si>
  <si>
    <t>直　営</t>
  </si>
  <si>
    <t>男女共同参画に関する計画
（平成22年4月1日現在で有効なもの）</t>
  </si>
  <si>
    <t>男　女　共　同　参　画　・　女　性　の　た　め　の　総　合　的　な　施　設　　(平　成　22　年　４　月　１　日　現　在　で　開　設　済　の　施　設)</t>
  </si>
  <si>
    <t>　　等数
女性委員</t>
  </si>
  <si>
    <t>委員会等数</t>
  </si>
  <si>
    <t>沖縄県</t>
  </si>
  <si>
    <t>那覇市</t>
  </si>
  <si>
    <t>平和交流・男女参画室</t>
  </si>
  <si>
    <t>那覇市男女共同参画条例</t>
  </si>
  <si>
    <t>なは女性センター</t>
  </si>
  <si>
    <t>http://www.city.naha.okinawa.jp/danjo/</t>
  </si>
  <si>
    <t>○</t>
  </si>
  <si>
    <t>なは男女共同参画都市宣言</t>
  </si>
  <si>
    <t>沖縄県</t>
  </si>
  <si>
    <t>宜野湾市</t>
  </si>
  <si>
    <t>企画政策課</t>
  </si>
  <si>
    <t>宜野湾市人材育成交流センターめぶき</t>
  </si>
  <si>
    <t>http://www.city.ginowan.okinawa.jp/2556/2568/2569/2604/2605/2487.html</t>
  </si>
  <si>
    <t>○</t>
  </si>
  <si>
    <t>共に輝く「ねたて」の都市（まち）・ぎのわん男女共同参画都市宣言</t>
  </si>
  <si>
    <t>石垣市</t>
  </si>
  <si>
    <t>広報広聴課</t>
  </si>
  <si>
    <t>石垣市男女共同参画推進条例</t>
  </si>
  <si>
    <t>第2次石垣市男女共同参画計画いしがきプラン</t>
  </si>
  <si>
    <t>みーどうん（女）・びぎどん（男）でつむぐ男女共同参画都市・いしがき宣言</t>
  </si>
  <si>
    <t>浦添市</t>
  </si>
  <si>
    <t>男女共同参画推進ハーモニーセンター</t>
  </si>
  <si>
    <t>浦添市男女共同参画推進ハーモニーセンター</t>
  </si>
  <si>
    <t>○</t>
  </si>
  <si>
    <t>沖縄市</t>
  </si>
  <si>
    <t>平和・男女共同課</t>
  </si>
  <si>
    <t>沖縄市男女共同参画計画（ひと・きらめきプラン）</t>
  </si>
  <si>
    <t>豊見城市</t>
  </si>
  <si>
    <t>市民課</t>
  </si>
  <si>
    <t>うるま市</t>
  </si>
  <si>
    <t>企画課</t>
  </si>
  <si>
    <t>うるま市男女共同参画行動計画～うるま夢プラン～</t>
  </si>
  <si>
    <t>宮古島市</t>
  </si>
  <si>
    <t>働く女性の家</t>
  </si>
  <si>
    <t>宮古島市男女共同参画計画</t>
  </si>
  <si>
    <t>名護市</t>
  </si>
  <si>
    <t>総務課</t>
  </si>
  <si>
    <t>名護市男女共同参画計画　あい・愛プラン</t>
  </si>
  <si>
    <t>糸満市</t>
  </si>
  <si>
    <t>糸満市男女共同参画計画～いちまんＶＩＶＯプラン～</t>
  </si>
  <si>
    <t>南城市</t>
  </si>
  <si>
    <t>生活環境課</t>
  </si>
  <si>
    <t>国頭村</t>
  </si>
  <si>
    <t>大宜味村</t>
  </si>
  <si>
    <t>総務課</t>
  </si>
  <si>
    <t>本部町</t>
  </si>
  <si>
    <t>恩納村</t>
  </si>
  <si>
    <t>宜野座村</t>
  </si>
  <si>
    <t>宜野座村男女共同参画推進条例</t>
  </si>
  <si>
    <t>宜野座村男女共同参画推進計画（ぎのざ・りっかプラン）</t>
  </si>
  <si>
    <t>金武町</t>
  </si>
  <si>
    <t>伊江村</t>
  </si>
  <si>
    <t>企画総務課</t>
  </si>
  <si>
    <t>読谷村</t>
  </si>
  <si>
    <t>企画財政課</t>
  </si>
  <si>
    <t>嘉手納町</t>
  </si>
  <si>
    <t>企画財政課</t>
  </si>
  <si>
    <t>北谷町</t>
  </si>
  <si>
    <t>北谷町ニライのまちづくり男女共同参画推進計画（改定版）</t>
  </si>
  <si>
    <t>北中城村</t>
  </si>
  <si>
    <t>中城村</t>
  </si>
  <si>
    <t>与那原町</t>
  </si>
  <si>
    <t>南風原町</t>
  </si>
  <si>
    <t>企画財政課</t>
  </si>
  <si>
    <t>南風原町男女共同参画推進会議設置条例</t>
  </si>
  <si>
    <t>渡嘉敷村</t>
  </si>
  <si>
    <t>座間味村</t>
  </si>
  <si>
    <t>住民課</t>
  </si>
  <si>
    <t>粟国村</t>
  </si>
  <si>
    <t>沖縄県</t>
  </si>
  <si>
    <t>南大東村</t>
  </si>
  <si>
    <t>久米島町</t>
  </si>
  <si>
    <t>竹富町</t>
  </si>
  <si>
    <t>与那国町</t>
  </si>
  <si>
    <t>長寿福祉課</t>
  </si>
  <si>
    <t>今帰仁村</t>
  </si>
  <si>
    <t>恩納村男女共同参画計画行動計画「ナビープラン」</t>
  </si>
  <si>
    <t>八重瀬町</t>
  </si>
  <si>
    <t>八重瀬町</t>
  </si>
  <si>
    <t>伊是名村</t>
  </si>
  <si>
    <t>東村</t>
  </si>
  <si>
    <t>総務財政課</t>
  </si>
  <si>
    <t>西原町</t>
  </si>
  <si>
    <t>西原町　</t>
  </si>
  <si>
    <t>渡名喜村</t>
  </si>
  <si>
    <t>伊平屋村</t>
  </si>
  <si>
    <t>北大東村</t>
  </si>
  <si>
    <t>北大東</t>
  </si>
  <si>
    <t>北大東村</t>
  </si>
  <si>
    <t>多良間村</t>
  </si>
  <si>
    <t>総務財政課</t>
  </si>
  <si>
    <t>与那国町</t>
  </si>
  <si>
    <t>南城市男女共同参画行動計画～なんじょう四間切輝きプラン～</t>
  </si>
  <si>
    <t>浦添市男女共同参画推進条例</t>
  </si>
  <si>
    <t>「第2次浦添市男女共同参画行動計画」　～てだこ女男（ひと）プラン～</t>
  </si>
  <si>
    <t>第二次西原町男女共同参画計画「さわふじプラン」</t>
  </si>
  <si>
    <t>まじゅんプラン</t>
  </si>
  <si>
    <t>第3次那覇市男女共同参画計画</t>
  </si>
  <si>
    <t>第2次宜野湾市男女共同参画計画～はごろもぷらん～（改訂版）</t>
  </si>
  <si>
    <t>嘉手納町男女共同参画計画（ハイビスカスプラン）</t>
  </si>
  <si>
    <t>ホームページ</t>
  </si>
  <si>
    <t>那覇市銘苅2-3-1</t>
  </si>
  <si>
    <t>宜野湾市志真志1-15-22</t>
  </si>
  <si>
    <t>浦添市安波茶2丁目3番5号</t>
  </si>
  <si>
    <t>900-0004</t>
  </si>
  <si>
    <t>901-2223</t>
  </si>
  <si>
    <t>ハーモニーセンター</t>
  </si>
  <si>
    <t>901-2114</t>
  </si>
  <si>
    <t>宣　　言　　名　　称</t>
  </si>
  <si>
    <t>市　（区）　長</t>
  </si>
  <si>
    <t>うち</t>
  </si>
  <si>
    <t>女
性
比
率 
（％）</t>
  </si>
  <si>
    <t>調査時点コード</t>
  </si>
  <si>
    <t xml:space="preserve">うち
　女理
　性職
　管数
</t>
  </si>
  <si>
    <t>平成22年度</t>
  </si>
  <si>
    <t>平成23年度</t>
  </si>
  <si>
    <t>平成24年度</t>
  </si>
  <si>
    <t>平成25年度</t>
  </si>
  <si>
    <t>平成28年度</t>
  </si>
  <si>
    <t>平成29年度</t>
  </si>
  <si>
    <t>秘書企画課</t>
  </si>
  <si>
    <t>平成20年度～平成29年度</t>
  </si>
  <si>
    <t>平成21年度～平成25年度</t>
  </si>
  <si>
    <t>平成18年度～平成27年度</t>
  </si>
  <si>
    <t>平成16年度～平成25年度</t>
  </si>
  <si>
    <t>平成12年度～平成22年度</t>
  </si>
  <si>
    <t>平成13年度～平成22年度</t>
  </si>
  <si>
    <t>平成19年度～平成28年度</t>
  </si>
  <si>
    <t>平成19年度～平成23年度</t>
  </si>
  <si>
    <t>平成22年度～平成31年度</t>
  </si>
  <si>
    <t>平成19年度～平成23年度</t>
  </si>
  <si>
    <t>施設管理</t>
  </si>
  <si>
    <t>事業運営</t>
  </si>
  <si>
    <t>そ　の　他</t>
  </si>
  <si>
    <t>(098)
951-3203</t>
  </si>
  <si>
    <t>(098)
951-3204</t>
  </si>
  <si>
    <t>(098)
896-1215</t>
  </si>
  <si>
    <t>(098)
896-1219</t>
  </si>
  <si>
    <t>(098)
874-5711</t>
  </si>
  <si>
    <t>(098)
874-5890</t>
  </si>
  <si>
    <t>平成18年度～平成27年度</t>
  </si>
  <si>
    <t>平成18年度～平成22年度</t>
  </si>
  <si>
    <t>平成15年度～平成24年度</t>
  </si>
  <si>
    <t>平成14年度～平成23年度</t>
  </si>
  <si>
    <t>H214.1</t>
  </si>
  <si>
    <t>自治会の設置なし</t>
  </si>
  <si>
    <t>平成28年度</t>
  </si>
  <si>
    <t>男女共同参画に関する条例（可決済のもの）</t>
  </si>
  <si>
    <t>市（区）町村コード</t>
  </si>
  <si>
    <t>男 女 共 同 参 画 に 関 す る 宣 言（注１）</t>
  </si>
  <si>
    <t>国との共催
　　　(注２)</t>
  </si>
  <si>
    <t>うち</t>
  </si>
  <si>
    <t>うち</t>
  </si>
  <si>
    <t>　（区）長数
女性副市</t>
  </si>
  <si>
    <t>女性副町村長数　　</t>
  </si>
  <si>
    <t>女性自治会長数</t>
  </si>
  <si>
    <t>-</t>
  </si>
  <si>
    <t>－</t>
  </si>
  <si>
    <r>
      <t>糸満市男女共同参画社会推進</t>
    </r>
    <r>
      <rPr>
        <sz val="10"/>
        <rFont val="ＭＳ Ｐゴシック"/>
        <family val="3"/>
      </rPr>
      <t>条例</t>
    </r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</si>
</sst>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"/>
    <numFmt numFmtId="178" formatCode="0.000"/>
    <numFmt numFmtId="179" formatCode="0.0_);[Red]\(0.0\)"/>
    <numFmt numFmtId="180" formatCode="0.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-411]ggge&quot;年&quot;m&quot;月&quot;d&quot;日&quot;;@"/>
    <numFmt numFmtId="185" formatCode="[$-411]ge\.m\.d;@"/>
    <numFmt numFmtId="186" formatCode="0_ "/>
    <numFmt numFmtId="187" formatCode="#,##0_ "/>
    <numFmt numFmtId="188" formatCode="#,##0_);[Red]\(#,##0\)"/>
    <numFmt numFmtId="189" formatCode="#,##0.0_);[Red]\(#,##0.0\)"/>
    <numFmt numFmtId="190" formatCode="0_);[Red]\(0\)"/>
    <numFmt numFmtId="191" formatCode="0.00_ "/>
    <numFmt numFmtId="192" formatCode="#,##0.0;[Red]\-#,##0.0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0"/>
      <name val="ＭＳ Ｐゴシック"/>
      <family val="3"/>
    </font>
    <font>
      <sz val="10"/>
      <color indexed="10"/>
      <name val="ＭＳ Ｐゴシック"/>
      <family val="3"/>
    </font>
    <font>
      <b/>
      <i/>
      <sz val="14"/>
      <name val="ＭＳ Ｐゴシック"/>
      <family val="3"/>
    </font>
    <font>
      <sz val="3"/>
      <name val="ＭＳ Ｐゴシック"/>
      <family val="3"/>
    </font>
    <font>
      <sz val="10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 diagonalUp="1">
      <left style="thin"/>
      <right style="thin"/>
      <top style="medium"/>
      <bottom style="medium"/>
      <diagonal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 diagonalUp="1">
      <left style="medium"/>
      <right style="thin"/>
      <top style="medium"/>
      <bottom style="medium"/>
      <diagonal style="thin"/>
    </border>
    <border diagonalUp="1">
      <left style="thin"/>
      <right>
        <color indexed="63"/>
      </right>
      <top style="medium"/>
      <bottom style="medium"/>
      <diagonal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 diagonalUp="1">
      <left style="thin"/>
      <right style="thin"/>
      <top>
        <color indexed="63"/>
      </top>
      <bottom style="thin"/>
      <diagonal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 diagonalUp="1">
      <left style="thin"/>
      <right style="medium"/>
      <top style="medium"/>
      <bottom style="medium"/>
      <diagonal style="thin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 diagonalUp="1">
      <left style="medium"/>
      <right style="thin"/>
      <top>
        <color indexed="63"/>
      </top>
      <bottom style="thin"/>
      <diagonal style="thin"/>
    </border>
    <border diagonalUp="1">
      <left style="thin"/>
      <right style="medium"/>
      <top>
        <color indexed="63"/>
      </top>
      <bottom style="thin"/>
      <diagonal style="thin"/>
    </border>
    <border>
      <left style="thin"/>
      <right style="medium"/>
      <top style="medium"/>
      <bottom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7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317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2" fillId="0" borderId="1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33" borderId="0" xfId="0" applyFont="1" applyFill="1" applyBorder="1" applyAlignment="1">
      <alignment horizontal="center" wrapText="1"/>
    </xf>
    <xf numFmtId="0" fontId="2" fillId="0" borderId="17" xfId="0" applyFont="1" applyBorder="1" applyAlignment="1">
      <alignment horizontal="center" vertical="center"/>
    </xf>
    <xf numFmtId="0" fontId="2" fillId="33" borderId="18" xfId="0" applyFont="1" applyFill="1" applyBorder="1" applyAlignment="1">
      <alignment horizontal="center" wrapText="1"/>
    </xf>
    <xf numFmtId="0" fontId="2" fillId="33" borderId="19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0" fontId="2" fillId="33" borderId="16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0" fontId="2" fillId="33" borderId="15" xfId="0" applyFont="1" applyFill="1" applyBorder="1" applyAlignment="1">
      <alignment vertical="center"/>
    </xf>
    <xf numFmtId="0" fontId="2" fillId="33" borderId="21" xfId="0" applyFont="1" applyFill="1" applyBorder="1" applyAlignment="1">
      <alignment vertical="center"/>
    </xf>
    <xf numFmtId="0" fontId="2" fillId="33" borderId="22" xfId="0" applyFont="1" applyFill="1" applyBorder="1" applyAlignment="1">
      <alignment vertical="center"/>
    </xf>
    <xf numFmtId="0" fontId="2" fillId="33" borderId="23" xfId="0" applyFont="1" applyFill="1" applyBorder="1" applyAlignment="1">
      <alignment vertical="center"/>
    </xf>
    <xf numFmtId="188" fontId="2" fillId="0" borderId="24" xfId="0" applyNumberFormat="1" applyFont="1" applyFill="1" applyBorder="1" applyAlignment="1">
      <alignment vertical="center"/>
    </xf>
    <xf numFmtId="0" fontId="2" fillId="0" borderId="18" xfId="0" applyFont="1" applyBorder="1" applyAlignment="1">
      <alignment horizontal="center" vertical="center" textRotation="255"/>
    </xf>
    <xf numFmtId="0" fontId="2" fillId="0" borderId="15" xfId="0" applyFont="1" applyBorder="1" applyAlignment="1">
      <alignment horizontal="center" vertical="center" textRotation="255" shrinkToFit="1"/>
    </xf>
    <xf numFmtId="0" fontId="2" fillId="0" borderId="0" xfId="0" applyFont="1" applyBorder="1" applyAlignment="1">
      <alignment horizontal="center" vertical="center" textRotation="255"/>
    </xf>
    <xf numFmtId="0" fontId="2" fillId="0" borderId="16" xfId="0" applyFont="1" applyBorder="1" applyAlignment="1">
      <alignment horizontal="center" vertical="center" textRotation="255"/>
    </xf>
    <xf numFmtId="0" fontId="2" fillId="0" borderId="25" xfId="0" applyFont="1" applyBorder="1" applyAlignment="1">
      <alignment horizontal="center" vertical="center" textRotation="255"/>
    </xf>
    <xf numFmtId="0" fontId="2" fillId="33" borderId="10" xfId="0" applyFont="1" applyFill="1" applyBorder="1" applyAlignment="1">
      <alignment vertical="center" wrapText="1"/>
    </xf>
    <xf numFmtId="0" fontId="2" fillId="33" borderId="16" xfId="0" applyFont="1" applyFill="1" applyBorder="1" applyAlignment="1">
      <alignment vertical="center" wrapText="1"/>
    </xf>
    <xf numFmtId="0" fontId="2" fillId="33" borderId="20" xfId="0" applyFont="1" applyFill="1" applyBorder="1" applyAlignment="1">
      <alignment vertical="center" wrapText="1"/>
    </xf>
    <xf numFmtId="0" fontId="2" fillId="33" borderId="15" xfId="0" applyFont="1" applyFill="1" applyBorder="1" applyAlignment="1">
      <alignment vertical="center" wrapText="1"/>
    </xf>
    <xf numFmtId="0" fontId="2" fillId="33" borderId="26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left" vertical="center"/>
    </xf>
    <xf numFmtId="9" fontId="2" fillId="33" borderId="15" xfId="0" applyNumberFormat="1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2" fillId="33" borderId="26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/>
    </xf>
    <xf numFmtId="0" fontId="2" fillId="33" borderId="19" xfId="0" applyFont="1" applyFill="1" applyBorder="1" applyAlignment="1">
      <alignment horizont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0" xfId="0" applyFont="1" applyBorder="1" applyAlignment="1">
      <alignment vertical="center" wrapText="1"/>
    </xf>
    <xf numFmtId="0" fontId="2" fillId="33" borderId="21" xfId="0" applyFont="1" applyFill="1" applyBorder="1" applyAlignment="1">
      <alignment horizontal="left" vertical="center"/>
    </xf>
    <xf numFmtId="0" fontId="2" fillId="33" borderId="27" xfId="0" applyFont="1" applyFill="1" applyBorder="1" applyAlignment="1">
      <alignment horizontal="left"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left" vertical="center" wrapText="1"/>
    </xf>
    <xf numFmtId="57" fontId="2" fillId="0" borderId="15" xfId="0" applyNumberFormat="1" applyFont="1" applyFill="1" applyBorder="1" applyAlignment="1">
      <alignment horizontal="left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 shrinkToFit="1"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vertical="center"/>
    </xf>
    <xf numFmtId="188" fontId="2" fillId="0" borderId="15" xfId="0" applyNumberFormat="1" applyFont="1" applyFill="1" applyBorder="1" applyAlignment="1">
      <alignment horizontal="center" vertical="center"/>
    </xf>
    <xf numFmtId="188" fontId="2" fillId="0" borderId="0" xfId="0" applyNumberFormat="1" applyFont="1" applyAlignment="1">
      <alignment/>
    </xf>
    <xf numFmtId="0" fontId="2" fillId="0" borderId="0" xfId="0" applyFont="1" applyAlignment="1">
      <alignment horizontal="center" vertical="center"/>
    </xf>
    <xf numFmtId="191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vertical="center" wrapText="1"/>
    </xf>
    <xf numFmtId="57" fontId="2" fillId="0" borderId="15" xfId="0" applyNumberFormat="1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center" vertical="center"/>
    </xf>
    <xf numFmtId="57" fontId="2" fillId="0" borderId="15" xfId="0" applyNumberFormat="1" applyFont="1" applyFill="1" applyBorder="1" applyAlignment="1">
      <alignment horizontal="left" vertical="center" shrinkToFit="1"/>
    </xf>
    <xf numFmtId="0" fontId="2" fillId="0" borderId="2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center" vertical="center" shrinkToFit="1"/>
    </xf>
    <xf numFmtId="0" fontId="2" fillId="0" borderId="30" xfId="0" applyFont="1" applyFill="1" applyBorder="1" applyAlignment="1">
      <alignment horizontal="right" vertical="center"/>
    </xf>
    <xf numFmtId="0" fontId="2" fillId="0" borderId="31" xfId="0" applyFont="1" applyFill="1" applyBorder="1" applyAlignment="1">
      <alignment vertical="center"/>
    </xf>
    <xf numFmtId="187" fontId="2" fillId="0" borderId="24" xfId="0" applyNumberFormat="1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vertical="center"/>
    </xf>
    <xf numFmtId="0" fontId="2" fillId="0" borderId="32" xfId="0" applyFont="1" applyFill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0" fontId="2" fillId="0" borderId="33" xfId="0" applyFont="1" applyFill="1" applyBorder="1" applyAlignment="1">
      <alignment horizontal="center" vertical="distributed" textRotation="255"/>
    </xf>
    <xf numFmtId="0" fontId="4" fillId="0" borderId="33" xfId="0" applyFont="1" applyFill="1" applyBorder="1" applyAlignment="1">
      <alignment horizontal="center" vertical="center" textRotation="255" wrapText="1"/>
    </xf>
    <xf numFmtId="0" fontId="4" fillId="0" borderId="33" xfId="0" applyFont="1" applyFill="1" applyBorder="1" applyAlignment="1">
      <alignment horizontal="center" vertical="top" textRotation="255" wrapText="1"/>
    </xf>
    <xf numFmtId="57" fontId="2" fillId="0" borderId="26" xfId="0" applyNumberFormat="1" applyFont="1" applyFill="1" applyBorder="1" applyAlignment="1">
      <alignment horizontal="center" vertical="center" wrapText="1"/>
    </xf>
    <xf numFmtId="57" fontId="2" fillId="0" borderId="26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vertical="center" wrapText="1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2" fillId="0" borderId="25" xfId="0" applyFont="1" applyFill="1" applyBorder="1" applyAlignment="1">
      <alignment wrapText="1"/>
    </xf>
    <xf numFmtId="0" fontId="2" fillId="0" borderId="22" xfId="0" applyFont="1" applyFill="1" applyBorder="1" applyAlignment="1">
      <alignment vertical="top"/>
    </xf>
    <xf numFmtId="0" fontId="2" fillId="0" borderId="25" xfId="0" applyFont="1" applyFill="1" applyBorder="1" applyAlignment="1">
      <alignment horizontal="left" vertical="center"/>
    </xf>
    <xf numFmtId="0" fontId="2" fillId="0" borderId="34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top" textRotation="255" wrapText="1"/>
    </xf>
    <xf numFmtId="0" fontId="2" fillId="0" borderId="15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center"/>
    </xf>
    <xf numFmtId="38" fontId="2" fillId="0" borderId="15" xfId="49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vertical="center"/>
    </xf>
    <xf numFmtId="0" fontId="2" fillId="0" borderId="36" xfId="0" applyFont="1" applyFill="1" applyBorder="1" applyAlignment="1">
      <alignment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188" fontId="2" fillId="0" borderId="37" xfId="0" applyNumberFormat="1" applyFont="1" applyFill="1" applyBorder="1" applyAlignment="1">
      <alignment vertical="center"/>
    </xf>
    <xf numFmtId="0" fontId="2" fillId="0" borderId="38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right" vertical="center"/>
    </xf>
    <xf numFmtId="0" fontId="0" fillId="0" borderId="3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26" xfId="0" applyNumberFormat="1" applyFont="1" applyFill="1" applyBorder="1" applyAlignment="1">
      <alignment horizontal="center" vertical="center"/>
    </xf>
    <xf numFmtId="0" fontId="2" fillId="0" borderId="35" xfId="0" applyNumberFormat="1" applyFont="1" applyFill="1" applyBorder="1" applyAlignment="1">
      <alignment horizontal="right" vertical="center"/>
    </xf>
    <xf numFmtId="0" fontId="2" fillId="0" borderId="30" xfId="0" applyNumberFormat="1" applyFont="1" applyFill="1" applyBorder="1" applyAlignment="1">
      <alignment horizontal="right" vertical="center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26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/>
    </xf>
    <xf numFmtId="0" fontId="2" fillId="0" borderId="32" xfId="0" applyNumberFormat="1" applyFont="1" applyFill="1" applyBorder="1" applyAlignment="1">
      <alignment horizontal="center" vertical="center"/>
    </xf>
    <xf numFmtId="0" fontId="2" fillId="0" borderId="40" xfId="0" applyNumberFormat="1" applyFont="1" applyFill="1" applyBorder="1" applyAlignment="1">
      <alignment horizontal="center" vertical="center"/>
    </xf>
    <xf numFmtId="0" fontId="2" fillId="0" borderId="35" xfId="0" applyNumberFormat="1" applyFont="1" applyFill="1" applyBorder="1" applyAlignment="1">
      <alignment horizontal="center" vertical="center"/>
    </xf>
    <xf numFmtId="0" fontId="2" fillId="0" borderId="30" xfId="0" applyNumberFormat="1" applyFont="1" applyFill="1" applyBorder="1" applyAlignment="1">
      <alignment horizontal="center" vertical="center"/>
    </xf>
    <xf numFmtId="0" fontId="2" fillId="0" borderId="40" xfId="0" applyNumberFormat="1" applyFont="1" applyFill="1" applyBorder="1" applyAlignment="1">
      <alignment vertical="center"/>
    </xf>
    <xf numFmtId="0" fontId="2" fillId="0" borderId="26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28" xfId="0" applyNumberFormat="1" applyFont="1" applyBorder="1" applyAlignment="1">
      <alignment horizontal="center" vertical="center"/>
    </xf>
    <xf numFmtId="0" fontId="2" fillId="0" borderId="27" xfId="0" applyNumberFormat="1" applyFont="1" applyBorder="1" applyAlignment="1">
      <alignment horizontal="center" vertical="center"/>
    </xf>
    <xf numFmtId="0" fontId="2" fillId="0" borderId="35" xfId="0" applyNumberFormat="1" applyFont="1" applyBorder="1" applyAlignment="1">
      <alignment horizontal="right" vertical="center"/>
    </xf>
    <xf numFmtId="0" fontId="2" fillId="0" borderId="30" xfId="0" applyNumberFormat="1" applyFont="1" applyBorder="1" applyAlignment="1">
      <alignment horizontal="right" vertical="center"/>
    </xf>
    <xf numFmtId="0" fontId="2" fillId="0" borderId="38" xfId="0" applyNumberFormat="1" applyFont="1" applyFill="1" applyBorder="1" applyAlignment="1">
      <alignment horizontal="center" vertical="center"/>
    </xf>
    <xf numFmtId="0" fontId="2" fillId="0" borderId="41" xfId="0" applyNumberFormat="1" applyFont="1" applyFill="1" applyBorder="1" applyAlignment="1">
      <alignment horizontal="center" vertical="center"/>
    </xf>
    <xf numFmtId="0" fontId="2" fillId="0" borderId="42" xfId="0" applyNumberFormat="1" applyFont="1" applyFill="1" applyBorder="1" applyAlignment="1">
      <alignment horizontal="center" vertical="center"/>
    </xf>
    <xf numFmtId="0" fontId="2" fillId="33" borderId="43" xfId="0" applyNumberFormat="1" applyFont="1" applyFill="1" applyBorder="1" applyAlignment="1">
      <alignment horizontal="center" vertical="center"/>
    </xf>
    <xf numFmtId="0" fontId="2" fillId="33" borderId="44" xfId="0" applyNumberFormat="1" applyFont="1" applyFill="1" applyBorder="1" applyAlignment="1">
      <alignment horizontal="center" vertical="center"/>
    </xf>
    <xf numFmtId="0" fontId="2" fillId="0" borderId="28" xfId="0" applyNumberFormat="1" applyFont="1" applyFill="1" applyBorder="1" applyAlignment="1">
      <alignment horizontal="center" vertical="center"/>
    </xf>
    <xf numFmtId="0" fontId="2" fillId="0" borderId="27" xfId="0" applyNumberFormat="1" applyFont="1" applyFill="1" applyBorder="1" applyAlignment="1">
      <alignment horizontal="center" vertical="center"/>
    </xf>
    <xf numFmtId="0" fontId="2" fillId="0" borderId="36" xfId="0" applyNumberFormat="1" applyFont="1" applyFill="1" applyBorder="1" applyAlignment="1">
      <alignment horizontal="center" vertical="center"/>
    </xf>
    <xf numFmtId="0" fontId="2" fillId="0" borderId="22" xfId="0" applyNumberFormat="1" applyFont="1" applyFill="1" applyBorder="1" applyAlignment="1">
      <alignment horizontal="center" vertical="center"/>
    </xf>
    <xf numFmtId="0" fontId="2" fillId="0" borderId="24" xfId="0" applyNumberFormat="1" applyFont="1" applyFill="1" applyBorder="1" applyAlignment="1">
      <alignment horizontal="center" vertical="center"/>
    </xf>
    <xf numFmtId="38" fontId="2" fillId="0" borderId="26" xfId="49" applyFont="1" applyFill="1" applyBorder="1" applyAlignment="1">
      <alignment vertical="center"/>
    </xf>
    <xf numFmtId="38" fontId="2" fillId="0" borderId="16" xfId="49" applyFont="1" applyFill="1" applyBorder="1" applyAlignment="1">
      <alignment vertical="center"/>
    </xf>
    <xf numFmtId="38" fontId="2" fillId="0" borderId="28" xfId="49" applyFont="1" applyFill="1" applyBorder="1" applyAlignment="1">
      <alignment vertical="center"/>
    </xf>
    <xf numFmtId="38" fontId="2" fillId="0" borderId="21" xfId="49" applyFont="1" applyFill="1" applyBorder="1" applyAlignment="1">
      <alignment vertical="center"/>
    </xf>
    <xf numFmtId="38" fontId="2" fillId="0" borderId="35" xfId="49" applyFont="1" applyFill="1" applyBorder="1" applyAlignment="1">
      <alignment vertical="center"/>
    </xf>
    <xf numFmtId="38" fontId="2" fillId="0" borderId="41" xfId="49" applyFont="1" applyFill="1" applyBorder="1" applyAlignment="1">
      <alignment vertical="center"/>
    </xf>
    <xf numFmtId="38" fontId="2" fillId="0" borderId="45" xfId="49" applyFont="1" applyFill="1" applyBorder="1" applyAlignment="1">
      <alignment vertical="center"/>
    </xf>
    <xf numFmtId="38" fontId="2" fillId="0" borderId="15" xfId="49" applyFont="1" applyFill="1" applyBorder="1" applyAlignment="1">
      <alignment vertical="center"/>
    </xf>
    <xf numFmtId="38" fontId="2" fillId="0" borderId="46" xfId="49" applyFont="1" applyFill="1" applyBorder="1" applyAlignment="1">
      <alignment vertical="center"/>
    </xf>
    <xf numFmtId="38" fontId="2" fillId="0" borderId="47" xfId="49" applyFont="1" applyFill="1" applyBorder="1" applyAlignment="1">
      <alignment vertical="center"/>
    </xf>
    <xf numFmtId="38" fontId="2" fillId="0" borderId="48" xfId="49" applyFont="1" applyFill="1" applyBorder="1" applyAlignment="1">
      <alignment vertical="center"/>
    </xf>
    <xf numFmtId="192" fontId="2" fillId="0" borderId="15" xfId="49" applyNumberFormat="1" applyFont="1" applyFill="1" applyBorder="1" applyAlignment="1">
      <alignment vertical="center"/>
    </xf>
    <xf numFmtId="192" fontId="2" fillId="0" borderId="41" xfId="49" applyNumberFormat="1" applyFont="1" applyFill="1" applyBorder="1" applyAlignment="1">
      <alignment vertical="center"/>
    </xf>
    <xf numFmtId="192" fontId="2" fillId="0" borderId="10" xfId="49" applyNumberFormat="1" applyFont="1" applyFill="1" applyBorder="1" applyAlignment="1">
      <alignment vertical="center"/>
    </xf>
    <xf numFmtId="192" fontId="2" fillId="0" borderId="30" xfId="49" applyNumberFormat="1" applyFont="1" applyFill="1" applyBorder="1" applyAlignment="1">
      <alignment vertical="center"/>
    </xf>
    <xf numFmtId="38" fontId="2" fillId="0" borderId="24" xfId="49" applyFont="1" applyFill="1" applyBorder="1" applyAlignment="1">
      <alignment vertical="center"/>
    </xf>
    <xf numFmtId="38" fontId="2" fillId="0" borderId="37" xfId="49" applyFont="1" applyFill="1" applyBorder="1" applyAlignment="1">
      <alignment vertical="center"/>
    </xf>
    <xf numFmtId="38" fontId="2" fillId="0" borderId="25" xfId="49" applyFont="1" applyFill="1" applyBorder="1" applyAlignment="1">
      <alignment vertical="center"/>
    </xf>
    <xf numFmtId="38" fontId="2" fillId="0" borderId="29" xfId="49" applyFont="1" applyFill="1" applyBorder="1" applyAlignment="1">
      <alignment vertical="center"/>
    </xf>
    <xf numFmtId="38" fontId="2" fillId="0" borderId="22" xfId="49" applyFont="1" applyFill="1" applyBorder="1" applyAlignment="1">
      <alignment vertical="center"/>
    </xf>
    <xf numFmtId="38" fontId="2" fillId="0" borderId="31" xfId="49" applyFont="1" applyFill="1" applyBorder="1" applyAlignment="1">
      <alignment vertical="center"/>
    </xf>
    <xf numFmtId="38" fontId="2" fillId="0" borderId="49" xfId="49" applyFont="1" applyFill="1" applyBorder="1" applyAlignment="1">
      <alignment vertical="center"/>
    </xf>
    <xf numFmtId="192" fontId="2" fillId="0" borderId="40" xfId="49" applyNumberFormat="1" applyFont="1" applyFill="1" applyBorder="1" applyAlignment="1">
      <alignment vertical="center"/>
    </xf>
    <xf numFmtId="192" fontId="2" fillId="0" borderId="50" xfId="49" applyNumberFormat="1" applyFont="1" applyFill="1" applyBorder="1" applyAlignment="1">
      <alignment vertical="center"/>
    </xf>
    <xf numFmtId="192" fontId="2" fillId="0" borderId="10" xfId="49" applyNumberFormat="1" applyFont="1" applyFill="1" applyBorder="1" applyAlignment="1">
      <alignment vertical="center" shrinkToFit="1"/>
    </xf>
    <xf numFmtId="192" fontId="2" fillId="0" borderId="51" xfId="49" applyNumberFormat="1" applyFont="1" applyFill="1" applyBorder="1" applyAlignment="1">
      <alignment vertical="center"/>
    </xf>
    <xf numFmtId="192" fontId="2" fillId="0" borderId="16" xfId="49" applyNumberFormat="1" applyFont="1" applyFill="1" applyBorder="1" applyAlignment="1">
      <alignment vertical="center"/>
    </xf>
    <xf numFmtId="192" fontId="2" fillId="0" borderId="32" xfId="49" applyNumberFormat="1" applyFont="1" applyFill="1" applyBorder="1" applyAlignment="1">
      <alignment vertical="center"/>
    </xf>
    <xf numFmtId="192" fontId="2" fillId="0" borderId="52" xfId="49" applyNumberFormat="1" applyFont="1" applyFill="1" applyBorder="1" applyAlignment="1">
      <alignment vertical="center"/>
    </xf>
    <xf numFmtId="0" fontId="2" fillId="0" borderId="31" xfId="0" applyNumberFormat="1" applyFont="1" applyFill="1" applyBorder="1" applyAlignment="1">
      <alignment vertical="center"/>
    </xf>
    <xf numFmtId="0" fontId="2" fillId="0" borderId="49" xfId="0" applyNumberFormat="1" applyFont="1" applyFill="1" applyBorder="1" applyAlignment="1">
      <alignment vertical="center"/>
    </xf>
    <xf numFmtId="0" fontId="2" fillId="33" borderId="20" xfId="0" applyFont="1" applyFill="1" applyBorder="1" applyAlignment="1">
      <alignment horizontal="center" vertical="center" wrapText="1"/>
    </xf>
    <xf numFmtId="0" fontId="2" fillId="33" borderId="45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 wrapText="1"/>
    </xf>
    <xf numFmtId="0" fontId="2" fillId="33" borderId="53" xfId="0" applyFont="1" applyFill="1" applyBorder="1" applyAlignment="1">
      <alignment horizontal="center" vertical="distributed" textRotation="255"/>
    </xf>
    <xf numFmtId="0" fontId="2" fillId="33" borderId="33" xfId="0" applyFont="1" applyFill="1" applyBorder="1" applyAlignment="1">
      <alignment horizontal="center" vertical="distributed" textRotation="255"/>
    </xf>
    <xf numFmtId="0" fontId="2" fillId="33" borderId="12" xfId="0" applyFont="1" applyFill="1" applyBorder="1" applyAlignment="1">
      <alignment horizontal="center" vertical="distributed" textRotation="255"/>
    </xf>
    <xf numFmtId="0" fontId="5" fillId="0" borderId="38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2" fillId="33" borderId="55" xfId="0" applyFont="1" applyFill="1" applyBorder="1" applyAlignment="1">
      <alignment horizontal="center" vertical="center" wrapText="1"/>
    </xf>
    <xf numFmtId="0" fontId="2" fillId="33" borderId="56" xfId="0" applyFont="1" applyFill="1" applyBorder="1" applyAlignment="1">
      <alignment horizontal="center" vertical="center" wrapText="1"/>
    </xf>
    <xf numFmtId="0" fontId="2" fillId="33" borderId="57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/>
    </xf>
    <xf numFmtId="0" fontId="2" fillId="0" borderId="58" xfId="0" applyFont="1" applyBorder="1" applyAlignment="1">
      <alignment horizontal="center" vertical="distributed" textRotation="255"/>
    </xf>
    <xf numFmtId="0" fontId="2" fillId="0" borderId="11" xfId="0" applyFont="1" applyBorder="1" applyAlignment="1">
      <alignment horizontal="center" vertical="distributed" textRotation="255"/>
    </xf>
    <xf numFmtId="0" fontId="2" fillId="0" borderId="34" xfId="0" applyFont="1" applyBorder="1" applyAlignment="1">
      <alignment horizontal="center" vertical="distributed" textRotation="255"/>
    </xf>
    <xf numFmtId="0" fontId="2" fillId="33" borderId="58" xfId="0" applyFont="1" applyFill="1" applyBorder="1" applyAlignment="1">
      <alignment horizontal="center" vertical="distributed" textRotation="255" shrinkToFit="1"/>
    </xf>
    <xf numFmtId="0" fontId="2" fillId="33" borderId="11" xfId="0" applyFont="1" applyFill="1" applyBorder="1" applyAlignment="1">
      <alignment horizontal="center" vertical="distributed" textRotation="255" shrinkToFit="1"/>
    </xf>
    <xf numFmtId="0" fontId="2" fillId="33" borderId="34" xfId="0" applyFont="1" applyFill="1" applyBorder="1" applyAlignment="1">
      <alignment horizontal="center" vertical="distributed" textRotation="255" shrinkToFit="1"/>
    </xf>
    <xf numFmtId="0" fontId="2" fillId="33" borderId="59" xfId="0" applyFont="1" applyFill="1" applyBorder="1" applyAlignment="1">
      <alignment horizontal="center" vertical="distributed" textRotation="255" shrinkToFit="1"/>
    </xf>
    <xf numFmtId="0" fontId="2" fillId="33" borderId="60" xfId="0" applyFont="1" applyFill="1" applyBorder="1" applyAlignment="1">
      <alignment horizontal="center" vertical="distributed" textRotation="255" shrinkToFit="1"/>
    </xf>
    <xf numFmtId="0" fontId="2" fillId="33" borderId="13" xfId="0" applyFont="1" applyFill="1" applyBorder="1" applyAlignment="1">
      <alignment horizontal="center" vertical="distributed" textRotation="255" shrinkToFit="1"/>
    </xf>
    <xf numFmtId="0" fontId="2" fillId="0" borderId="59" xfId="0" applyFont="1" applyBorder="1" applyAlignment="1">
      <alignment horizontal="center" vertical="center" textRotation="255" shrinkToFit="1"/>
    </xf>
    <xf numFmtId="0" fontId="2" fillId="0" borderId="60" xfId="0" applyFont="1" applyBorder="1" applyAlignment="1">
      <alignment horizontal="center" vertical="center" textRotation="255" shrinkToFit="1"/>
    </xf>
    <xf numFmtId="0" fontId="2" fillId="0" borderId="13" xfId="0" applyFont="1" applyBorder="1" applyAlignment="1">
      <alignment horizontal="center" vertical="center" textRotation="255" shrinkToFit="1"/>
    </xf>
    <xf numFmtId="0" fontId="2" fillId="33" borderId="58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34" xfId="0" applyFont="1" applyFill="1" applyBorder="1" applyAlignment="1">
      <alignment horizontal="center" vertical="center"/>
    </xf>
    <xf numFmtId="0" fontId="2" fillId="33" borderId="59" xfId="0" applyFont="1" applyFill="1" applyBorder="1" applyAlignment="1">
      <alignment horizontal="center" vertical="distributed" textRotation="255"/>
    </xf>
    <xf numFmtId="0" fontId="0" fillId="0" borderId="60" xfId="0" applyBorder="1" applyAlignment="1">
      <alignment horizontal="center" vertical="distributed" textRotation="255"/>
    </xf>
    <xf numFmtId="0" fontId="0" fillId="0" borderId="13" xfId="0" applyBorder="1" applyAlignment="1">
      <alignment horizontal="center" vertical="distributed" textRotation="255"/>
    </xf>
    <xf numFmtId="0" fontId="2" fillId="33" borderId="58" xfId="0" applyFont="1" applyFill="1" applyBorder="1" applyAlignment="1">
      <alignment horizontal="center" vertical="center" textRotation="255" shrinkToFit="1"/>
    </xf>
    <xf numFmtId="0" fontId="2" fillId="33" borderId="11" xfId="0" applyFont="1" applyFill="1" applyBorder="1" applyAlignment="1">
      <alignment horizontal="center" vertical="center" textRotation="255" shrinkToFit="1"/>
    </xf>
    <xf numFmtId="0" fontId="2" fillId="33" borderId="34" xfId="0" applyFont="1" applyFill="1" applyBorder="1" applyAlignment="1">
      <alignment horizontal="center" vertical="center" textRotation="255" shrinkToFi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33" borderId="58" xfId="0" applyFont="1" applyFill="1" applyBorder="1" applyAlignment="1">
      <alignment horizontal="center" vertical="distributed" textRotation="255"/>
    </xf>
    <xf numFmtId="0" fontId="2" fillId="33" borderId="11" xfId="0" applyFont="1" applyFill="1" applyBorder="1" applyAlignment="1">
      <alignment horizontal="center" vertical="distributed" textRotation="255"/>
    </xf>
    <xf numFmtId="0" fontId="2" fillId="33" borderId="34" xfId="0" applyFont="1" applyFill="1" applyBorder="1" applyAlignment="1">
      <alignment horizontal="center" vertical="distributed" textRotation="255"/>
    </xf>
    <xf numFmtId="0" fontId="2" fillId="33" borderId="60" xfId="0" applyFont="1" applyFill="1" applyBorder="1" applyAlignment="1">
      <alignment horizontal="center" vertical="distributed" textRotation="255"/>
    </xf>
    <xf numFmtId="0" fontId="2" fillId="33" borderId="13" xfId="0" applyFont="1" applyFill="1" applyBorder="1" applyAlignment="1">
      <alignment horizontal="center" vertical="distributed" textRotation="255"/>
    </xf>
    <xf numFmtId="0" fontId="4" fillId="33" borderId="61" xfId="0" applyFont="1" applyFill="1" applyBorder="1" applyAlignment="1">
      <alignment horizontal="center" vertical="center" wrapText="1"/>
    </xf>
    <xf numFmtId="0" fontId="4" fillId="33" borderId="62" xfId="0" applyFont="1" applyFill="1" applyBorder="1" applyAlignment="1">
      <alignment horizontal="center" vertical="center" wrapText="1"/>
    </xf>
    <xf numFmtId="0" fontId="4" fillId="0" borderId="6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2" fillId="33" borderId="63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distributed" textRotation="255" wrapText="1"/>
    </xf>
    <xf numFmtId="0" fontId="4" fillId="0" borderId="13" xfId="0" applyFont="1" applyFill="1" applyBorder="1" applyAlignment="1">
      <alignment horizontal="center" vertical="distributed" textRotation="255"/>
    </xf>
    <xf numFmtId="0" fontId="2" fillId="0" borderId="28" xfId="0" applyFont="1" applyFill="1" applyBorder="1" applyAlignment="1">
      <alignment horizontal="center" vertical="distributed" textRotation="255"/>
    </xf>
    <xf numFmtId="0" fontId="2" fillId="0" borderId="34" xfId="0" applyFont="1" applyFill="1" applyBorder="1" applyAlignment="1">
      <alignment horizontal="center" vertical="distributed" textRotation="255"/>
    </xf>
    <xf numFmtId="0" fontId="2" fillId="0" borderId="2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distributed" textRotation="255"/>
    </xf>
    <xf numFmtId="0" fontId="4" fillId="0" borderId="12" xfId="0" applyFont="1" applyFill="1" applyBorder="1" applyAlignment="1">
      <alignment horizontal="center" vertical="distributed" textRotation="255"/>
    </xf>
    <xf numFmtId="0" fontId="2" fillId="0" borderId="22" xfId="0" applyFont="1" applyFill="1" applyBorder="1" applyAlignment="1">
      <alignment horizontal="center" vertical="distributed" textRotation="255"/>
    </xf>
    <xf numFmtId="0" fontId="2" fillId="0" borderId="12" xfId="0" applyFont="1" applyFill="1" applyBorder="1" applyAlignment="1">
      <alignment horizontal="center" vertical="distributed" textRotation="255"/>
    </xf>
    <xf numFmtId="0" fontId="2" fillId="0" borderId="58" xfId="0" applyFont="1" applyFill="1" applyBorder="1" applyAlignment="1">
      <alignment horizontal="center" vertical="distributed" textRotation="255"/>
    </xf>
    <xf numFmtId="0" fontId="2" fillId="0" borderId="11" xfId="0" applyFont="1" applyFill="1" applyBorder="1" applyAlignment="1">
      <alignment horizontal="center" vertical="distributed" textRotation="255"/>
    </xf>
    <xf numFmtId="0" fontId="2" fillId="0" borderId="59" xfId="0" applyFont="1" applyFill="1" applyBorder="1" applyAlignment="1">
      <alignment horizontal="center" vertical="center" textRotation="255" shrinkToFit="1"/>
    </xf>
    <xf numFmtId="0" fontId="2" fillId="0" borderId="60" xfId="0" applyFont="1" applyFill="1" applyBorder="1" applyAlignment="1">
      <alignment horizontal="center" vertical="center" textRotation="255" shrinkToFit="1"/>
    </xf>
    <xf numFmtId="0" fontId="2" fillId="0" borderId="13" xfId="0" applyFont="1" applyFill="1" applyBorder="1" applyAlignment="1">
      <alignment horizontal="center" vertical="center" textRotation="255" shrinkToFit="1"/>
    </xf>
    <xf numFmtId="0" fontId="2" fillId="0" borderId="59" xfId="0" applyFont="1" applyFill="1" applyBorder="1" applyAlignment="1">
      <alignment horizontal="center" vertical="distributed" textRotation="255"/>
    </xf>
    <xf numFmtId="0" fontId="2" fillId="0" borderId="60" xfId="0" applyFont="1" applyFill="1" applyBorder="1" applyAlignment="1">
      <alignment horizontal="center" vertical="distributed" textRotation="255"/>
    </xf>
    <xf numFmtId="0" fontId="2" fillId="0" borderId="13" xfId="0" applyFont="1" applyFill="1" applyBorder="1" applyAlignment="1">
      <alignment horizontal="center" vertical="distributed" textRotation="255"/>
    </xf>
    <xf numFmtId="0" fontId="2" fillId="0" borderId="29" xfId="0" applyFont="1" applyFill="1" applyBorder="1" applyAlignment="1">
      <alignment horizontal="center" vertical="distributed" textRotation="255"/>
    </xf>
    <xf numFmtId="0" fontId="2" fillId="0" borderId="64" xfId="0" applyFont="1" applyFill="1" applyBorder="1" applyAlignment="1">
      <alignment horizontal="center" vertical="distributed" textRotation="255"/>
    </xf>
    <xf numFmtId="0" fontId="2" fillId="0" borderId="2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179" fontId="2" fillId="0" borderId="16" xfId="0" applyNumberFormat="1" applyFont="1" applyFill="1" applyBorder="1" applyAlignment="1">
      <alignment horizontal="center" vertical="center"/>
    </xf>
    <xf numFmtId="179" fontId="2" fillId="0" borderId="45" xfId="0" applyNumberFormat="1" applyFont="1" applyFill="1" applyBorder="1" applyAlignment="1">
      <alignment horizontal="center" vertical="center"/>
    </xf>
    <xf numFmtId="179" fontId="2" fillId="0" borderId="63" xfId="0" applyNumberFormat="1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distributed" textRotation="255"/>
    </xf>
    <xf numFmtId="0" fontId="2" fillId="0" borderId="27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65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66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 wrapText="1"/>
    </xf>
    <xf numFmtId="0" fontId="2" fillId="0" borderId="56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vertical="center" textRotation="255" wrapText="1"/>
    </xf>
    <xf numFmtId="0" fontId="2" fillId="0" borderId="67" xfId="0" applyFont="1" applyFill="1" applyBorder="1" applyAlignment="1">
      <alignment vertical="center" textRotation="255" wrapText="1"/>
    </xf>
    <xf numFmtId="0" fontId="2" fillId="0" borderId="17" xfId="0" applyFont="1" applyFill="1" applyBorder="1" applyAlignment="1">
      <alignment vertical="center" textRotation="255" wrapText="1"/>
    </xf>
    <xf numFmtId="0" fontId="2" fillId="0" borderId="21" xfId="0" applyFont="1" applyFill="1" applyBorder="1" applyAlignment="1">
      <alignment vertical="center" textRotation="255"/>
    </xf>
    <xf numFmtId="0" fontId="2" fillId="0" borderId="67" xfId="0" applyFont="1" applyFill="1" applyBorder="1" applyAlignment="1">
      <alignment vertical="center" textRotation="255"/>
    </xf>
    <xf numFmtId="0" fontId="2" fillId="0" borderId="17" xfId="0" applyFont="1" applyFill="1" applyBorder="1" applyAlignment="1">
      <alignment vertical="center" textRotation="255"/>
    </xf>
    <xf numFmtId="0" fontId="2" fillId="0" borderId="21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left" vertical="center"/>
    </xf>
    <xf numFmtId="0" fontId="2" fillId="0" borderId="45" xfId="0" applyFont="1" applyFill="1" applyBorder="1" applyAlignment="1">
      <alignment horizontal="left" vertical="center"/>
    </xf>
    <xf numFmtId="0" fontId="2" fillId="0" borderId="63" xfId="0" applyFont="1" applyFill="1" applyBorder="1" applyAlignment="1">
      <alignment horizontal="left" vertical="center"/>
    </xf>
    <xf numFmtId="0" fontId="2" fillId="0" borderId="6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vertical="center" textRotation="255"/>
    </xf>
    <xf numFmtId="0" fontId="2" fillId="0" borderId="18" xfId="0" applyFont="1" applyFill="1" applyBorder="1" applyAlignment="1">
      <alignment vertical="center" textRotation="255"/>
    </xf>
    <xf numFmtId="0" fontId="2" fillId="0" borderId="14" xfId="0" applyFont="1" applyFill="1" applyBorder="1" applyAlignment="1">
      <alignment vertical="center" textRotation="255"/>
    </xf>
    <xf numFmtId="0" fontId="2" fillId="0" borderId="22" xfId="0" applyFont="1" applyFill="1" applyBorder="1" applyAlignment="1">
      <alignment horizontal="center" vertical="center" textRotation="255"/>
    </xf>
    <xf numFmtId="0" fontId="2" fillId="0" borderId="33" xfId="0" applyFont="1" applyFill="1" applyBorder="1" applyAlignment="1">
      <alignment horizontal="center" vertical="center" textRotation="255"/>
    </xf>
    <xf numFmtId="0" fontId="2" fillId="0" borderId="12" xfId="0" applyFont="1" applyFill="1" applyBorder="1" applyAlignment="1">
      <alignment horizontal="center" vertical="center" textRotation="255"/>
    </xf>
    <xf numFmtId="0" fontId="2" fillId="0" borderId="54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distributed" vertical="distributed" textRotation="255"/>
    </xf>
    <xf numFmtId="0" fontId="2" fillId="0" borderId="11" xfId="0" applyFont="1" applyFill="1" applyBorder="1" applyAlignment="1">
      <alignment horizontal="distributed" vertical="distributed" textRotation="255"/>
    </xf>
    <xf numFmtId="0" fontId="2" fillId="0" borderId="34" xfId="0" applyFont="1" applyFill="1" applyBorder="1" applyAlignment="1">
      <alignment horizontal="distributed" vertical="distributed" textRotation="255"/>
    </xf>
    <xf numFmtId="0" fontId="2" fillId="0" borderId="59" xfId="0" applyFont="1" applyFill="1" applyBorder="1" applyAlignment="1">
      <alignment horizontal="distributed" vertical="distributed" textRotation="255"/>
    </xf>
    <xf numFmtId="0" fontId="2" fillId="0" borderId="60" xfId="0" applyFont="1" applyFill="1" applyBorder="1" applyAlignment="1">
      <alignment horizontal="distributed" vertical="distributed" textRotation="255"/>
    </xf>
    <xf numFmtId="0" fontId="2" fillId="0" borderId="13" xfId="0" applyFont="1" applyFill="1" applyBorder="1" applyAlignment="1">
      <alignment horizontal="distributed" vertical="distributed" textRotation="255"/>
    </xf>
    <xf numFmtId="0" fontId="2" fillId="0" borderId="42" xfId="0" applyFont="1" applyFill="1" applyBorder="1" applyAlignment="1">
      <alignment horizontal="center" vertical="center"/>
    </xf>
    <xf numFmtId="58" fontId="12" fillId="0" borderId="30" xfId="0" applyNumberFormat="1" applyFont="1" applyFill="1" applyBorder="1" applyAlignment="1">
      <alignment horizontal="center" vertical="center"/>
    </xf>
    <xf numFmtId="58" fontId="12" fillId="0" borderId="42" xfId="0" applyNumberFormat="1" applyFont="1" applyFill="1" applyBorder="1" applyAlignment="1">
      <alignment horizontal="center" vertical="center"/>
    </xf>
    <xf numFmtId="58" fontId="12" fillId="0" borderId="30" xfId="0" applyNumberFormat="1" applyFont="1" applyFill="1" applyBorder="1" applyAlignment="1">
      <alignment horizontal="center" vertical="center" shrinkToFit="1"/>
    </xf>
    <xf numFmtId="58" fontId="12" fillId="0" borderId="42" xfId="0" applyNumberFormat="1" applyFont="1" applyFill="1" applyBorder="1" applyAlignment="1">
      <alignment horizontal="center" vertical="center" shrinkToFit="1"/>
    </xf>
    <xf numFmtId="0" fontId="0" fillId="0" borderId="54" xfId="0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4">
    <dxf>
      <fill>
        <patternFill>
          <bgColor indexed="52"/>
        </patternFill>
      </fill>
    </dxf>
    <dxf>
      <fill>
        <patternFill>
          <bgColor indexed="9"/>
        </patternFill>
      </fill>
    </dxf>
    <dxf>
      <fill>
        <patternFill>
          <bgColor indexed="52"/>
        </patternFill>
      </fill>
    </dxf>
    <dxf>
      <fill>
        <patternFill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8"/>
  <sheetViews>
    <sheetView tabSelected="1" zoomScale="102" zoomScaleNormal="102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3.125" style="2" customWidth="1"/>
    <col min="2" max="2" width="3.625" style="2" customWidth="1"/>
    <col min="3" max="3" width="7.625" style="2" customWidth="1"/>
    <col min="4" max="4" width="10.625" style="2" customWidth="1"/>
    <col min="5" max="5" width="20.625" style="2" customWidth="1"/>
    <col min="6" max="9" width="3.375" style="46" customWidth="1"/>
    <col min="10" max="10" width="30.625" style="2" customWidth="1"/>
    <col min="11" max="12" width="8.625" style="2" customWidth="1"/>
    <col min="13" max="13" width="3.375" style="2" customWidth="1"/>
    <col min="14" max="14" width="32.625" style="2" customWidth="1"/>
    <col min="15" max="15" width="20.625" style="2" customWidth="1"/>
    <col min="16" max="16" width="3.375" style="2" customWidth="1"/>
    <col min="17" max="17" width="7.125" style="0" customWidth="1"/>
    <col min="18" max="22" width="8.875" style="0" customWidth="1"/>
    <col min="23" max="16384" width="9.00390625" style="2" customWidth="1"/>
  </cols>
  <sheetData>
    <row r="1" spans="1:2" ht="16.5" customHeight="1" thickBot="1">
      <c r="A1" s="24" t="s">
        <v>14</v>
      </c>
      <c r="B1" s="24"/>
    </row>
    <row r="2" spans="1:16" ht="22.5" customHeight="1" thickBot="1">
      <c r="A2" s="4" t="s">
        <v>19</v>
      </c>
      <c r="O2" s="195" t="s">
        <v>73</v>
      </c>
      <c r="P2" s="196"/>
    </row>
    <row r="3" ht="9.75" customHeight="1" thickBot="1"/>
    <row r="4" spans="1:16" s="1" customFormat="1" ht="31.5" customHeight="1">
      <c r="A4" s="201" t="s">
        <v>27</v>
      </c>
      <c r="B4" s="210" t="s">
        <v>66</v>
      </c>
      <c r="C4" s="204" t="s">
        <v>52</v>
      </c>
      <c r="D4" s="207" t="s">
        <v>18</v>
      </c>
      <c r="E4" s="213" t="s">
        <v>53</v>
      </c>
      <c r="F4" s="192" t="s">
        <v>54</v>
      </c>
      <c r="G4" s="216" t="s">
        <v>55</v>
      </c>
      <c r="H4" s="219" t="s">
        <v>65</v>
      </c>
      <c r="I4" s="207" t="s">
        <v>56</v>
      </c>
      <c r="J4" s="197" t="s">
        <v>220</v>
      </c>
      <c r="K4" s="198"/>
      <c r="L4" s="198"/>
      <c r="M4" s="199"/>
      <c r="N4" s="197" t="s">
        <v>69</v>
      </c>
      <c r="O4" s="198"/>
      <c r="P4" s="199"/>
    </row>
    <row r="5" spans="1:16" s="9" customFormat="1" ht="18" customHeight="1">
      <c r="A5" s="202"/>
      <c r="B5" s="211"/>
      <c r="C5" s="205"/>
      <c r="D5" s="208"/>
      <c r="E5" s="214"/>
      <c r="F5" s="193"/>
      <c r="G5" s="217"/>
      <c r="H5" s="220"/>
      <c r="I5" s="208"/>
      <c r="J5" s="189" t="s">
        <v>7</v>
      </c>
      <c r="K5" s="190"/>
      <c r="L5" s="191"/>
      <c r="M5" s="8" t="s">
        <v>8</v>
      </c>
      <c r="N5" s="189" t="s">
        <v>9</v>
      </c>
      <c r="O5" s="191"/>
      <c r="P5" s="8" t="s">
        <v>8</v>
      </c>
    </row>
    <row r="6" spans="1:16" s="1" customFormat="1" ht="60" customHeight="1">
      <c r="A6" s="203"/>
      <c r="B6" s="212"/>
      <c r="C6" s="206"/>
      <c r="D6" s="209"/>
      <c r="E6" s="215"/>
      <c r="F6" s="194"/>
      <c r="G6" s="218"/>
      <c r="H6" s="221"/>
      <c r="I6" s="209"/>
      <c r="J6" s="10" t="s">
        <v>57</v>
      </c>
      <c r="K6" s="11" t="s">
        <v>3</v>
      </c>
      <c r="L6" s="11" t="s">
        <v>4</v>
      </c>
      <c r="M6" s="12" t="s">
        <v>58</v>
      </c>
      <c r="N6" s="13" t="s">
        <v>59</v>
      </c>
      <c r="O6" s="14" t="s">
        <v>26</v>
      </c>
      <c r="P6" s="12" t="s">
        <v>58</v>
      </c>
    </row>
    <row r="7" spans="1:16" s="7" customFormat="1" ht="15" customHeight="1">
      <c r="A7" s="131">
        <v>47</v>
      </c>
      <c r="B7" s="61">
        <v>201</v>
      </c>
      <c r="C7" s="72" t="s">
        <v>73</v>
      </c>
      <c r="D7" s="73" t="s">
        <v>74</v>
      </c>
      <c r="E7" s="59" t="s">
        <v>75</v>
      </c>
      <c r="F7" s="134">
        <v>1</v>
      </c>
      <c r="G7" s="76">
        <v>1</v>
      </c>
      <c r="H7" s="135">
        <v>1</v>
      </c>
      <c r="I7" s="76">
        <v>1</v>
      </c>
      <c r="J7" s="74" t="s">
        <v>76</v>
      </c>
      <c r="K7" s="75">
        <v>38441</v>
      </c>
      <c r="L7" s="75">
        <v>38443</v>
      </c>
      <c r="M7" s="76"/>
      <c r="N7" s="77" t="s">
        <v>170</v>
      </c>
      <c r="O7" s="63" t="s">
        <v>194</v>
      </c>
      <c r="P7" s="61"/>
    </row>
    <row r="8" spans="1:16" s="7" customFormat="1" ht="30" customHeight="1">
      <c r="A8" s="131">
        <v>47</v>
      </c>
      <c r="B8" s="61">
        <v>205</v>
      </c>
      <c r="C8" s="71" t="s">
        <v>81</v>
      </c>
      <c r="D8" s="78" t="s">
        <v>82</v>
      </c>
      <c r="E8" s="59" t="s">
        <v>83</v>
      </c>
      <c r="F8" s="136">
        <v>1</v>
      </c>
      <c r="G8" s="61">
        <v>1</v>
      </c>
      <c r="H8" s="131">
        <v>1</v>
      </c>
      <c r="I8" s="61">
        <v>1</v>
      </c>
      <c r="J8" s="74"/>
      <c r="K8" s="60"/>
      <c r="L8" s="60"/>
      <c r="M8" s="61">
        <v>2</v>
      </c>
      <c r="N8" s="77" t="s">
        <v>171</v>
      </c>
      <c r="O8" s="63" t="s">
        <v>195</v>
      </c>
      <c r="P8" s="61"/>
    </row>
    <row r="9" spans="1:16" s="7" customFormat="1" ht="30" customHeight="1">
      <c r="A9" s="131">
        <v>47</v>
      </c>
      <c r="B9" s="61">
        <v>207</v>
      </c>
      <c r="C9" s="71" t="s">
        <v>73</v>
      </c>
      <c r="D9" s="78" t="s">
        <v>88</v>
      </c>
      <c r="E9" s="59" t="s">
        <v>89</v>
      </c>
      <c r="F9" s="136">
        <v>1</v>
      </c>
      <c r="G9" s="61">
        <v>1</v>
      </c>
      <c r="H9" s="131">
        <v>1</v>
      </c>
      <c r="I9" s="61">
        <v>1</v>
      </c>
      <c r="J9" s="74" t="s">
        <v>90</v>
      </c>
      <c r="K9" s="60">
        <v>39895</v>
      </c>
      <c r="L9" s="60">
        <v>39965</v>
      </c>
      <c r="M9" s="61"/>
      <c r="N9" s="77" t="s">
        <v>91</v>
      </c>
      <c r="O9" s="63" t="s">
        <v>213</v>
      </c>
      <c r="P9" s="61"/>
    </row>
    <row r="10" spans="1:16" s="7" customFormat="1" ht="30" customHeight="1">
      <c r="A10" s="131">
        <v>47</v>
      </c>
      <c r="B10" s="61">
        <v>208</v>
      </c>
      <c r="C10" s="71" t="s">
        <v>73</v>
      </c>
      <c r="D10" s="78" t="s">
        <v>93</v>
      </c>
      <c r="E10" s="59" t="s">
        <v>94</v>
      </c>
      <c r="F10" s="136">
        <v>1</v>
      </c>
      <c r="G10" s="61">
        <v>1</v>
      </c>
      <c r="H10" s="131">
        <v>1</v>
      </c>
      <c r="I10" s="61">
        <v>1</v>
      </c>
      <c r="J10" s="74" t="s">
        <v>166</v>
      </c>
      <c r="K10" s="80">
        <v>39441</v>
      </c>
      <c r="L10" s="60">
        <v>39539</v>
      </c>
      <c r="M10" s="61"/>
      <c r="N10" s="77" t="s">
        <v>167</v>
      </c>
      <c r="O10" s="63" t="s">
        <v>196</v>
      </c>
      <c r="P10" s="61"/>
    </row>
    <row r="11" spans="1:16" s="7" customFormat="1" ht="15" customHeight="1">
      <c r="A11" s="131">
        <v>47</v>
      </c>
      <c r="B11" s="61">
        <v>209</v>
      </c>
      <c r="C11" s="71" t="s">
        <v>73</v>
      </c>
      <c r="D11" s="78" t="s">
        <v>108</v>
      </c>
      <c r="E11" s="59" t="s">
        <v>109</v>
      </c>
      <c r="F11" s="136">
        <v>1</v>
      </c>
      <c r="G11" s="61">
        <v>2</v>
      </c>
      <c r="H11" s="131">
        <v>1</v>
      </c>
      <c r="I11" s="61">
        <v>1</v>
      </c>
      <c r="J11" s="74"/>
      <c r="K11" s="60"/>
      <c r="L11" s="60"/>
      <c r="M11" s="61">
        <v>2</v>
      </c>
      <c r="N11" s="77" t="s">
        <v>110</v>
      </c>
      <c r="O11" s="63" t="s">
        <v>197</v>
      </c>
      <c r="P11" s="61"/>
    </row>
    <row r="12" spans="1:16" s="7" customFormat="1" ht="30" customHeight="1">
      <c r="A12" s="131">
        <v>47</v>
      </c>
      <c r="B12" s="61">
        <v>210</v>
      </c>
      <c r="C12" s="71" t="s">
        <v>73</v>
      </c>
      <c r="D12" s="78" t="s">
        <v>111</v>
      </c>
      <c r="E12" s="59" t="s">
        <v>193</v>
      </c>
      <c r="F12" s="136">
        <v>1</v>
      </c>
      <c r="G12" s="61">
        <v>2</v>
      </c>
      <c r="H12" s="131">
        <v>1</v>
      </c>
      <c r="I12" s="61">
        <v>1</v>
      </c>
      <c r="J12" s="74" t="s">
        <v>231</v>
      </c>
      <c r="K12" s="75">
        <v>40263</v>
      </c>
      <c r="L12" s="75">
        <v>40269</v>
      </c>
      <c r="M12" s="61"/>
      <c r="N12" s="74" t="s">
        <v>112</v>
      </c>
      <c r="O12" s="63" t="s">
        <v>198</v>
      </c>
      <c r="P12" s="61"/>
    </row>
    <row r="13" spans="1:16" s="7" customFormat="1" ht="30" customHeight="1">
      <c r="A13" s="131">
        <v>47</v>
      </c>
      <c r="B13" s="61">
        <v>211</v>
      </c>
      <c r="C13" s="71" t="s">
        <v>73</v>
      </c>
      <c r="D13" s="78" t="s">
        <v>97</v>
      </c>
      <c r="E13" s="59" t="s">
        <v>98</v>
      </c>
      <c r="F13" s="136">
        <v>1</v>
      </c>
      <c r="G13" s="61">
        <v>1</v>
      </c>
      <c r="H13" s="131">
        <v>1</v>
      </c>
      <c r="I13" s="61">
        <v>1</v>
      </c>
      <c r="J13" s="74"/>
      <c r="K13" s="60"/>
      <c r="L13" s="60"/>
      <c r="M13" s="61">
        <v>2</v>
      </c>
      <c r="N13" s="77" t="s">
        <v>99</v>
      </c>
      <c r="O13" s="63" t="s">
        <v>199</v>
      </c>
      <c r="P13" s="61"/>
    </row>
    <row r="14" spans="1:16" s="7" customFormat="1" ht="15" customHeight="1">
      <c r="A14" s="131">
        <v>47</v>
      </c>
      <c r="B14" s="61">
        <v>212</v>
      </c>
      <c r="C14" s="71" t="s">
        <v>73</v>
      </c>
      <c r="D14" s="78" t="s">
        <v>100</v>
      </c>
      <c r="E14" s="59" t="s">
        <v>101</v>
      </c>
      <c r="F14" s="136">
        <v>1</v>
      </c>
      <c r="G14" s="61">
        <v>2</v>
      </c>
      <c r="H14" s="131">
        <v>1</v>
      </c>
      <c r="I14" s="61">
        <v>1</v>
      </c>
      <c r="J14" s="74"/>
      <c r="K14" s="60"/>
      <c r="L14" s="60"/>
      <c r="M14" s="61">
        <v>2</v>
      </c>
      <c r="N14" s="77"/>
      <c r="O14" s="63"/>
      <c r="P14" s="61">
        <v>1</v>
      </c>
    </row>
    <row r="15" spans="1:16" s="7" customFormat="1" ht="30" customHeight="1">
      <c r="A15" s="131">
        <v>47</v>
      </c>
      <c r="B15" s="61">
        <v>213</v>
      </c>
      <c r="C15" s="71" t="s">
        <v>73</v>
      </c>
      <c r="D15" s="78" t="s">
        <v>102</v>
      </c>
      <c r="E15" s="59" t="s">
        <v>103</v>
      </c>
      <c r="F15" s="136">
        <v>1</v>
      </c>
      <c r="G15" s="61">
        <v>2</v>
      </c>
      <c r="H15" s="131">
        <v>1</v>
      </c>
      <c r="I15" s="61">
        <v>1</v>
      </c>
      <c r="J15" s="74"/>
      <c r="K15" s="60"/>
      <c r="L15" s="60"/>
      <c r="M15" s="61">
        <v>2</v>
      </c>
      <c r="N15" s="77" t="s">
        <v>104</v>
      </c>
      <c r="O15" s="63" t="s">
        <v>200</v>
      </c>
      <c r="P15" s="61"/>
    </row>
    <row r="16" spans="1:16" s="7" customFormat="1" ht="15" customHeight="1">
      <c r="A16" s="131">
        <v>47</v>
      </c>
      <c r="B16" s="61">
        <v>214</v>
      </c>
      <c r="C16" s="71" t="s">
        <v>73</v>
      </c>
      <c r="D16" s="78" t="s">
        <v>105</v>
      </c>
      <c r="E16" s="59" t="s">
        <v>106</v>
      </c>
      <c r="F16" s="136">
        <v>1</v>
      </c>
      <c r="G16" s="61">
        <v>2</v>
      </c>
      <c r="H16" s="131">
        <v>1</v>
      </c>
      <c r="I16" s="61">
        <v>1</v>
      </c>
      <c r="J16" s="74"/>
      <c r="K16" s="60"/>
      <c r="L16" s="60"/>
      <c r="M16" s="61">
        <v>2</v>
      </c>
      <c r="N16" s="77" t="s">
        <v>107</v>
      </c>
      <c r="O16" s="63" t="s">
        <v>201</v>
      </c>
      <c r="P16" s="61"/>
    </row>
    <row r="17" spans="1:16" s="7" customFormat="1" ht="30" customHeight="1">
      <c r="A17" s="131">
        <v>47</v>
      </c>
      <c r="B17" s="61">
        <v>215</v>
      </c>
      <c r="C17" s="71" t="s">
        <v>73</v>
      </c>
      <c r="D17" s="78" t="s">
        <v>113</v>
      </c>
      <c r="E17" s="59" t="s">
        <v>114</v>
      </c>
      <c r="F17" s="136">
        <v>1</v>
      </c>
      <c r="G17" s="61">
        <v>2</v>
      </c>
      <c r="H17" s="131">
        <v>1</v>
      </c>
      <c r="I17" s="61">
        <v>1</v>
      </c>
      <c r="J17" s="74"/>
      <c r="K17" s="60"/>
      <c r="L17" s="60"/>
      <c r="M17" s="61">
        <v>2</v>
      </c>
      <c r="N17" s="77" t="s">
        <v>165</v>
      </c>
      <c r="O17" s="63" t="s">
        <v>194</v>
      </c>
      <c r="P17" s="61"/>
    </row>
    <row r="18" spans="1:16" s="7" customFormat="1" ht="15" customHeight="1">
      <c r="A18" s="131">
        <v>47</v>
      </c>
      <c r="B18" s="61">
        <v>301</v>
      </c>
      <c r="C18" s="71" t="s">
        <v>73</v>
      </c>
      <c r="D18" s="78" t="s">
        <v>115</v>
      </c>
      <c r="E18" s="59" t="s">
        <v>109</v>
      </c>
      <c r="F18" s="136">
        <v>1</v>
      </c>
      <c r="G18" s="61">
        <v>1</v>
      </c>
      <c r="H18" s="131">
        <v>0</v>
      </c>
      <c r="I18" s="61">
        <v>0</v>
      </c>
      <c r="J18" s="74"/>
      <c r="K18" s="60"/>
      <c r="L18" s="60"/>
      <c r="M18" s="61">
        <v>0</v>
      </c>
      <c r="N18" s="77"/>
      <c r="O18" s="63"/>
      <c r="P18" s="61">
        <v>0</v>
      </c>
    </row>
    <row r="19" spans="1:16" s="7" customFormat="1" ht="15" customHeight="1">
      <c r="A19" s="131">
        <v>47</v>
      </c>
      <c r="B19" s="61">
        <v>302</v>
      </c>
      <c r="C19" s="71" t="s">
        <v>73</v>
      </c>
      <c r="D19" s="78" t="s">
        <v>116</v>
      </c>
      <c r="E19" s="59" t="s">
        <v>117</v>
      </c>
      <c r="F19" s="136">
        <v>1</v>
      </c>
      <c r="G19" s="61">
        <v>2</v>
      </c>
      <c r="H19" s="131">
        <v>0</v>
      </c>
      <c r="I19" s="61">
        <v>0</v>
      </c>
      <c r="J19" s="74"/>
      <c r="K19" s="60"/>
      <c r="L19" s="60"/>
      <c r="M19" s="61">
        <v>0</v>
      </c>
      <c r="N19" s="77"/>
      <c r="O19" s="63"/>
      <c r="P19" s="61">
        <v>0</v>
      </c>
    </row>
    <row r="20" spans="1:16" s="7" customFormat="1" ht="15" customHeight="1">
      <c r="A20" s="131">
        <v>47</v>
      </c>
      <c r="B20" s="61">
        <v>303</v>
      </c>
      <c r="C20" s="71" t="s">
        <v>81</v>
      </c>
      <c r="D20" s="78" t="s">
        <v>153</v>
      </c>
      <c r="E20" s="59" t="s">
        <v>154</v>
      </c>
      <c r="F20" s="136">
        <v>1</v>
      </c>
      <c r="G20" s="61">
        <v>2</v>
      </c>
      <c r="H20" s="131">
        <v>0</v>
      </c>
      <c r="I20" s="61">
        <v>0</v>
      </c>
      <c r="J20" s="74"/>
      <c r="K20" s="60"/>
      <c r="L20" s="60"/>
      <c r="M20" s="61">
        <v>0</v>
      </c>
      <c r="N20" s="77"/>
      <c r="O20" s="63"/>
      <c r="P20" s="61">
        <v>0</v>
      </c>
    </row>
    <row r="21" spans="1:16" s="7" customFormat="1" ht="15" customHeight="1">
      <c r="A21" s="131">
        <v>47</v>
      </c>
      <c r="B21" s="61">
        <v>306</v>
      </c>
      <c r="C21" s="81" t="s">
        <v>73</v>
      </c>
      <c r="D21" s="82" t="s">
        <v>148</v>
      </c>
      <c r="E21" s="59" t="s">
        <v>109</v>
      </c>
      <c r="F21" s="136">
        <v>1</v>
      </c>
      <c r="G21" s="61">
        <v>2</v>
      </c>
      <c r="H21" s="131">
        <v>0</v>
      </c>
      <c r="I21" s="61">
        <v>0</v>
      </c>
      <c r="J21" s="74"/>
      <c r="K21" s="83"/>
      <c r="L21" s="83"/>
      <c r="M21" s="61">
        <v>0</v>
      </c>
      <c r="N21" s="74"/>
      <c r="O21" s="84"/>
      <c r="P21" s="61">
        <v>0</v>
      </c>
    </row>
    <row r="22" spans="1:16" s="7" customFormat="1" ht="15" customHeight="1">
      <c r="A22" s="131">
        <v>47</v>
      </c>
      <c r="B22" s="61">
        <v>308</v>
      </c>
      <c r="C22" s="71" t="s">
        <v>73</v>
      </c>
      <c r="D22" s="78" t="s">
        <v>118</v>
      </c>
      <c r="E22" s="59" t="s">
        <v>109</v>
      </c>
      <c r="F22" s="136">
        <v>1</v>
      </c>
      <c r="G22" s="61">
        <v>2</v>
      </c>
      <c r="H22" s="131">
        <v>0</v>
      </c>
      <c r="I22" s="61">
        <v>0</v>
      </c>
      <c r="J22" s="74"/>
      <c r="K22" s="60"/>
      <c r="L22" s="60"/>
      <c r="M22" s="61">
        <v>0</v>
      </c>
      <c r="N22" s="77"/>
      <c r="O22" s="63"/>
      <c r="P22" s="61">
        <v>0</v>
      </c>
    </row>
    <row r="23" spans="1:16" s="7" customFormat="1" ht="30" customHeight="1">
      <c r="A23" s="131">
        <v>47</v>
      </c>
      <c r="B23" s="61">
        <v>311</v>
      </c>
      <c r="C23" s="71" t="s">
        <v>73</v>
      </c>
      <c r="D23" s="78" t="s">
        <v>119</v>
      </c>
      <c r="E23" s="59" t="s">
        <v>109</v>
      </c>
      <c r="F23" s="136">
        <v>1</v>
      </c>
      <c r="G23" s="61">
        <v>2</v>
      </c>
      <c r="H23" s="131">
        <v>0</v>
      </c>
      <c r="I23" s="61">
        <v>0</v>
      </c>
      <c r="J23" s="74"/>
      <c r="K23" s="60"/>
      <c r="L23" s="60"/>
      <c r="M23" s="61">
        <v>0</v>
      </c>
      <c r="N23" s="77" t="s">
        <v>149</v>
      </c>
      <c r="O23" s="63" t="s">
        <v>214</v>
      </c>
      <c r="P23" s="61"/>
    </row>
    <row r="24" spans="1:16" s="7" customFormat="1" ht="30" customHeight="1">
      <c r="A24" s="131">
        <v>47</v>
      </c>
      <c r="B24" s="61">
        <v>313</v>
      </c>
      <c r="C24" s="71" t="s">
        <v>73</v>
      </c>
      <c r="D24" s="78" t="s">
        <v>120</v>
      </c>
      <c r="E24" s="59" t="s">
        <v>109</v>
      </c>
      <c r="F24" s="136">
        <v>1</v>
      </c>
      <c r="G24" s="61">
        <v>2</v>
      </c>
      <c r="H24" s="131">
        <v>0</v>
      </c>
      <c r="I24" s="61">
        <v>1</v>
      </c>
      <c r="J24" s="74" t="s">
        <v>121</v>
      </c>
      <c r="K24" s="60">
        <v>39902</v>
      </c>
      <c r="L24" s="60">
        <v>39904</v>
      </c>
      <c r="M24" s="61"/>
      <c r="N24" s="77" t="s">
        <v>122</v>
      </c>
      <c r="O24" s="63" t="s">
        <v>202</v>
      </c>
      <c r="P24" s="61"/>
    </row>
    <row r="25" spans="1:16" s="7" customFormat="1" ht="15" customHeight="1">
      <c r="A25" s="131">
        <v>47</v>
      </c>
      <c r="B25" s="61">
        <v>314</v>
      </c>
      <c r="C25" s="71" t="s">
        <v>73</v>
      </c>
      <c r="D25" s="78" t="s">
        <v>123</v>
      </c>
      <c r="E25" s="59" t="s">
        <v>117</v>
      </c>
      <c r="F25" s="136">
        <v>1</v>
      </c>
      <c r="G25" s="61">
        <v>2</v>
      </c>
      <c r="H25" s="131">
        <v>0</v>
      </c>
      <c r="I25" s="61">
        <v>0</v>
      </c>
      <c r="J25" s="74"/>
      <c r="K25" s="60"/>
      <c r="L25" s="60"/>
      <c r="M25" s="61">
        <v>2</v>
      </c>
      <c r="N25" s="77"/>
      <c r="O25" s="63"/>
      <c r="P25" s="61">
        <v>0</v>
      </c>
    </row>
    <row r="26" spans="1:16" s="7" customFormat="1" ht="15" customHeight="1">
      <c r="A26" s="131">
        <v>47</v>
      </c>
      <c r="B26" s="61">
        <v>315</v>
      </c>
      <c r="C26" s="71" t="s">
        <v>73</v>
      </c>
      <c r="D26" s="78" t="s">
        <v>124</v>
      </c>
      <c r="E26" s="59" t="s">
        <v>125</v>
      </c>
      <c r="F26" s="136">
        <v>1</v>
      </c>
      <c r="G26" s="61">
        <v>2</v>
      </c>
      <c r="H26" s="131">
        <v>0</v>
      </c>
      <c r="I26" s="61">
        <v>0</v>
      </c>
      <c r="J26" s="74"/>
      <c r="K26" s="60"/>
      <c r="L26" s="60"/>
      <c r="M26" s="61">
        <v>0</v>
      </c>
      <c r="N26" s="77"/>
      <c r="O26" s="63"/>
      <c r="P26" s="61">
        <v>0</v>
      </c>
    </row>
    <row r="27" spans="1:16" s="7" customFormat="1" ht="15" customHeight="1">
      <c r="A27" s="131">
        <v>47</v>
      </c>
      <c r="B27" s="61">
        <v>324</v>
      </c>
      <c r="C27" s="71" t="s">
        <v>73</v>
      </c>
      <c r="D27" s="78" t="s">
        <v>126</v>
      </c>
      <c r="E27" s="59" t="s">
        <v>127</v>
      </c>
      <c r="F27" s="136">
        <v>1</v>
      </c>
      <c r="G27" s="61">
        <v>2</v>
      </c>
      <c r="H27" s="131">
        <v>1</v>
      </c>
      <c r="I27" s="61">
        <v>1</v>
      </c>
      <c r="J27" s="74"/>
      <c r="K27" s="60"/>
      <c r="L27" s="60"/>
      <c r="M27" s="61">
        <v>0</v>
      </c>
      <c r="N27" s="77"/>
      <c r="O27" s="63"/>
      <c r="P27" s="61">
        <v>1</v>
      </c>
    </row>
    <row r="28" spans="1:16" s="7" customFormat="1" ht="30" customHeight="1">
      <c r="A28" s="131">
        <v>47</v>
      </c>
      <c r="B28" s="61">
        <v>325</v>
      </c>
      <c r="C28" s="71" t="s">
        <v>73</v>
      </c>
      <c r="D28" s="78" t="s">
        <v>128</v>
      </c>
      <c r="E28" s="59" t="s">
        <v>129</v>
      </c>
      <c r="F28" s="136">
        <v>1</v>
      </c>
      <c r="G28" s="61">
        <v>2</v>
      </c>
      <c r="H28" s="131">
        <v>1</v>
      </c>
      <c r="I28" s="61">
        <v>0</v>
      </c>
      <c r="J28" s="74"/>
      <c r="K28" s="60"/>
      <c r="L28" s="60"/>
      <c r="M28" s="61">
        <v>0</v>
      </c>
      <c r="N28" s="77" t="s">
        <v>172</v>
      </c>
      <c r="O28" s="63" t="s">
        <v>194</v>
      </c>
      <c r="P28" s="61"/>
    </row>
    <row r="29" spans="1:16" s="7" customFormat="1" ht="30" customHeight="1">
      <c r="A29" s="131">
        <v>47</v>
      </c>
      <c r="B29" s="61">
        <v>326</v>
      </c>
      <c r="C29" s="71" t="s">
        <v>73</v>
      </c>
      <c r="D29" s="78" t="s">
        <v>130</v>
      </c>
      <c r="E29" s="59" t="s">
        <v>109</v>
      </c>
      <c r="F29" s="136">
        <v>1</v>
      </c>
      <c r="G29" s="61">
        <v>2</v>
      </c>
      <c r="H29" s="131">
        <v>1</v>
      </c>
      <c r="I29" s="61">
        <v>1</v>
      </c>
      <c r="J29" s="74"/>
      <c r="K29" s="60"/>
      <c r="L29" s="60"/>
      <c r="M29" s="61">
        <v>2</v>
      </c>
      <c r="N29" s="77" t="s">
        <v>131</v>
      </c>
      <c r="O29" s="63" t="s">
        <v>203</v>
      </c>
      <c r="P29" s="61"/>
    </row>
    <row r="30" spans="1:16" s="7" customFormat="1" ht="15" customHeight="1">
      <c r="A30" s="131">
        <v>47</v>
      </c>
      <c r="B30" s="61">
        <v>327</v>
      </c>
      <c r="C30" s="71" t="s">
        <v>73</v>
      </c>
      <c r="D30" s="78" t="s">
        <v>132</v>
      </c>
      <c r="E30" s="59" t="s">
        <v>109</v>
      </c>
      <c r="F30" s="136">
        <v>1</v>
      </c>
      <c r="G30" s="61">
        <v>2</v>
      </c>
      <c r="H30" s="131">
        <v>0</v>
      </c>
      <c r="I30" s="61">
        <v>1</v>
      </c>
      <c r="J30" s="74"/>
      <c r="K30" s="60"/>
      <c r="L30" s="60"/>
      <c r="M30" s="61">
        <v>0</v>
      </c>
      <c r="N30" s="77"/>
      <c r="O30" s="63"/>
      <c r="P30" s="61">
        <v>0</v>
      </c>
    </row>
    <row r="31" spans="1:16" s="7" customFormat="1" ht="15" customHeight="1">
      <c r="A31" s="131">
        <v>47</v>
      </c>
      <c r="B31" s="61">
        <v>328</v>
      </c>
      <c r="C31" s="71" t="s">
        <v>73</v>
      </c>
      <c r="D31" s="78" t="s">
        <v>133</v>
      </c>
      <c r="E31" s="59" t="s">
        <v>117</v>
      </c>
      <c r="F31" s="136">
        <v>1</v>
      </c>
      <c r="G31" s="61">
        <v>2</v>
      </c>
      <c r="H31" s="131">
        <v>0</v>
      </c>
      <c r="I31" s="61">
        <v>1</v>
      </c>
      <c r="J31" s="74"/>
      <c r="K31" s="60"/>
      <c r="L31" s="60"/>
      <c r="M31" s="61">
        <v>0</v>
      </c>
      <c r="N31" s="77"/>
      <c r="O31" s="63"/>
      <c r="P31" s="61">
        <v>0</v>
      </c>
    </row>
    <row r="32" spans="1:16" s="7" customFormat="1" ht="30" customHeight="1">
      <c r="A32" s="131">
        <v>47</v>
      </c>
      <c r="B32" s="61">
        <v>329</v>
      </c>
      <c r="C32" s="71" t="s">
        <v>73</v>
      </c>
      <c r="D32" s="78" t="s">
        <v>155</v>
      </c>
      <c r="E32" s="59" t="s">
        <v>129</v>
      </c>
      <c r="F32" s="136">
        <v>1</v>
      </c>
      <c r="G32" s="61">
        <v>2</v>
      </c>
      <c r="H32" s="131">
        <v>1</v>
      </c>
      <c r="I32" s="61">
        <v>1</v>
      </c>
      <c r="J32" s="74"/>
      <c r="K32" s="60"/>
      <c r="L32" s="60"/>
      <c r="M32" s="61">
        <v>1</v>
      </c>
      <c r="N32" s="77" t="s">
        <v>168</v>
      </c>
      <c r="O32" s="63" t="s">
        <v>215</v>
      </c>
      <c r="P32" s="61"/>
    </row>
    <row r="33" spans="1:16" s="7" customFormat="1" ht="15" customHeight="1">
      <c r="A33" s="131">
        <v>47</v>
      </c>
      <c r="B33" s="61">
        <v>348</v>
      </c>
      <c r="C33" s="71" t="s">
        <v>73</v>
      </c>
      <c r="D33" s="78" t="s">
        <v>134</v>
      </c>
      <c r="E33" s="59" t="s">
        <v>125</v>
      </c>
      <c r="F33" s="136">
        <v>1</v>
      </c>
      <c r="G33" s="61">
        <v>2</v>
      </c>
      <c r="H33" s="131">
        <v>0</v>
      </c>
      <c r="I33" s="61">
        <v>0</v>
      </c>
      <c r="J33" s="74"/>
      <c r="K33" s="60"/>
      <c r="L33" s="60"/>
      <c r="M33" s="61">
        <v>0</v>
      </c>
      <c r="N33" s="77"/>
      <c r="O33" s="63"/>
      <c r="P33" s="61">
        <v>0</v>
      </c>
    </row>
    <row r="34" spans="1:16" s="7" customFormat="1" ht="30" customHeight="1">
      <c r="A34" s="131">
        <v>47</v>
      </c>
      <c r="B34" s="61">
        <v>350</v>
      </c>
      <c r="C34" s="71" t="s">
        <v>73</v>
      </c>
      <c r="D34" s="78" t="s">
        <v>135</v>
      </c>
      <c r="E34" s="59" t="s">
        <v>136</v>
      </c>
      <c r="F34" s="136">
        <v>1</v>
      </c>
      <c r="G34" s="61">
        <v>2</v>
      </c>
      <c r="H34" s="131">
        <v>1</v>
      </c>
      <c r="I34" s="61">
        <v>1</v>
      </c>
      <c r="J34" s="74" t="s">
        <v>137</v>
      </c>
      <c r="K34" s="60" t="s">
        <v>217</v>
      </c>
      <c r="L34" s="60">
        <v>39904</v>
      </c>
      <c r="M34" s="61"/>
      <c r="N34" s="77" t="s">
        <v>169</v>
      </c>
      <c r="O34" s="63" t="s">
        <v>216</v>
      </c>
      <c r="P34" s="61"/>
    </row>
    <row r="35" spans="1:16" s="7" customFormat="1" ht="15" customHeight="1">
      <c r="A35" s="131">
        <v>47</v>
      </c>
      <c r="B35" s="61">
        <v>353</v>
      </c>
      <c r="C35" s="71" t="s">
        <v>73</v>
      </c>
      <c r="D35" s="78" t="s">
        <v>138</v>
      </c>
      <c r="E35" s="59" t="s">
        <v>109</v>
      </c>
      <c r="F35" s="136">
        <v>1</v>
      </c>
      <c r="G35" s="61">
        <v>2</v>
      </c>
      <c r="H35" s="131">
        <v>0</v>
      </c>
      <c r="I35" s="61">
        <v>0</v>
      </c>
      <c r="J35" s="74"/>
      <c r="K35" s="60"/>
      <c r="L35" s="60"/>
      <c r="M35" s="61">
        <v>0</v>
      </c>
      <c r="N35" s="77"/>
      <c r="O35" s="63"/>
      <c r="P35" s="61">
        <v>0</v>
      </c>
    </row>
    <row r="36" spans="1:16" s="7" customFormat="1" ht="15" customHeight="1">
      <c r="A36" s="131">
        <v>47</v>
      </c>
      <c r="B36" s="61">
        <v>354</v>
      </c>
      <c r="C36" s="71" t="s">
        <v>73</v>
      </c>
      <c r="D36" s="78" t="s">
        <v>139</v>
      </c>
      <c r="E36" s="59" t="s">
        <v>140</v>
      </c>
      <c r="F36" s="136">
        <v>1</v>
      </c>
      <c r="G36" s="61">
        <v>2</v>
      </c>
      <c r="H36" s="131">
        <v>0</v>
      </c>
      <c r="I36" s="61">
        <v>0</v>
      </c>
      <c r="J36" s="74"/>
      <c r="K36" s="60"/>
      <c r="L36" s="60"/>
      <c r="M36" s="61">
        <v>0</v>
      </c>
      <c r="N36" s="77"/>
      <c r="O36" s="63"/>
      <c r="P36" s="61">
        <v>0</v>
      </c>
    </row>
    <row r="37" spans="1:16" s="7" customFormat="1" ht="15" customHeight="1">
      <c r="A37" s="131">
        <v>47</v>
      </c>
      <c r="B37" s="61">
        <v>355</v>
      </c>
      <c r="C37" s="71" t="s">
        <v>73</v>
      </c>
      <c r="D37" s="78" t="s">
        <v>141</v>
      </c>
      <c r="E37" s="59" t="s">
        <v>109</v>
      </c>
      <c r="F37" s="136">
        <v>1</v>
      </c>
      <c r="G37" s="61">
        <v>2</v>
      </c>
      <c r="H37" s="131">
        <v>0</v>
      </c>
      <c r="I37" s="61">
        <v>0</v>
      </c>
      <c r="J37" s="74"/>
      <c r="K37" s="60"/>
      <c r="L37" s="60"/>
      <c r="M37" s="61">
        <v>0</v>
      </c>
      <c r="N37" s="77"/>
      <c r="O37" s="63"/>
      <c r="P37" s="61">
        <v>0</v>
      </c>
    </row>
    <row r="38" spans="1:16" s="7" customFormat="1" ht="15" customHeight="1">
      <c r="A38" s="131">
        <v>47</v>
      </c>
      <c r="B38" s="61">
        <v>356</v>
      </c>
      <c r="C38" s="71" t="s">
        <v>73</v>
      </c>
      <c r="D38" s="78" t="s">
        <v>157</v>
      </c>
      <c r="E38" s="59" t="s">
        <v>109</v>
      </c>
      <c r="F38" s="136">
        <v>1</v>
      </c>
      <c r="G38" s="61">
        <v>2</v>
      </c>
      <c r="H38" s="131">
        <v>0</v>
      </c>
      <c r="I38" s="61">
        <v>0</v>
      </c>
      <c r="J38" s="74"/>
      <c r="K38" s="60"/>
      <c r="L38" s="60"/>
      <c r="M38" s="61">
        <v>3</v>
      </c>
      <c r="N38" s="77"/>
      <c r="O38" s="63"/>
      <c r="P38" s="61">
        <v>0</v>
      </c>
    </row>
    <row r="39" spans="1:16" s="7" customFormat="1" ht="15" customHeight="1">
      <c r="A39" s="131">
        <v>47</v>
      </c>
      <c r="B39" s="61">
        <v>357</v>
      </c>
      <c r="C39" s="71" t="s">
        <v>142</v>
      </c>
      <c r="D39" s="78" t="s">
        <v>143</v>
      </c>
      <c r="E39" s="59" t="s">
        <v>109</v>
      </c>
      <c r="F39" s="136">
        <v>1</v>
      </c>
      <c r="G39" s="61">
        <v>2</v>
      </c>
      <c r="H39" s="131">
        <v>0</v>
      </c>
      <c r="I39" s="61">
        <v>0</v>
      </c>
      <c r="J39" s="74"/>
      <c r="K39" s="60"/>
      <c r="L39" s="60"/>
      <c r="M39" s="61">
        <v>0</v>
      </c>
      <c r="N39" s="77"/>
      <c r="O39" s="63"/>
      <c r="P39" s="61">
        <v>0</v>
      </c>
    </row>
    <row r="40" spans="1:16" s="7" customFormat="1" ht="15" customHeight="1">
      <c r="A40" s="131">
        <v>47</v>
      </c>
      <c r="B40" s="61">
        <v>358</v>
      </c>
      <c r="C40" s="71" t="s">
        <v>73</v>
      </c>
      <c r="D40" s="78" t="s">
        <v>159</v>
      </c>
      <c r="E40" s="59" t="s">
        <v>109</v>
      </c>
      <c r="F40" s="136">
        <v>1</v>
      </c>
      <c r="G40" s="61">
        <v>2</v>
      </c>
      <c r="H40" s="131">
        <v>0</v>
      </c>
      <c r="I40" s="61">
        <v>0</v>
      </c>
      <c r="J40" s="74"/>
      <c r="K40" s="60"/>
      <c r="L40" s="60"/>
      <c r="M40" s="61">
        <v>0</v>
      </c>
      <c r="N40" s="77"/>
      <c r="O40" s="63"/>
      <c r="P40" s="61">
        <v>0</v>
      </c>
    </row>
    <row r="41" spans="1:16" s="7" customFormat="1" ht="15" customHeight="1">
      <c r="A41" s="131">
        <v>47</v>
      </c>
      <c r="B41" s="61">
        <v>359</v>
      </c>
      <c r="C41" s="71" t="s">
        <v>81</v>
      </c>
      <c r="D41" s="78" t="s">
        <v>158</v>
      </c>
      <c r="E41" s="59" t="s">
        <v>109</v>
      </c>
      <c r="F41" s="136">
        <v>1</v>
      </c>
      <c r="G41" s="61">
        <v>2</v>
      </c>
      <c r="H41" s="131">
        <v>0</v>
      </c>
      <c r="I41" s="61">
        <v>0</v>
      </c>
      <c r="J41" s="74"/>
      <c r="K41" s="60"/>
      <c r="L41" s="60"/>
      <c r="M41" s="61">
        <v>0</v>
      </c>
      <c r="N41" s="77"/>
      <c r="O41" s="63"/>
      <c r="P41" s="61">
        <v>0</v>
      </c>
    </row>
    <row r="42" spans="1:16" s="7" customFormat="1" ht="15" customHeight="1">
      <c r="A42" s="131">
        <v>47</v>
      </c>
      <c r="B42" s="61">
        <v>360</v>
      </c>
      <c r="C42" s="71" t="s">
        <v>73</v>
      </c>
      <c r="D42" s="78" t="s">
        <v>152</v>
      </c>
      <c r="E42" s="59" t="s">
        <v>109</v>
      </c>
      <c r="F42" s="136">
        <v>1</v>
      </c>
      <c r="G42" s="61">
        <v>2</v>
      </c>
      <c r="H42" s="131">
        <v>0</v>
      </c>
      <c r="I42" s="61">
        <v>0</v>
      </c>
      <c r="J42" s="74"/>
      <c r="K42" s="60"/>
      <c r="L42" s="60"/>
      <c r="M42" s="61">
        <v>0</v>
      </c>
      <c r="N42" s="77"/>
      <c r="O42" s="63"/>
      <c r="P42" s="61">
        <v>0</v>
      </c>
    </row>
    <row r="43" spans="1:16" s="7" customFormat="1" ht="15" customHeight="1">
      <c r="A43" s="131">
        <v>47</v>
      </c>
      <c r="B43" s="61">
        <v>361</v>
      </c>
      <c r="C43" s="71" t="s">
        <v>73</v>
      </c>
      <c r="D43" s="78" t="s">
        <v>144</v>
      </c>
      <c r="E43" s="59" t="s">
        <v>109</v>
      </c>
      <c r="F43" s="136">
        <v>1</v>
      </c>
      <c r="G43" s="61">
        <v>2</v>
      </c>
      <c r="H43" s="131">
        <v>0</v>
      </c>
      <c r="I43" s="61">
        <v>0</v>
      </c>
      <c r="J43" s="74"/>
      <c r="K43" s="60"/>
      <c r="L43" s="60"/>
      <c r="M43" s="61">
        <v>0</v>
      </c>
      <c r="N43" s="77"/>
      <c r="O43" s="63"/>
      <c r="P43" s="61">
        <v>0</v>
      </c>
    </row>
    <row r="44" spans="1:16" s="7" customFormat="1" ht="15" customHeight="1">
      <c r="A44" s="131">
        <v>47</v>
      </c>
      <c r="B44" s="61">
        <v>362</v>
      </c>
      <c r="C44" s="71" t="s">
        <v>73</v>
      </c>
      <c r="D44" s="78" t="s">
        <v>150</v>
      </c>
      <c r="E44" s="59" t="s">
        <v>117</v>
      </c>
      <c r="F44" s="136">
        <v>1</v>
      </c>
      <c r="G44" s="61">
        <v>2</v>
      </c>
      <c r="H44" s="131">
        <v>0</v>
      </c>
      <c r="I44" s="61">
        <v>0</v>
      </c>
      <c r="J44" s="74"/>
      <c r="K44" s="60"/>
      <c r="L44" s="60"/>
      <c r="M44" s="61">
        <v>0</v>
      </c>
      <c r="N44" s="77"/>
      <c r="O44" s="63"/>
      <c r="P44" s="61">
        <v>0</v>
      </c>
    </row>
    <row r="45" spans="1:16" s="7" customFormat="1" ht="15" customHeight="1">
      <c r="A45" s="131">
        <v>47</v>
      </c>
      <c r="B45" s="61">
        <v>375</v>
      </c>
      <c r="C45" s="71" t="s">
        <v>73</v>
      </c>
      <c r="D45" s="78" t="s">
        <v>162</v>
      </c>
      <c r="E45" s="59" t="s">
        <v>163</v>
      </c>
      <c r="F45" s="136">
        <v>1</v>
      </c>
      <c r="G45" s="61">
        <v>2</v>
      </c>
      <c r="H45" s="131">
        <v>0</v>
      </c>
      <c r="I45" s="61">
        <v>0</v>
      </c>
      <c r="J45" s="74"/>
      <c r="K45" s="60"/>
      <c r="L45" s="60"/>
      <c r="M45" s="61">
        <v>0</v>
      </c>
      <c r="N45" s="77"/>
      <c r="O45" s="63"/>
      <c r="P45" s="61">
        <v>0</v>
      </c>
    </row>
    <row r="46" spans="1:16" s="7" customFormat="1" ht="15" customHeight="1">
      <c r="A46" s="131">
        <v>47</v>
      </c>
      <c r="B46" s="61">
        <v>381</v>
      </c>
      <c r="C46" s="71" t="s">
        <v>81</v>
      </c>
      <c r="D46" s="78" t="s">
        <v>145</v>
      </c>
      <c r="E46" s="59" t="s">
        <v>127</v>
      </c>
      <c r="F46" s="136">
        <v>1</v>
      </c>
      <c r="G46" s="61">
        <v>2</v>
      </c>
      <c r="H46" s="131">
        <v>0</v>
      </c>
      <c r="I46" s="61">
        <v>0</v>
      </c>
      <c r="J46" s="74"/>
      <c r="K46" s="60"/>
      <c r="L46" s="60"/>
      <c r="M46" s="61">
        <v>2</v>
      </c>
      <c r="N46" s="77"/>
      <c r="O46" s="63"/>
      <c r="P46" s="61">
        <v>1</v>
      </c>
    </row>
    <row r="47" spans="1:16" s="7" customFormat="1" ht="15" customHeight="1" thickBot="1">
      <c r="A47" s="131">
        <v>47</v>
      </c>
      <c r="B47" s="61">
        <v>382</v>
      </c>
      <c r="C47" s="71" t="s">
        <v>81</v>
      </c>
      <c r="D47" s="78" t="s">
        <v>146</v>
      </c>
      <c r="E47" s="59" t="s">
        <v>147</v>
      </c>
      <c r="F47" s="136">
        <v>1</v>
      </c>
      <c r="G47" s="61">
        <v>2</v>
      </c>
      <c r="H47" s="131">
        <v>0</v>
      </c>
      <c r="I47" s="61">
        <v>0</v>
      </c>
      <c r="J47" s="74"/>
      <c r="K47" s="60"/>
      <c r="L47" s="60"/>
      <c r="M47" s="61">
        <v>2</v>
      </c>
      <c r="N47" s="77"/>
      <c r="O47" s="63"/>
      <c r="P47" s="61">
        <v>1</v>
      </c>
    </row>
    <row r="48" spans="1:16" s="7" customFormat="1" ht="18.75" customHeight="1" thickBot="1">
      <c r="A48" s="132"/>
      <c r="B48" s="133"/>
      <c r="C48" s="200" t="s">
        <v>5</v>
      </c>
      <c r="D48" s="200"/>
      <c r="E48" s="86"/>
      <c r="F48" s="137"/>
      <c r="G48" s="138"/>
      <c r="H48" s="139">
        <f>SUM(H7:H47)</f>
        <v>16</v>
      </c>
      <c r="I48" s="140">
        <f>SUM(I7:I47)</f>
        <v>18</v>
      </c>
      <c r="J48" s="139">
        <f>COUNTA(J7:J47)</f>
        <v>6</v>
      </c>
      <c r="K48" s="87"/>
      <c r="L48" s="87"/>
      <c r="M48" s="138"/>
      <c r="N48" s="139">
        <f>COUNTA(N7:N47)</f>
        <v>16</v>
      </c>
      <c r="O48" s="88"/>
      <c r="P48" s="141"/>
    </row>
    <row r="49" ht="18.75" customHeight="1"/>
  </sheetData>
  <sheetProtection/>
  <mergeCells count="15">
    <mergeCell ref="C48:D48"/>
    <mergeCell ref="A4:A6"/>
    <mergeCell ref="C4:C6"/>
    <mergeCell ref="D4:D6"/>
    <mergeCell ref="B4:B6"/>
    <mergeCell ref="I4:I6"/>
    <mergeCell ref="E4:E6"/>
    <mergeCell ref="G4:G6"/>
    <mergeCell ref="H4:H6"/>
    <mergeCell ref="J5:L5"/>
    <mergeCell ref="F4:F6"/>
    <mergeCell ref="O2:P2"/>
    <mergeCell ref="J4:M4"/>
    <mergeCell ref="N4:P4"/>
    <mergeCell ref="N5:O5"/>
  </mergeCells>
  <printOptions horizontalCentered="1"/>
  <pageMargins left="0.3937007874015748" right="0.3937007874015748" top="0.5905511811023623" bottom="0.5905511811023623" header="0.5118110236220472" footer="0.31496062992125984"/>
  <pageSetup firstPageNumber="293" useFirstPageNumber="1" fitToHeight="0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9"/>
  <sheetViews>
    <sheetView zoomScale="102" zoomScaleNormal="102" zoomScaleSheetLayoutView="100" zoomScalePageLayoutView="0" workbookViewId="0" topLeftCell="A1">
      <selection activeCell="L58" sqref="L58"/>
    </sheetView>
  </sheetViews>
  <sheetFormatPr defaultColWidth="9.00390625" defaultRowHeight="13.5"/>
  <cols>
    <col min="1" max="1" width="3.125" style="2" customWidth="1"/>
    <col min="2" max="2" width="3.625" style="2" customWidth="1"/>
    <col min="3" max="3" width="7.625" style="2" customWidth="1"/>
    <col min="4" max="4" width="10.625" style="2" customWidth="1"/>
    <col min="5" max="5" width="23.625" style="2" customWidth="1"/>
    <col min="6" max="6" width="11.625" style="2" customWidth="1"/>
    <col min="7" max="7" width="8.125" style="46" customWidth="1"/>
    <col min="8" max="8" width="21.625" style="2" customWidth="1"/>
    <col min="9" max="10" width="9.125" style="2" customWidth="1"/>
    <col min="11" max="11" width="21.625" style="2" customWidth="1"/>
    <col min="12" max="20" width="3.375" style="2" customWidth="1"/>
    <col min="21" max="21" width="6.625" style="2" customWidth="1"/>
    <col min="22" max="16384" width="9.00390625" style="2" customWidth="1"/>
  </cols>
  <sheetData>
    <row r="1" spans="1:2" ht="12" thickBot="1">
      <c r="A1" s="24" t="s">
        <v>15</v>
      </c>
      <c r="B1" s="24"/>
    </row>
    <row r="2" spans="1:21" ht="22.5" customHeight="1" thickBot="1">
      <c r="A2" s="4" t="s">
        <v>35</v>
      </c>
      <c r="R2" s="195" t="s">
        <v>73</v>
      </c>
      <c r="S2" s="227"/>
      <c r="T2" s="227"/>
      <c r="U2" s="196"/>
    </row>
    <row r="3" ht="12" thickBot="1"/>
    <row r="4" spans="1:21" s="1" customFormat="1" ht="18" customHeight="1">
      <c r="A4" s="201" t="s">
        <v>27</v>
      </c>
      <c r="B4" s="210" t="s">
        <v>17</v>
      </c>
      <c r="C4" s="229" t="s">
        <v>60</v>
      </c>
      <c r="D4" s="216" t="s">
        <v>61</v>
      </c>
      <c r="E4" s="197" t="s">
        <v>70</v>
      </c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9"/>
      <c r="U4" s="234" t="s">
        <v>20</v>
      </c>
    </row>
    <row r="5" spans="1:21" s="1" customFormat="1" ht="18" customHeight="1">
      <c r="A5" s="202"/>
      <c r="B5" s="211"/>
      <c r="C5" s="230"/>
      <c r="D5" s="232"/>
      <c r="E5" s="20"/>
      <c r="F5" s="18"/>
      <c r="G5" s="49"/>
      <c r="H5" s="21"/>
      <c r="I5" s="21"/>
      <c r="J5" s="21"/>
      <c r="K5" s="21"/>
      <c r="L5" s="189" t="s">
        <v>62</v>
      </c>
      <c r="M5" s="190"/>
      <c r="N5" s="190"/>
      <c r="O5" s="190"/>
      <c r="P5" s="190"/>
      <c r="Q5" s="190"/>
      <c r="R5" s="190"/>
      <c r="S5" s="190"/>
      <c r="T5" s="241"/>
      <c r="U5" s="235"/>
    </row>
    <row r="6" spans="1:21" s="1" customFormat="1" ht="18" customHeight="1">
      <c r="A6" s="202"/>
      <c r="B6" s="211"/>
      <c r="C6" s="230"/>
      <c r="D6" s="232"/>
      <c r="E6" s="238" t="s">
        <v>33</v>
      </c>
      <c r="F6" s="15"/>
      <c r="G6" s="222" t="s">
        <v>32</v>
      </c>
      <c r="H6" s="222"/>
      <c r="I6" s="222"/>
      <c r="J6" s="223"/>
      <c r="K6" s="223"/>
      <c r="L6" s="224" t="s">
        <v>204</v>
      </c>
      <c r="M6" s="225"/>
      <c r="N6" s="226"/>
      <c r="O6" s="223" t="s">
        <v>205</v>
      </c>
      <c r="P6" s="225"/>
      <c r="Q6" s="226"/>
      <c r="R6" s="223" t="s">
        <v>206</v>
      </c>
      <c r="S6" s="225"/>
      <c r="T6" s="240"/>
      <c r="U6" s="236"/>
    </row>
    <row r="7" spans="1:21" ht="55.5" customHeight="1">
      <c r="A7" s="203"/>
      <c r="B7" s="212"/>
      <c r="C7" s="231"/>
      <c r="D7" s="233"/>
      <c r="E7" s="239"/>
      <c r="F7" s="16" t="s">
        <v>28</v>
      </c>
      <c r="G7" s="50" t="s">
        <v>29</v>
      </c>
      <c r="H7" s="17" t="s">
        <v>31</v>
      </c>
      <c r="I7" s="17" t="s">
        <v>30</v>
      </c>
      <c r="J7" s="19" t="s">
        <v>63</v>
      </c>
      <c r="K7" s="19" t="s">
        <v>173</v>
      </c>
      <c r="L7" s="32" t="s">
        <v>68</v>
      </c>
      <c r="M7" s="33" t="s">
        <v>64</v>
      </c>
      <c r="N7" s="34" t="s">
        <v>34</v>
      </c>
      <c r="O7" s="35" t="s">
        <v>68</v>
      </c>
      <c r="P7" s="33" t="s">
        <v>64</v>
      </c>
      <c r="Q7" s="36" t="s">
        <v>34</v>
      </c>
      <c r="R7" s="34" t="s">
        <v>68</v>
      </c>
      <c r="S7" s="33" t="s">
        <v>64</v>
      </c>
      <c r="T7" s="34" t="s">
        <v>34</v>
      </c>
      <c r="U7" s="237"/>
    </row>
    <row r="8" spans="1:21" s="7" customFormat="1" ht="30" customHeight="1">
      <c r="A8" s="142">
        <v>47</v>
      </c>
      <c r="B8" s="143">
        <v>201</v>
      </c>
      <c r="C8" s="41" t="s">
        <v>73</v>
      </c>
      <c r="D8" s="48" t="s">
        <v>74</v>
      </c>
      <c r="E8" s="39" t="s">
        <v>77</v>
      </c>
      <c r="F8" s="40"/>
      <c r="G8" s="14" t="s">
        <v>177</v>
      </c>
      <c r="H8" s="40" t="s">
        <v>174</v>
      </c>
      <c r="I8" s="40" t="s">
        <v>207</v>
      </c>
      <c r="J8" s="40" t="s">
        <v>208</v>
      </c>
      <c r="K8" s="51" t="s">
        <v>78</v>
      </c>
      <c r="L8" s="41" t="s">
        <v>79</v>
      </c>
      <c r="M8" s="42"/>
      <c r="N8" s="42"/>
      <c r="O8" s="42" t="s">
        <v>79</v>
      </c>
      <c r="P8" s="42"/>
      <c r="Q8" s="42"/>
      <c r="R8" s="42"/>
      <c r="S8" s="42"/>
      <c r="T8" s="43"/>
      <c r="U8" s="151">
        <v>1</v>
      </c>
    </row>
    <row r="9" spans="1:21" s="7" customFormat="1" ht="39.75" customHeight="1">
      <c r="A9" s="142">
        <v>47</v>
      </c>
      <c r="B9" s="143">
        <v>205</v>
      </c>
      <c r="C9" s="41" t="s">
        <v>81</v>
      </c>
      <c r="D9" s="48" t="s">
        <v>82</v>
      </c>
      <c r="E9" s="39" t="s">
        <v>84</v>
      </c>
      <c r="F9" s="40"/>
      <c r="G9" s="42" t="s">
        <v>178</v>
      </c>
      <c r="H9" s="40" t="s">
        <v>175</v>
      </c>
      <c r="I9" s="40" t="s">
        <v>209</v>
      </c>
      <c r="J9" s="40" t="s">
        <v>210</v>
      </c>
      <c r="K9" s="51" t="s">
        <v>85</v>
      </c>
      <c r="L9" s="41" t="s">
        <v>86</v>
      </c>
      <c r="M9" s="42"/>
      <c r="N9" s="42"/>
      <c r="O9" s="42" t="s">
        <v>86</v>
      </c>
      <c r="P9" s="42"/>
      <c r="Q9" s="42"/>
      <c r="R9" s="42" t="s">
        <v>86</v>
      </c>
      <c r="S9" s="42"/>
      <c r="T9" s="43"/>
      <c r="U9" s="151">
        <v>0</v>
      </c>
    </row>
    <row r="10" spans="1:21" s="7" customFormat="1" ht="15" customHeight="1">
      <c r="A10" s="142">
        <v>47</v>
      </c>
      <c r="B10" s="143">
        <v>207</v>
      </c>
      <c r="C10" s="57" t="s">
        <v>73</v>
      </c>
      <c r="D10" s="44" t="s">
        <v>88</v>
      </c>
      <c r="E10" s="39"/>
      <c r="F10" s="40"/>
      <c r="G10" s="42"/>
      <c r="H10" s="40"/>
      <c r="I10" s="40"/>
      <c r="J10" s="40"/>
      <c r="K10" s="37"/>
      <c r="L10" s="41"/>
      <c r="M10" s="42"/>
      <c r="N10" s="42"/>
      <c r="O10" s="42"/>
      <c r="P10" s="42"/>
      <c r="Q10" s="42"/>
      <c r="R10" s="42"/>
      <c r="S10" s="42"/>
      <c r="T10" s="43"/>
      <c r="U10" s="152">
        <v>1</v>
      </c>
    </row>
    <row r="11" spans="1:21" s="7" customFormat="1" ht="30" customHeight="1">
      <c r="A11" s="142">
        <v>47</v>
      </c>
      <c r="B11" s="143">
        <v>208</v>
      </c>
      <c r="C11" s="41" t="s">
        <v>73</v>
      </c>
      <c r="D11" s="48" t="s">
        <v>93</v>
      </c>
      <c r="E11" s="39" t="s">
        <v>95</v>
      </c>
      <c r="F11" s="45" t="s">
        <v>179</v>
      </c>
      <c r="G11" s="14" t="s">
        <v>180</v>
      </c>
      <c r="H11" s="40" t="s">
        <v>176</v>
      </c>
      <c r="I11" s="40" t="s">
        <v>211</v>
      </c>
      <c r="J11" s="38" t="s">
        <v>212</v>
      </c>
      <c r="K11" s="38"/>
      <c r="L11" s="41" t="s">
        <v>96</v>
      </c>
      <c r="M11" s="42"/>
      <c r="N11" s="42"/>
      <c r="O11" s="42" t="s">
        <v>96</v>
      </c>
      <c r="P11" s="42"/>
      <c r="Q11" s="42"/>
      <c r="R11" s="42"/>
      <c r="S11" s="42"/>
      <c r="T11" s="43"/>
      <c r="U11" s="151">
        <v>0</v>
      </c>
    </row>
    <row r="12" spans="1:21" s="7" customFormat="1" ht="15" customHeight="1">
      <c r="A12" s="142">
        <v>47</v>
      </c>
      <c r="B12" s="143">
        <v>209</v>
      </c>
      <c r="C12" s="41" t="s">
        <v>73</v>
      </c>
      <c r="D12" s="48" t="s">
        <v>108</v>
      </c>
      <c r="E12" s="39"/>
      <c r="F12" s="40"/>
      <c r="G12" s="42"/>
      <c r="H12" s="40"/>
      <c r="I12" s="40"/>
      <c r="J12" s="38"/>
      <c r="K12" s="38"/>
      <c r="L12" s="41"/>
      <c r="M12" s="42"/>
      <c r="N12" s="42"/>
      <c r="O12" s="42"/>
      <c r="P12" s="42"/>
      <c r="Q12" s="42"/>
      <c r="R12" s="42"/>
      <c r="S12" s="42"/>
      <c r="T12" s="43"/>
      <c r="U12" s="151">
        <v>1</v>
      </c>
    </row>
    <row r="13" spans="1:21" s="7" customFormat="1" ht="15" customHeight="1">
      <c r="A13" s="142">
        <v>47</v>
      </c>
      <c r="B13" s="143">
        <v>210</v>
      </c>
      <c r="C13" s="41" t="s">
        <v>73</v>
      </c>
      <c r="D13" s="48" t="s">
        <v>111</v>
      </c>
      <c r="E13" s="47"/>
      <c r="F13" s="40"/>
      <c r="G13" s="42"/>
      <c r="H13" s="27"/>
      <c r="I13" s="40"/>
      <c r="J13" s="38"/>
      <c r="K13" s="38"/>
      <c r="L13" s="41"/>
      <c r="M13" s="42"/>
      <c r="N13" s="42"/>
      <c r="O13" s="42"/>
      <c r="P13" s="42"/>
      <c r="Q13" s="42"/>
      <c r="R13" s="42"/>
      <c r="S13" s="42"/>
      <c r="T13" s="43"/>
      <c r="U13" s="151">
        <v>1</v>
      </c>
    </row>
    <row r="14" spans="1:21" s="7" customFormat="1" ht="15" customHeight="1">
      <c r="A14" s="142">
        <v>47</v>
      </c>
      <c r="B14" s="143">
        <v>211</v>
      </c>
      <c r="C14" s="41" t="s">
        <v>73</v>
      </c>
      <c r="D14" s="48" t="s">
        <v>97</v>
      </c>
      <c r="E14" s="26"/>
      <c r="F14" s="27"/>
      <c r="G14" s="42"/>
      <c r="H14" s="27"/>
      <c r="I14" s="27"/>
      <c r="J14" s="25"/>
      <c r="K14" s="25"/>
      <c r="L14" s="41"/>
      <c r="M14" s="42"/>
      <c r="N14" s="42"/>
      <c r="O14" s="42"/>
      <c r="P14" s="42"/>
      <c r="Q14" s="42"/>
      <c r="R14" s="42"/>
      <c r="S14" s="42"/>
      <c r="T14" s="43"/>
      <c r="U14" s="151">
        <v>0</v>
      </c>
    </row>
    <row r="15" spans="1:21" s="7" customFormat="1" ht="15" customHeight="1">
      <c r="A15" s="142">
        <v>47</v>
      </c>
      <c r="B15" s="143">
        <v>212</v>
      </c>
      <c r="C15" s="41" t="s">
        <v>73</v>
      </c>
      <c r="D15" s="48" t="s">
        <v>100</v>
      </c>
      <c r="E15" s="26"/>
      <c r="F15" s="27"/>
      <c r="G15" s="42"/>
      <c r="H15" s="27"/>
      <c r="I15" s="27"/>
      <c r="J15" s="25"/>
      <c r="K15" s="25"/>
      <c r="L15" s="41"/>
      <c r="M15" s="42"/>
      <c r="N15" s="42"/>
      <c r="O15" s="42"/>
      <c r="P15" s="42"/>
      <c r="Q15" s="42"/>
      <c r="R15" s="42"/>
      <c r="S15" s="42"/>
      <c r="T15" s="43"/>
      <c r="U15" s="151">
        <v>0</v>
      </c>
    </row>
    <row r="16" spans="1:21" s="7" customFormat="1" ht="15" customHeight="1">
      <c r="A16" s="142">
        <v>47</v>
      </c>
      <c r="B16" s="143">
        <v>213</v>
      </c>
      <c r="C16" s="41" t="s">
        <v>73</v>
      </c>
      <c r="D16" s="48" t="s">
        <v>102</v>
      </c>
      <c r="E16" s="26"/>
      <c r="F16" s="27"/>
      <c r="G16" s="42"/>
      <c r="H16" s="27"/>
      <c r="I16" s="27"/>
      <c r="J16" s="25"/>
      <c r="K16" s="25"/>
      <c r="L16" s="41"/>
      <c r="M16" s="42"/>
      <c r="N16" s="42"/>
      <c r="O16" s="42"/>
      <c r="P16" s="42"/>
      <c r="Q16" s="42"/>
      <c r="R16" s="42"/>
      <c r="S16" s="42"/>
      <c r="T16" s="43"/>
      <c r="U16" s="151">
        <v>0</v>
      </c>
    </row>
    <row r="17" spans="1:21" s="7" customFormat="1" ht="15" customHeight="1">
      <c r="A17" s="142">
        <v>47</v>
      </c>
      <c r="B17" s="143">
        <v>214</v>
      </c>
      <c r="C17" s="41" t="s">
        <v>73</v>
      </c>
      <c r="D17" s="48" t="s">
        <v>105</v>
      </c>
      <c r="E17" s="26"/>
      <c r="F17" s="27"/>
      <c r="G17" s="42"/>
      <c r="H17" s="27"/>
      <c r="I17" s="27"/>
      <c r="J17" s="25"/>
      <c r="K17" s="25"/>
      <c r="L17" s="41"/>
      <c r="M17" s="42"/>
      <c r="N17" s="42"/>
      <c r="O17" s="42"/>
      <c r="P17" s="42"/>
      <c r="Q17" s="42"/>
      <c r="R17" s="42"/>
      <c r="S17" s="42"/>
      <c r="T17" s="43"/>
      <c r="U17" s="151">
        <v>0</v>
      </c>
    </row>
    <row r="18" spans="1:21" s="7" customFormat="1" ht="15" customHeight="1">
      <c r="A18" s="142">
        <v>47</v>
      </c>
      <c r="B18" s="143">
        <v>215</v>
      </c>
      <c r="C18" s="41" t="s">
        <v>73</v>
      </c>
      <c r="D18" s="48" t="s">
        <v>113</v>
      </c>
      <c r="E18" s="26"/>
      <c r="F18" s="27"/>
      <c r="G18" s="42"/>
      <c r="H18" s="27"/>
      <c r="I18" s="27"/>
      <c r="J18" s="25"/>
      <c r="K18" s="25"/>
      <c r="L18" s="41"/>
      <c r="M18" s="42"/>
      <c r="N18" s="42"/>
      <c r="O18" s="42"/>
      <c r="P18" s="42"/>
      <c r="Q18" s="42"/>
      <c r="R18" s="42"/>
      <c r="S18" s="42"/>
      <c r="T18" s="43"/>
      <c r="U18" s="151">
        <v>0</v>
      </c>
    </row>
    <row r="19" spans="1:21" s="7" customFormat="1" ht="15" customHeight="1">
      <c r="A19" s="142">
        <v>47</v>
      </c>
      <c r="B19" s="143">
        <v>301</v>
      </c>
      <c r="C19" s="41" t="s">
        <v>73</v>
      </c>
      <c r="D19" s="48" t="s">
        <v>115</v>
      </c>
      <c r="E19" s="26"/>
      <c r="F19" s="27"/>
      <c r="G19" s="42"/>
      <c r="H19" s="27"/>
      <c r="I19" s="27"/>
      <c r="J19" s="25"/>
      <c r="K19" s="25"/>
      <c r="L19" s="41"/>
      <c r="M19" s="42"/>
      <c r="N19" s="42"/>
      <c r="O19" s="42"/>
      <c r="P19" s="42"/>
      <c r="Q19" s="42"/>
      <c r="R19" s="42"/>
      <c r="S19" s="42"/>
      <c r="T19" s="43"/>
      <c r="U19" s="151">
        <v>0</v>
      </c>
    </row>
    <row r="20" spans="1:21" s="7" customFormat="1" ht="15" customHeight="1">
      <c r="A20" s="142">
        <v>47</v>
      </c>
      <c r="B20" s="143">
        <v>302</v>
      </c>
      <c r="C20" s="41" t="s">
        <v>73</v>
      </c>
      <c r="D20" s="48" t="s">
        <v>116</v>
      </c>
      <c r="E20" s="26"/>
      <c r="F20" s="27"/>
      <c r="G20" s="42"/>
      <c r="H20" s="27"/>
      <c r="I20" s="27"/>
      <c r="J20" s="25"/>
      <c r="K20" s="25"/>
      <c r="L20" s="41"/>
      <c r="M20" s="42"/>
      <c r="N20" s="42"/>
      <c r="O20" s="42"/>
      <c r="P20" s="42"/>
      <c r="Q20" s="42"/>
      <c r="R20" s="42"/>
      <c r="S20" s="42"/>
      <c r="T20" s="43"/>
      <c r="U20" s="151">
        <v>0</v>
      </c>
    </row>
    <row r="21" spans="1:21" s="7" customFormat="1" ht="15" customHeight="1">
      <c r="A21" s="142">
        <v>47</v>
      </c>
      <c r="B21" s="143">
        <v>303</v>
      </c>
      <c r="C21" s="41" t="s">
        <v>73</v>
      </c>
      <c r="D21" s="48" t="s">
        <v>153</v>
      </c>
      <c r="E21" s="26"/>
      <c r="F21" s="27"/>
      <c r="G21" s="42"/>
      <c r="H21" s="27"/>
      <c r="I21" s="27"/>
      <c r="J21" s="25"/>
      <c r="K21" s="25"/>
      <c r="L21" s="41"/>
      <c r="M21" s="42"/>
      <c r="N21" s="42"/>
      <c r="O21" s="42"/>
      <c r="P21" s="42"/>
      <c r="Q21" s="42"/>
      <c r="R21" s="42"/>
      <c r="S21" s="42"/>
      <c r="T21" s="43"/>
      <c r="U21" s="151">
        <v>0</v>
      </c>
    </row>
    <row r="22" spans="1:21" s="7" customFormat="1" ht="15" customHeight="1">
      <c r="A22" s="142">
        <v>47</v>
      </c>
      <c r="B22" s="143">
        <v>306</v>
      </c>
      <c r="C22" s="57" t="s">
        <v>73</v>
      </c>
      <c r="D22" s="44" t="s">
        <v>148</v>
      </c>
      <c r="E22" s="26"/>
      <c r="F22" s="27"/>
      <c r="G22" s="42"/>
      <c r="H22" s="27"/>
      <c r="I22" s="27"/>
      <c r="J22" s="25"/>
      <c r="K22" s="25"/>
      <c r="L22" s="41"/>
      <c r="M22" s="42"/>
      <c r="N22" s="42"/>
      <c r="O22" s="42"/>
      <c r="P22" s="42"/>
      <c r="Q22" s="42"/>
      <c r="R22" s="42"/>
      <c r="S22" s="42"/>
      <c r="T22" s="43"/>
      <c r="U22" s="152">
        <v>0</v>
      </c>
    </row>
    <row r="23" spans="1:21" s="7" customFormat="1" ht="15" customHeight="1">
      <c r="A23" s="142">
        <v>47</v>
      </c>
      <c r="B23" s="143">
        <v>308</v>
      </c>
      <c r="C23" s="41" t="s">
        <v>73</v>
      </c>
      <c r="D23" s="48" t="s">
        <v>118</v>
      </c>
      <c r="E23" s="26"/>
      <c r="F23" s="27"/>
      <c r="G23" s="42"/>
      <c r="H23" s="27"/>
      <c r="I23" s="27"/>
      <c r="J23" s="25"/>
      <c r="K23" s="25"/>
      <c r="L23" s="41"/>
      <c r="M23" s="42"/>
      <c r="N23" s="42"/>
      <c r="O23" s="42"/>
      <c r="P23" s="42"/>
      <c r="Q23" s="42"/>
      <c r="R23" s="42"/>
      <c r="S23" s="42"/>
      <c r="T23" s="43"/>
      <c r="U23" s="151">
        <v>0</v>
      </c>
    </row>
    <row r="24" spans="1:21" s="7" customFormat="1" ht="15" customHeight="1">
      <c r="A24" s="142">
        <v>47</v>
      </c>
      <c r="B24" s="143">
        <v>311</v>
      </c>
      <c r="C24" s="41" t="s">
        <v>73</v>
      </c>
      <c r="D24" s="48" t="s">
        <v>119</v>
      </c>
      <c r="E24" s="26"/>
      <c r="F24" s="27"/>
      <c r="G24" s="42"/>
      <c r="H24" s="27"/>
      <c r="I24" s="27"/>
      <c r="J24" s="25"/>
      <c r="K24" s="25"/>
      <c r="L24" s="41"/>
      <c r="M24" s="42"/>
      <c r="N24" s="42"/>
      <c r="O24" s="42"/>
      <c r="P24" s="42"/>
      <c r="Q24" s="42"/>
      <c r="R24" s="42"/>
      <c r="S24" s="42"/>
      <c r="T24" s="43"/>
      <c r="U24" s="151">
        <v>0</v>
      </c>
    </row>
    <row r="25" spans="1:21" s="7" customFormat="1" ht="15" customHeight="1">
      <c r="A25" s="142">
        <v>47</v>
      </c>
      <c r="B25" s="143">
        <v>313</v>
      </c>
      <c r="C25" s="41" t="s">
        <v>73</v>
      </c>
      <c r="D25" s="48" t="s">
        <v>120</v>
      </c>
      <c r="E25" s="26"/>
      <c r="F25" s="27"/>
      <c r="G25" s="42"/>
      <c r="H25" s="27"/>
      <c r="I25" s="27"/>
      <c r="J25" s="25"/>
      <c r="K25" s="25"/>
      <c r="L25" s="41"/>
      <c r="M25" s="42"/>
      <c r="N25" s="42"/>
      <c r="O25" s="42"/>
      <c r="P25" s="42"/>
      <c r="Q25" s="42"/>
      <c r="R25" s="42"/>
      <c r="S25" s="42"/>
      <c r="T25" s="43"/>
      <c r="U25" s="151">
        <v>0</v>
      </c>
    </row>
    <row r="26" spans="1:21" s="7" customFormat="1" ht="15" customHeight="1">
      <c r="A26" s="142">
        <v>47</v>
      </c>
      <c r="B26" s="143">
        <v>314</v>
      </c>
      <c r="C26" s="41" t="s">
        <v>73</v>
      </c>
      <c r="D26" s="48" t="s">
        <v>123</v>
      </c>
      <c r="E26" s="26"/>
      <c r="F26" s="27"/>
      <c r="G26" s="42"/>
      <c r="H26" s="27"/>
      <c r="I26" s="27"/>
      <c r="J26" s="25"/>
      <c r="K26" s="25"/>
      <c r="L26" s="41"/>
      <c r="M26" s="42"/>
      <c r="N26" s="42"/>
      <c r="O26" s="42"/>
      <c r="P26" s="42"/>
      <c r="Q26" s="42"/>
      <c r="R26" s="42"/>
      <c r="S26" s="42"/>
      <c r="T26" s="43"/>
      <c r="U26" s="151">
        <v>0</v>
      </c>
    </row>
    <row r="27" spans="1:21" s="7" customFormat="1" ht="15" customHeight="1">
      <c r="A27" s="142">
        <v>47</v>
      </c>
      <c r="B27" s="143">
        <v>315</v>
      </c>
      <c r="C27" s="41" t="s">
        <v>73</v>
      </c>
      <c r="D27" s="48" t="s">
        <v>124</v>
      </c>
      <c r="E27" s="26"/>
      <c r="F27" s="27"/>
      <c r="G27" s="42"/>
      <c r="H27" s="27"/>
      <c r="I27" s="27"/>
      <c r="J27" s="25"/>
      <c r="K27" s="25"/>
      <c r="L27" s="41"/>
      <c r="M27" s="42"/>
      <c r="N27" s="42"/>
      <c r="O27" s="42"/>
      <c r="P27" s="42"/>
      <c r="Q27" s="42"/>
      <c r="R27" s="42"/>
      <c r="S27" s="42"/>
      <c r="T27" s="43"/>
      <c r="U27" s="151">
        <v>0</v>
      </c>
    </row>
    <row r="28" spans="1:21" s="7" customFormat="1" ht="15" customHeight="1">
      <c r="A28" s="142">
        <v>47</v>
      </c>
      <c r="B28" s="143">
        <v>324</v>
      </c>
      <c r="C28" s="41" t="s">
        <v>73</v>
      </c>
      <c r="D28" s="48" t="s">
        <v>126</v>
      </c>
      <c r="E28" s="26"/>
      <c r="F28" s="27"/>
      <c r="G28" s="42"/>
      <c r="H28" s="27"/>
      <c r="I28" s="27"/>
      <c r="J28" s="25"/>
      <c r="K28" s="25"/>
      <c r="L28" s="41"/>
      <c r="M28" s="42"/>
      <c r="N28" s="42"/>
      <c r="O28" s="42"/>
      <c r="P28" s="42"/>
      <c r="Q28" s="42"/>
      <c r="R28" s="42"/>
      <c r="S28" s="42"/>
      <c r="T28" s="43"/>
      <c r="U28" s="151">
        <v>0</v>
      </c>
    </row>
    <row r="29" spans="1:21" s="7" customFormat="1" ht="15" customHeight="1">
      <c r="A29" s="142">
        <v>47</v>
      </c>
      <c r="B29" s="143">
        <v>325</v>
      </c>
      <c r="C29" s="41" t="s">
        <v>73</v>
      </c>
      <c r="D29" s="48" t="s">
        <v>128</v>
      </c>
      <c r="E29" s="26"/>
      <c r="F29" s="27"/>
      <c r="G29" s="42"/>
      <c r="H29" s="27"/>
      <c r="I29" s="27"/>
      <c r="J29" s="25"/>
      <c r="K29" s="25"/>
      <c r="L29" s="41"/>
      <c r="M29" s="42"/>
      <c r="N29" s="42"/>
      <c r="O29" s="42"/>
      <c r="P29" s="42"/>
      <c r="Q29" s="42"/>
      <c r="R29" s="42"/>
      <c r="S29" s="42"/>
      <c r="T29" s="43"/>
      <c r="U29" s="151">
        <v>0</v>
      </c>
    </row>
    <row r="30" spans="1:21" s="7" customFormat="1" ht="15" customHeight="1">
      <c r="A30" s="142">
        <v>47</v>
      </c>
      <c r="B30" s="143">
        <v>326</v>
      </c>
      <c r="C30" s="41" t="s">
        <v>81</v>
      </c>
      <c r="D30" s="48" t="s">
        <v>130</v>
      </c>
      <c r="E30" s="26"/>
      <c r="F30" s="27"/>
      <c r="G30" s="42"/>
      <c r="H30" s="27"/>
      <c r="I30" s="27"/>
      <c r="J30" s="25"/>
      <c r="K30" s="25"/>
      <c r="L30" s="41"/>
      <c r="M30" s="42"/>
      <c r="N30" s="42"/>
      <c r="O30" s="42"/>
      <c r="P30" s="42"/>
      <c r="Q30" s="42"/>
      <c r="R30" s="42"/>
      <c r="S30" s="42"/>
      <c r="T30" s="43"/>
      <c r="U30" s="151">
        <v>0</v>
      </c>
    </row>
    <row r="31" spans="1:21" s="7" customFormat="1" ht="15" customHeight="1">
      <c r="A31" s="142">
        <v>47</v>
      </c>
      <c r="B31" s="143">
        <v>327</v>
      </c>
      <c r="C31" s="41" t="s">
        <v>73</v>
      </c>
      <c r="D31" s="48" t="s">
        <v>132</v>
      </c>
      <c r="E31" s="26"/>
      <c r="F31" s="27"/>
      <c r="G31" s="42"/>
      <c r="H31" s="27"/>
      <c r="I31" s="27"/>
      <c r="J31" s="25"/>
      <c r="K31" s="25"/>
      <c r="L31" s="41"/>
      <c r="M31" s="42"/>
      <c r="N31" s="42"/>
      <c r="O31" s="42"/>
      <c r="P31" s="42"/>
      <c r="Q31" s="42"/>
      <c r="R31" s="42"/>
      <c r="S31" s="42"/>
      <c r="T31" s="43"/>
      <c r="U31" s="151">
        <v>0</v>
      </c>
    </row>
    <row r="32" spans="1:21" s="7" customFormat="1" ht="15" customHeight="1">
      <c r="A32" s="142">
        <v>47</v>
      </c>
      <c r="B32" s="143">
        <v>328</v>
      </c>
      <c r="C32" s="41" t="s">
        <v>73</v>
      </c>
      <c r="D32" s="48" t="s">
        <v>133</v>
      </c>
      <c r="E32" s="26"/>
      <c r="F32" s="27"/>
      <c r="G32" s="42"/>
      <c r="H32" s="27"/>
      <c r="I32" s="27"/>
      <c r="J32" s="25"/>
      <c r="K32" s="25"/>
      <c r="L32" s="41"/>
      <c r="M32" s="42"/>
      <c r="N32" s="42"/>
      <c r="O32" s="42"/>
      <c r="P32" s="42"/>
      <c r="Q32" s="42"/>
      <c r="R32" s="42"/>
      <c r="S32" s="42"/>
      <c r="T32" s="43"/>
      <c r="U32" s="151">
        <v>0</v>
      </c>
    </row>
    <row r="33" spans="1:21" s="7" customFormat="1" ht="15" customHeight="1">
      <c r="A33" s="142">
        <v>47</v>
      </c>
      <c r="B33" s="143">
        <v>329</v>
      </c>
      <c r="C33" s="41" t="s">
        <v>73</v>
      </c>
      <c r="D33" s="48" t="s">
        <v>155</v>
      </c>
      <c r="E33" s="26"/>
      <c r="F33" s="27"/>
      <c r="G33" s="42"/>
      <c r="H33" s="27"/>
      <c r="I33" s="27"/>
      <c r="J33" s="25"/>
      <c r="K33" s="25"/>
      <c r="L33" s="41"/>
      <c r="M33" s="42"/>
      <c r="N33" s="42"/>
      <c r="O33" s="42"/>
      <c r="P33" s="42"/>
      <c r="Q33" s="42"/>
      <c r="R33" s="42"/>
      <c r="S33" s="42"/>
      <c r="T33" s="43"/>
      <c r="U33" s="151">
        <v>0</v>
      </c>
    </row>
    <row r="34" spans="1:21" s="7" customFormat="1" ht="15" customHeight="1">
      <c r="A34" s="142">
        <v>47</v>
      </c>
      <c r="B34" s="143">
        <v>348</v>
      </c>
      <c r="C34" s="41" t="s">
        <v>73</v>
      </c>
      <c r="D34" s="48" t="s">
        <v>134</v>
      </c>
      <c r="E34" s="26"/>
      <c r="F34" s="27"/>
      <c r="G34" s="42"/>
      <c r="H34" s="27"/>
      <c r="I34" s="27"/>
      <c r="J34" s="25"/>
      <c r="K34" s="25"/>
      <c r="L34" s="41"/>
      <c r="M34" s="42"/>
      <c r="N34" s="42"/>
      <c r="O34" s="42"/>
      <c r="P34" s="42"/>
      <c r="Q34" s="42"/>
      <c r="R34" s="42"/>
      <c r="S34" s="42"/>
      <c r="T34" s="43"/>
      <c r="U34" s="151">
        <v>0</v>
      </c>
    </row>
    <row r="35" spans="1:21" s="7" customFormat="1" ht="15" customHeight="1">
      <c r="A35" s="142">
        <v>47</v>
      </c>
      <c r="B35" s="143">
        <v>350</v>
      </c>
      <c r="C35" s="41" t="s">
        <v>73</v>
      </c>
      <c r="D35" s="48" t="s">
        <v>135</v>
      </c>
      <c r="E35" s="26"/>
      <c r="F35" s="27"/>
      <c r="G35" s="42"/>
      <c r="H35" s="27"/>
      <c r="I35" s="27"/>
      <c r="J35" s="25"/>
      <c r="K35" s="25"/>
      <c r="L35" s="41"/>
      <c r="M35" s="42"/>
      <c r="N35" s="42"/>
      <c r="O35" s="42"/>
      <c r="P35" s="42"/>
      <c r="Q35" s="42"/>
      <c r="R35" s="42"/>
      <c r="S35" s="42"/>
      <c r="T35" s="43"/>
      <c r="U35" s="151">
        <v>1</v>
      </c>
    </row>
    <row r="36" spans="1:21" s="7" customFormat="1" ht="15" customHeight="1">
      <c r="A36" s="142">
        <v>47</v>
      </c>
      <c r="B36" s="143">
        <v>353</v>
      </c>
      <c r="C36" s="57" t="s">
        <v>73</v>
      </c>
      <c r="D36" s="44" t="s">
        <v>138</v>
      </c>
      <c r="E36" s="26"/>
      <c r="F36" s="27"/>
      <c r="G36" s="42"/>
      <c r="H36" s="27"/>
      <c r="I36" s="27"/>
      <c r="J36" s="25"/>
      <c r="K36" s="25"/>
      <c r="L36" s="41"/>
      <c r="M36" s="42"/>
      <c r="N36" s="42"/>
      <c r="O36" s="42"/>
      <c r="P36" s="42"/>
      <c r="Q36" s="42"/>
      <c r="R36" s="42"/>
      <c r="S36" s="42"/>
      <c r="T36" s="43"/>
      <c r="U36" s="151">
        <v>0</v>
      </c>
    </row>
    <row r="37" spans="1:21" s="7" customFormat="1" ht="15" customHeight="1">
      <c r="A37" s="142">
        <v>47</v>
      </c>
      <c r="B37" s="143">
        <v>354</v>
      </c>
      <c r="C37" s="41" t="s">
        <v>73</v>
      </c>
      <c r="D37" s="48" t="s">
        <v>139</v>
      </c>
      <c r="E37" s="26"/>
      <c r="F37" s="27"/>
      <c r="G37" s="42"/>
      <c r="H37" s="27"/>
      <c r="I37" s="27"/>
      <c r="J37" s="25"/>
      <c r="K37" s="25"/>
      <c r="L37" s="41"/>
      <c r="M37" s="42"/>
      <c r="N37" s="42"/>
      <c r="O37" s="42"/>
      <c r="P37" s="42"/>
      <c r="Q37" s="42"/>
      <c r="R37" s="42"/>
      <c r="S37" s="42"/>
      <c r="T37" s="43"/>
      <c r="U37" s="151">
        <v>0</v>
      </c>
    </row>
    <row r="38" spans="1:21" s="7" customFormat="1" ht="15" customHeight="1">
      <c r="A38" s="142">
        <v>47</v>
      </c>
      <c r="B38" s="143">
        <v>355</v>
      </c>
      <c r="C38" s="41" t="s">
        <v>73</v>
      </c>
      <c r="D38" s="48" t="s">
        <v>141</v>
      </c>
      <c r="E38" s="26"/>
      <c r="F38" s="27"/>
      <c r="G38" s="42"/>
      <c r="H38" s="27"/>
      <c r="I38" s="27"/>
      <c r="J38" s="25"/>
      <c r="K38" s="25"/>
      <c r="L38" s="41"/>
      <c r="M38" s="42"/>
      <c r="N38" s="42"/>
      <c r="O38" s="42"/>
      <c r="P38" s="42"/>
      <c r="Q38" s="42"/>
      <c r="R38" s="42"/>
      <c r="S38" s="42"/>
      <c r="T38" s="43"/>
      <c r="U38" s="151">
        <v>0</v>
      </c>
    </row>
    <row r="39" spans="1:21" s="7" customFormat="1" ht="15" customHeight="1">
      <c r="A39" s="142">
        <v>47</v>
      </c>
      <c r="B39" s="143">
        <v>356</v>
      </c>
      <c r="C39" s="41" t="s">
        <v>73</v>
      </c>
      <c r="D39" s="48" t="s">
        <v>157</v>
      </c>
      <c r="E39" s="26"/>
      <c r="F39" s="27"/>
      <c r="G39" s="42"/>
      <c r="H39" s="27"/>
      <c r="I39" s="27"/>
      <c r="J39" s="25"/>
      <c r="K39" s="25"/>
      <c r="L39" s="41"/>
      <c r="M39" s="42"/>
      <c r="N39" s="42"/>
      <c r="O39" s="42"/>
      <c r="P39" s="42"/>
      <c r="Q39" s="42"/>
      <c r="R39" s="42"/>
      <c r="S39" s="42"/>
      <c r="T39" s="43"/>
      <c r="U39" s="151">
        <v>0</v>
      </c>
    </row>
    <row r="40" spans="1:21" s="7" customFormat="1" ht="15" customHeight="1">
      <c r="A40" s="142">
        <v>47</v>
      </c>
      <c r="B40" s="143">
        <v>357</v>
      </c>
      <c r="C40" s="41" t="s">
        <v>142</v>
      </c>
      <c r="D40" s="48" t="s">
        <v>143</v>
      </c>
      <c r="E40" s="26"/>
      <c r="F40" s="27"/>
      <c r="G40" s="42"/>
      <c r="H40" s="27"/>
      <c r="I40" s="27"/>
      <c r="J40" s="25"/>
      <c r="K40" s="25"/>
      <c r="L40" s="41"/>
      <c r="M40" s="42"/>
      <c r="N40" s="42"/>
      <c r="O40" s="42"/>
      <c r="P40" s="42"/>
      <c r="Q40" s="42"/>
      <c r="R40" s="42"/>
      <c r="S40" s="42"/>
      <c r="T40" s="43"/>
      <c r="U40" s="151">
        <v>0</v>
      </c>
    </row>
    <row r="41" spans="1:21" s="7" customFormat="1" ht="15" customHeight="1">
      <c r="A41" s="142">
        <v>47</v>
      </c>
      <c r="B41" s="143">
        <v>358</v>
      </c>
      <c r="C41" s="41" t="s">
        <v>73</v>
      </c>
      <c r="D41" s="48" t="s">
        <v>160</v>
      </c>
      <c r="E41" s="26"/>
      <c r="F41" s="27"/>
      <c r="G41" s="42"/>
      <c r="H41" s="27"/>
      <c r="I41" s="27"/>
      <c r="J41" s="25"/>
      <c r="K41" s="25"/>
      <c r="L41" s="41"/>
      <c r="M41" s="42"/>
      <c r="N41" s="42"/>
      <c r="O41" s="42"/>
      <c r="P41" s="42"/>
      <c r="Q41" s="42"/>
      <c r="R41" s="42"/>
      <c r="S41" s="42"/>
      <c r="T41" s="43"/>
      <c r="U41" s="151">
        <v>0</v>
      </c>
    </row>
    <row r="42" spans="1:21" s="7" customFormat="1" ht="15" customHeight="1">
      <c r="A42" s="142">
        <v>47</v>
      </c>
      <c r="B42" s="143">
        <v>359</v>
      </c>
      <c r="C42" s="41" t="s">
        <v>73</v>
      </c>
      <c r="D42" s="48" t="s">
        <v>158</v>
      </c>
      <c r="E42" s="26"/>
      <c r="F42" s="27"/>
      <c r="G42" s="42"/>
      <c r="H42" s="27"/>
      <c r="I42" s="27"/>
      <c r="J42" s="25"/>
      <c r="K42" s="25"/>
      <c r="L42" s="41"/>
      <c r="M42" s="42"/>
      <c r="N42" s="42"/>
      <c r="O42" s="42"/>
      <c r="P42" s="42"/>
      <c r="Q42" s="42"/>
      <c r="R42" s="42"/>
      <c r="S42" s="42"/>
      <c r="T42" s="43"/>
      <c r="U42" s="151">
        <v>1</v>
      </c>
    </row>
    <row r="43" spans="1:21" s="7" customFormat="1" ht="15" customHeight="1">
      <c r="A43" s="142">
        <v>47</v>
      </c>
      <c r="B43" s="143">
        <v>360</v>
      </c>
      <c r="C43" s="41" t="s">
        <v>73</v>
      </c>
      <c r="D43" s="48" t="s">
        <v>152</v>
      </c>
      <c r="E43" s="26"/>
      <c r="F43" s="27"/>
      <c r="G43" s="42"/>
      <c r="H43" s="27"/>
      <c r="I43" s="27"/>
      <c r="J43" s="25"/>
      <c r="K43" s="25"/>
      <c r="L43" s="41"/>
      <c r="M43" s="42"/>
      <c r="N43" s="42"/>
      <c r="O43" s="42"/>
      <c r="P43" s="42"/>
      <c r="Q43" s="42"/>
      <c r="R43" s="42"/>
      <c r="S43" s="42"/>
      <c r="T43" s="43"/>
      <c r="U43" s="151">
        <v>0</v>
      </c>
    </row>
    <row r="44" spans="1:21" s="7" customFormat="1" ht="15" customHeight="1">
      <c r="A44" s="142">
        <v>47</v>
      </c>
      <c r="B44" s="143">
        <v>361</v>
      </c>
      <c r="C44" s="41" t="s">
        <v>73</v>
      </c>
      <c r="D44" s="48" t="s">
        <v>144</v>
      </c>
      <c r="E44" s="26"/>
      <c r="F44" s="27"/>
      <c r="G44" s="42"/>
      <c r="H44" s="27"/>
      <c r="I44" s="27"/>
      <c r="J44" s="25"/>
      <c r="K44" s="25"/>
      <c r="L44" s="41"/>
      <c r="M44" s="42"/>
      <c r="N44" s="42"/>
      <c r="O44" s="42"/>
      <c r="P44" s="42"/>
      <c r="Q44" s="42"/>
      <c r="R44" s="42"/>
      <c r="S44" s="42"/>
      <c r="T44" s="43"/>
      <c r="U44" s="151">
        <v>0</v>
      </c>
    </row>
    <row r="45" spans="1:21" s="7" customFormat="1" ht="15" customHeight="1">
      <c r="A45" s="144">
        <v>47</v>
      </c>
      <c r="B45" s="145">
        <v>362</v>
      </c>
      <c r="C45" s="58" t="s">
        <v>73</v>
      </c>
      <c r="D45" s="52" t="s">
        <v>151</v>
      </c>
      <c r="E45" s="30"/>
      <c r="F45" s="29"/>
      <c r="G45" s="55"/>
      <c r="H45" s="29"/>
      <c r="I45" s="29"/>
      <c r="J45" s="28"/>
      <c r="K45" s="28"/>
      <c r="L45" s="54"/>
      <c r="M45" s="55"/>
      <c r="N45" s="55"/>
      <c r="O45" s="55"/>
      <c r="P45" s="55"/>
      <c r="Q45" s="55"/>
      <c r="R45" s="55"/>
      <c r="S45" s="55"/>
      <c r="T45" s="56"/>
      <c r="U45" s="152">
        <v>0</v>
      </c>
    </row>
    <row r="46" spans="1:21" s="7" customFormat="1" ht="15" customHeight="1">
      <c r="A46" s="142">
        <v>47</v>
      </c>
      <c r="B46" s="143">
        <v>375</v>
      </c>
      <c r="C46" s="41" t="s">
        <v>73</v>
      </c>
      <c r="D46" s="48" t="s">
        <v>162</v>
      </c>
      <c r="E46" s="26"/>
      <c r="F46" s="27"/>
      <c r="G46" s="42"/>
      <c r="H46" s="27"/>
      <c r="I46" s="27"/>
      <c r="J46" s="25"/>
      <c r="K46" s="25"/>
      <c r="L46" s="41"/>
      <c r="M46" s="42"/>
      <c r="N46" s="42"/>
      <c r="O46" s="42"/>
      <c r="P46" s="42"/>
      <c r="Q46" s="42"/>
      <c r="R46" s="42"/>
      <c r="S46" s="42"/>
      <c r="T46" s="43"/>
      <c r="U46" s="151">
        <v>0</v>
      </c>
    </row>
    <row r="47" spans="1:21" s="7" customFormat="1" ht="15" customHeight="1">
      <c r="A47" s="142">
        <v>47</v>
      </c>
      <c r="B47" s="143">
        <v>381</v>
      </c>
      <c r="C47" s="41" t="s">
        <v>73</v>
      </c>
      <c r="D47" s="48" t="s">
        <v>145</v>
      </c>
      <c r="E47" s="26"/>
      <c r="F47" s="27"/>
      <c r="G47" s="42"/>
      <c r="H47" s="27"/>
      <c r="I47" s="27"/>
      <c r="J47" s="25"/>
      <c r="K47" s="25"/>
      <c r="L47" s="41"/>
      <c r="M47" s="42"/>
      <c r="N47" s="42"/>
      <c r="O47" s="42"/>
      <c r="P47" s="42"/>
      <c r="Q47" s="42"/>
      <c r="R47" s="42"/>
      <c r="S47" s="42"/>
      <c r="T47" s="43"/>
      <c r="U47" s="151">
        <v>0</v>
      </c>
    </row>
    <row r="48" spans="1:21" s="7" customFormat="1" ht="15" customHeight="1" thickBot="1">
      <c r="A48" s="144">
        <v>47</v>
      </c>
      <c r="B48" s="145">
        <v>382</v>
      </c>
      <c r="C48" s="54" t="s">
        <v>73</v>
      </c>
      <c r="D48" s="53" t="s">
        <v>146</v>
      </c>
      <c r="E48" s="30"/>
      <c r="F48" s="29"/>
      <c r="G48" s="55"/>
      <c r="H48" s="29"/>
      <c r="I48" s="29"/>
      <c r="J48" s="28"/>
      <c r="K48" s="28"/>
      <c r="L48" s="54"/>
      <c r="M48" s="55"/>
      <c r="N48" s="55"/>
      <c r="O48" s="55"/>
      <c r="P48" s="55"/>
      <c r="Q48" s="55"/>
      <c r="R48" s="55"/>
      <c r="S48" s="55"/>
      <c r="T48" s="43"/>
      <c r="U48" s="151">
        <v>0</v>
      </c>
    </row>
    <row r="49" spans="1:21" s="7" customFormat="1" ht="18" customHeight="1" thickBot="1">
      <c r="A49" s="146"/>
      <c r="B49" s="147"/>
      <c r="C49" s="228" t="s">
        <v>5</v>
      </c>
      <c r="D49" s="228"/>
      <c r="E49" s="148">
        <f>COUNTA(E8:E48)</f>
        <v>3</v>
      </c>
      <c r="F49" s="89"/>
      <c r="G49" s="88"/>
      <c r="H49" s="89"/>
      <c r="I49" s="89"/>
      <c r="J49" s="90"/>
      <c r="K49" s="90"/>
      <c r="L49" s="139">
        <f aca="true" t="shared" si="0" ref="L49:T49">COUNTA(L8:L48)</f>
        <v>3</v>
      </c>
      <c r="M49" s="149">
        <f t="shared" si="0"/>
        <v>0</v>
      </c>
      <c r="N49" s="149">
        <f t="shared" si="0"/>
        <v>0</v>
      </c>
      <c r="O49" s="149">
        <f t="shared" si="0"/>
        <v>3</v>
      </c>
      <c r="P49" s="149">
        <f t="shared" si="0"/>
        <v>0</v>
      </c>
      <c r="Q49" s="149">
        <f t="shared" si="0"/>
        <v>0</v>
      </c>
      <c r="R49" s="149">
        <f t="shared" si="0"/>
        <v>1</v>
      </c>
      <c r="S49" s="149">
        <f t="shared" si="0"/>
        <v>0</v>
      </c>
      <c r="T49" s="140">
        <f t="shared" si="0"/>
        <v>0</v>
      </c>
      <c r="U49" s="150">
        <f>SUM(U8:U48)</f>
        <v>6</v>
      </c>
    </row>
  </sheetData>
  <sheetProtection/>
  <mergeCells count="14">
    <mergeCell ref="O6:Q6"/>
    <mergeCell ref="R6:T6"/>
    <mergeCell ref="L5:T5"/>
    <mergeCell ref="E4:T4"/>
    <mergeCell ref="G6:K6"/>
    <mergeCell ref="L6:N6"/>
    <mergeCell ref="R2:U2"/>
    <mergeCell ref="C49:D49"/>
    <mergeCell ref="A4:A7"/>
    <mergeCell ref="B4:B7"/>
    <mergeCell ref="C4:C7"/>
    <mergeCell ref="D4:D7"/>
    <mergeCell ref="U4:U7"/>
    <mergeCell ref="E6:E7"/>
  </mergeCells>
  <printOptions horizontalCentered="1"/>
  <pageMargins left="0.3937007874015748" right="0.3937007874015748" top="0.5905511811023623" bottom="0.5905511811023623" header="0.5118110236220472" footer="0.31496062992125984"/>
  <pageSetup firstPageNumber="295" useFirstPageNumber="1" fitToHeight="0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16"/>
  <sheetViews>
    <sheetView zoomScale="102" zoomScaleNormal="102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3.125" style="2" customWidth="1"/>
    <col min="2" max="2" width="3.625" style="2" customWidth="1"/>
    <col min="3" max="3" width="7.625" style="2" customWidth="1"/>
    <col min="4" max="4" width="10.625" style="2" customWidth="1"/>
    <col min="5" max="5" width="11.75390625" style="2" customWidth="1"/>
    <col min="6" max="6" width="45.625" style="2" customWidth="1"/>
    <col min="7" max="8" width="5.125" style="46" customWidth="1"/>
    <col min="9" max="19" width="6.625" style="2" customWidth="1"/>
    <col min="20" max="16384" width="9.00390625" style="2" customWidth="1"/>
  </cols>
  <sheetData>
    <row r="1" ht="12" thickBot="1">
      <c r="A1" s="2" t="s">
        <v>22</v>
      </c>
    </row>
    <row r="2" spans="1:19" ht="19.5" customHeight="1" thickBot="1">
      <c r="A2" s="4" t="s">
        <v>38</v>
      </c>
      <c r="E2" s="5"/>
      <c r="Q2" s="195" t="s">
        <v>73</v>
      </c>
      <c r="R2" s="227"/>
      <c r="S2" s="196"/>
    </row>
    <row r="3" ht="12" thickBot="1"/>
    <row r="4" spans="1:19" s="1" customFormat="1" ht="13.5" customHeight="1">
      <c r="A4" s="252" t="s">
        <v>27</v>
      </c>
      <c r="B4" s="254" t="s">
        <v>221</v>
      </c>
      <c r="C4" s="252" t="s">
        <v>0</v>
      </c>
      <c r="D4" s="257" t="s">
        <v>18</v>
      </c>
      <c r="E4" s="267" t="s">
        <v>222</v>
      </c>
      <c r="F4" s="268"/>
      <c r="G4" s="268"/>
      <c r="H4" s="269"/>
      <c r="I4" s="267" t="s">
        <v>37</v>
      </c>
      <c r="J4" s="268"/>
      <c r="K4" s="268"/>
      <c r="L4" s="268"/>
      <c r="M4" s="268"/>
      <c r="N4" s="268"/>
      <c r="O4" s="268"/>
      <c r="P4" s="268"/>
      <c r="Q4" s="268"/>
      <c r="R4" s="268"/>
      <c r="S4" s="269"/>
    </row>
    <row r="5" spans="1:19" s="24" customFormat="1" ht="12" customHeight="1">
      <c r="A5" s="253"/>
      <c r="B5" s="255"/>
      <c r="C5" s="253"/>
      <c r="D5" s="258"/>
      <c r="E5" s="244" t="s">
        <v>51</v>
      </c>
      <c r="F5" s="246" t="s">
        <v>181</v>
      </c>
      <c r="G5" s="248" t="s">
        <v>6</v>
      </c>
      <c r="H5" s="242" t="s">
        <v>223</v>
      </c>
      <c r="I5" s="244" t="s">
        <v>182</v>
      </c>
      <c r="J5" s="250" t="s">
        <v>23</v>
      </c>
      <c r="K5" s="91" t="s">
        <v>224</v>
      </c>
      <c r="L5" s="262" t="s">
        <v>184</v>
      </c>
      <c r="M5" s="260" t="s">
        <v>25</v>
      </c>
      <c r="N5" s="250" t="s">
        <v>50</v>
      </c>
      <c r="O5" s="91" t="s">
        <v>224</v>
      </c>
      <c r="P5" s="262" t="s">
        <v>184</v>
      </c>
      <c r="Q5" s="250" t="s">
        <v>24</v>
      </c>
      <c r="R5" s="91" t="s">
        <v>225</v>
      </c>
      <c r="S5" s="271" t="s">
        <v>184</v>
      </c>
    </row>
    <row r="6" spans="1:19" s="1" customFormat="1" ht="84" customHeight="1">
      <c r="A6" s="245"/>
      <c r="B6" s="256"/>
      <c r="C6" s="245"/>
      <c r="D6" s="259"/>
      <c r="E6" s="245"/>
      <c r="F6" s="247"/>
      <c r="G6" s="249"/>
      <c r="H6" s="243"/>
      <c r="I6" s="245"/>
      <c r="J6" s="251"/>
      <c r="K6" s="92" t="s">
        <v>226</v>
      </c>
      <c r="L6" s="263"/>
      <c r="M6" s="261"/>
      <c r="N6" s="270"/>
      <c r="O6" s="93" t="s">
        <v>227</v>
      </c>
      <c r="P6" s="263"/>
      <c r="Q6" s="251"/>
      <c r="R6" s="94" t="s">
        <v>228</v>
      </c>
      <c r="S6" s="272"/>
    </row>
    <row r="7" spans="1:19" s="7" customFormat="1" ht="15" customHeight="1">
      <c r="A7" s="131">
        <v>47</v>
      </c>
      <c r="B7" s="61">
        <v>201</v>
      </c>
      <c r="C7" s="71" t="s">
        <v>73</v>
      </c>
      <c r="D7" s="78" t="s">
        <v>74</v>
      </c>
      <c r="E7" s="95">
        <v>36066</v>
      </c>
      <c r="F7" s="65" t="s">
        <v>80</v>
      </c>
      <c r="G7" s="64">
        <v>1</v>
      </c>
      <c r="H7" s="61">
        <v>1</v>
      </c>
      <c r="I7" s="158">
        <v>1</v>
      </c>
      <c r="J7" s="159">
        <v>2</v>
      </c>
      <c r="K7" s="159">
        <v>0</v>
      </c>
      <c r="L7" s="169">
        <f>IF(J7=""," ",ROUND(K7/J7*100,1))</f>
        <v>0</v>
      </c>
      <c r="M7" s="164"/>
      <c r="N7" s="165"/>
      <c r="O7" s="159"/>
      <c r="P7" s="169" t="str">
        <f aca="true" t="shared" si="0" ref="P7:P31">IF(N7=""," ",ROUND(O7/N7*100,1))</f>
        <v> </v>
      </c>
      <c r="Q7" s="164">
        <v>156</v>
      </c>
      <c r="R7" s="159">
        <v>16</v>
      </c>
      <c r="S7" s="171">
        <f aca="true" t="shared" si="1" ref="S7:S31">IF(Q7=""," ",ROUND(R7/Q7*100,1))</f>
        <v>10.3</v>
      </c>
    </row>
    <row r="8" spans="1:19" s="7" customFormat="1" ht="30" customHeight="1">
      <c r="A8" s="131">
        <v>47</v>
      </c>
      <c r="B8" s="61">
        <v>205</v>
      </c>
      <c r="C8" s="71" t="s">
        <v>81</v>
      </c>
      <c r="D8" s="78" t="s">
        <v>82</v>
      </c>
      <c r="E8" s="96">
        <v>40208</v>
      </c>
      <c r="F8" s="97" t="s">
        <v>87</v>
      </c>
      <c r="G8" s="64">
        <v>1</v>
      </c>
      <c r="H8" s="61">
        <v>1</v>
      </c>
      <c r="I8" s="158">
        <v>1</v>
      </c>
      <c r="J8" s="159">
        <v>1</v>
      </c>
      <c r="K8" s="159">
        <v>0</v>
      </c>
      <c r="L8" s="169">
        <v>0</v>
      </c>
      <c r="M8" s="164"/>
      <c r="N8" s="165"/>
      <c r="O8" s="159"/>
      <c r="P8" s="169" t="str">
        <f t="shared" si="0"/>
        <v> </v>
      </c>
      <c r="Q8" s="164">
        <v>23</v>
      </c>
      <c r="R8" s="159">
        <v>8</v>
      </c>
      <c r="S8" s="171">
        <f t="shared" si="1"/>
        <v>34.8</v>
      </c>
    </row>
    <row r="9" spans="1:19" s="7" customFormat="1" ht="30" customHeight="1">
      <c r="A9" s="131">
        <v>47</v>
      </c>
      <c r="B9" s="61">
        <v>207</v>
      </c>
      <c r="C9" s="81" t="s">
        <v>73</v>
      </c>
      <c r="D9" s="82" t="s">
        <v>88</v>
      </c>
      <c r="E9" s="96">
        <v>39411</v>
      </c>
      <c r="F9" s="97" t="s">
        <v>92</v>
      </c>
      <c r="G9" s="64">
        <v>4</v>
      </c>
      <c r="H9" s="61">
        <v>0</v>
      </c>
      <c r="I9" s="158">
        <v>1</v>
      </c>
      <c r="J9" s="159">
        <v>0</v>
      </c>
      <c r="K9" s="159">
        <v>0</v>
      </c>
      <c r="L9" s="169">
        <v>0</v>
      </c>
      <c r="M9" s="164"/>
      <c r="N9" s="165"/>
      <c r="O9" s="159"/>
      <c r="P9" s="169" t="str">
        <f t="shared" si="0"/>
        <v> </v>
      </c>
      <c r="Q9" s="164">
        <v>39</v>
      </c>
      <c r="R9" s="159">
        <v>0</v>
      </c>
      <c r="S9" s="171">
        <f t="shared" si="1"/>
        <v>0</v>
      </c>
    </row>
    <row r="10" spans="1:19" s="7" customFormat="1" ht="15" customHeight="1">
      <c r="A10" s="131">
        <v>47</v>
      </c>
      <c r="B10" s="61">
        <v>208</v>
      </c>
      <c r="C10" s="71" t="s">
        <v>81</v>
      </c>
      <c r="D10" s="78" t="s">
        <v>93</v>
      </c>
      <c r="E10" s="96"/>
      <c r="F10" s="65"/>
      <c r="G10" s="64"/>
      <c r="H10" s="61"/>
      <c r="I10" s="158">
        <v>1</v>
      </c>
      <c r="J10" s="159">
        <v>1</v>
      </c>
      <c r="K10" s="159">
        <v>0</v>
      </c>
      <c r="L10" s="169">
        <f aca="true" t="shared" si="2" ref="L10:L29">IF(J10=""," ",ROUND(K10/J10*100,1))</f>
        <v>0</v>
      </c>
      <c r="M10" s="164"/>
      <c r="N10" s="165"/>
      <c r="O10" s="159"/>
      <c r="P10" s="169" t="str">
        <f t="shared" si="0"/>
        <v> </v>
      </c>
      <c r="Q10" s="164">
        <v>40</v>
      </c>
      <c r="R10" s="159">
        <v>3</v>
      </c>
      <c r="S10" s="171">
        <f t="shared" si="1"/>
        <v>7.5</v>
      </c>
    </row>
    <row r="11" spans="1:19" s="7" customFormat="1" ht="15" customHeight="1">
      <c r="A11" s="131">
        <v>47</v>
      </c>
      <c r="B11" s="61">
        <v>209</v>
      </c>
      <c r="C11" s="71" t="s">
        <v>73</v>
      </c>
      <c r="D11" s="78" t="s">
        <v>108</v>
      </c>
      <c r="E11" s="96"/>
      <c r="F11" s="65"/>
      <c r="G11" s="64"/>
      <c r="H11" s="61"/>
      <c r="I11" s="158">
        <v>1</v>
      </c>
      <c r="J11" s="159">
        <v>1</v>
      </c>
      <c r="K11" s="159">
        <v>0</v>
      </c>
      <c r="L11" s="169">
        <f t="shared" si="2"/>
        <v>0</v>
      </c>
      <c r="M11" s="164"/>
      <c r="N11" s="165"/>
      <c r="O11" s="159"/>
      <c r="P11" s="169" t="str">
        <f t="shared" si="0"/>
        <v> </v>
      </c>
      <c r="Q11" s="164">
        <v>54</v>
      </c>
      <c r="R11" s="159">
        <v>2</v>
      </c>
      <c r="S11" s="171">
        <f t="shared" si="1"/>
        <v>3.7</v>
      </c>
    </row>
    <row r="12" spans="1:19" s="7" customFormat="1" ht="15" customHeight="1">
      <c r="A12" s="131">
        <v>47</v>
      </c>
      <c r="B12" s="61">
        <v>210</v>
      </c>
      <c r="C12" s="71" t="s">
        <v>73</v>
      </c>
      <c r="D12" s="78" t="s">
        <v>111</v>
      </c>
      <c r="E12" s="96"/>
      <c r="F12" s="65"/>
      <c r="G12" s="64"/>
      <c r="H12" s="61"/>
      <c r="I12" s="158">
        <v>1</v>
      </c>
      <c r="J12" s="159">
        <v>1</v>
      </c>
      <c r="K12" s="159">
        <v>0</v>
      </c>
      <c r="L12" s="169">
        <f t="shared" si="2"/>
        <v>0</v>
      </c>
      <c r="M12" s="164"/>
      <c r="N12" s="165"/>
      <c r="O12" s="159"/>
      <c r="P12" s="169" t="str">
        <f t="shared" si="0"/>
        <v> </v>
      </c>
      <c r="Q12" s="164">
        <v>73</v>
      </c>
      <c r="R12" s="159">
        <v>16</v>
      </c>
      <c r="S12" s="171">
        <f t="shared" si="1"/>
        <v>21.9</v>
      </c>
    </row>
    <row r="13" spans="1:19" s="7" customFormat="1" ht="15" customHeight="1">
      <c r="A13" s="131">
        <v>47</v>
      </c>
      <c r="B13" s="61">
        <v>211</v>
      </c>
      <c r="C13" s="71" t="s">
        <v>73</v>
      </c>
      <c r="D13" s="78" t="s">
        <v>97</v>
      </c>
      <c r="E13" s="96"/>
      <c r="F13" s="65"/>
      <c r="G13" s="64"/>
      <c r="H13" s="61"/>
      <c r="I13" s="158">
        <v>2</v>
      </c>
      <c r="J13" s="159">
        <v>1</v>
      </c>
      <c r="K13" s="159">
        <v>0</v>
      </c>
      <c r="L13" s="169">
        <f aca="true" t="shared" si="3" ref="L13:L19">IF(J13=""," ",ROUND(K13/J13*100,1))</f>
        <v>0</v>
      </c>
      <c r="M13" s="164"/>
      <c r="N13" s="165"/>
      <c r="O13" s="159"/>
      <c r="P13" s="169" t="str">
        <f t="shared" si="0"/>
        <v> </v>
      </c>
      <c r="Q13" s="164">
        <v>37</v>
      </c>
      <c r="R13" s="159">
        <v>6</v>
      </c>
      <c r="S13" s="171">
        <f t="shared" si="1"/>
        <v>16.2</v>
      </c>
    </row>
    <row r="14" spans="1:19" s="7" customFormat="1" ht="15" customHeight="1">
      <c r="A14" s="131">
        <v>47</v>
      </c>
      <c r="B14" s="61">
        <v>212</v>
      </c>
      <c r="C14" s="71" t="s">
        <v>73</v>
      </c>
      <c r="D14" s="78" t="s">
        <v>100</v>
      </c>
      <c r="E14" s="96"/>
      <c r="F14" s="65"/>
      <c r="G14" s="64"/>
      <c r="H14" s="61"/>
      <c r="I14" s="158">
        <v>1</v>
      </c>
      <c r="J14" s="159">
        <v>1</v>
      </c>
      <c r="K14" s="159">
        <v>0</v>
      </c>
      <c r="L14" s="169">
        <f t="shared" si="3"/>
        <v>0</v>
      </c>
      <c r="M14" s="164"/>
      <c r="N14" s="165"/>
      <c r="O14" s="159"/>
      <c r="P14" s="169" t="str">
        <f t="shared" si="0"/>
        <v> </v>
      </c>
      <c r="Q14" s="164">
        <v>46</v>
      </c>
      <c r="R14" s="159">
        <v>0</v>
      </c>
      <c r="S14" s="171">
        <f t="shared" si="1"/>
        <v>0</v>
      </c>
    </row>
    <row r="15" spans="1:19" s="7" customFormat="1" ht="15" customHeight="1">
      <c r="A15" s="131">
        <v>47</v>
      </c>
      <c r="B15" s="61">
        <v>213</v>
      </c>
      <c r="C15" s="71" t="s">
        <v>73</v>
      </c>
      <c r="D15" s="78" t="s">
        <v>102</v>
      </c>
      <c r="E15" s="96"/>
      <c r="F15" s="65"/>
      <c r="G15" s="64"/>
      <c r="H15" s="61"/>
      <c r="I15" s="158">
        <v>1</v>
      </c>
      <c r="J15" s="159">
        <v>1</v>
      </c>
      <c r="K15" s="159">
        <v>0</v>
      </c>
      <c r="L15" s="169">
        <f t="shared" si="3"/>
        <v>0</v>
      </c>
      <c r="M15" s="164"/>
      <c r="N15" s="165"/>
      <c r="O15" s="159"/>
      <c r="P15" s="169" t="str">
        <f t="shared" si="0"/>
        <v> </v>
      </c>
      <c r="Q15" s="164">
        <v>63</v>
      </c>
      <c r="R15" s="159">
        <v>7</v>
      </c>
      <c r="S15" s="171">
        <f t="shared" si="1"/>
        <v>11.1</v>
      </c>
    </row>
    <row r="16" spans="1:19" s="7" customFormat="1" ht="15" customHeight="1">
      <c r="A16" s="131">
        <v>47</v>
      </c>
      <c r="B16" s="61">
        <v>214</v>
      </c>
      <c r="C16" s="71" t="s">
        <v>73</v>
      </c>
      <c r="D16" s="78" t="s">
        <v>105</v>
      </c>
      <c r="E16" s="96"/>
      <c r="F16" s="65"/>
      <c r="G16" s="64"/>
      <c r="H16" s="61"/>
      <c r="I16" s="158">
        <v>1</v>
      </c>
      <c r="J16" s="159">
        <v>1</v>
      </c>
      <c r="K16" s="159">
        <v>0</v>
      </c>
      <c r="L16" s="169">
        <f t="shared" si="3"/>
        <v>0</v>
      </c>
      <c r="M16" s="164"/>
      <c r="N16" s="165"/>
      <c r="O16" s="159"/>
      <c r="P16" s="169" t="str">
        <f t="shared" si="0"/>
        <v> </v>
      </c>
      <c r="Q16" s="164">
        <v>71</v>
      </c>
      <c r="R16" s="159">
        <v>5</v>
      </c>
      <c r="S16" s="171">
        <f t="shared" si="1"/>
        <v>7</v>
      </c>
    </row>
    <row r="17" spans="1:19" s="7" customFormat="1" ht="15" customHeight="1">
      <c r="A17" s="131">
        <v>47</v>
      </c>
      <c r="B17" s="61">
        <v>215</v>
      </c>
      <c r="C17" s="71" t="s">
        <v>73</v>
      </c>
      <c r="D17" s="78" t="s">
        <v>113</v>
      </c>
      <c r="E17" s="96"/>
      <c r="F17" s="65"/>
      <c r="G17" s="64"/>
      <c r="H17" s="61"/>
      <c r="I17" s="158">
        <v>1</v>
      </c>
      <c r="J17" s="159">
        <v>1</v>
      </c>
      <c r="K17" s="159">
        <v>0</v>
      </c>
      <c r="L17" s="169">
        <f t="shared" si="3"/>
        <v>0</v>
      </c>
      <c r="M17" s="164"/>
      <c r="N17" s="165"/>
      <c r="O17" s="159"/>
      <c r="P17" s="169" t="str">
        <f t="shared" si="0"/>
        <v> </v>
      </c>
      <c r="Q17" s="164">
        <v>70</v>
      </c>
      <c r="R17" s="159">
        <v>4</v>
      </c>
      <c r="S17" s="171">
        <f t="shared" si="1"/>
        <v>5.7</v>
      </c>
    </row>
    <row r="18" spans="1:19" s="7" customFormat="1" ht="15" customHeight="1">
      <c r="A18" s="131">
        <v>47</v>
      </c>
      <c r="B18" s="61">
        <v>301</v>
      </c>
      <c r="C18" s="71" t="s">
        <v>73</v>
      </c>
      <c r="D18" s="78" t="s">
        <v>115</v>
      </c>
      <c r="E18" s="96"/>
      <c r="F18" s="65"/>
      <c r="G18" s="64"/>
      <c r="H18" s="61"/>
      <c r="I18" s="158"/>
      <c r="J18" s="159"/>
      <c r="K18" s="159"/>
      <c r="L18" s="169" t="str">
        <f t="shared" si="3"/>
        <v> </v>
      </c>
      <c r="M18" s="164">
        <v>1</v>
      </c>
      <c r="N18" s="165">
        <v>1</v>
      </c>
      <c r="O18" s="159">
        <v>0</v>
      </c>
      <c r="P18" s="169">
        <f t="shared" si="0"/>
        <v>0</v>
      </c>
      <c r="Q18" s="164">
        <v>20</v>
      </c>
      <c r="R18" s="159">
        <v>1</v>
      </c>
      <c r="S18" s="171">
        <f t="shared" si="1"/>
        <v>5</v>
      </c>
    </row>
    <row r="19" spans="1:19" s="7" customFormat="1" ht="15" customHeight="1">
      <c r="A19" s="131">
        <v>47</v>
      </c>
      <c r="B19" s="61">
        <v>302</v>
      </c>
      <c r="C19" s="71" t="s">
        <v>73</v>
      </c>
      <c r="D19" s="78" t="s">
        <v>116</v>
      </c>
      <c r="E19" s="96"/>
      <c r="F19" s="65"/>
      <c r="G19" s="64"/>
      <c r="H19" s="61"/>
      <c r="I19" s="158"/>
      <c r="J19" s="159"/>
      <c r="K19" s="159"/>
      <c r="L19" s="169" t="str">
        <f t="shared" si="3"/>
        <v> </v>
      </c>
      <c r="M19" s="164">
        <v>1</v>
      </c>
      <c r="N19" s="165">
        <v>1</v>
      </c>
      <c r="O19" s="159">
        <v>0</v>
      </c>
      <c r="P19" s="169">
        <f t="shared" si="0"/>
        <v>0</v>
      </c>
      <c r="Q19" s="164">
        <v>17</v>
      </c>
      <c r="R19" s="159">
        <v>2</v>
      </c>
      <c r="S19" s="171">
        <f t="shared" si="1"/>
        <v>11.8</v>
      </c>
    </row>
    <row r="20" spans="1:19" s="7" customFormat="1" ht="15" customHeight="1">
      <c r="A20" s="131">
        <v>47</v>
      </c>
      <c r="B20" s="61">
        <v>303</v>
      </c>
      <c r="C20" s="71" t="s">
        <v>73</v>
      </c>
      <c r="D20" s="78" t="s">
        <v>153</v>
      </c>
      <c r="E20" s="96"/>
      <c r="F20" s="65"/>
      <c r="G20" s="64"/>
      <c r="H20" s="61"/>
      <c r="I20" s="158"/>
      <c r="J20" s="159"/>
      <c r="K20" s="159"/>
      <c r="L20" s="169"/>
      <c r="M20" s="164">
        <v>1</v>
      </c>
      <c r="N20" s="165">
        <v>1</v>
      </c>
      <c r="O20" s="159">
        <v>0</v>
      </c>
      <c r="P20" s="169">
        <f>IF(N20=""," ",ROUND(O20/N20*100,1))</f>
        <v>0</v>
      </c>
      <c r="Q20" s="164">
        <v>6</v>
      </c>
      <c r="R20" s="159">
        <v>0</v>
      </c>
      <c r="S20" s="171">
        <f>IF(Q20=""," ",ROUND(R20/Q20*100,1))</f>
        <v>0</v>
      </c>
    </row>
    <row r="21" spans="1:19" s="7" customFormat="1" ht="15" customHeight="1">
      <c r="A21" s="131">
        <v>47</v>
      </c>
      <c r="B21" s="61">
        <v>306</v>
      </c>
      <c r="C21" s="81" t="s">
        <v>73</v>
      </c>
      <c r="D21" s="82" t="s">
        <v>148</v>
      </c>
      <c r="E21" s="71"/>
      <c r="F21" s="65"/>
      <c r="G21" s="64"/>
      <c r="H21" s="61"/>
      <c r="I21" s="158"/>
      <c r="J21" s="159"/>
      <c r="K21" s="159"/>
      <c r="L21" s="169" t="str">
        <f t="shared" si="2"/>
        <v> </v>
      </c>
      <c r="M21" s="164">
        <v>1</v>
      </c>
      <c r="N21" s="165">
        <v>1</v>
      </c>
      <c r="O21" s="159">
        <v>0</v>
      </c>
      <c r="P21" s="169">
        <f t="shared" si="0"/>
        <v>0</v>
      </c>
      <c r="Q21" s="164">
        <v>19</v>
      </c>
      <c r="R21" s="159">
        <v>4</v>
      </c>
      <c r="S21" s="171">
        <f t="shared" si="1"/>
        <v>21.1</v>
      </c>
    </row>
    <row r="22" spans="1:19" s="7" customFormat="1" ht="15" customHeight="1">
      <c r="A22" s="131">
        <v>47</v>
      </c>
      <c r="B22" s="61">
        <v>308</v>
      </c>
      <c r="C22" s="71" t="s">
        <v>73</v>
      </c>
      <c r="D22" s="78" t="s">
        <v>118</v>
      </c>
      <c r="E22" s="96"/>
      <c r="F22" s="65"/>
      <c r="G22" s="64"/>
      <c r="H22" s="61"/>
      <c r="I22" s="158"/>
      <c r="J22" s="159"/>
      <c r="K22" s="159"/>
      <c r="L22" s="169" t="str">
        <f t="shared" si="2"/>
        <v> </v>
      </c>
      <c r="M22" s="164">
        <v>1</v>
      </c>
      <c r="N22" s="165">
        <v>1</v>
      </c>
      <c r="O22" s="159">
        <v>0</v>
      </c>
      <c r="P22" s="169">
        <f t="shared" si="0"/>
        <v>0</v>
      </c>
      <c r="Q22" s="164">
        <v>15</v>
      </c>
      <c r="R22" s="159">
        <v>2</v>
      </c>
      <c r="S22" s="171">
        <f t="shared" si="1"/>
        <v>13.3</v>
      </c>
    </row>
    <row r="23" spans="1:19" s="7" customFormat="1" ht="15" customHeight="1">
      <c r="A23" s="131">
        <v>47</v>
      </c>
      <c r="B23" s="61">
        <v>311</v>
      </c>
      <c r="C23" s="71" t="s">
        <v>73</v>
      </c>
      <c r="D23" s="78" t="s">
        <v>119</v>
      </c>
      <c r="E23" s="96"/>
      <c r="F23" s="65"/>
      <c r="G23" s="64"/>
      <c r="H23" s="61"/>
      <c r="I23" s="158"/>
      <c r="J23" s="159"/>
      <c r="K23" s="159"/>
      <c r="L23" s="169" t="str">
        <f t="shared" si="2"/>
        <v> </v>
      </c>
      <c r="M23" s="164">
        <v>1</v>
      </c>
      <c r="N23" s="165">
        <v>1</v>
      </c>
      <c r="O23" s="159">
        <v>0</v>
      </c>
      <c r="P23" s="169">
        <f t="shared" si="0"/>
        <v>0</v>
      </c>
      <c r="Q23" s="164">
        <v>15</v>
      </c>
      <c r="R23" s="159">
        <v>1</v>
      </c>
      <c r="S23" s="171">
        <f t="shared" si="1"/>
        <v>6.7</v>
      </c>
    </row>
    <row r="24" spans="1:19" s="7" customFormat="1" ht="15" customHeight="1">
      <c r="A24" s="131">
        <v>47</v>
      </c>
      <c r="B24" s="61">
        <v>313</v>
      </c>
      <c r="C24" s="71" t="s">
        <v>73</v>
      </c>
      <c r="D24" s="78" t="s">
        <v>120</v>
      </c>
      <c r="E24" s="96"/>
      <c r="F24" s="65"/>
      <c r="G24" s="64"/>
      <c r="H24" s="61"/>
      <c r="I24" s="158"/>
      <c r="J24" s="159"/>
      <c r="K24" s="159"/>
      <c r="L24" s="169" t="str">
        <f t="shared" si="2"/>
        <v> </v>
      </c>
      <c r="M24" s="164">
        <v>1</v>
      </c>
      <c r="N24" s="165">
        <v>1</v>
      </c>
      <c r="O24" s="159">
        <v>0</v>
      </c>
      <c r="P24" s="169">
        <f t="shared" si="0"/>
        <v>0</v>
      </c>
      <c r="Q24" s="164">
        <v>6</v>
      </c>
      <c r="R24" s="159">
        <v>0</v>
      </c>
      <c r="S24" s="171">
        <f t="shared" si="1"/>
        <v>0</v>
      </c>
    </row>
    <row r="25" spans="1:19" s="7" customFormat="1" ht="15" customHeight="1">
      <c r="A25" s="131">
        <v>47</v>
      </c>
      <c r="B25" s="61">
        <v>314</v>
      </c>
      <c r="C25" s="71" t="s">
        <v>73</v>
      </c>
      <c r="D25" s="78" t="s">
        <v>123</v>
      </c>
      <c r="E25" s="96"/>
      <c r="F25" s="65"/>
      <c r="G25" s="64"/>
      <c r="H25" s="61"/>
      <c r="I25" s="158"/>
      <c r="J25" s="159"/>
      <c r="K25" s="159"/>
      <c r="L25" s="169" t="str">
        <f t="shared" si="2"/>
        <v> </v>
      </c>
      <c r="M25" s="164">
        <v>1</v>
      </c>
      <c r="N25" s="165">
        <v>1</v>
      </c>
      <c r="O25" s="159">
        <v>0</v>
      </c>
      <c r="P25" s="169">
        <f t="shared" si="0"/>
        <v>0</v>
      </c>
      <c r="Q25" s="164">
        <v>5</v>
      </c>
      <c r="R25" s="159">
        <v>0</v>
      </c>
      <c r="S25" s="171">
        <f t="shared" si="1"/>
        <v>0</v>
      </c>
    </row>
    <row r="26" spans="1:19" s="7" customFormat="1" ht="15" customHeight="1">
      <c r="A26" s="131">
        <v>47</v>
      </c>
      <c r="B26" s="61">
        <v>315</v>
      </c>
      <c r="C26" s="71" t="s">
        <v>73</v>
      </c>
      <c r="D26" s="78" t="s">
        <v>124</v>
      </c>
      <c r="E26" s="96"/>
      <c r="F26" s="65"/>
      <c r="G26" s="64"/>
      <c r="H26" s="61"/>
      <c r="I26" s="158"/>
      <c r="J26" s="159"/>
      <c r="K26" s="159"/>
      <c r="L26" s="169" t="str">
        <f t="shared" si="2"/>
        <v> </v>
      </c>
      <c r="M26" s="164">
        <v>1</v>
      </c>
      <c r="N26" s="165">
        <v>1</v>
      </c>
      <c r="O26" s="159">
        <v>0</v>
      </c>
      <c r="P26" s="169">
        <f t="shared" si="0"/>
        <v>0</v>
      </c>
      <c r="Q26" s="164">
        <v>8</v>
      </c>
      <c r="R26" s="159">
        <v>0</v>
      </c>
      <c r="S26" s="171">
        <f t="shared" si="1"/>
        <v>0</v>
      </c>
    </row>
    <row r="27" spans="1:19" s="7" customFormat="1" ht="15" customHeight="1">
      <c r="A27" s="131">
        <v>47</v>
      </c>
      <c r="B27" s="61">
        <v>324</v>
      </c>
      <c r="C27" s="71" t="s">
        <v>73</v>
      </c>
      <c r="D27" s="78" t="s">
        <v>126</v>
      </c>
      <c r="E27" s="96"/>
      <c r="F27" s="65"/>
      <c r="G27" s="64"/>
      <c r="H27" s="61"/>
      <c r="I27" s="158"/>
      <c r="J27" s="159"/>
      <c r="K27" s="159"/>
      <c r="L27" s="169" t="str">
        <f t="shared" si="2"/>
        <v> </v>
      </c>
      <c r="M27" s="164">
        <v>1</v>
      </c>
      <c r="N27" s="165">
        <v>1</v>
      </c>
      <c r="O27" s="159">
        <v>0</v>
      </c>
      <c r="P27" s="169">
        <f t="shared" si="0"/>
        <v>0</v>
      </c>
      <c r="Q27" s="164">
        <v>23</v>
      </c>
      <c r="R27" s="159">
        <v>3</v>
      </c>
      <c r="S27" s="171">
        <f t="shared" si="1"/>
        <v>13</v>
      </c>
    </row>
    <row r="28" spans="1:19" s="7" customFormat="1" ht="15" customHeight="1">
      <c r="A28" s="131">
        <v>47</v>
      </c>
      <c r="B28" s="61">
        <v>325</v>
      </c>
      <c r="C28" s="71" t="s">
        <v>73</v>
      </c>
      <c r="D28" s="78" t="s">
        <v>128</v>
      </c>
      <c r="E28" s="96"/>
      <c r="F28" s="65"/>
      <c r="G28" s="64"/>
      <c r="H28" s="61"/>
      <c r="I28" s="158"/>
      <c r="J28" s="159"/>
      <c r="K28" s="159"/>
      <c r="L28" s="169" t="str">
        <f t="shared" si="2"/>
        <v> </v>
      </c>
      <c r="M28" s="164">
        <v>1</v>
      </c>
      <c r="N28" s="159">
        <v>0</v>
      </c>
      <c r="O28" s="159">
        <v>0</v>
      </c>
      <c r="P28" s="169">
        <v>0</v>
      </c>
      <c r="Q28" s="164">
        <v>6</v>
      </c>
      <c r="R28" s="159">
        <v>0</v>
      </c>
      <c r="S28" s="171">
        <f t="shared" si="1"/>
        <v>0</v>
      </c>
    </row>
    <row r="29" spans="1:19" s="7" customFormat="1" ht="15" customHeight="1">
      <c r="A29" s="131">
        <v>47</v>
      </c>
      <c r="B29" s="61">
        <v>326</v>
      </c>
      <c r="C29" s="71" t="s">
        <v>73</v>
      </c>
      <c r="D29" s="78" t="s">
        <v>130</v>
      </c>
      <c r="E29" s="96"/>
      <c r="F29" s="65"/>
      <c r="G29" s="64"/>
      <c r="H29" s="61"/>
      <c r="I29" s="158"/>
      <c r="J29" s="159"/>
      <c r="K29" s="159"/>
      <c r="L29" s="169" t="str">
        <f t="shared" si="2"/>
        <v> </v>
      </c>
      <c r="M29" s="164">
        <v>1</v>
      </c>
      <c r="N29" s="165">
        <v>1</v>
      </c>
      <c r="O29" s="159">
        <v>0</v>
      </c>
      <c r="P29" s="169">
        <f t="shared" si="0"/>
        <v>0</v>
      </c>
      <c r="Q29" s="164">
        <v>11</v>
      </c>
      <c r="R29" s="159">
        <v>3</v>
      </c>
      <c r="S29" s="171">
        <f t="shared" si="1"/>
        <v>27.3</v>
      </c>
    </row>
    <row r="30" spans="1:19" s="7" customFormat="1" ht="15" customHeight="1">
      <c r="A30" s="131">
        <v>47</v>
      </c>
      <c r="B30" s="61">
        <v>327</v>
      </c>
      <c r="C30" s="71" t="s">
        <v>73</v>
      </c>
      <c r="D30" s="78" t="s">
        <v>132</v>
      </c>
      <c r="E30" s="96"/>
      <c r="F30" s="65"/>
      <c r="G30" s="64"/>
      <c r="H30" s="61"/>
      <c r="I30" s="158"/>
      <c r="J30" s="159"/>
      <c r="K30" s="159"/>
      <c r="L30" s="169" t="str">
        <f>IF(J30=""," ",ROUND(K30/J30*100,1))</f>
        <v> </v>
      </c>
      <c r="M30" s="164">
        <v>1</v>
      </c>
      <c r="N30" s="165">
        <v>1</v>
      </c>
      <c r="O30" s="159">
        <v>0</v>
      </c>
      <c r="P30" s="169">
        <f t="shared" si="0"/>
        <v>0</v>
      </c>
      <c r="Q30" s="164">
        <v>14</v>
      </c>
      <c r="R30" s="159">
        <v>2</v>
      </c>
      <c r="S30" s="171">
        <f t="shared" si="1"/>
        <v>14.3</v>
      </c>
    </row>
    <row r="31" spans="1:19" s="7" customFormat="1" ht="15" customHeight="1">
      <c r="A31" s="131">
        <v>47</v>
      </c>
      <c r="B31" s="61">
        <v>328</v>
      </c>
      <c r="C31" s="71" t="s">
        <v>73</v>
      </c>
      <c r="D31" s="78" t="s">
        <v>133</v>
      </c>
      <c r="E31" s="96"/>
      <c r="F31" s="65"/>
      <c r="G31" s="64"/>
      <c r="H31" s="61"/>
      <c r="I31" s="158"/>
      <c r="J31" s="159"/>
      <c r="K31" s="159"/>
      <c r="L31" s="169" t="str">
        <f>IF(J31=""," ",ROUND(K31/J31*100,1))</f>
        <v> </v>
      </c>
      <c r="M31" s="164">
        <v>1</v>
      </c>
      <c r="N31" s="165">
        <v>1</v>
      </c>
      <c r="O31" s="159">
        <v>0</v>
      </c>
      <c r="P31" s="169">
        <f t="shared" si="0"/>
        <v>0</v>
      </c>
      <c r="Q31" s="164">
        <v>21</v>
      </c>
      <c r="R31" s="159">
        <v>3</v>
      </c>
      <c r="S31" s="171">
        <f t="shared" si="1"/>
        <v>14.3</v>
      </c>
    </row>
    <row r="32" spans="1:19" s="7" customFormat="1" ht="15" customHeight="1">
      <c r="A32" s="131">
        <v>47</v>
      </c>
      <c r="B32" s="61">
        <v>329</v>
      </c>
      <c r="C32" s="71" t="s">
        <v>73</v>
      </c>
      <c r="D32" s="78" t="s">
        <v>156</v>
      </c>
      <c r="E32" s="96"/>
      <c r="F32" s="65"/>
      <c r="G32" s="64"/>
      <c r="H32" s="61"/>
      <c r="I32" s="158"/>
      <c r="J32" s="159"/>
      <c r="K32" s="159"/>
      <c r="L32" s="169" t="str">
        <f>IF(J32=""," ",ROUND(K32/J32*100,1))</f>
        <v> </v>
      </c>
      <c r="M32" s="164">
        <v>1</v>
      </c>
      <c r="N32" s="165">
        <v>1</v>
      </c>
      <c r="O32" s="159">
        <v>0</v>
      </c>
      <c r="P32" s="169">
        <f aca="true" t="shared" si="4" ref="P32:P37">IF(N32=""," ",ROUND(O32/N32*100,1))</f>
        <v>0</v>
      </c>
      <c r="Q32" s="164">
        <v>32</v>
      </c>
      <c r="R32" s="159">
        <v>3</v>
      </c>
      <c r="S32" s="171">
        <f>IF(Q32=""," ",ROUND(R32/Q32*100,1))</f>
        <v>9.4</v>
      </c>
    </row>
    <row r="33" spans="1:19" s="7" customFormat="1" ht="15" customHeight="1">
      <c r="A33" s="131">
        <v>47</v>
      </c>
      <c r="B33" s="61">
        <v>348</v>
      </c>
      <c r="C33" s="71" t="s">
        <v>73</v>
      </c>
      <c r="D33" s="78" t="s">
        <v>134</v>
      </c>
      <c r="E33" s="96"/>
      <c r="F33" s="65"/>
      <c r="G33" s="64"/>
      <c r="H33" s="61"/>
      <c r="I33" s="158"/>
      <c r="J33" s="159"/>
      <c r="K33" s="159"/>
      <c r="L33" s="169" t="str">
        <f aca="true" t="shared" si="5" ref="L33:L40">IF(J33=""," ",ROUND(K33/J33*100,1))</f>
        <v> </v>
      </c>
      <c r="M33" s="164">
        <v>1</v>
      </c>
      <c r="N33" s="165">
        <v>1</v>
      </c>
      <c r="O33" s="159">
        <v>0</v>
      </c>
      <c r="P33" s="169">
        <f t="shared" si="4"/>
        <v>0</v>
      </c>
      <c r="Q33" s="164">
        <v>13</v>
      </c>
      <c r="R33" s="159">
        <v>0</v>
      </c>
      <c r="S33" s="171">
        <f aca="true" t="shared" si="6" ref="S33:S39">IF(Q33=""," ",ROUND(R33/Q33*100,1))</f>
        <v>0</v>
      </c>
    </row>
    <row r="34" spans="1:19" s="7" customFormat="1" ht="15" customHeight="1">
      <c r="A34" s="131">
        <v>47</v>
      </c>
      <c r="B34" s="61">
        <v>350</v>
      </c>
      <c r="C34" s="71" t="s">
        <v>73</v>
      </c>
      <c r="D34" s="78" t="s">
        <v>135</v>
      </c>
      <c r="E34" s="96"/>
      <c r="F34" s="65"/>
      <c r="G34" s="64"/>
      <c r="H34" s="61"/>
      <c r="I34" s="158"/>
      <c r="J34" s="159"/>
      <c r="K34" s="159"/>
      <c r="L34" s="169" t="str">
        <f t="shared" si="5"/>
        <v> </v>
      </c>
      <c r="M34" s="164">
        <v>1</v>
      </c>
      <c r="N34" s="165">
        <v>1</v>
      </c>
      <c r="O34" s="159">
        <v>0</v>
      </c>
      <c r="P34" s="169">
        <f t="shared" si="4"/>
        <v>0</v>
      </c>
      <c r="Q34" s="164">
        <v>19</v>
      </c>
      <c r="R34" s="159">
        <v>1</v>
      </c>
      <c r="S34" s="171">
        <f t="shared" si="6"/>
        <v>5.3</v>
      </c>
    </row>
    <row r="35" spans="1:19" s="7" customFormat="1" ht="15" customHeight="1">
      <c r="A35" s="131">
        <v>47</v>
      </c>
      <c r="B35" s="61">
        <v>353</v>
      </c>
      <c r="C35" s="81" t="s">
        <v>73</v>
      </c>
      <c r="D35" s="82" t="s">
        <v>138</v>
      </c>
      <c r="E35" s="96"/>
      <c r="F35" s="65"/>
      <c r="G35" s="64"/>
      <c r="H35" s="61"/>
      <c r="I35" s="158"/>
      <c r="J35" s="159"/>
      <c r="K35" s="159"/>
      <c r="L35" s="169" t="str">
        <f t="shared" si="5"/>
        <v> </v>
      </c>
      <c r="M35" s="164">
        <v>1</v>
      </c>
      <c r="N35" s="165">
        <v>1</v>
      </c>
      <c r="O35" s="159">
        <v>0</v>
      </c>
      <c r="P35" s="169">
        <f t="shared" si="4"/>
        <v>0</v>
      </c>
      <c r="Q35" s="164">
        <v>2</v>
      </c>
      <c r="R35" s="159">
        <v>1</v>
      </c>
      <c r="S35" s="171">
        <f t="shared" si="6"/>
        <v>50</v>
      </c>
    </row>
    <row r="36" spans="1:19" s="7" customFormat="1" ht="15" customHeight="1">
      <c r="A36" s="131">
        <v>47</v>
      </c>
      <c r="B36" s="61">
        <v>354</v>
      </c>
      <c r="C36" s="71" t="s">
        <v>73</v>
      </c>
      <c r="D36" s="78" t="s">
        <v>139</v>
      </c>
      <c r="E36" s="96"/>
      <c r="F36" s="65"/>
      <c r="G36" s="64"/>
      <c r="H36" s="61"/>
      <c r="I36" s="158"/>
      <c r="J36" s="159"/>
      <c r="K36" s="159"/>
      <c r="L36" s="169" t="str">
        <f t="shared" si="5"/>
        <v> </v>
      </c>
      <c r="M36" s="164">
        <v>1</v>
      </c>
      <c r="N36" s="159">
        <v>0</v>
      </c>
      <c r="O36" s="159">
        <v>0</v>
      </c>
      <c r="P36" s="169">
        <v>0</v>
      </c>
      <c r="Q36" s="164">
        <v>5</v>
      </c>
      <c r="R36" s="159">
        <v>2</v>
      </c>
      <c r="S36" s="171">
        <f t="shared" si="6"/>
        <v>40</v>
      </c>
    </row>
    <row r="37" spans="1:19" s="7" customFormat="1" ht="15" customHeight="1">
      <c r="A37" s="131">
        <v>47</v>
      </c>
      <c r="B37" s="61">
        <v>355</v>
      </c>
      <c r="C37" s="71" t="s">
        <v>73</v>
      </c>
      <c r="D37" s="78" t="s">
        <v>141</v>
      </c>
      <c r="E37" s="96"/>
      <c r="F37" s="65"/>
      <c r="G37" s="64"/>
      <c r="H37" s="61"/>
      <c r="I37" s="158"/>
      <c r="J37" s="159"/>
      <c r="K37" s="159"/>
      <c r="L37" s="169" t="str">
        <f t="shared" si="5"/>
        <v> </v>
      </c>
      <c r="M37" s="164">
        <v>1</v>
      </c>
      <c r="N37" s="165">
        <v>1</v>
      </c>
      <c r="O37" s="159">
        <v>0</v>
      </c>
      <c r="P37" s="169">
        <f t="shared" si="4"/>
        <v>0</v>
      </c>
      <c r="Q37" s="164">
        <v>3</v>
      </c>
      <c r="R37" s="159">
        <v>0</v>
      </c>
      <c r="S37" s="171">
        <f t="shared" si="6"/>
        <v>0</v>
      </c>
    </row>
    <row r="38" spans="1:19" s="7" customFormat="1" ht="15" customHeight="1">
      <c r="A38" s="131">
        <v>47</v>
      </c>
      <c r="B38" s="61">
        <v>356</v>
      </c>
      <c r="C38" s="71" t="s">
        <v>73</v>
      </c>
      <c r="D38" s="78" t="s">
        <v>157</v>
      </c>
      <c r="E38" s="96"/>
      <c r="F38" s="65"/>
      <c r="G38" s="64"/>
      <c r="H38" s="61"/>
      <c r="I38" s="158"/>
      <c r="J38" s="159"/>
      <c r="K38" s="159"/>
      <c r="L38" s="169" t="str">
        <f t="shared" si="5"/>
        <v> </v>
      </c>
      <c r="M38" s="164">
        <v>1</v>
      </c>
      <c r="N38" s="159">
        <v>0</v>
      </c>
      <c r="O38" s="159">
        <v>0</v>
      </c>
      <c r="P38" s="169">
        <v>0</v>
      </c>
      <c r="Q38" s="264" t="s">
        <v>218</v>
      </c>
      <c r="R38" s="265"/>
      <c r="S38" s="266"/>
    </row>
    <row r="39" spans="1:19" s="7" customFormat="1" ht="15" customHeight="1">
      <c r="A39" s="131">
        <v>47</v>
      </c>
      <c r="B39" s="61">
        <v>357</v>
      </c>
      <c r="C39" s="71" t="s">
        <v>142</v>
      </c>
      <c r="D39" s="78" t="s">
        <v>143</v>
      </c>
      <c r="E39" s="96"/>
      <c r="F39" s="65"/>
      <c r="G39" s="64"/>
      <c r="H39" s="61"/>
      <c r="I39" s="158"/>
      <c r="J39" s="159"/>
      <c r="K39" s="159"/>
      <c r="L39" s="169" t="str">
        <f t="shared" si="5"/>
        <v> </v>
      </c>
      <c r="M39" s="164">
        <v>1</v>
      </c>
      <c r="N39" s="165">
        <v>1</v>
      </c>
      <c r="O39" s="159">
        <v>0</v>
      </c>
      <c r="P39" s="169">
        <f aca="true" t="shared" si="7" ref="P39:P44">IF(N39=""," ",ROUND(O39/N39*100,1))</f>
        <v>0</v>
      </c>
      <c r="Q39" s="164">
        <v>6</v>
      </c>
      <c r="R39" s="159">
        <v>0</v>
      </c>
      <c r="S39" s="171">
        <f t="shared" si="6"/>
        <v>0</v>
      </c>
    </row>
    <row r="40" spans="1:19" s="7" customFormat="1" ht="15" customHeight="1">
      <c r="A40" s="131">
        <v>47</v>
      </c>
      <c r="B40" s="61">
        <v>358</v>
      </c>
      <c r="C40" s="71" t="s">
        <v>73</v>
      </c>
      <c r="D40" s="78" t="s">
        <v>161</v>
      </c>
      <c r="E40" s="96"/>
      <c r="F40" s="65"/>
      <c r="G40" s="64"/>
      <c r="H40" s="61"/>
      <c r="I40" s="158"/>
      <c r="J40" s="159"/>
      <c r="K40" s="159"/>
      <c r="L40" s="169" t="str">
        <f t="shared" si="5"/>
        <v> </v>
      </c>
      <c r="M40" s="164">
        <v>1</v>
      </c>
      <c r="N40" s="165">
        <v>1</v>
      </c>
      <c r="O40" s="159">
        <v>0</v>
      </c>
      <c r="P40" s="169">
        <f t="shared" si="7"/>
        <v>0</v>
      </c>
      <c r="Q40" s="164">
        <v>3</v>
      </c>
      <c r="R40" s="159">
        <v>1</v>
      </c>
      <c r="S40" s="171">
        <f aca="true" t="shared" si="8" ref="S40:S48">IF(Q40=""," ",ROUND(R40/Q40*100,1))</f>
        <v>33.3</v>
      </c>
    </row>
    <row r="41" spans="1:19" s="7" customFormat="1" ht="15" customHeight="1">
      <c r="A41" s="131">
        <v>47</v>
      </c>
      <c r="B41" s="61">
        <v>359</v>
      </c>
      <c r="C41" s="71" t="s">
        <v>73</v>
      </c>
      <c r="D41" s="78" t="s">
        <v>158</v>
      </c>
      <c r="E41" s="96"/>
      <c r="F41" s="65"/>
      <c r="G41" s="64"/>
      <c r="H41" s="61"/>
      <c r="I41" s="158"/>
      <c r="J41" s="159"/>
      <c r="K41" s="159"/>
      <c r="L41" s="169" t="str">
        <f aca="true" t="shared" si="9" ref="L41:L48">IF(J41=""," ",ROUND(K41/J41*100,1))</f>
        <v> </v>
      </c>
      <c r="M41" s="164">
        <v>1</v>
      </c>
      <c r="N41" s="159">
        <v>0</v>
      </c>
      <c r="O41" s="159">
        <v>0</v>
      </c>
      <c r="P41" s="169">
        <v>0</v>
      </c>
      <c r="Q41" s="164">
        <v>5</v>
      </c>
      <c r="R41" s="159">
        <v>0</v>
      </c>
      <c r="S41" s="171">
        <f t="shared" si="8"/>
        <v>0</v>
      </c>
    </row>
    <row r="42" spans="1:19" s="7" customFormat="1" ht="15" customHeight="1">
      <c r="A42" s="131">
        <v>47</v>
      </c>
      <c r="B42" s="61">
        <v>360</v>
      </c>
      <c r="C42" s="71" t="s">
        <v>73</v>
      </c>
      <c r="D42" s="78" t="s">
        <v>152</v>
      </c>
      <c r="E42" s="96"/>
      <c r="F42" s="65"/>
      <c r="G42" s="64"/>
      <c r="H42" s="61"/>
      <c r="I42" s="158"/>
      <c r="J42" s="159"/>
      <c r="K42" s="159"/>
      <c r="L42" s="169" t="str">
        <f t="shared" si="9"/>
        <v> </v>
      </c>
      <c r="M42" s="164">
        <v>1</v>
      </c>
      <c r="N42" s="165">
        <v>1</v>
      </c>
      <c r="O42" s="159">
        <v>0</v>
      </c>
      <c r="P42" s="169">
        <f t="shared" si="7"/>
        <v>0</v>
      </c>
      <c r="Q42" s="164">
        <v>5</v>
      </c>
      <c r="R42" s="159">
        <v>0</v>
      </c>
      <c r="S42" s="171">
        <f t="shared" si="8"/>
        <v>0</v>
      </c>
    </row>
    <row r="43" spans="1:19" s="7" customFormat="1" ht="15" customHeight="1">
      <c r="A43" s="131">
        <v>47</v>
      </c>
      <c r="B43" s="61">
        <v>361</v>
      </c>
      <c r="C43" s="71" t="s">
        <v>73</v>
      </c>
      <c r="D43" s="78" t="s">
        <v>144</v>
      </c>
      <c r="E43" s="96"/>
      <c r="F43" s="65"/>
      <c r="G43" s="64"/>
      <c r="H43" s="61"/>
      <c r="I43" s="158"/>
      <c r="J43" s="159"/>
      <c r="K43" s="159"/>
      <c r="L43" s="169" t="str">
        <f t="shared" si="9"/>
        <v> </v>
      </c>
      <c r="M43" s="164">
        <v>1</v>
      </c>
      <c r="N43" s="165">
        <v>1</v>
      </c>
      <c r="O43" s="159">
        <v>0</v>
      </c>
      <c r="P43" s="169">
        <f t="shared" si="7"/>
        <v>0</v>
      </c>
      <c r="Q43" s="164">
        <v>32</v>
      </c>
      <c r="R43" s="159">
        <v>1</v>
      </c>
      <c r="S43" s="171">
        <f t="shared" si="8"/>
        <v>3.1</v>
      </c>
    </row>
    <row r="44" spans="1:19" s="7" customFormat="1" ht="15" customHeight="1">
      <c r="A44" s="131">
        <v>47</v>
      </c>
      <c r="B44" s="61">
        <v>362</v>
      </c>
      <c r="C44" s="71" t="s">
        <v>73</v>
      </c>
      <c r="D44" s="78" t="s">
        <v>150</v>
      </c>
      <c r="E44" s="96"/>
      <c r="F44" s="65"/>
      <c r="G44" s="64"/>
      <c r="H44" s="61"/>
      <c r="I44" s="158"/>
      <c r="J44" s="159"/>
      <c r="K44" s="159"/>
      <c r="L44" s="169" t="str">
        <f t="shared" si="9"/>
        <v> </v>
      </c>
      <c r="M44" s="164">
        <v>1</v>
      </c>
      <c r="N44" s="165">
        <v>1</v>
      </c>
      <c r="O44" s="159">
        <v>0</v>
      </c>
      <c r="P44" s="169">
        <f t="shared" si="7"/>
        <v>0</v>
      </c>
      <c r="Q44" s="164">
        <v>33</v>
      </c>
      <c r="R44" s="159">
        <v>3</v>
      </c>
      <c r="S44" s="171">
        <f t="shared" si="8"/>
        <v>9.1</v>
      </c>
    </row>
    <row r="45" spans="1:19" s="7" customFormat="1" ht="15" customHeight="1">
      <c r="A45" s="131">
        <v>47</v>
      </c>
      <c r="B45" s="61">
        <v>375</v>
      </c>
      <c r="C45" s="71" t="s">
        <v>73</v>
      </c>
      <c r="D45" s="78" t="s">
        <v>162</v>
      </c>
      <c r="E45" s="96"/>
      <c r="F45" s="65"/>
      <c r="G45" s="64"/>
      <c r="H45" s="61"/>
      <c r="I45" s="158"/>
      <c r="J45" s="159"/>
      <c r="K45" s="159"/>
      <c r="L45" s="169" t="str">
        <f t="shared" si="9"/>
        <v> </v>
      </c>
      <c r="M45" s="164">
        <v>1</v>
      </c>
      <c r="N45" s="165">
        <v>1</v>
      </c>
      <c r="O45" s="159">
        <v>0</v>
      </c>
      <c r="P45" s="169">
        <f>IF(N45=""," ",ROUND(O45/N45*100,1))</f>
        <v>0</v>
      </c>
      <c r="Q45" s="164">
        <v>9</v>
      </c>
      <c r="R45" s="159">
        <v>0</v>
      </c>
      <c r="S45" s="171">
        <f t="shared" si="8"/>
        <v>0</v>
      </c>
    </row>
    <row r="46" spans="1:19" s="7" customFormat="1" ht="15" customHeight="1">
      <c r="A46" s="131">
        <v>47</v>
      </c>
      <c r="B46" s="61">
        <v>381</v>
      </c>
      <c r="C46" s="71" t="s">
        <v>73</v>
      </c>
      <c r="D46" s="78" t="s">
        <v>145</v>
      </c>
      <c r="E46" s="96"/>
      <c r="F46" s="65"/>
      <c r="G46" s="64"/>
      <c r="H46" s="61"/>
      <c r="I46" s="158"/>
      <c r="J46" s="159"/>
      <c r="K46" s="159"/>
      <c r="L46" s="169" t="str">
        <f t="shared" si="9"/>
        <v> </v>
      </c>
      <c r="M46" s="164">
        <v>1</v>
      </c>
      <c r="N46" s="165">
        <v>1</v>
      </c>
      <c r="O46" s="159">
        <v>0</v>
      </c>
      <c r="P46" s="169">
        <f>IF(N46=""," ",ROUND(O46/N46*100,1))</f>
        <v>0</v>
      </c>
      <c r="Q46" s="164">
        <v>23</v>
      </c>
      <c r="R46" s="159">
        <v>0</v>
      </c>
      <c r="S46" s="171">
        <f t="shared" si="8"/>
        <v>0</v>
      </c>
    </row>
    <row r="47" spans="1:19" s="7" customFormat="1" ht="15" customHeight="1" thickBot="1">
      <c r="A47" s="153">
        <v>47</v>
      </c>
      <c r="B47" s="154">
        <v>382</v>
      </c>
      <c r="C47" s="99" t="s">
        <v>73</v>
      </c>
      <c r="D47" s="100" t="s">
        <v>164</v>
      </c>
      <c r="E47" s="98"/>
      <c r="F47" s="91"/>
      <c r="G47" s="156"/>
      <c r="H47" s="154"/>
      <c r="I47" s="160"/>
      <c r="J47" s="161"/>
      <c r="K47" s="161"/>
      <c r="L47" s="169" t="str">
        <f t="shared" si="9"/>
        <v> </v>
      </c>
      <c r="M47" s="166">
        <v>1</v>
      </c>
      <c r="N47" s="159">
        <v>0</v>
      </c>
      <c r="O47" s="159">
        <v>0</v>
      </c>
      <c r="P47" s="169">
        <v>0</v>
      </c>
      <c r="Q47" s="166">
        <v>5</v>
      </c>
      <c r="R47" s="159">
        <v>0</v>
      </c>
      <c r="S47" s="171">
        <f t="shared" si="8"/>
        <v>0</v>
      </c>
    </row>
    <row r="48" spans="1:19" s="7" customFormat="1" ht="18" customHeight="1" thickBot="1">
      <c r="A48" s="132"/>
      <c r="B48" s="133"/>
      <c r="C48" s="200" t="s">
        <v>5</v>
      </c>
      <c r="D48" s="200"/>
      <c r="E48" s="86"/>
      <c r="F48" s="155">
        <f>COUNTA(F7:F47)</f>
        <v>3</v>
      </c>
      <c r="G48" s="157"/>
      <c r="H48" s="140">
        <f>SUM(H7:H47)</f>
        <v>2</v>
      </c>
      <c r="I48" s="162">
        <f>COUNTA(I7:I47)</f>
        <v>11</v>
      </c>
      <c r="J48" s="163">
        <f>SUM(J7:J47)</f>
        <v>11</v>
      </c>
      <c r="K48" s="163">
        <f>SUM(K7:K47)</f>
        <v>0</v>
      </c>
      <c r="L48" s="170">
        <f t="shared" si="9"/>
        <v>0</v>
      </c>
      <c r="M48" s="167">
        <f>COUNTA(M7:M47)</f>
        <v>30</v>
      </c>
      <c r="N48" s="163">
        <f>SUM(N7:N47)</f>
        <v>25</v>
      </c>
      <c r="O48" s="163">
        <f>SUM(O7:O47)</f>
        <v>0</v>
      </c>
      <c r="P48" s="170">
        <f>IF(N48=""," ",ROUND(O48/N48*100,1))</f>
        <v>0</v>
      </c>
      <c r="Q48" s="168">
        <f>SUM(Q7:Q47)</f>
        <v>1053</v>
      </c>
      <c r="R48" s="163">
        <f>SUM(R7:R47)</f>
        <v>100</v>
      </c>
      <c r="S48" s="172">
        <f t="shared" si="8"/>
        <v>9.5</v>
      </c>
    </row>
    <row r="49" spans="7:8" s="7" customFormat="1" ht="11.25">
      <c r="G49" s="68"/>
      <c r="H49" s="68"/>
    </row>
    <row r="50" spans="7:8" s="7" customFormat="1" ht="11.25">
      <c r="G50" s="68"/>
      <c r="H50" s="68"/>
    </row>
    <row r="51" spans="7:8" s="7" customFormat="1" ht="11.25">
      <c r="G51" s="68"/>
      <c r="H51" s="68"/>
    </row>
    <row r="52" spans="7:8" s="7" customFormat="1" ht="11.25">
      <c r="G52" s="68"/>
      <c r="H52" s="68"/>
    </row>
    <row r="53" spans="7:8" s="7" customFormat="1" ht="11.25">
      <c r="G53" s="68"/>
      <c r="H53" s="68"/>
    </row>
    <row r="54" spans="7:8" s="7" customFormat="1" ht="11.25">
      <c r="G54" s="68"/>
      <c r="H54" s="68"/>
    </row>
    <row r="55" spans="7:8" s="7" customFormat="1" ht="11.25">
      <c r="G55" s="68"/>
      <c r="H55" s="68"/>
    </row>
    <row r="56" spans="7:8" s="7" customFormat="1" ht="11.25">
      <c r="G56" s="68"/>
      <c r="H56" s="68"/>
    </row>
    <row r="57" spans="7:8" s="7" customFormat="1" ht="11.25">
      <c r="G57" s="68"/>
      <c r="H57" s="68"/>
    </row>
    <row r="58" spans="7:8" s="7" customFormat="1" ht="11.25">
      <c r="G58" s="68"/>
      <c r="H58" s="68"/>
    </row>
    <row r="59" spans="7:8" s="7" customFormat="1" ht="11.25">
      <c r="G59" s="68"/>
      <c r="H59" s="68"/>
    </row>
    <row r="60" spans="7:8" s="7" customFormat="1" ht="11.25">
      <c r="G60" s="68"/>
      <c r="H60" s="68"/>
    </row>
    <row r="61" spans="7:8" s="7" customFormat="1" ht="11.25">
      <c r="G61" s="68"/>
      <c r="H61" s="68"/>
    </row>
    <row r="62" spans="7:8" s="7" customFormat="1" ht="11.25">
      <c r="G62" s="68"/>
      <c r="H62" s="68"/>
    </row>
    <row r="63" spans="7:8" s="7" customFormat="1" ht="11.25">
      <c r="G63" s="68"/>
      <c r="H63" s="68"/>
    </row>
    <row r="64" spans="7:8" s="7" customFormat="1" ht="11.25">
      <c r="G64" s="68"/>
      <c r="H64" s="68"/>
    </row>
    <row r="65" spans="7:8" s="7" customFormat="1" ht="11.25">
      <c r="G65" s="68"/>
      <c r="H65" s="68"/>
    </row>
    <row r="66" spans="7:8" s="7" customFormat="1" ht="11.25">
      <c r="G66" s="68"/>
      <c r="H66" s="68"/>
    </row>
    <row r="67" spans="7:8" s="7" customFormat="1" ht="11.25">
      <c r="G67" s="68"/>
      <c r="H67" s="68"/>
    </row>
    <row r="68" spans="7:8" s="7" customFormat="1" ht="11.25">
      <c r="G68" s="68"/>
      <c r="H68" s="68"/>
    </row>
    <row r="69" spans="7:8" s="7" customFormat="1" ht="11.25">
      <c r="G69" s="68"/>
      <c r="H69" s="68"/>
    </row>
    <row r="70" spans="7:8" s="7" customFormat="1" ht="11.25">
      <c r="G70" s="68"/>
      <c r="H70" s="68"/>
    </row>
    <row r="71" spans="7:8" s="7" customFormat="1" ht="11.25">
      <c r="G71" s="68"/>
      <c r="H71" s="68"/>
    </row>
    <row r="72" spans="7:8" s="7" customFormat="1" ht="11.25">
      <c r="G72" s="68"/>
      <c r="H72" s="68"/>
    </row>
    <row r="73" spans="7:8" s="7" customFormat="1" ht="11.25">
      <c r="G73" s="68"/>
      <c r="H73" s="68"/>
    </row>
    <row r="74" spans="7:8" s="7" customFormat="1" ht="11.25">
      <c r="G74" s="68"/>
      <c r="H74" s="68"/>
    </row>
    <row r="75" spans="7:8" s="7" customFormat="1" ht="11.25">
      <c r="G75" s="68"/>
      <c r="H75" s="68"/>
    </row>
    <row r="76" spans="7:8" s="7" customFormat="1" ht="11.25">
      <c r="G76" s="68"/>
      <c r="H76" s="68"/>
    </row>
    <row r="77" spans="7:8" s="7" customFormat="1" ht="11.25">
      <c r="G77" s="68"/>
      <c r="H77" s="68"/>
    </row>
    <row r="78" spans="7:8" s="7" customFormat="1" ht="11.25">
      <c r="G78" s="68"/>
      <c r="H78" s="68"/>
    </row>
    <row r="79" spans="7:8" s="7" customFormat="1" ht="11.25">
      <c r="G79" s="68"/>
      <c r="H79" s="68"/>
    </row>
    <row r="80" spans="7:8" s="7" customFormat="1" ht="11.25">
      <c r="G80" s="68"/>
      <c r="H80" s="68"/>
    </row>
    <row r="81" spans="7:8" s="7" customFormat="1" ht="11.25">
      <c r="G81" s="68"/>
      <c r="H81" s="68"/>
    </row>
    <row r="82" spans="7:8" s="7" customFormat="1" ht="11.25">
      <c r="G82" s="68"/>
      <c r="H82" s="68"/>
    </row>
    <row r="83" spans="7:8" s="7" customFormat="1" ht="11.25">
      <c r="G83" s="68"/>
      <c r="H83" s="68"/>
    </row>
    <row r="84" spans="7:8" s="7" customFormat="1" ht="11.25">
      <c r="G84" s="68"/>
      <c r="H84" s="68"/>
    </row>
    <row r="85" spans="7:8" s="7" customFormat="1" ht="11.25">
      <c r="G85" s="68"/>
      <c r="H85" s="68"/>
    </row>
    <row r="86" spans="7:8" s="7" customFormat="1" ht="11.25">
      <c r="G86" s="68"/>
      <c r="H86" s="68"/>
    </row>
    <row r="87" spans="7:8" s="7" customFormat="1" ht="11.25">
      <c r="G87" s="68"/>
      <c r="H87" s="68"/>
    </row>
    <row r="88" spans="7:8" s="7" customFormat="1" ht="11.25">
      <c r="G88" s="68"/>
      <c r="H88" s="68"/>
    </row>
    <row r="89" spans="7:8" s="7" customFormat="1" ht="11.25">
      <c r="G89" s="68"/>
      <c r="H89" s="68"/>
    </row>
    <row r="90" spans="7:8" s="7" customFormat="1" ht="11.25">
      <c r="G90" s="68"/>
      <c r="H90" s="68"/>
    </row>
    <row r="91" spans="7:8" s="7" customFormat="1" ht="11.25">
      <c r="G91" s="68"/>
      <c r="H91" s="68"/>
    </row>
    <row r="92" spans="7:8" s="7" customFormat="1" ht="11.25">
      <c r="G92" s="68"/>
      <c r="H92" s="68"/>
    </row>
    <row r="93" spans="7:8" s="7" customFormat="1" ht="11.25">
      <c r="G93" s="68"/>
      <c r="H93" s="68"/>
    </row>
    <row r="94" spans="7:8" s="7" customFormat="1" ht="11.25">
      <c r="G94" s="68"/>
      <c r="H94" s="68"/>
    </row>
    <row r="95" spans="7:8" s="7" customFormat="1" ht="11.25">
      <c r="G95" s="68"/>
      <c r="H95" s="68"/>
    </row>
    <row r="96" spans="7:8" s="7" customFormat="1" ht="11.25">
      <c r="G96" s="68"/>
      <c r="H96" s="68"/>
    </row>
    <row r="97" spans="7:8" s="7" customFormat="1" ht="11.25">
      <c r="G97" s="68"/>
      <c r="H97" s="68"/>
    </row>
    <row r="98" spans="7:8" s="7" customFormat="1" ht="11.25">
      <c r="G98" s="68"/>
      <c r="H98" s="68"/>
    </row>
    <row r="99" spans="7:8" s="7" customFormat="1" ht="11.25">
      <c r="G99" s="68"/>
      <c r="H99" s="68"/>
    </row>
    <row r="100" spans="7:8" s="7" customFormat="1" ht="11.25">
      <c r="G100" s="68"/>
      <c r="H100" s="68"/>
    </row>
    <row r="101" spans="7:8" s="7" customFormat="1" ht="11.25">
      <c r="G101" s="68"/>
      <c r="H101" s="68"/>
    </row>
    <row r="102" spans="7:8" s="7" customFormat="1" ht="11.25">
      <c r="G102" s="68"/>
      <c r="H102" s="68"/>
    </row>
    <row r="103" spans="7:8" s="7" customFormat="1" ht="11.25">
      <c r="G103" s="68"/>
      <c r="H103" s="68"/>
    </row>
    <row r="104" spans="7:8" s="7" customFormat="1" ht="11.25">
      <c r="G104" s="68"/>
      <c r="H104" s="68"/>
    </row>
    <row r="105" spans="7:8" s="7" customFormat="1" ht="11.25">
      <c r="G105" s="68"/>
      <c r="H105" s="68"/>
    </row>
    <row r="106" spans="7:8" s="7" customFormat="1" ht="11.25">
      <c r="G106" s="68"/>
      <c r="H106" s="68"/>
    </row>
    <row r="107" spans="7:8" s="7" customFormat="1" ht="11.25">
      <c r="G107" s="68"/>
      <c r="H107" s="68"/>
    </row>
    <row r="108" spans="7:8" s="7" customFormat="1" ht="11.25">
      <c r="G108" s="68"/>
      <c r="H108" s="68"/>
    </row>
    <row r="109" spans="7:8" s="7" customFormat="1" ht="11.25">
      <c r="G109" s="68"/>
      <c r="H109" s="68"/>
    </row>
    <row r="110" spans="7:8" s="7" customFormat="1" ht="11.25">
      <c r="G110" s="68"/>
      <c r="H110" s="68"/>
    </row>
    <row r="111" spans="7:8" s="7" customFormat="1" ht="11.25">
      <c r="G111" s="68"/>
      <c r="H111" s="68"/>
    </row>
    <row r="112" spans="7:8" s="7" customFormat="1" ht="11.25">
      <c r="G112" s="68"/>
      <c r="H112" s="68"/>
    </row>
    <row r="113" spans="7:8" s="7" customFormat="1" ht="11.25">
      <c r="G113" s="68"/>
      <c r="H113" s="68"/>
    </row>
    <row r="114" spans="7:8" s="7" customFormat="1" ht="11.25">
      <c r="G114" s="68"/>
      <c r="H114" s="68"/>
    </row>
    <row r="115" spans="7:8" s="7" customFormat="1" ht="11.25">
      <c r="G115" s="68"/>
      <c r="H115" s="68"/>
    </row>
    <row r="116" spans="7:8" s="7" customFormat="1" ht="11.25">
      <c r="G116" s="68"/>
      <c r="H116" s="68"/>
    </row>
  </sheetData>
  <sheetProtection/>
  <mergeCells count="21">
    <mergeCell ref="Q38:S38"/>
    <mergeCell ref="J5:J6"/>
    <mergeCell ref="Q2:S2"/>
    <mergeCell ref="E4:H4"/>
    <mergeCell ref="I4:S4"/>
    <mergeCell ref="L5:L6"/>
    <mergeCell ref="N5:N6"/>
    <mergeCell ref="S5:S6"/>
    <mergeCell ref="Q5:Q6"/>
    <mergeCell ref="A4:A6"/>
    <mergeCell ref="B4:B6"/>
    <mergeCell ref="C4:C6"/>
    <mergeCell ref="D4:D6"/>
    <mergeCell ref="M5:M6"/>
    <mergeCell ref="P5:P6"/>
    <mergeCell ref="C48:D48"/>
    <mergeCell ref="H5:H6"/>
    <mergeCell ref="E5:E6"/>
    <mergeCell ref="F5:F6"/>
    <mergeCell ref="G5:G6"/>
    <mergeCell ref="I5:I6"/>
  </mergeCells>
  <printOptions horizontalCentered="1"/>
  <pageMargins left="0.3937007874015748" right="0.3937007874015748" top="0.5905511811023623" bottom="0.5905511811023623" header="0.5118110236220472" footer="0.31496062992125984"/>
  <pageSetup firstPageNumber="297" useFirstPageNumber="1" fitToHeight="0" horizontalDpi="600" verticalDpi="600" orientation="landscape" paperSize="9" scale="85" r:id="rId1"/>
  <ignoredErrors>
    <ignoredError sqref="L48 S48" evalError="1"/>
    <ignoredError sqref="P48" evalError="1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AK58"/>
  <sheetViews>
    <sheetView zoomScale="102" zoomScaleNormal="102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.125" style="2" customWidth="1"/>
    <col min="2" max="2" width="3.625" style="2" customWidth="1"/>
    <col min="3" max="3" width="7.625" style="2" customWidth="1"/>
    <col min="4" max="4" width="10.625" style="2" customWidth="1"/>
    <col min="5" max="5" width="5.625" style="2" customWidth="1"/>
    <col min="6" max="6" width="10.75390625" style="2" customWidth="1"/>
    <col min="7" max="7" width="5.625" style="2" customWidth="1"/>
    <col min="8" max="10" width="6.125" style="2" customWidth="1"/>
    <col min="11" max="12" width="5.625" style="2" customWidth="1"/>
    <col min="13" max="15" width="6.125" style="2" customWidth="1"/>
    <col min="16" max="17" width="5.625" style="2" customWidth="1"/>
    <col min="18" max="20" width="6.125" style="2" customWidth="1"/>
    <col min="21" max="21" width="5.625" style="2" customWidth="1"/>
    <col min="22" max="23" width="6.125" style="2" customWidth="1"/>
    <col min="24" max="24" width="5.625" style="2" customWidth="1"/>
    <col min="25" max="26" width="6.125" style="2" customWidth="1"/>
    <col min="27" max="27" width="5.625" style="2" customWidth="1"/>
    <col min="28" max="16384" width="9.00390625" style="2" customWidth="1"/>
  </cols>
  <sheetData>
    <row r="1" spans="1:2" ht="13.5" thickBot="1">
      <c r="A1" s="22" t="s">
        <v>36</v>
      </c>
      <c r="B1" s="22"/>
    </row>
    <row r="2" spans="1:27" ht="21" customHeight="1" thickBot="1">
      <c r="A2" s="4" t="s">
        <v>16</v>
      </c>
      <c r="B2" s="3"/>
      <c r="X2" s="195" t="s">
        <v>73</v>
      </c>
      <c r="Y2" s="227"/>
      <c r="Z2" s="227"/>
      <c r="AA2" s="196"/>
    </row>
    <row r="3" ht="16.5" customHeight="1" thickBot="1">
      <c r="A3" s="23"/>
    </row>
    <row r="4" spans="1:27" s="6" customFormat="1" ht="18.75" customHeight="1" thickBot="1">
      <c r="A4" s="101"/>
      <c r="B4" s="101"/>
      <c r="C4" s="101"/>
      <c r="D4" s="101"/>
      <c r="E4" s="308" t="s">
        <v>185</v>
      </c>
      <c r="F4" s="308"/>
      <c r="G4" s="308"/>
      <c r="H4" s="121">
        <v>1</v>
      </c>
      <c r="I4" s="309">
        <v>40269</v>
      </c>
      <c r="J4" s="310"/>
      <c r="K4" s="310"/>
      <c r="L4" s="121">
        <v>2</v>
      </c>
      <c r="M4" s="309">
        <v>40299</v>
      </c>
      <c r="N4" s="310"/>
      <c r="O4" s="310"/>
      <c r="P4" s="121">
        <v>3</v>
      </c>
      <c r="Q4" s="311" t="s">
        <v>67</v>
      </c>
      <c r="R4" s="312"/>
      <c r="S4" s="312"/>
      <c r="T4" s="312"/>
      <c r="U4" s="122"/>
      <c r="V4" s="122"/>
      <c r="W4" s="122"/>
      <c r="X4" s="122"/>
      <c r="Y4" s="122"/>
      <c r="Z4" s="102"/>
      <c r="AA4" s="101"/>
    </row>
    <row r="5" spans="1:27" ht="9.75" customHeight="1" thickBot="1">
      <c r="A5" s="103"/>
      <c r="B5" s="104"/>
      <c r="C5" s="104"/>
      <c r="D5" s="104"/>
      <c r="E5" s="123"/>
      <c r="F5" s="124"/>
      <c r="G5" s="124"/>
      <c r="H5" s="123"/>
      <c r="I5" s="125"/>
      <c r="J5" s="126"/>
      <c r="K5" s="126"/>
      <c r="L5" s="124"/>
      <c r="M5" s="124"/>
      <c r="N5" s="124"/>
      <c r="O5" s="123"/>
      <c r="P5" s="123"/>
      <c r="Q5" s="124"/>
      <c r="R5" s="124"/>
      <c r="S5" s="127"/>
      <c r="T5" s="126"/>
      <c r="U5" s="126"/>
      <c r="V5" s="123"/>
      <c r="W5" s="123"/>
      <c r="X5" s="126"/>
      <c r="Y5" s="126"/>
      <c r="Z5" s="105"/>
      <c r="AA5" s="103"/>
    </row>
    <row r="6" spans="1:27" s="7" customFormat="1" ht="16.5" customHeight="1" thickBot="1">
      <c r="A6" s="101"/>
      <c r="B6" s="106"/>
      <c r="C6" s="106"/>
      <c r="D6" s="106"/>
      <c r="E6" s="276" t="s">
        <v>21</v>
      </c>
      <c r="F6" s="200"/>
      <c r="G6" s="277"/>
      <c r="H6" s="128">
        <v>1</v>
      </c>
      <c r="I6" s="129"/>
      <c r="J6" s="129"/>
      <c r="K6" s="129"/>
      <c r="L6" s="273" t="s">
        <v>21</v>
      </c>
      <c r="M6" s="274"/>
      <c r="N6" s="275"/>
      <c r="O6" s="128">
        <v>1</v>
      </c>
      <c r="P6" s="130"/>
      <c r="Q6" s="273" t="s">
        <v>21</v>
      </c>
      <c r="R6" s="274"/>
      <c r="S6" s="275"/>
      <c r="T6" s="128">
        <v>1</v>
      </c>
      <c r="U6" s="126"/>
      <c r="V6" s="276" t="s">
        <v>21</v>
      </c>
      <c r="W6" s="200"/>
      <c r="X6" s="277"/>
      <c r="Y6" s="128">
        <v>1</v>
      </c>
      <c r="Z6" s="105"/>
      <c r="AA6" s="101"/>
    </row>
    <row r="7" spans="1:27" ht="27.75" customHeight="1">
      <c r="A7" s="302" t="s">
        <v>27</v>
      </c>
      <c r="B7" s="254" t="s">
        <v>17</v>
      </c>
      <c r="C7" s="302" t="s">
        <v>0</v>
      </c>
      <c r="D7" s="305" t="s">
        <v>18</v>
      </c>
      <c r="E7" s="278" t="s">
        <v>39</v>
      </c>
      <c r="F7" s="279"/>
      <c r="G7" s="279"/>
      <c r="H7" s="279"/>
      <c r="I7" s="279"/>
      <c r="J7" s="279"/>
      <c r="K7" s="280"/>
      <c r="L7" s="278" t="s">
        <v>47</v>
      </c>
      <c r="M7" s="279"/>
      <c r="N7" s="279"/>
      <c r="O7" s="279"/>
      <c r="P7" s="280"/>
      <c r="Q7" s="278" t="s">
        <v>48</v>
      </c>
      <c r="R7" s="279"/>
      <c r="S7" s="279"/>
      <c r="T7" s="279"/>
      <c r="U7" s="280"/>
      <c r="V7" s="267" t="s">
        <v>46</v>
      </c>
      <c r="W7" s="268"/>
      <c r="X7" s="268"/>
      <c r="Y7" s="268"/>
      <c r="Z7" s="268"/>
      <c r="AA7" s="269"/>
    </row>
    <row r="8" spans="1:27" ht="13.5" customHeight="1">
      <c r="A8" s="303"/>
      <c r="B8" s="255"/>
      <c r="C8" s="303"/>
      <c r="D8" s="306"/>
      <c r="E8" s="314" t="s">
        <v>40</v>
      </c>
      <c r="F8" s="298" t="s">
        <v>41</v>
      </c>
      <c r="G8" s="281" t="s">
        <v>2</v>
      </c>
      <c r="H8" s="107"/>
      <c r="I8" s="284" t="s">
        <v>1</v>
      </c>
      <c r="J8" s="107"/>
      <c r="K8" s="271" t="s">
        <v>49</v>
      </c>
      <c r="L8" s="281" t="s">
        <v>2</v>
      </c>
      <c r="M8" s="107"/>
      <c r="N8" s="284" t="s">
        <v>1</v>
      </c>
      <c r="O8" s="107"/>
      <c r="P8" s="271" t="s">
        <v>49</v>
      </c>
      <c r="Q8" s="281" t="s">
        <v>72</v>
      </c>
      <c r="R8" s="107"/>
      <c r="S8" s="284" t="s">
        <v>1</v>
      </c>
      <c r="T8" s="107"/>
      <c r="U8" s="271" t="s">
        <v>49</v>
      </c>
      <c r="V8" s="295" t="s">
        <v>10</v>
      </c>
      <c r="W8" s="107"/>
      <c r="X8" s="262" t="s">
        <v>42</v>
      </c>
      <c r="Y8" s="289" t="s">
        <v>11</v>
      </c>
      <c r="Z8" s="290"/>
      <c r="AA8" s="291"/>
    </row>
    <row r="9" spans="1:27" ht="13.5" customHeight="1">
      <c r="A9" s="303"/>
      <c r="B9" s="255"/>
      <c r="C9" s="303"/>
      <c r="D9" s="306"/>
      <c r="E9" s="315"/>
      <c r="F9" s="299"/>
      <c r="G9" s="282"/>
      <c r="H9" s="108" t="s">
        <v>183</v>
      </c>
      <c r="I9" s="285"/>
      <c r="J9" s="108" t="s">
        <v>183</v>
      </c>
      <c r="K9" s="292"/>
      <c r="L9" s="282"/>
      <c r="M9" s="108" t="s">
        <v>183</v>
      </c>
      <c r="N9" s="285"/>
      <c r="O9" s="108" t="s">
        <v>183</v>
      </c>
      <c r="P9" s="292"/>
      <c r="Q9" s="282"/>
      <c r="R9" s="108" t="s">
        <v>183</v>
      </c>
      <c r="S9" s="285"/>
      <c r="T9" s="108" t="s">
        <v>183</v>
      </c>
      <c r="U9" s="292"/>
      <c r="V9" s="296"/>
      <c r="W9" s="108" t="s">
        <v>183</v>
      </c>
      <c r="X9" s="263"/>
      <c r="Y9" s="287" t="s">
        <v>43</v>
      </c>
      <c r="Z9" s="109"/>
      <c r="AA9" s="271" t="s">
        <v>42</v>
      </c>
    </row>
    <row r="10" spans="1:27" ht="54" customHeight="1">
      <c r="A10" s="304"/>
      <c r="B10" s="256"/>
      <c r="C10" s="304"/>
      <c r="D10" s="307"/>
      <c r="E10" s="316"/>
      <c r="F10" s="300"/>
      <c r="G10" s="283"/>
      <c r="H10" s="111" t="s">
        <v>44</v>
      </c>
      <c r="I10" s="286"/>
      <c r="J10" s="111" t="s">
        <v>71</v>
      </c>
      <c r="K10" s="293"/>
      <c r="L10" s="283"/>
      <c r="M10" s="111" t="s">
        <v>44</v>
      </c>
      <c r="N10" s="286"/>
      <c r="O10" s="111" t="s">
        <v>71</v>
      </c>
      <c r="P10" s="293"/>
      <c r="Q10" s="283"/>
      <c r="R10" s="111" t="s">
        <v>44</v>
      </c>
      <c r="S10" s="286"/>
      <c r="T10" s="111" t="s">
        <v>71</v>
      </c>
      <c r="U10" s="293"/>
      <c r="V10" s="297"/>
      <c r="W10" s="111" t="s">
        <v>45</v>
      </c>
      <c r="X10" s="294"/>
      <c r="Y10" s="288"/>
      <c r="Z10" s="112" t="s">
        <v>186</v>
      </c>
      <c r="AA10" s="272"/>
    </row>
    <row r="11" spans="1:37" s="7" customFormat="1" ht="15" customHeight="1">
      <c r="A11" s="71">
        <v>47</v>
      </c>
      <c r="B11" s="79">
        <v>201</v>
      </c>
      <c r="C11" s="71" t="s">
        <v>73</v>
      </c>
      <c r="D11" s="113" t="s">
        <v>74</v>
      </c>
      <c r="E11" s="131">
        <v>40</v>
      </c>
      <c r="F11" s="66" t="s">
        <v>192</v>
      </c>
      <c r="G11" s="165">
        <v>50</v>
      </c>
      <c r="H11" s="165">
        <v>46</v>
      </c>
      <c r="I11" s="165">
        <v>477</v>
      </c>
      <c r="J11" s="165">
        <v>149</v>
      </c>
      <c r="K11" s="171">
        <f aca="true" t="shared" si="0" ref="K11:K34">IF(G11=""," ",ROUND(J11/I11*100,1))</f>
        <v>31.2</v>
      </c>
      <c r="L11" s="175">
        <v>44</v>
      </c>
      <c r="M11" s="165">
        <v>43</v>
      </c>
      <c r="N11" s="165">
        <v>449</v>
      </c>
      <c r="O11" s="165">
        <v>145</v>
      </c>
      <c r="P11" s="171">
        <f aca="true" t="shared" si="1" ref="P11:P34">IF(L11=""," ",ROUND(O11/N11*100,1))</f>
        <v>32.3</v>
      </c>
      <c r="Q11" s="175">
        <v>6</v>
      </c>
      <c r="R11" s="165">
        <v>3</v>
      </c>
      <c r="S11" s="165">
        <v>28</v>
      </c>
      <c r="T11" s="165">
        <v>4</v>
      </c>
      <c r="U11" s="171">
        <f aca="true" t="shared" si="2" ref="U11:U34">IF(Q11=""," ",ROUND(T11/S11*100,1))</f>
        <v>14.3</v>
      </c>
      <c r="V11" s="158">
        <v>236</v>
      </c>
      <c r="W11" s="165">
        <v>22</v>
      </c>
      <c r="X11" s="184">
        <f aca="true" t="shared" si="3" ref="X11:X34">IF(V11=""," ",ROUND(W11/V11*100,1))</f>
        <v>9.3</v>
      </c>
      <c r="Y11" s="165">
        <v>175</v>
      </c>
      <c r="Z11" s="165">
        <v>22</v>
      </c>
      <c r="AA11" s="171">
        <f aca="true" t="shared" si="4" ref="AA11:AA34">IF(Y11=""," ",ROUND(Z11/Y11*100,1))</f>
        <v>12.6</v>
      </c>
      <c r="AD11" s="69"/>
      <c r="AE11" s="70"/>
      <c r="AF11" s="70"/>
      <c r="AG11" s="69"/>
      <c r="AH11" s="70"/>
      <c r="AI11" s="70"/>
      <c r="AJ11" s="69"/>
      <c r="AK11" s="70"/>
    </row>
    <row r="12" spans="1:37" s="7" customFormat="1" ht="15" customHeight="1">
      <c r="A12" s="71">
        <v>47</v>
      </c>
      <c r="B12" s="79">
        <v>205</v>
      </c>
      <c r="C12" s="71" t="s">
        <v>81</v>
      </c>
      <c r="D12" s="113" t="s">
        <v>82</v>
      </c>
      <c r="E12" s="131">
        <v>40</v>
      </c>
      <c r="F12" s="114" t="s">
        <v>190</v>
      </c>
      <c r="G12" s="165">
        <v>46</v>
      </c>
      <c r="H12" s="165">
        <v>39</v>
      </c>
      <c r="I12" s="165">
        <v>536</v>
      </c>
      <c r="J12" s="165">
        <v>176</v>
      </c>
      <c r="K12" s="171">
        <f t="shared" si="0"/>
        <v>32.8</v>
      </c>
      <c r="L12" s="175">
        <v>32</v>
      </c>
      <c r="M12" s="165">
        <v>30</v>
      </c>
      <c r="N12" s="165">
        <v>439</v>
      </c>
      <c r="O12" s="165">
        <v>141</v>
      </c>
      <c r="P12" s="171">
        <f t="shared" si="1"/>
        <v>32.1</v>
      </c>
      <c r="Q12" s="175">
        <v>4</v>
      </c>
      <c r="R12" s="165">
        <v>0</v>
      </c>
      <c r="S12" s="165">
        <v>13</v>
      </c>
      <c r="T12" s="165">
        <v>0</v>
      </c>
      <c r="U12" s="171">
        <f t="shared" si="2"/>
        <v>0</v>
      </c>
      <c r="V12" s="158">
        <v>72</v>
      </c>
      <c r="W12" s="165">
        <v>12</v>
      </c>
      <c r="X12" s="184">
        <f t="shared" si="3"/>
        <v>16.7</v>
      </c>
      <c r="Y12" s="165">
        <v>72</v>
      </c>
      <c r="Z12" s="165">
        <v>12</v>
      </c>
      <c r="AA12" s="171">
        <f t="shared" si="4"/>
        <v>16.7</v>
      </c>
      <c r="AD12" s="69"/>
      <c r="AE12" s="70"/>
      <c r="AF12" s="70"/>
      <c r="AG12" s="69"/>
      <c r="AH12" s="70"/>
      <c r="AI12" s="70"/>
      <c r="AJ12" s="69"/>
      <c r="AK12" s="70"/>
    </row>
    <row r="13" spans="1:37" s="7" customFormat="1" ht="15" customHeight="1">
      <c r="A13" s="71">
        <v>47</v>
      </c>
      <c r="B13" s="79">
        <v>207</v>
      </c>
      <c r="C13" s="71" t="s">
        <v>73</v>
      </c>
      <c r="D13" s="113" t="s">
        <v>88</v>
      </c>
      <c r="E13" s="131">
        <v>30</v>
      </c>
      <c r="F13" s="66" t="s">
        <v>191</v>
      </c>
      <c r="G13" s="165">
        <v>49</v>
      </c>
      <c r="H13" s="165">
        <v>45</v>
      </c>
      <c r="I13" s="165">
        <v>693</v>
      </c>
      <c r="J13" s="165">
        <v>217</v>
      </c>
      <c r="K13" s="171">
        <f t="shared" si="0"/>
        <v>31.3</v>
      </c>
      <c r="L13" s="175">
        <v>25</v>
      </c>
      <c r="M13" s="165">
        <v>25</v>
      </c>
      <c r="N13" s="165">
        <v>341</v>
      </c>
      <c r="O13" s="165">
        <v>96</v>
      </c>
      <c r="P13" s="171">
        <f t="shared" si="1"/>
        <v>28.2</v>
      </c>
      <c r="Q13" s="175">
        <v>5</v>
      </c>
      <c r="R13" s="165">
        <v>4</v>
      </c>
      <c r="S13" s="165">
        <v>38</v>
      </c>
      <c r="T13" s="165">
        <v>8</v>
      </c>
      <c r="U13" s="171">
        <f t="shared" si="2"/>
        <v>21.1</v>
      </c>
      <c r="V13" s="158">
        <v>63</v>
      </c>
      <c r="W13" s="165">
        <v>4</v>
      </c>
      <c r="X13" s="184">
        <f t="shared" si="3"/>
        <v>6.3</v>
      </c>
      <c r="Y13" s="165">
        <v>62</v>
      </c>
      <c r="Z13" s="165">
        <v>4</v>
      </c>
      <c r="AA13" s="171">
        <f t="shared" si="4"/>
        <v>6.5</v>
      </c>
      <c r="AD13" s="69"/>
      <c r="AE13" s="70"/>
      <c r="AF13" s="70"/>
      <c r="AG13" s="69"/>
      <c r="AH13" s="70"/>
      <c r="AI13" s="70"/>
      <c r="AJ13" s="69"/>
      <c r="AK13" s="70"/>
    </row>
    <row r="14" spans="1:37" s="7" customFormat="1" ht="15" customHeight="1">
      <c r="A14" s="71">
        <v>47</v>
      </c>
      <c r="B14" s="79">
        <v>208</v>
      </c>
      <c r="C14" s="71" t="s">
        <v>73</v>
      </c>
      <c r="D14" s="113" t="s">
        <v>93</v>
      </c>
      <c r="E14" s="131">
        <v>40</v>
      </c>
      <c r="F14" s="66" t="s">
        <v>219</v>
      </c>
      <c r="G14" s="165">
        <v>44</v>
      </c>
      <c r="H14" s="165">
        <v>37</v>
      </c>
      <c r="I14" s="165">
        <v>508</v>
      </c>
      <c r="J14" s="165">
        <v>131</v>
      </c>
      <c r="K14" s="171">
        <f t="shared" si="0"/>
        <v>25.8</v>
      </c>
      <c r="L14" s="175">
        <v>45</v>
      </c>
      <c r="M14" s="165">
        <v>42</v>
      </c>
      <c r="N14" s="165">
        <v>659</v>
      </c>
      <c r="O14" s="165">
        <v>194</v>
      </c>
      <c r="P14" s="171">
        <f t="shared" si="1"/>
        <v>29.4</v>
      </c>
      <c r="Q14" s="175">
        <v>4</v>
      </c>
      <c r="R14" s="165">
        <v>1</v>
      </c>
      <c r="S14" s="165">
        <v>14</v>
      </c>
      <c r="T14" s="165">
        <v>2</v>
      </c>
      <c r="U14" s="171">
        <f t="shared" si="2"/>
        <v>14.3</v>
      </c>
      <c r="V14" s="158">
        <v>87</v>
      </c>
      <c r="W14" s="165">
        <v>9</v>
      </c>
      <c r="X14" s="184">
        <f t="shared" si="3"/>
        <v>10.3</v>
      </c>
      <c r="Y14" s="165">
        <v>80</v>
      </c>
      <c r="Z14" s="165">
        <v>8</v>
      </c>
      <c r="AA14" s="171">
        <f t="shared" si="4"/>
        <v>10</v>
      </c>
      <c r="AD14" s="69"/>
      <c r="AE14" s="70"/>
      <c r="AF14" s="70"/>
      <c r="AG14" s="69"/>
      <c r="AH14" s="70"/>
      <c r="AI14" s="70"/>
      <c r="AJ14" s="69"/>
      <c r="AK14" s="70"/>
    </row>
    <row r="15" spans="1:37" s="7" customFormat="1" ht="15" customHeight="1">
      <c r="A15" s="71">
        <v>47</v>
      </c>
      <c r="B15" s="79">
        <v>209</v>
      </c>
      <c r="C15" s="71" t="s">
        <v>73</v>
      </c>
      <c r="D15" s="113" t="s">
        <v>108</v>
      </c>
      <c r="E15" s="131">
        <v>30</v>
      </c>
      <c r="F15" s="66" t="s">
        <v>229</v>
      </c>
      <c r="G15" s="165">
        <v>35</v>
      </c>
      <c r="H15" s="165">
        <v>25</v>
      </c>
      <c r="I15" s="165">
        <v>365</v>
      </c>
      <c r="J15" s="165">
        <v>68</v>
      </c>
      <c r="K15" s="171">
        <f t="shared" si="0"/>
        <v>18.6</v>
      </c>
      <c r="L15" s="175">
        <v>25</v>
      </c>
      <c r="M15" s="165">
        <v>19</v>
      </c>
      <c r="N15" s="165">
        <v>260</v>
      </c>
      <c r="O15" s="165">
        <v>53</v>
      </c>
      <c r="P15" s="171">
        <f t="shared" si="1"/>
        <v>20.4</v>
      </c>
      <c r="Q15" s="175">
        <v>5</v>
      </c>
      <c r="R15" s="165">
        <v>2</v>
      </c>
      <c r="S15" s="165">
        <v>37</v>
      </c>
      <c r="T15" s="165">
        <v>3</v>
      </c>
      <c r="U15" s="171">
        <f t="shared" si="2"/>
        <v>8.1</v>
      </c>
      <c r="V15" s="158">
        <v>72</v>
      </c>
      <c r="W15" s="165">
        <v>6</v>
      </c>
      <c r="X15" s="184">
        <f t="shared" si="3"/>
        <v>8.3</v>
      </c>
      <c r="Y15" s="165">
        <v>62</v>
      </c>
      <c r="Z15" s="165">
        <v>4</v>
      </c>
      <c r="AA15" s="171">
        <f t="shared" si="4"/>
        <v>6.5</v>
      </c>
      <c r="AD15" s="69"/>
      <c r="AE15" s="70"/>
      <c r="AF15" s="70"/>
      <c r="AG15" s="69"/>
      <c r="AH15" s="70"/>
      <c r="AI15" s="70"/>
      <c r="AJ15" s="69"/>
      <c r="AK15" s="70"/>
    </row>
    <row r="16" spans="1:37" s="7" customFormat="1" ht="15" customHeight="1">
      <c r="A16" s="71">
        <v>47</v>
      </c>
      <c r="B16" s="62">
        <v>210</v>
      </c>
      <c r="C16" s="71" t="s">
        <v>73</v>
      </c>
      <c r="D16" s="78" t="s">
        <v>111</v>
      </c>
      <c r="E16" s="131">
        <v>30</v>
      </c>
      <c r="F16" s="66" t="s">
        <v>187</v>
      </c>
      <c r="G16" s="165">
        <v>1</v>
      </c>
      <c r="H16" s="165">
        <v>1</v>
      </c>
      <c r="I16" s="165">
        <v>12</v>
      </c>
      <c r="J16" s="165">
        <v>7</v>
      </c>
      <c r="K16" s="171">
        <f t="shared" si="0"/>
        <v>58.3</v>
      </c>
      <c r="L16" s="175">
        <v>15</v>
      </c>
      <c r="M16" s="165">
        <v>11</v>
      </c>
      <c r="N16" s="165">
        <v>178</v>
      </c>
      <c r="O16" s="165">
        <v>39</v>
      </c>
      <c r="P16" s="171">
        <f t="shared" si="1"/>
        <v>21.9</v>
      </c>
      <c r="Q16" s="175">
        <v>5</v>
      </c>
      <c r="R16" s="165">
        <v>2</v>
      </c>
      <c r="S16" s="165">
        <v>33</v>
      </c>
      <c r="T16" s="165">
        <v>3</v>
      </c>
      <c r="U16" s="171">
        <f t="shared" si="2"/>
        <v>9.1</v>
      </c>
      <c r="V16" s="158">
        <v>67</v>
      </c>
      <c r="W16" s="165">
        <v>5</v>
      </c>
      <c r="X16" s="169">
        <f t="shared" si="3"/>
        <v>7.5</v>
      </c>
      <c r="Y16" s="175">
        <v>67</v>
      </c>
      <c r="Z16" s="165">
        <v>5</v>
      </c>
      <c r="AA16" s="171">
        <f t="shared" si="4"/>
        <v>7.5</v>
      </c>
      <c r="AD16" s="69"/>
      <c r="AE16" s="70"/>
      <c r="AF16" s="70"/>
      <c r="AG16" s="69"/>
      <c r="AH16" s="70"/>
      <c r="AI16" s="70"/>
      <c r="AJ16" s="69"/>
      <c r="AK16" s="70"/>
    </row>
    <row r="17" spans="1:37" s="7" customFormat="1" ht="15" customHeight="1">
      <c r="A17" s="71">
        <v>47</v>
      </c>
      <c r="B17" s="79">
        <v>211</v>
      </c>
      <c r="C17" s="71" t="s">
        <v>73</v>
      </c>
      <c r="D17" s="113" t="s">
        <v>97</v>
      </c>
      <c r="E17" s="131">
        <v>30</v>
      </c>
      <c r="F17" s="66" t="s">
        <v>187</v>
      </c>
      <c r="G17" s="165">
        <v>44</v>
      </c>
      <c r="H17" s="165">
        <v>40</v>
      </c>
      <c r="I17" s="165">
        <v>564</v>
      </c>
      <c r="J17" s="165">
        <v>160</v>
      </c>
      <c r="K17" s="171">
        <f t="shared" si="0"/>
        <v>28.4</v>
      </c>
      <c r="L17" s="175">
        <v>44</v>
      </c>
      <c r="M17" s="165">
        <v>40</v>
      </c>
      <c r="N17" s="165">
        <v>564</v>
      </c>
      <c r="O17" s="165">
        <v>160</v>
      </c>
      <c r="P17" s="171">
        <f t="shared" si="1"/>
        <v>28.4</v>
      </c>
      <c r="Q17" s="175">
        <v>5</v>
      </c>
      <c r="R17" s="165">
        <v>3</v>
      </c>
      <c r="S17" s="165">
        <v>34</v>
      </c>
      <c r="T17" s="165">
        <v>4</v>
      </c>
      <c r="U17" s="171">
        <f t="shared" si="2"/>
        <v>11.8</v>
      </c>
      <c r="V17" s="158">
        <v>111</v>
      </c>
      <c r="W17" s="165">
        <v>4</v>
      </c>
      <c r="X17" s="184">
        <f t="shared" si="3"/>
        <v>3.6</v>
      </c>
      <c r="Y17" s="165">
        <v>87</v>
      </c>
      <c r="Z17" s="165">
        <v>3</v>
      </c>
      <c r="AA17" s="171">
        <f t="shared" si="4"/>
        <v>3.4</v>
      </c>
      <c r="AD17" s="69"/>
      <c r="AE17" s="70"/>
      <c r="AF17" s="70"/>
      <c r="AG17" s="69"/>
      <c r="AH17" s="70"/>
      <c r="AI17" s="70"/>
      <c r="AJ17" s="69"/>
      <c r="AK17" s="70"/>
    </row>
    <row r="18" spans="1:37" s="7" customFormat="1" ht="15" customHeight="1">
      <c r="A18" s="71">
        <v>47</v>
      </c>
      <c r="B18" s="62">
        <v>212</v>
      </c>
      <c r="C18" s="71" t="s">
        <v>73</v>
      </c>
      <c r="D18" s="113" t="s">
        <v>100</v>
      </c>
      <c r="E18" s="131"/>
      <c r="F18" s="66"/>
      <c r="G18" s="165"/>
      <c r="H18" s="165"/>
      <c r="I18" s="165"/>
      <c r="J18" s="165"/>
      <c r="K18" s="171" t="str">
        <f t="shared" si="0"/>
        <v> </v>
      </c>
      <c r="L18" s="175">
        <v>49</v>
      </c>
      <c r="M18" s="165">
        <v>22</v>
      </c>
      <c r="N18" s="165">
        <v>266</v>
      </c>
      <c r="O18" s="165">
        <v>67</v>
      </c>
      <c r="P18" s="171">
        <f t="shared" si="1"/>
        <v>25.2</v>
      </c>
      <c r="Q18" s="175">
        <v>5</v>
      </c>
      <c r="R18" s="165">
        <v>5</v>
      </c>
      <c r="S18" s="165">
        <v>25</v>
      </c>
      <c r="T18" s="165">
        <v>5</v>
      </c>
      <c r="U18" s="171">
        <f t="shared" si="2"/>
        <v>20</v>
      </c>
      <c r="V18" s="158">
        <v>51</v>
      </c>
      <c r="W18" s="165">
        <v>3</v>
      </c>
      <c r="X18" s="184">
        <f t="shared" si="3"/>
        <v>5.9</v>
      </c>
      <c r="Y18" s="165">
        <v>43</v>
      </c>
      <c r="Z18" s="165">
        <v>3</v>
      </c>
      <c r="AA18" s="171">
        <f t="shared" si="4"/>
        <v>7</v>
      </c>
      <c r="AD18" s="69"/>
      <c r="AE18" s="70"/>
      <c r="AF18" s="70"/>
      <c r="AG18" s="69"/>
      <c r="AH18" s="70"/>
      <c r="AI18" s="70"/>
      <c r="AJ18" s="69"/>
      <c r="AK18" s="70"/>
    </row>
    <row r="19" spans="1:37" s="7" customFormat="1" ht="15" customHeight="1">
      <c r="A19" s="71">
        <v>47</v>
      </c>
      <c r="B19" s="62">
        <v>213</v>
      </c>
      <c r="C19" s="71" t="s">
        <v>73</v>
      </c>
      <c r="D19" s="113" t="s">
        <v>102</v>
      </c>
      <c r="E19" s="131">
        <v>30</v>
      </c>
      <c r="F19" s="66" t="s">
        <v>188</v>
      </c>
      <c r="G19" s="165">
        <v>41</v>
      </c>
      <c r="H19" s="165">
        <v>34</v>
      </c>
      <c r="I19" s="165">
        <v>704</v>
      </c>
      <c r="J19" s="165">
        <v>182</v>
      </c>
      <c r="K19" s="171">
        <f t="shared" si="0"/>
        <v>25.9</v>
      </c>
      <c r="L19" s="175">
        <v>36</v>
      </c>
      <c r="M19" s="165">
        <v>31</v>
      </c>
      <c r="N19" s="165">
        <v>660</v>
      </c>
      <c r="O19" s="165">
        <v>176</v>
      </c>
      <c r="P19" s="171">
        <f t="shared" si="1"/>
        <v>26.7</v>
      </c>
      <c r="Q19" s="175">
        <v>5</v>
      </c>
      <c r="R19" s="165">
        <v>3</v>
      </c>
      <c r="S19" s="165">
        <v>44</v>
      </c>
      <c r="T19" s="165">
        <v>6</v>
      </c>
      <c r="U19" s="171">
        <f t="shared" si="2"/>
        <v>13.6</v>
      </c>
      <c r="V19" s="158">
        <v>121</v>
      </c>
      <c r="W19" s="165">
        <v>9</v>
      </c>
      <c r="X19" s="184">
        <f t="shared" si="3"/>
        <v>7.4</v>
      </c>
      <c r="Y19" s="165">
        <v>111</v>
      </c>
      <c r="Z19" s="165">
        <v>8</v>
      </c>
      <c r="AA19" s="171">
        <f t="shared" si="4"/>
        <v>7.2</v>
      </c>
      <c r="AD19" s="69"/>
      <c r="AE19" s="70"/>
      <c r="AF19" s="70"/>
      <c r="AG19" s="69"/>
      <c r="AH19" s="70"/>
      <c r="AI19" s="70"/>
      <c r="AJ19" s="69"/>
      <c r="AK19" s="70"/>
    </row>
    <row r="20" spans="1:37" s="7" customFormat="1" ht="15" customHeight="1">
      <c r="A20" s="71">
        <v>47</v>
      </c>
      <c r="B20" s="79">
        <v>214</v>
      </c>
      <c r="C20" s="71" t="s">
        <v>73</v>
      </c>
      <c r="D20" s="113" t="s">
        <v>105</v>
      </c>
      <c r="E20" s="131">
        <v>30</v>
      </c>
      <c r="F20" s="66" t="s">
        <v>188</v>
      </c>
      <c r="G20" s="165">
        <v>40</v>
      </c>
      <c r="H20" s="165">
        <v>30</v>
      </c>
      <c r="I20" s="165">
        <v>546</v>
      </c>
      <c r="J20" s="165">
        <v>104</v>
      </c>
      <c r="K20" s="171">
        <f t="shared" si="0"/>
        <v>19</v>
      </c>
      <c r="L20" s="175">
        <v>18</v>
      </c>
      <c r="M20" s="165">
        <v>16</v>
      </c>
      <c r="N20" s="165">
        <v>302</v>
      </c>
      <c r="O20" s="165">
        <v>60</v>
      </c>
      <c r="P20" s="171">
        <f t="shared" si="1"/>
        <v>19.9</v>
      </c>
      <c r="Q20" s="175">
        <v>5</v>
      </c>
      <c r="R20" s="165">
        <v>1</v>
      </c>
      <c r="S20" s="165">
        <v>46</v>
      </c>
      <c r="T20" s="165">
        <v>1</v>
      </c>
      <c r="U20" s="171">
        <f t="shared" si="2"/>
        <v>2.2</v>
      </c>
      <c r="V20" s="158">
        <v>127</v>
      </c>
      <c r="W20" s="165">
        <v>3</v>
      </c>
      <c r="X20" s="184">
        <f t="shared" si="3"/>
        <v>2.4</v>
      </c>
      <c r="Y20" s="165">
        <v>127</v>
      </c>
      <c r="Z20" s="165">
        <v>3</v>
      </c>
      <c r="AA20" s="171">
        <f t="shared" si="4"/>
        <v>2.4</v>
      </c>
      <c r="AD20" s="69"/>
      <c r="AE20" s="70"/>
      <c r="AF20" s="70"/>
      <c r="AG20" s="69"/>
      <c r="AH20" s="70"/>
      <c r="AI20" s="70"/>
      <c r="AJ20" s="69"/>
      <c r="AK20" s="70"/>
    </row>
    <row r="21" spans="1:37" s="7" customFormat="1" ht="15" customHeight="1">
      <c r="A21" s="71">
        <v>47</v>
      </c>
      <c r="B21" s="79">
        <v>215</v>
      </c>
      <c r="C21" s="71" t="s">
        <v>73</v>
      </c>
      <c r="D21" s="113" t="s">
        <v>113</v>
      </c>
      <c r="E21" s="131">
        <v>30</v>
      </c>
      <c r="F21" s="66" t="s">
        <v>189</v>
      </c>
      <c r="G21" s="165">
        <v>52</v>
      </c>
      <c r="H21" s="165">
        <v>40</v>
      </c>
      <c r="I21" s="165">
        <v>597</v>
      </c>
      <c r="J21" s="165">
        <v>142</v>
      </c>
      <c r="K21" s="171">
        <f t="shared" si="0"/>
        <v>23.8</v>
      </c>
      <c r="L21" s="175">
        <v>14</v>
      </c>
      <c r="M21" s="165">
        <v>11</v>
      </c>
      <c r="N21" s="165">
        <v>177</v>
      </c>
      <c r="O21" s="165">
        <v>32</v>
      </c>
      <c r="P21" s="171">
        <f t="shared" si="1"/>
        <v>18.1</v>
      </c>
      <c r="Q21" s="175">
        <v>5</v>
      </c>
      <c r="R21" s="165">
        <v>4</v>
      </c>
      <c r="S21" s="165">
        <v>36</v>
      </c>
      <c r="T21" s="165">
        <v>7</v>
      </c>
      <c r="U21" s="171">
        <f t="shared" si="2"/>
        <v>19.4</v>
      </c>
      <c r="V21" s="158">
        <v>49</v>
      </c>
      <c r="W21" s="165">
        <v>4</v>
      </c>
      <c r="X21" s="184">
        <f t="shared" si="3"/>
        <v>8.2</v>
      </c>
      <c r="Y21" s="165">
        <v>41</v>
      </c>
      <c r="Z21" s="165">
        <v>3</v>
      </c>
      <c r="AA21" s="171">
        <f t="shared" si="4"/>
        <v>7.3</v>
      </c>
      <c r="AD21" s="69"/>
      <c r="AE21" s="70"/>
      <c r="AF21" s="70"/>
      <c r="AG21" s="69"/>
      <c r="AH21" s="70"/>
      <c r="AI21" s="70"/>
      <c r="AJ21" s="69"/>
      <c r="AK21" s="70"/>
    </row>
    <row r="22" spans="1:37" s="7" customFormat="1" ht="15" customHeight="1">
      <c r="A22" s="71">
        <v>47</v>
      </c>
      <c r="B22" s="79">
        <v>301</v>
      </c>
      <c r="C22" s="71" t="s">
        <v>73</v>
      </c>
      <c r="D22" s="113" t="s">
        <v>115</v>
      </c>
      <c r="E22" s="131"/>
      <c r="F22" s="66"/>
      <c r="G22" s="165"/>
      <c r="H22" s="165"/>
      <c r="I22" s="165"/>
      <c r="J22" s="165"/>
      <c r="K22" s="171" t="str">
        <f t="shared" si="0"/>
        <v> </v>
      </c>
      <c r="L22" s="175">
        <v>23</v>
      </c>
      <c r="M22" s="165">
        <v>7</v>
      </c>
      <c r="N22" s="165">
        <v>204</v>
      </c>
      <c r="O22" s="165">
        <v>25</v>
      </c>
      <c r="P22" s="171">
        <f t="shared" si="1"/>
        <v>12.3</v>
      </c>
      <c r="Q22" s="175">
        <v>5</v>
      </c>
      <c r="R22" s="165">
        <v>2</v>
      </c>
      <c r="S22" s="165">
        <v>24</v>
      </c>
      <c r="T22" s="165">
        <v>2</v>
      </c>
      <c r="U22" s="171">
        <f t="shared" si="2"/>
        <v>8.3</v>
      </c>
      <c r="V22" s="158">
        <v>13</v>
      </c>
      <c r="W22" s="175">
        <v>0</v>
      </c>
      <c r="X22" s="184">
        <f t="shared" si="3"/>
        <v>0</v>
      </c>
      <c r="Y22" s="165">
        <v>13</v>
      </c>
      <c r="Z22" s="175">
        <v>0</v>
      </c>
      <c r="AA22" s="171">
        <f t="shared" si="4"/>
        <v>0</v>
      </c>
      <c r="AD22" s="69"/>
      <c r="AE22" s="70"/>
      <c r="AF22" s="70"/>
      <c r="AG22" s="69"/>
      <c r="AH22" s="70"/>
      <c r="AI22" s="70"/>
      <c r="AJ22" s="69"/>
      <c r="AK22" s="70"/>
    </row>
    <row r="23" spans="1:37" s="7" customFormat="1" ht="15" customHeight="1">
      <c r="A23" s="71">
        <v>47</v>
      </c>
      <c r="B23" s="79">
        <v>302</v>
      </c>
      <c r="C23" s="71" t="s">
        <v>73</v>
      </c>
      <c r="D23" s="113" t="s">
        <v>116</v>
      </c>
      <c r="E23" s="131"/>
      <c r="F23" s="66"/>
      <c r="G23" s="165"/>
      <c r="H23" s="165"/>
      <c r="I23" s="165"/>
      <c r="J23" s="165"/>
      <c r="K23" s="171" t="str">
        <f t="shared" si="0"/>
        <v> </v>
      </c>
      <c r="L23" s="175">
        <v>13</v>
      </c>
      <c r="M23" s="165">
        <v>12</v>
      </c>
      <c r="N23" s="165">
        <v>130</v>
      </c>
      <c r="O23" s="165">
        <v>33</v>
      </c>
      <c r="P23" s="171">
        <f t="shared" si="1"/>
        <v>25.4</v>
      </c>
      <c r="Q23" s="175">
        <v>5</v>
      </c>
      <c r="R23" s="165">
        <v>2</v>
      </c>
      <c r="S23" s="165">
        <v>24</v>
      </c>
      <c r="T23" s="165">
        <v>2</v>
      </c>
      <c r="U23" s="171">
        <f t="shared" si="2"/>
        <v>8.3</v>
      </c>
      <c r="V23" s="158">
        <v>11</v>
      </c>
      <c r="W23" s="165">
        <v>1</v>
      </c>
      <c r="X23" s="184">
        <f t="shared" si="3"/>
        <v>9.1</v>
      </c>
      <c r="Y23" s="165">
        <v>10</v>
      </c>
      <c r="Z23" s="165">
        <v>1</v>
      </c>
      <c r="AA23" s="171">
        <f t="shared" si="4"/>
        <v>10</v>
      </c>
      <c r="AD23" s="69"/>
      <c r="AE23" s="70"/>
      <c r="AF23" s="70"/>
      <c r="AG23" s="69"/>
      <c r="AH23" s="70"/>
      <c r="AI23" s="70"/>
      <c r="AJ23" s="69"/>
      <c r="AK23" s="70"/>
    </row>
    <row r="24" spans="1:37" s="7" customFormat="1" ht="15" customHeight="1">
      <c r="A24" s="71">
        <v>47</v>
      </c>
      <c r="B24" s="79">
        <v>303</v>
      </c>
      <c r="C24" s="71" t="s">
        <v>73</v>
      </c>
      <c r="D24" s="113" t="s">
        <v>153</v>
      </c>
      <c r="E24" s="131"/>
      <c r="F24" s="66"/>
      <c r="G24" s="165"/>
      <c r="H24" s="165"/>
      <c r="I24" s="165"/>
      <c r="J24" s="165"/>
      <c r="K24" s="171" t="str">
        <f>IF(G24=""," ",ROUND(J24/I24*100,1))</f>
        <v> </v>
      </c>
      <c r="L24" s="175">
        <v>8</v>
      </c>
      <c r="M24" s="165">
        <v>7</v>
      </c>
      <c r="N24" s="165">
        <v>57</v>
      </c>
      <c r="O24" s="165">
        <v>11</v>
      </c>
      <c r="P24" s="171">
        <f>IF(L24=""," ",ROUND(O24/N24*100,1))</f>
        <v>19.3</v>
      </c>
      <c r="Q24" s="175">
        <v>5</v>
      </c>
      <c r="R24" s="165">
        <v>3</v>
      </c>
      <c r="S24" s="165">
        <v>21</v>
      </c>
      <c r="T24" s="165">
        <v>5</v>
      </c>
      <c r="U24" s="171">
        <f>IF(Q24=""," ",ROUND(T24/S24*100,1))</f>
        <v>23.8</v>
      </c>
      <c r="V24" s="158">
        <v>8</v>
      </c>
      <c r="W24" s="165">
        <v>1</v>
      </c>
      <c r="X24" s="184">
        <f>IF(V24=""," ",ROUND(W24/V24*100,1))</f>
        <v>12.5</v>
      </c>
      <c r="Y24" s="165">
        <v>8</v>
      </c>
      <c r="Z24" s="165">
        <v>1</v>
      </c>
      <c r="AA24" s="171">
        <f>IF(Y24=""," ",ROUND(Z24/Y24*100,1))</f>
        <v>12.5</v>
      </c>
      <c r="AD24" s="69"/>
      <c r="AE24" s="70"/>
      <c r="AF24" s="70"/>
      <c r="AG24" s="69"/>
      <c r="AH24" s="70"/>
      <c r="AI24" s="70"/>
      <c r="AJ24" s="69"/>
      <c r="AK24" s="70"/>
    </row>
    <row r="25" spans="1:37" s="7" customFormat="1" ht="15" customHeight="1">
      <c r="A25" s="71">
        <v>47</v>
      </c>
      <c r="B25" s="79">
        <v>306</v>
      </c>
      <c r="C25" s="71" t="s">
        <v>73</v>
      </c>
      <c r="D25" s="113" t="s">
        <v>148</v>
      </c>
      <c r="E25" s="131"/>
      <c r="F25" s="66"/>
      <c r="G25" s="165"/>
      <c r="H25" s="165"/>
      <c r="I25" s="165"/>
      <c r="J25" s="165"/>
      <c r="K25" s="171" t="str">
        <f t="shared" si="0"/>
        <v> </v>
      </c>
      <c r="L25" s="175">
        <v>11</v>
      </c>
      <c r="M25" s="165">
        <v>8</v>
      </c>
      <c r="N25" s="165">
        <v>115</v>
      </c>
      <c r="O25" s="165">
        <v>29</v>
      </c>
      <c r="P25" s="171">
        <f t="shared" si="1"/>
        <v>25.2</v>
      </c>
      <c r="Q25" s="175">
        <v>5</v>
      </c>
      <c r="R25" s="165">
        <v>2</v>
      </c>
      <c r="S25" s="165">
        <v>24</v>
      </c>
      <c r="T25" s="165">
        <v>4</v>
      </c>
      <c r="U25" s="171">
        <f t="shared" si="2"/>
        <v>16.7</v>
      </c>
      <c r="V25" s="158">
        <v>9</v>
      </c>
      <c r="W25" s="165">
        <v>0</v>
      </c>
      <c r="X25" s="184">
        <f t="shared" si="3"/>
        <v>0</v>
      </c>
      <c r="Y25" s="165">
        <v>9</v>
      </c>
      <c r="Z25" s="165">
        <v>0</v>
      </c>
      <c r="AA25" s="171">
        <f t="shared" si="4"/>
        <v>0</v>
      </c>
      <c r="AD25" s="69"/>
      <c r="AE25" s="70"/>
      <c r="AF25" s="70"/>
      <c r="AG25" s="69"/>
      <c r="AH25" s="70"/>
      <c r="AI25" s="70"/>
      <c r="AJ25" s="69"/>
      <c r="AK25" s="70"/>
    </row>
    <row r="26" spans="1:37" s="7" customFormat="1" ht="15" customHeight="1">
      <c r="A26" s="71">
        <v>47</v>
      </c>
      <c r="B26" s="79">
        <v>308</v>
      </c>
      <c r="C26" s="71" t="s">
        <v>73</v>
      </c>
      <c r="D26" s="113" t="s">
        <v>118</v>
      </c>
      <c r="E26" s="131"/>
      <c r="F26" s="66"/>
      <c r="G26" s="165"/>
      <c r="H26" s="165"/>
      <c r="I26" s="165"/>
      <c r="J26" s="165"/>
      <c r="K26" s="171" t="str">
        <f t="shared" si="0"/>
        <v> </v>
      </c>
      <c r="L26" s="175">
        <v>20</v>
      </c>
      <c r="M26" s="165">
        <v>13</v>
      </c>
      <c r="N26" s="165">
        <v>145</v>
      </c>
      <c r="O26" s="165">
        <v>26</v>
      </c>
      <c r="P26" s="171">
        <f t="shared" si="1"/>
        <v>17.9</v>
      </c>
      <c r="Q26" s="175">
        <v>5</v>
      </c>
      <c r="R26" s="165">
        <v>1</v>
      </c>
      <c r="S26" s="165">
        <v>22</v>
      </c>
      <c r="T26" s="165">
        <v>1</v>
      </c>
      <c r="U26" s="171">
        <f t="shared" si="2"/>
        <v>4.5</v>
      </c>
      <c r="V26" s="158">
        <v>14</v>
      </c>
      <c r="W26" s="165">
        <v>0</v>
      </c>
      <c r="X26" s="184">
        <f t="shared" si="3"/>
        <v>0</v>
      </c>
      <c r="Y26" s="165">
        <v>14</v>
      </c>
      <c r="Z26" s="165">
        <v>0</v>
      </c>
      <c r="AA26" s="171">
        <f t="shared" si="4"/>
        <v>0</v>
      </c>
      <c r="AD26" s="69"/>
      <c r="AE26" s="70"/>
      <c r="AF26" s="70"/>
      <c r="AG26" s="69"/>
      <c r="AH26" s="70"/>
      <c r="AI26" s="70"/>
      <c r="AJ26" s="69"/>
      <c r="AK26" s="70"/>
    </row>
    <row r="27" spans="1:37" s="7" customFormat="1" ht="15" customHeight="1">
      <c r="A27" s="71">
        <v>47</v>
      </c>
      <c r="B27" s="79">
        <v>311</v>
      </c>
      <c r="C27" s="71" t="s">
        <v>73</v>
      </c>
      <c r="D27" s="113" t="s">
        <v>119</v>
      </c>
      <c r="E27" s="131"/>
      <c r="F27" s="66"/>
      <c r="G27" s="165"/>
      <c r="H27" s="165"/>
      <c r="I27" s="165"/>
      <c r="J27" s="165"/>
      <c r="K27" s="171" t="str">
        <f t="shared" si="0"/>
        <v> </v>
      </c>
      <c r="L27" s="175">
        <v>20</v>
      </c>
      <c r="M27" s="165">
        <v>14</v>
      </c>
      <c r="N27" s="165">
        <v>155</v>
      </c>
      <c r="O27" s="165">
        <v>29</v>
      </c>
      <c r="P27" s="171">
        <f t="shared" si="1"/>
        <v>18.7</v>
      </c>
      <c r="Q27" s="175">
        <v>5</v>
      </c>
      <c r="R27" s="165">
        <v>2</v>
      </c>
      <c r="S27" s="165">
        <v>28</v>
      </c>
      <c r="T27" s="165">
        <v>2</v>
      </c>
      <c r="U27" s="171">
        <f t="shared" si="2"/>
        <v>7.1</v>
      </c>
      <c r="V27" s="158">
        <v>13</v>
      </c>
      <c r="W27" s="165">
        <v>1</v>
      </c>
      <c r="X27" s="184">
        <f t="shared" si="3"/>
        <v>7.7</v>
      </c>
      <c r="Y27" s="165">
        <v>10</v>
      </c>
      <c r="Z27" s="165">
        <v>1</v>
      </c>
      <c r="AA27" s="171">
        <f t="shared" si="4"/>
        <v>10</v>
      </c>
      <c r="AD27" s="69"/>
      <c r="AE27" s="70"/>
      <c r="AF27" s="70"/>
      <c r="AG27" s="69"/>
      <c r="AH27" s="70"/>
      <c r="AI27" s="70"/>
      <c r="AJ27" s="69"/>
      <c r="AK27" s="70"/>
    </row>
    <row r="28" spans="1:37" s="7" customFormat="1" ht="15" customHeight="1">
      <c r="A28" s="71">
        <v>47</v>
      </c>
      <c r="B28" s="79">
        <v>313</v>
      </c>
      <c r="C28" s="71" t="s">
        <v>73</v>
      </c>
      <c r="D28" s="113" t="s">
        <v>120</v>
      </c>
      <c r="E28" s="131"/>
      <c r="F28" s="66"/>
      <c r="G28" s="165"/>
      <c r="H28" s="165"/>
      <c r="I28" s="165"/>
      <c r="J28" s="165"/>
      <c r="K28" s="171" t="str">
        <f t="shared" si="0"/>
        <v> </v>
      </c>
      <c r="L28" s="175">
        <v>15</v>
      </c>
      <c r="M28" s="165">
        <v>8</v>
      </c>
      <c r="N28" s="165">
        <v>142</v>
      </c>
      <c r="O28" s="165">
        <v>17</v>
      </c>
      <c r="P28" s="171">
        <f t="shared" si="1"/>
        <v>12</v>
      </c>
      <c r="Q28" s="175">
        <v>5</v>
      </c>
      <c r="R28" s="165">
        <v>2</v>
      </c>
      <c r="S28" s="165">
        <v>24</v>
      </c>
      <c r="T28" s="165">
        <v>2</v>
      </c>
      <c r="U28" s="171">
        <f t="shared" si="2"/>
        <v>8.3</v>
      </c>
      <c r="V28" s="158">
        <v>13</v>
      </c>
      <c r="W28" s="175">
        <v>0</v>
      </c>
      <c r="X28" s="184">
        <f t="shared" si="3"/>
        <v>0</v>
      </c>
      <c r="Y28" s="165">
        <v>13</v>
      </c>
      <c r="Z28" s="175">
        <v>0</v>
      </c>
      <c r="AA28" s="171">
        <f t="shared" si="4"/>
        <v>0</v>
      </c>
      <c r="AD28" s="69"/>
      <c r="AE28" s="70"/>
      <c r="AF28" s="70"/>
      <c r="AG28" s="69"/>
      <c r="AH28" s="70"/>
      <c r="AI28" s="70"/>
      <c r="AJ28" s="69"/>
      <c r="AK28" s="70"/>
    </row>
    <row r="29" spans="1:37" s="7" customFormat="1" ht="15" customHeight="1">
      <c r="A29" s="71">
        <v>47</v>
      </c>
      <c r="B29" s="79">
        <v>314</v>
      </c>
      <c r="C29" s="71" t="s">
        <v>73</v>
      </c>
      <c r="D29" s="113" t="s">
        <v>123</v>
      </c>
      <c r="E29" s="131"/>
      <c r="F29" s="66"/>
      <c r="G29" s="165"/>
      <c r="H29" s="165"/>
      <c r="I29" s="165"/>
      <c r="J29" s="165"/>
      <c r="K29" s="171" t="str">
        <f t="shared" si="0"/>
        <v> </v>
      </c>
      <c r="L29" s="175">
        <v>11</v>
      </c>
      <c r="M29" s="165">
        <v>10</v>
      </c>
      <c r="N29" s="165">
        <v>99</v>
      </c>
      <c r="O29" s="165">
        <v>29</v>
      </c>
      <c r="P29" s="171">
        <f t="shared" si="1"/>
        <v>29.3</v>
      </c>
      <c r="Q29" s="175">
        <v>5</v>
      </c>
      <c r="R29" s="165">
        <v>3</v>
      </c>
      <c r="S29" s="165">
        <v>27</v>
      </c>
      <c r="T29" s="165">
        <v>3</v>
      </c>
      <c r="U29" s="171">
        <f t="shared" si="2"/>
        <v>11.1</v>
      </c>
      <c r="V29" s="158">
        <v>14</v>
      </c>
      <c r="W29" s="165">
        <v>0</v>
      </c>
      <c r="X29" s="184">
        <f t="shared" si="3"/>
        <v>0</v>
      </c>
      <c r="Y29" s="165">
        <v>14</v>
      </c>
      <c r="Z29" s="165">
        <v>0</v>
      </c>
      <c r="AA29" s="171">
        <f t="shared" si="4"/>
        <v>0</v>
      </c>
      <c r="AD29" s="69"/>
      <c r="AE29" s="70"/>
      <c r="AF29" s="70"/>
      <c r="AG29" s="69"/>
      <c r="AH29" s="70"/>
      <c r="AI29" s="70"/>
      <c r="AJ29" s="69"/>
      <c r="AK29" s="70"/>
    </row>
    <row r="30" spans="1:37" s="7" customFormat="1" ht="15" customHeight="1">
      <c r="A30" s="71">
        <v>47</v>
      </c>
      <c r="B30" s="79">
        <v>315</v>
      </c>
      <c r="C30" s="71" t="s">
        <v>73</v>
      </c>
      <c r="D30" s="113" t="s">
        <v>124</v>
      </c>
      <c r="E30" s="131"/>
      <c r="F30" s="66"/>
      <c r="G30" s="165"/>
      <c r="H30" s="165"/>
      <c r="I30" s="165"/>
      <c r="J30" s="165"/>
      <c r="K30" s="171" t="str">
        <f t="shared" si="0"/>
        <v> </v>
      </c>
      <c r="L30" s="175">
        <v>9</v>
      </c>
      <c r="M30" s="165">
        <v>5</v>
      </c>
      <c r="N30" s="165">
        <v>60</v>
      </c>
      <c r="O30" s="165">
        <v>10</v>
      </c>
      <c r="P30" s="171">
        <f t="shared" si="1"/>
        <v>16.7</v>
      </c>
      <c r="Q30" s="175">
        <v>5</v>
      </c>
      <c r="R30" s="165">
        <v>1</v>
      </c>
      <c r="S30" s="165">
        <v>21</v>
      </c>
      <c r="T30" s="165">
        <v>1</v>
      </c>
      <c r="U30" s="171">
        <f t="shared" si="2"/>
        <v>4.8</v>
      </c>
      <c r="V30" s="158">
        <v>15</v>
      </c>
      <c r="W30" s="165">
        <v>1</v>
      </c>
      <c r="X30" s="184">
        <f t="shared" si="3"/>
        <v>6.7</v>
      </c>
      <c r="Y30" s="165">
        <v>11</v>
      </c>
      <c r="Z30" s="165">
        <v>1</v>
      </c>
      <c r="AA30" s="171">
        <f t="shared" si="4"/>
        <v>9.1</v>
      </c>
      <c r="AD30" s="69"/>
      <c r="AE30" s="70"/>
      <c r="AF30" s="70"/>
      <c r="AG30" s="69"/>
      <c r="AH30" s="70"/>
      <c r="AI30" s="70"/>
      <c r="AJ30" s="69"/>
      <c r="AK30" s="70"/>
    </row>
    <row r="31" spans="1:37" s="7" customFormat="1" ht="15" customHeight="1">
      <c r="A31" s="71">
        <v>47</v>
      </c>
      <c r="B31" s="79">
        <v>324</v>
      </c>
      <c r="C31" s="71" t="s">
        <v>73</v>
      </c>
      <c r="D31" s="113" t="s">
        <v>126</v>
      </c>
      <c r="E31" s="131">
        <v>30</v>
      </c>
      <c r="F31" s="66" t="s">
        <v>230</v>
      </c>
      <c r="G31" s="165">
        <v>42</v>
      </c>
      <c r="H31" s="165">
        <v>31</v>
      </c>
      <c r="I31" s="165">
        <v>404</v>
      </c>
      <c r="J31" s="165">
        <v>110</v>
      </c>
      <c r="K31" s="171">
        <f t="shared" si="0"/>
        <v>27.2</v>
      </c>
      <c r="L31" s="175">
        <v>28</v>
      </c>
      <c r="M31" s="165">
        <v>20</v>
      </c>
      <c r="N31" s="165">
        <v>246</v>
      </c>
      <c r="O31" s="165">
        <v>65</v>
      </c>
      <c r="P31" s="171">
        <f t="shared" si="1"/>
        <v>26.4</v>
      </c>
      <c r="Q31" s="175">
        <v>5</v>
      </c>
      <c r="R31" s="165">
        <v>3</v>
      </c>
      <c r="S31" s="165">
        <v>31</v>
      </c>
      <c r="T31" s="165">
        <v>6</v>
      </c>
      <c r="U31" s="171">
        <f t="shared" si="2"/>
        <v>19.4</v>
      </c>
      <c r="V31" s="158">
        <v>29</v>
      </c>
      <c r="W31" s="165">
        <v>3</v>
      </c>
      <c r="X31" s="184">
        <f t="shared" si="3"/>
        <v>10.3</v>
      </c>
      <c r="Y31" s="165">
        <v>28</v>
      </c>
      <c r="Z31" s="165">
        <v>3</v>
      </c>
      <c r="AA31" s="171">
        <f t="shared" si="4"/>
        <v>10.7</v>
      </c>
      <c r="AD31" s="69"/>
      <c r="AE31" s="70"/>
      <c r="AF31" s="70"/>
      <c r="AG31" s="69"/>
      <c r="AH31" s="70"/>
      <c r="AI31" s="70"/>
      <c r="AJ31" s="69"/>
      <c r="AK31" s="70"/>
    </row>
    <row r="32" spans="1:37" s="7" customFormat="1" ht="15" customHeight="1">
      <c r="A32" s="71">
        <v>47</v>
      </c>
      <c r="B32" s="79">
        <v>325</v>
      </c>
      <c r="C32" s="71" t="s">
        <v>73</v>
      </c>
      <c r="D32" s="113" t="s">
        <v>128</v>
      </c>
      <c r="E32" s="131">
        <v>30</v>
      </c>
      <c r="F32" s="66" t="s">
        <v>189</v>
      </c>
      <c r="G32" s="165">
        <v>21</v>
      </c>
      <c r="H32" s="165">
        <v>16</v>
      </c>
      <c r="I32" s="165">
        <v>175</v>
      </c>
      <c r="J32" s="165">
        <v>54</v>
      </c>
      <c r="K32" s="171">
        <f t="shared" si="0"/>
        <v>30.9</v>
      </c>
      <c r="L32" s="175">
        <v>16</v>
      </c>
      <c r="M32" s="165">
        <v>12</v>
      </c>
      <c r="N32" s="165">
        <v>155</v>
      </c>
      <c r="O32" s="165">
        <v>50</v>
      </c>
      <c r="P32" s="171">
        <f t="shared" si="1"/>
        <v>32.3</v>
      </c>
      <c r="Q32" s="175">
        <v>5</v>
      </c>
      <c r="R32" s="165">
        <v>4</v>
      </c>
      <c r="S32" s="165">
        <v>20</v>
      </c>
      <c r="T32" s="165">
        <v>4</v>
      </c>
      <c r="U32" s="171">
        <f t="shared" si="2"/>
        <v>20</v>
      </c>
      <c r="V32" s="158">
        <v>21</v>
      </c>
      <c r="W32" s="165">
        <v>1</v>
      </c>
      <c r="X32" s="184">
        <f t="shared" si="3"/>
        <v>4.8</v>
      </c>
      <c r="Y32" s="165">
        <v>21</v>
      </c>
      <c r="Z32" s="165">
        <v>1</v>
      </c>
      <c r="AA32" s="171">
        <f t="shared" si="4"/>
        <v>4.8</v>
      </c>
      <c r="AD32" s="69"/>
      <c r="AE32" s="70"/>
      <c r="AF32" s="70"/>
      <c r="AG32" s="69"/>
      <c r="AH32" s="70"/>
      <c r="AI32" s="70"/>
      <c r="AJ32" s="69"/>
      <c r="AK32" s="70"/>
    </row>
    <row r="33" spans="1:37" s="7" customFormat="1" ht="15" customHeight="1">
      <c r="A33" s="71">
        <v>47</v>
      </c>
      <c r="B33" s="79">
        <v>326</v>
      </c>
      <c r="C33" s="71" t="s">
        <v>73</v>
      </c>
      <c r="D33" s="113" t="s">
        <v>130</v>
      </c>
      <c r="E33" s="131">
        <v>35</v>
      </c>
      <c r="F33" s="66" t="s">
        <v>188</v>
      </c>
      <c r="G33" s="165">
        <v>28</v>
      </c>
      <c r="H33" s="165">
        <v>24</v>
      </c>
      <c r="I33" s="165">
        <v>277</v>
      </c>
      <c r="J33" s="165">
        <v>91</v>
      </c>
      <c r="K33" s="171">
        <f t="shared" si="0"/>
        <v>32.9</v>
      </c>
      <c r="L33" s="175">
        <v>16</v>
      </c>
      <c r="M33" s="165">
        <v>13</v>
      </c>
      <c r="N33" s="165">
        <v>142</v>
      </c>
      <c r="O33" s="165">
        <v>40</v>
      </c>
      <c r="P33" s="171">
        <f t="shared" si="1"/>
        <v>28.2</v>
      </c>
      <c r="Q33" s="175">
        <v>4</v>
      </c>
      <c r="R33" s="165">
        <v>2</v>
      </c>
      <c r="S33" s="165">
        <v>14</v>
      </c>
      <c r="T33" s="165">
        <v>3</v>
      </c>
      <c r="U33" s="171">
        <f t="shared" si="2"/>
        <v>21.4</v>
      </c>
      <c r="V33" s="158">
        <v>29</v>
      </c>
      <c r="W33" s="165">
        <v>3</v>
      </c>
      <c r="X33" s="184">
        <f t="shared" si="3"/>
        <v>10.3</v>
      </c>
      <c r="Y33" s="165">
        <v>29</v>
      </c>
      <c r="Z33" s="165">
        <v>3</v>
      </c>
      <c r="AA33" s="171">
        <f t="shared" si="4"/>
        <v>10.3</v>
      </c>
      <c r="AD33" s="69"/>
      <c r="AE33" s="70"/>
      <c r="AF33" s="70"/>
      <c r="AG33" s="69"/>
      <c r="AH33" s="70"/>
      <c r="AI33" s="70"/>
      <c r="AJ33" s="69"/>
      <c r="AK33" s="70"/>
    </row>
    <row r="34" spans="1:37" s="7" customFormat="1" ht="15" customHeight="1">
      <c r="A34" s="71">
        <v>47</v>
      </c>
      <c r="B34" s="79">
        <v>327</v>
      </c>
      <c r="C34" s="71" t="s">
        <v>73</v>
      </c>
      <c r="D34" s="113" t="s">
        <v>132</v>
      </c>
      <c r="E34" s="131"/>
      <c r="F34" s="66"/>
      <c r="G34" s="165"/>
      <c r="H34" s="165"/>
      <c r="I34" s="165"/>
      <c r="J34" s="165"/>
      <c r="K34" s="171" t="str">
        <f t="shared" si="0"/>
        <v> </v>
      </c>
      <c r="L34" s="175">
        <v>10</v>
      </c>
      <c r="M34" s="165">
        <v>9</v>
      </c>
      <c r="N34" s="165">
        <v>106</v>
      </c>
      <c r="O34" s="165">
        <v>32</v>
      </c>
      <c r="P34" s="171">
        <f t="shared" si="1"/>
        <v>30.2</v>
      </c>
      <c r="Q34" s="175">
        <v>5</v>
      </c>
      <c r="R34" s="165">
        <v>2</v>
      </c>
      <c r="S34" s="165">
        <v>22</v>
      </c>
      <c r="T34" s="165">
        <v>5</v>
      </c>
      <c r="U34" s="171">
        <f t="shared" si="2"/>
        <v>22.7</v>
      </c>
      <c r="V34" s="158">
        <v>16</v>
      </c>
      <c r="W34" s="165">
        <v>1</v>
      </c>
      <c r="X34" s="184">
        <f t="shared" si="3"/>
        <v>6.3</v>
      </c>
      <c r="Y34" s="165">
        <v>16</v>
      </c>
      <c r="Z34" s="165">
        <v>1</v>
      </c>
      <c r="AA34" s="171">
        <f t="shared" si="4"/>
        <v>6.3</v>
      </c>
      <c r="AD34" s="69"/>
      <c r="AE34" s="70"/>
      <c r="AF34" s="70"/>
      <c r="AG34" s="69"/>
      <c r="AH34" s="70"/>
      <c r="AI34" s="70"/>
      <c r="AJ34" s="69"/>
      <c r="AK34" s="70"/>
    </row>
    <row r="35" spans="1:37" s="7" customFormat="1" ht="15" customHeight="1">
      <c r="A35" s="71">
        <v>47</v>
      </c>
      <c r="B35" s="79">
        <v>328</v>
      </c>
      <c r="C35" s="71" t="s">
        <v>73</v>
      </c>
      <c r="D35" s="113" t="s">
        <v>133</v>
      </c>
      <c r="E35" s="131"/>
      <c r="F35" s="66"/>
      <c r="G35" s="165"/>
      <c r="H35" s="165"/>
      <c r="I35" s="165"/>
      <c r="J35" s="165"/>
      <c r="K35" s="171" t="str">
        <f>IF(G35=""," ",ROUND(J35/I35*100,1))</f>
        <v> </v>
      </c>
      <c r="L35" s="175">
        <v>8</v>
      </c>
      <c r="M35" s="165">
        <v>6</v>
      </c>
      <c r="N35" s="165">
        <v>74</v>
      </c>
      <c r="O35" s="165">
        <v>15</v>
      </c>
      <c r="P35" s="171">
        <f>IF(L35=""," ",ROUND(O35/N35*100,1))</f>
        <v>20.3</v>
      </c>
      <c r="Q35" s="175">
        <v>5</v>
      </c>
      <c r="R35" s="165">
        <v>3</v>
      </c>
      <c r="S35" s="165">
        <v>25</v>
      </c>
      <c r="T35" s="165">
        <v>6</v>
      </c>
      <c r="U35" s="171">
        <f>IF(Q35=""," ",ROUND(T35/S35*100,1))</f>
        <v>24</v>
      </c>
      <c r="V35" s="158">
        <v>18</v>
      </c>
      <c r="W35" s="165">
        <v>1</v>
      </c>
      <c r="X35" s="184">
        <f>IF(V35=""," ",ROUND(W35/V35*100,1))</f>
        <v>5.6</v>
      </c>
      <c r="Y35" s="165">
        <v>13</v>
      </c>
      <c r="Z35" s="165">
        <v>0</v>
      </c>
      <c r="AA35" s="171">
        <f>IF(Y35=""," ",ROUND(Z35/Y35*100,1))</f>
        <v>0</v>
      </c>
      <c r="AD35" s="69"/>
      <c r="AE35" s="70"/>
      <c r="AF35" s="70"/>
      <c r="AG35" s="69"/>
      <c r="AH35" s="70"/>
      <c r="AI35" s="70"/>
      <c r="AJ35" s="69"/>
      <c r="AK35" s="70"/>
    </row>
    <row r="36" spans="1:37" s="7" customFormat="1" ht="15" customHeight="1">
      <c r="A36" s="71">
        <v>47</v>
      </c>
      <c r="B36" s="79">
        <v>329</v>
      </c>
      <c r="C36" s="71" t="s">
        <v>81</v>
      </c>
      <c r="D36" s="113" t="s">
        <v>155</v>
      </c>
      <c r="E36" s="131">
        <v>30</v>
      </c>
      <c r="F36" s="66" t="s">
        <v>189</v>
      </c>
      <c r="G36" s="165">
        <v>31</v>
      </c>
      <c r="H36" s="165">
        <v>28</v>
      </c>
      <c r="I36" s="165">
        <v>290</v>
      </c>
      <c r="J36" s="165">
        <v>104</v>
      </c>
      <c r="K36" s="171">
        <f aca="true" t="shared" si="5" ref="K36:K41">IF(G36=""," ",ROUND(J36/I36*100,1))</f>
        <v>35.9</v>
      </c>
      <c r="L36" s="175">
        <v>26</v>
      </c>
      <c r="M36" s="165">
        <v>24</v>
      </c>
      <c r="N36" s="165">
        <v>262</v>
      </c>
      <c r="O36" s="165">
        <v>97</v>
      </c>
      <c r="P36" s="171">
        <f aca="true" t="shared" si="6" ref="P36:P41">IF(L36=""," ",ROUND(O36/N36*100,1))</f>
        <v>37</v>
      </c>
      <c r="Q36" s="175">
        <v>5</v>
      </c>
      <c r="R36" s="165">
        <v>4</v>
      </c>
      <c r="S36" s="165">
        <v>29</v>
      </c>
      <c r="T36" s="165">
        <v>6</v>
      </c>
      <c r="U36" s="171">
        <f aca="true" t="shared" si="7" ref="U36:U41">IF(Q36=""," ",ROUND(T36/S36*100,1))</f>
        <v>20.7</v>
      </c>
      <c r="V36" s="158">
        <v>24</v>
      </c>
      <c r="W36" s="165">
        <v>3</v>
      </c>
      <c r="X36" s="184">
        <f aca="true" t="shared" si="8" ref="X36:X41">IF(V36=""," ",ROUND(W36/V36*100,1))</f>
        <v>12.5</v>
      </c>
      <c r="Y36" s="165">
        <v>18</v>
      </c>
      <c r="Z36" s="165">
        <v>3</v>
      </c>
      <c r="AA36" s="171">
        <f aca="true" t="shared" si="9" ref="AA36:AA41">IF(Y36=""," ",ROUND(Z36/Y36*100,1))</f>
        <v>16.7</v>
      </c>
      <c r="AD36" s="69"/>
      <c r="AE36" s="70"/>
      <c r="AF36" s="70"/>
      <c r="AG36" s="69"/>
      <c r="AH36" s="70"/>
      <c r="AI36" s="70"/>
      <c r="AJ36" s="69"/>
      <c r="AK36" s="70"/>
    </row>
    <row r="37" spans="1:37" s="7" customFormat="1" ht="15" customHeight="1">
      <c r="A37" s="71">
        <v>47</v>
      </c>
      <c r="B37" s="79">
        <v>348</v>
      </c>
      <c r="C37" s="71" t="s">
        <v>73</v>
      </c>
      <c r="D37" s="113" t="s">
        <v>134</v>
      </c>
      <c r="E37" s="131"/>
      <c r="F37" s="66"/>
      <c r="G37" s="165"/>
      <c r="H37" s="165"/>
      <c r="I37" s="165"/>
      <c r="J37" s="165"/>
      <c r="K37" s="171" t="str">
        <f t="shared" si="5"/>
        <v> </v>
      </c>
      <c r="L37" s="175">
        <v>8</v>
      </c>
      <c r="M37" s="165">
        <v>8</v>
      </c>
      <c r="N37" s="165">
        <v>64</v>
      </c>
      <c r="O37" s="165">
        <v>17</v>
      </c>
      <c r="P37" s="171">
        <f t="shared" si="6"/>
        <v>26.6</v>
      </c>
      <c r="Q37" s="175">
        <v>5</v>
      </c>
      <c r="R37" s="165">
        <v>2</v>
      </c>
      <c r="S37" s="165">
        <v>18</v>
      </c>
      <c r="T37" s="165">
        <v>3</v>
      </c>
      <c r="U37" s="171">
        <f t="shared" si="7"/>
        <v>16.7</v>
      </c>
      <c r="V37" s="158">
        <v>15</v>
      </c>
      <c r="W37" s="165">
        <v>1</v>
      </c>
      <c r="X37" s="184">
        <f t="shared" si="8"/>
        <v>6.7</v>
      </c>
      <c r="Y37" s="165">
        <v>15</v>
      </c>
      <c r="Z37" s="165">
        <v>1</v>
      </c>
      <c r="AA37" s="171">
        <f t="shared" si="9"/>
        <v>6.7</v>
      </c>
      <c r="AD37" s="69"/>
      <c r="AE37" s="70"/>
      <c r="AF37" s="70"/>
      <c r="AG37" s="69"/>
      <c r="AH37" s="70"/>
      <c r="AI37" s="70"/>
      <c r="AJ37" s="69"/>
      <c r="AK37" s="70"/>
    </row>
    <row r="38" spans="1:37" s="7" customFormat="1" ht="15" customHeight="1">
      <c r="A38" s="71">
        <v>47</v>
      </c>
      <c r="B38" s="79">
        <v>350</v>
      </c>
      <c r="C38" s="71" t="s">
        <v>73</v>
      </c>
      <c r="D38" s="113" t="s">
        <v>135</v>
      </c>
      <c r="E38" s="131">
        <v>30</v>
      </c>
      <c r="F38" s="66" t="s">
        <v>188</v>
      </c>
      <c r="G38" s="165">
        <v>38</v>
      </c>
      <c r="H38" s="165">
        <v>17</v>
      </c>
      <c r="I38" s="165">
        <v>228</v>
      </c>
      <c r="J38" s="165">
        <v>74</v>
      </c>
      <c r="K38" s="171">
        <f t="shared" si="5"/>
        <v>32.5</v>
      </c>
      <c r="L38" s="175">
        <v>23</v>
      </c>
      <c r="M38" s="165">
        <v>14</v>
      </c>
      <c r="N38" s="165">
        <v>130</v>
      </c>
      <c r="O38" s="165">
        <v>43</v>
      </c>
      <c r="P38" s="171">
        <f t="shared" si="6"/>
        <v>33.1</v>
      </c>
      <c r="Q38" s="175">
        <v>5</v>
      </c>
      <c r="R38" s="165">
        <v>3</v>
      </c>
      <c r="S38" s="165">
        <v>29</v>
      </c>
      <c r="T38" s="165">
        <v>4</v>
      </c>
      <c r="U38" s="171">
        <f t="shared" si="7"/>
        <v>13.8</v>
      </c>
      <c r="V38" s="158">
        <v>23</v>
      </c>
      <c r="W38" s="165">
        <v>1</v>
      </c>
      <c r="X38" s="184">
        <f t="shared" si="8"/>
        <v>4.3</v>
      </c>
      <c r="Y38" s="165">
        <v>23</v>
      </c>
      <c r="Z38" s="165">
        <v>1</v>
      </c>
      <c r="AA38" s="171">
        <f t="shared" si="9"/>
        <v>4.3</v>
      </c>
      <c r="AD38" s="69"/>
      <c r="AE38" s="70"/>
      <c r="AF38" s="70"/>
      <c r="AG38" s="69"/>
      <c r="AH38" s="70"/>
      <c r="AI38" s="70"/>
      <c r="AJ38" s="69"/>
      <c r="AK38" s="70"/>
    </row>
    <row r="39" spans="1:37" s="7" customFormat="1" ht="15" customHeight="1">
      <c r="A39" s="71">
        <v>47</v>
      </c>
      <c r="B39" s="79">
        <v>353</v>
      </c>
      <c r="C39" s="71" t="s">
        <v>73</v>
      </c>
      <c r="D39" s="113" t="s">
        <v>138</v>
      </c>
      <c r="E39" s="131"/>
      <c r="F39" s="66"/>
      <c r="G39" s="165"/>
      <c r="H39" s="165"/>
      <c r="I39" s="165"/>
      <c r="J39" s="165"/>
      <c r="K39" s="171" t="str">
        <f t="shared" si="5"/>
        <v> </v>
      </c>
      <c r="L39" s="175">
        <v>5</v>
      </c>
      <c r="M39" s="165">
        <v>1</v>
      </c>
      <c r="N39" s="165">
        <v>18</v>
      </c>
      <c r="O39" s="165">
        <v>2</v>
      </c>
      <c r="P39" s="171">
        <f t="shared" si="6"/>
        <v>11.1</v>
      </c>
      <c r="Q39" s="175">
        <v>4</v>
      </c>
      <c r="R39" s="165">
        <v>1</v>
      </c>
      <c r="S39" s="165">
        <v>14</v>
      </c>
      <c r="T39" s="165">
        <v>1</v>
      </c>
      <c r="U39" s="171">
        <f t="shared" si="7"/>
        <v>7.1</v>
      </c>
      <c r="V39" s="158">
        <v>11</v>
      </c>
      <c r="W39" s="165">
        <v>1</v>
      </c>
      <c r="X39" s="184">
        <f t="shared" si="8"/>
        <v>9.1</v>
      </c>
      <c r="Y39" s="165">
        <v>7</v>
      </c>
      <c r="Z39" s="165">
        <v>1</v>
      </c>
      <c r="AA39" s="171">
        <f t="shared" si="9"/>
        <v>14.3</v>
      </c>
      <c r="AD39" s="69"/>
      <c r="AE39" s="70"/>
      <c r="AF39" s="70"/>
      <c r="AG39" s="69"/>
      <c r="AH39" s="70"/>
      <c r="AI39" s="70"/>
      <c r="AJ39" s="69"/>
      <c r="AK39" s="70"/>
    </row>
    <row r="40" spans="1:37" s="7" customFormat="1" ht="15" customHeight="1">
      <c r="A40" s="71">
        <v>47</v>
      </c>
      <c r="B40" s="79">
        <v>354</v>
      </c>
      <c r="C40" s="71" t="s">
        <v>73</v>
      </c>
      <c r="D40" s="113" t="s">
        <v>139</v>
      </c>
      <c r="E40" s="131"/>
      <c r="F40" s="66"/>
      <c r="G40" s="165"/>
      <c r="H40" s="165"/>
      <c r="I40" s="165"/>
      <c r="J40" s="165"/>
      <c r="K40" s="171" t="str">
        <f t="shared" si="5"/>
        <v> </v>
      </c>
      <c r="L40" s="175">
        <v>2</v>
      </c>
      <c r="M40" s="165">
        <v>1</v>
      </c>
      <c r="N40" s="165">
        <v>8</v>
      </c>
      <c r="O40" s="165">
        <v>1</v>
      </c>
      <c r="P40" s="171">
        <f t="shared" si="6"/>
        <v>12.5</v>
      </c>
      <c r="Q40" s="175">
        <v>4</v>
      </c>
      <c r="R40" s="165">
        <v>2</v>
      </c>
      <c r="S40" s="165">
        <v>19</v>
      </c>
      <c r="T40" s="165">
        <v>2</v>
      </c>
      <c r="U40" s="171">
        <f t="shared" si="7"/>
        <v>10.5</v>
      </c>
      <c r="V40" s="158">
        <v>10</v>
      </c>
      <c r="W40" s="165">
        <v>1</v>
      </c>
      <c r="X40" s="184">
        <f t="shared" si="8"/>
        <v>10</v>
      </c>
      <c r="Y40" s="165">
        <v>8</v>
      </c>
      <c r="Z40" s="165">
        <v>1</v>
      </c>
      <c r="AA40" s="171">
        <f t="shared" si="9"/>
        <v>12.5</v>
      </c>
      <c r="AD40" s="69"/>
      <c r="AE40" s="70"/>
      <c r="AF40" s="70"/>
      <c r="AG40" s="69"/>
      <c r="AH40" s="70"/>
      <c r="AI40" s="70"/>
      <c r="AJ40" s="69"/>
      <c r="AK40" s="70"/>
    </row>
    <row r="41" spans="1:37" s="7" customFormat="1" ht="15" customHeight="1">
      <c r="A41" s="71">
        <v>47</v>
      </c>
      <c r="B41" s="79">
        <v>355</v>
      </c>
      <c r="C41" s="71" t="s">
        <v>73</v>
      </c>
      <c r="D41" s="113" t="s">
        <v>141</v>
      </c>
      <c r="E41" s="131"/>
      <c r="F41" s="66"/>
      <c r="G41" s="165"/>
      <c r="H41" s="165"/>
      <c r="I41" s="165"/>
      <c r="J41" s="165"/>
      <c r="K41" s="171" t="str">
        <f t="shared" si="5"/>
        <v> </v>
      </c>
      <c r="L41" s="175">
        <v>3</v>
      </c>
      <c r="M41" s="165">
        <v>2</v>
      </c>
      <c r="N41" s="165">
        <v>9</v>
      </c>
      <c r="O41" s="165">
        <v>4</v>
      </c>
      <c r="P41" s="171">
        <f t="shared" si="6"/>
        <v>44.4</v>
      </c>
      <c r="Q41" s="175">
        <v>4</v>
      </c>
      <c r="R41" s="165">
        <v>3</v>
      </c>
      <c r="S41" s="165">
        <v>16</v>
      </c>
      <c r="T41" s="165">
        <v>3</v>
      </c>
      <c r="U41" s="171">
        <f t="shared" si="7"/>
        <v>18.8</v>
      </c>
      <c r="V41" s="158">
        <v>8</v>
      </c>
      <c r="W41" s="165">
        <v>0</v>
      </c>
      <c r="X41" s="184">
        <f t="shared" si="8"/>
        <v>0</v>
      </c>
      <c r="Y41" s="165">
        <v>7</v>
      </c>
      <c r="Z41" s="165">
        <v>0</v>
      </c>
      <c r="AA41" s="171">
        <f t="shared" si="9"/>
        <v>0</v>
      </c>
      <c r="AD41" s="69"/>
      <c r="AE41" s="70"/>
      <c r="AF41" s="70"/>
      <c r="AG41" s="69"/>
      <c r="AH41" s="70"/>
      <c r="AI41" s="70"/>
      <c r="AJ41" s="69"/>
      <c r="AK41" s="70"/>
    </row>
    <row r="42" spans="1:37" s="7" customFormat="1" ht="15" customHeight="1">
      <c r="A42" s="71">
        <v>47</v>
      </c>
      <c r="B42" s="79">
        <v>356</v>
      </c>
      <c r="C42" s="71" t="s">
        <v>73</v>
      </c>
      <c r="D42" s="113" t="s">
        <v>157</v>
      </c>
      <c r="E42" s="131"/>
      <c r="F42" s="66"/>
      <c r="G42" s="165"/>
      <c r="H42" s="165"/>
      <c r="I42" s="165"/>
      <c r="J42" s="165"/>
      <c r="K42" s="171" t="str">
        <f aca="true" t="shared" si="10" ref="K42:K51">IF(G42=""," ",ROUND(J42/I42*100,1))</f>
        <v> </v>
      </c>
      <c r="L42" s="175">
        <v>6</v>
      </c>
      <c r="M42" s="165">
        <v>3</v>
      </c>
      <c r="N42" s="165">
        <v>42</v>
      </c>
      <c r="O42" s="165">
        <v>4</v>
      </c>
      <c r="P42" s="171">
        <f aca="true" t="shared" si="11" ref="P42:P50">IF(L42=""," ",ROUND(O42/N42*100,1))</f>
        <v>9.5</v>
      </c>
      <c r="Q42" s="175">
        <v>5</v>
      </c>
      <c r="R42" s="165">
        <v>1</v>
      </c>
      <c r="S42" s="165">
        <v>17</v>
      </c>
      <c r="T42" s="165">
        <v>3</v>
      </c>
      <c r="U42" s="171">
        <f aca="true" t="shared" si="12" ref="U42:U49">IF(Q42=""," ",ROUND(T42/S42*100,1))</f>
        <v>17.6</v>
      </c>
      <c r="V42" s="158">
        <v>6</v>
      </c>
      <c r="W42" s="165">
        <v>0</v>
      </c>
      <c r="X42" s="184">
        <f aca="true" t="shared" si="13" ref="X42:X51">IF(V42=""," ",ROUND(W42/V42*100,1))</f>
        <v>0</v>
      </c>
      <c r="Y42" s="165">
        <v>5</v>
      </c>
      <c r="Z42" s="165">
        <v>0</v>
      </c>
      <c r="AA42" s="171">
        <f aca="true" t="shared" si="14" ref="AA42:AA51">IF(Y42=""," ",ROUND(Z42/Y42*100,1))</f>
        <v>0</v>
      </c>
      <c r="AD42" s="69"/>
      <c r="AE42" s="70"/>
      <c r="AF42" s="70"/>
      <c r="AG42" s="69"/>
      <c r="AH42" s="70"/>
      <c r="AI42" s="70"/>
      <c r="AJ42" s="69"/>
      <c r="AK42" s="70"/>
    </row>
    <row r="43" spans="1:37" s="7" customFormat="1" ht="15" customHeight="1">
      <c r="A43" s="71">
        <v>47</v>
      </c>
      <c r="B43" s="79">
        <v>357</v>
      </c>
      <c r="C43" s="71" t="s">
        <v>142</v>
      </c>
      <c r="D43" s="113" t="s">
        <v>143</v>
      </c>
      <c r="E43" s="131"/>
      <c r="F43" s="66"/>
      <c r="G43" s="165"/>
      <c r="H43" s="165"/>
      <c r="I43" s="165"/>
      <c r="J43" s="165"/>
      <c r="K43" s="171" t="str">
        <f t="shared" si="10"/>
        <v> </v>
      </c>
      <c r="L43" s="175">
        <v>9</v>
      </c>
      <c r="M43" s="165">
        <v>6</v>
      </c>
      <c r="N43" s="165">
        <v>88</v>
      </c>
      <c r="O43" s="165">
        <v>11</v>
      </c>
      <c r="P43" s="171">
        <f t="shared" si="11"/>
        <v>12.5</v>
      </c>
      <c r="Q43" s="175">
        <v>5</v>
      </c>
      <c r="R43" s="165">
        <v>2</v>
      </c>
      <c r="S43" s="165">
        <v>22</v>
      </c>
      <c r="T43" s="165">
        <v>2</v>
      </c>
      <c r="U43" s="171">
        <f t="shared" si="12"/>
        <v>9.1</v>
      </c>
      <c r="V43" s="158">
        <v>8</v>
      </c>
      <c r="W43" s="175">
        <v>0</v>
      </c>
      <c r="X43" s="184">
        <f t="shared" si="13"/>
        <v>0</v>
      </c>
      <c r="Y43" s="165">
        <v>8</v>
      </c>
      <c r="Z43" s="175">
        <v>0</v>
      </c>
      <c r="AA43" s="171">
        <f t="shared" si="14"/>
        <v>0</v>
      </c>
      <c r="AD43" s="69"/>
      <c r="AE43" s="70"/>
      <c r="AF43" s="70"/>
      <c r="AG43" s="69"/>
      <c r="AH43" s="70"/>
      <c r="AI43" s="70"/>
      <c r="AJ43" s="69"/>
      <c r="AK43" s="70"/>
    </row>
    <row r="44" spans="1:37" s="7" customFormat="1" ht="15" customHeight="1">
      <c r="A44" s="71">
        <v>47</v>
      </c>
      <c r="B44" s="79">
        <v>358</v>
      </c>
      <c r="C44" s="71" t="s">
        <v>73</v>
      </c>
      <c r="D44" s="113" t="s">
        <v>159</v>
      </c>
      <c r="E44" s="131"/>
      <c r="F44" s="66"/>
      <c r="G44" s="165"/>
      <c r="H44" s="165"/>
      <c r="I44" s="165"/>
      <c r="J44" s="165"/>
      <c r="K44" s="171" t="str">
        <f t="shared" si="10"/>
        <v> </v>
      </c>
      <c r="L44" s="175">
        <v>4</v>
      </c>
      <c r="M44" s="165">
        <v>1</v>
      </c>
      <c r="N44" s="165">
        <v>26</v>
      </c>
      <c r="O44" s="165">
        <v>2</v>
      </c>
      <c r="P44" s="171">
        <f t="shared" si="11"/>
        <v>7.7</v>
      </c>
      <c r="Q44" s="175">
        <v>5</v>
      </c>
      <c r="R44" s="165">
        <v>2</v>
      </c>
      <c r="S44" s="165">
        <v>16</v>
      </c>
      <c r="T44" s="165">
        <v>3</v>
      </c>
      <c r="U44" s="171">
        <f t="shared" si="12"/>
        <v>18.8</v>
      </c>
      <c r="V44" s="158">
        <v>6</v>
      </c>
      <c r="W44" s="165">
        <v>0</v>
      </c>
      <c r="X44" s="184">
        <f t="shared" si="13"/>
        <v>0</v>
      </c>
      <c r="Y44" s="165">
        <v>6</v>
      </c>
      <c r="Z44" s="165">
        <v>0</v>
      </c>
      <c r="AA44" s="171">
        <f t="shared" si="14"/>
        <v>0</v>
      </c>
      <c r="AD44" s="69"/>
      <c r="AE44" s="70"/>
      <c r="AF44" s="70"/>
      <c r="AG44" s="69"/>
      <c r="AH44" s="70"/>
      <c r="AI44" s="70"/>
      <c r="AJ44" s="69"/>
      <c r="AK44" s="70"/>
    </row>
    <row r="45" spans="1:37" s="7" customFormat="1" ht="15" customHeight="1">
      <c r="A45" s="71">
        <v>47</v>
      </c>
      <c r="B45" s="79">
        <v>359</v>
      </c>
      <c r="C45" s="71" t="s">
        <v>73</v>
      </c>
      <c r="D45" s="113" t="s">
        <v>158</v>
      </c>
      <c r="E45" s="131"/>
      <c r="F45" s="66"/>
      <c r="G45" s="165"/>
      <c r="H45" s="165"/>
      <c r="I45" s="165"/>
      <c r="J45" s="165"/>
      <c r="K45" s="171" t="str">
        <f t="shared" si="10"/>
        <v> </v>
      </c>
      <c r="L45" s="175">
        <v>6</v>
      </c>
      <c r="M45" s="165">
        <v>5</v>
      </c>
      <c r="N45" s="165">
        <v>48</v>
      </c>
      <c r="O45" s="165">
        <v>8</v>
      </c>
      <c r="P45" s="171">
        <f t="shared" si="11"/>
        <v>16.7</v>
      </c>
      <c r="Q45" s="175">
        <v>4</v>
      </c>
      <c r="R45" s="165">
        <v>2</v>
      </c>
      <c r="S45" s="165">
        <v>15</v>
      </c>
      <c r="T45" s="165">
        <v>3</v>
      </c>
      <c r="U45" s="171">
        <f t="shared" si="12"/>
        <v>20</v>
      </c>
      <c r="V45" s="158">
        <v>13</v>
      </c>
      <c r="W45" s="175">
        <v>0</v>
      </c>
      <c r="X45" s="184">
        <f t="shared" si="13"/>
        <v>0</v>
      </c>
      <c r="Y45" s="165">
        <v>11</v>
      </c>
      <c r="Z45" s="175">
        <v>0</v>
      </c>
      <c r="AA45" s="171">
        <f t="shared" si="14"/>
        <v>0</v>
      </c>
      <c r="AD45" s="69"/>
      <c r="AE45" s="70"/>
      <c r="AF45" s="70"/>
      <c r="AG45" s="69"/>
      <c r="AH45" s="70"/>
      <c r="AI45" s="70"/>
      <c r="AJ45" s="69"/>
      <c r="AK45" s="70"/>
    </row>
    <row r="46" spans="1:37" s="7" customFormat="1" ht="15" customHeight="1">
      <c r="A46" s="71">
        <v>47</v>
      </c>
      <c r="B46" s="79">
        <v>360</v>
      </c>
      <c r="C46" s="71" t="s">
        <v>73</v>
      </c>
      <c r="D46" s="113" t="s">
        <v>152</v>
      </c>
      <c r="E46" s="131"/>
      <c r="F46" s="66"/>
      <c r="G46" s="165"/>
      <c r="H46" s="165"/>
      <c r="I46" s="165"/>
      <c r="J46" s="165"/>
      <c r="K46" s="171" t="str">
        <f>IF(G46=""," ",ROUND(J46/I46*100,1))</f>
        <v> </v>
      </c>
      <c r="L46" s="175">
        <v>8</v>
      </c>
      <c r="M46" s="175">
        <v>5</v>
      </c>
      <c r="N46" s="175">
        <v>59</v>
      </c>
      <c r="O46" s="175">
        <v>10</v>
      </c>
      <c r="P46" s="182">
        <f>IF(L46=""," ",ROUND(O46/N46*100,1))</f>
        <v>16.9</v>
      </c>
      <c r="Q46" s="175">
        <v>5</v>
      </c>
      <c r="R46" s="165">
        <v>4</v>
      </c>
      <c r="S46" s="165">
        <v>22</v>
      </c>
      <c r="T46" s="165">
        <v>8</v>
      </c>
      <c r="U46" s="171">
        <f>IF(Q46=""," ",ROUND(T46/S46*100,1))</f>
        <v>36.4</v>
      </c>
      <c r="V46" s="158">
        <v>12</v>
      </c>
      <c r="W46" s="165">
        <v>0</v>
      </c>
      <c r="X46" s="184">
        <f>IF(V46=""," ",ROUND(W46/V46*100,1))</f>
        <v>0</v>
      </c>
      <c r="Y46" s="165">
        <v>12</v>
      </c>
      <c r="Z46" s="165">
        <v>0</v>
      </c>
      <c r="AA46" s="171">
        <f>IF(Y46=""," ",ROUND(Z46/Y46*100,1))</f>
        <v>0</v>
      </c>
      <c r="AD46" s="69"/>
      <c r="AE46" s="70"/>
      <c r="AF46" s="70"/>
      <c r="AG46" s="69"/>
      <c r="AH46" s="70"/>
      <c r="AI46" s="70"/>
      <c r="AJ46" s="69"/>
      <c r="AK46" s="70"/>
    </row>
    <row r="47" spans="1:37" s="7" customFormat="1" ht="15" customHeight="1">
      <c r="A47" s="71">
        <v>47</v>
      </c>
      <c r="B47" s="79">
        <v>361</v>
      </c>
      <c r="C47" s="71" t="s">
        <v>73</v>
      </c>
      <c r="D47" s="113" t="s">
        <v>144</v>
      </c>
      <c r="E47" s="131"/>
      <c r="F47" s="66"/>
      <c r="G47" s="165"/>
      <c r="H47" s="165"/>
      <c r="I47" s="165"/>
      <c r="J47" s="165"/>
      <c r="K47" s="171" t="str">
        <f t="shared" si="10"/>
        <v> </v>
      </c>
      <c r="L47" s="175">
        <v>6</v>
      </c>
      <c r="M47" s="165">
        <v>4</v>
      </c>
      <c r="N47" s="165">
        <v>60</v>
      </c>
      <c r="O47" s="165">
        <v>6</v>
      </c>
      <c r="P47" s="171">
        <f t="shared" si="11"/>
        <v>10</v>
      </c>
      <c r="Q47" s="175">
        <v>5</v>
      </c>
      <c r="R47" s="165">
        <v>2</v>
      </c>
      <c r="S47" s="165">
        <v>30</v>
      </c>
      <c r="T47" s="165">
        <v>2</v>
      </c>
      <c r="U47" s="171">
        <f t="shared" si="12"/>
        <v>6.7</v>
      </c>
      <c r="V47" s="158">
        <v>20</v>
      </c>
      <c r="W47" s="165">
        <v>1</v>
      </c>
      <c r="X47" s="184">
        <f t="shared" si="13"/>
        <v>5</v>
      </c>
      <c r="Y47" s="165">
        <v>19</v>
      </c>
      <c r="Z47" s="165">
        <v>1</v>
      </c>
      <c r="AA47" s="171">
        <f t="shared" si="14"/>
        <v>5.3</v>
      </c>
      <c r="AD47" s="69"/>
      <c r="AE47" s="70"/>
      <c r="AF47" s="70"/>
      <c r="AG47" s="69"/>
      <c r="AH47" s="70"/>
      <c r="AI47" s="70"/>
      <c r="AJ47" s="69"/>
      <c r="AK47" s="70"/>
    </row>
    <row r="48" spans="1:37" s="7" customFormat="1" ht="15" customHeight="1">
      <c r="A48" s="71">
        <v>47</v>
      </c>
      <c r="B48" s="79">
        <v>362</v>
      </c>
      <c r="C48" s="71" t="s">
        <v>73</v>
      </c>
      <c r="D48" s="113" t="s">
        <v>150</v>
      </c>
      <c r="E48" s="131"/>
      <c r="F48" s="66"/>
      <c r="G48" s="165"/>
      <c r="H48" s="165"/>
      <c r="I48" s="165"/>
      <c r="J48" s="165"/>
      <c r="K48" s="171" t="str">
        <f t="shared" si="10"/>
        <v> </v>
      </c>
      <c r="L48" s="175">
        <v>11</v>
      </c>
      <c r="M48" s="165">
        <v>8</v>
      </c>
      <c r="N48" s="165">
        <v>126</v>
      </c>
      <c r="O48" s="165">
        <v>28</v>
      </c>
      <c r="P48" s="171">
        <f t="shared" si="11"/>
        <v>22.2</v>
      </c>
      <c r="Q48" s="175">
        <v>5</v>
      </c>
      <c r="R48" s="165">
        <v>1</v>
      </c>
      <c r="S48" s="165">
        <v>29</v>
      </c>
      <c r="T48" s="165">
        <v>2</v>
      </c>
      <c r="U48" s="171">
        <f t="shared" si="12"/>
        <v>6.9</v>
      </c>
      <c r="V48" s="158">
        <v>22</v>
      </c>
      <c r="W48" s="165">
        <v>1</v>
      </c>
      <c r="X48" s="184">
        <f t="shared" si="13"/>
        <v>4.5</v>
      </c>
      <c r="Y48" s="165">
        <v>21</v>
      </c>
      <c r="Z48" s="165">
        <v>1</v>
      </c>
      <c r="AA48" s="171">
        <f t="shared" si="14"/>
        <v>4.8</v>
      </c>
      <c r="AD48" s="69"/>
      <c r="AE48" s="70"/>
      <c r="AF48" s="70"/>
      <c r="AG48" s="69"/>
      <c r="AH48" s="70"/>
      <c r="AI48" s="70"/>
      <c r="AJ48" s="69"/>
      <c r="AK48" s="70"/>
    </row>
    <row r="49" spans="1:37" s="7" customFormat="1" ht="15" customHeight="1">
      <c r="A49" s="71">
        <v>47</v>
      </c>
      <c r="B49" s="79">
        <v>375</v>
      </c>
      <c r="C49" s="71" t="s">
        <v>73</v>
      </c>
      <c r="D49" s="113" t="s">
        <v>162</v>
      </c>
      <c r="E49" s="131"/>
      <c r="F49" s="66"/>
      <c r="G49" s="165"/>
      <c r="H49" s="165"/>
      <c r="I49" s="165"/>
      <c r="J49" s="165"/>
      <c r="K49" s="171" t="str">
        <f t="shared" si="10"/>
        <v> </v>
      </c>
      <c r="L49" s="175">
        <v>8</v>
      </c>
      <c r="M49" s="165">
        <v>4</v>
      </c>
      <c r="N49" s="165">
        <v>63</v>
      </c>
      <c r="O49" s="165">
        <v>9</v>
      </c>
      <c r="P49" s="171">
        <f t="shared" si="11"/>
        <v>14.3</v>
      </c>
      <c r="Q49" s="175">
        <v>5</v>
      </c>
      <c r="R49" s="165">
        <v>0</v>
      </c>
      <c r="S49" s="165">
        <v>20</v>
      </c>
      <c r="T49" s="165">
        <v>0</v>
      </c>
      <c r="U49" s="171">
        <f t="shared" si="12"/>
        <v>0</v>
      </c>
      <c r="V49" s="158">
        <v>6</v>
      </c>
      <c r="W49" s="165">
        <v>0</v>
      </c>
      <c r="X49" s="184">
        <f t="shared" si="13"/>
        <v>0</v>
      </c>
      <c r="Y49" s="165">
        <v>6</v>
      </c>
      <c r="Z49" s="165">
        <v>0</v>
      </c>
      <c r="AA49" s="171">
        <f t="shared" si="14"/>
        <v>0</v>
      </c>
      <c r="AD49" s="69"/>
      <c r="AE49" s="70"/>
      <c r="AF49" s="70"/>
      <c r="AG49" s="69"/>
      <c r="AH49" s="70"/>
      <c r="AI49" s="70"/>
      <c r="AJ49" s="69"/>
      <c r="AK49" s="70"/>
    </row>
    <row r="50" spans="1:37" s="7" customFormat="1" ht="15" customHeight="1">
      <c r="A50" s="71">
        <v>47</v>
      </c>
      <c r="B50" s="79">
        <v>381</v>
      </c>
      <c r="C50" s="71" t="s">
        <v>73</v>
      </c>
      <c r="D50" s="113" t="s">
        <v>145</v>
      </c>
      <c r="E50" s="131"/>
      <c r="F50" s="66"/>
      <c r="G50" s="165"/>
      <c r="H50" s="165"/>
      <c r="I50" s="165"/>
      <c r="J50" s="165"/>
      <c r="K50" s="171" t="str">
        <f t="shared" si="10"/>
        <v> </v>
      </c>
      <c r="L50" s="175">
        <v>5</v>
      </c>
      <c r="M50" s="165">
        <v>4</v>
      </c>
      <c r="N50" s="165">
        <v>44</v>
      </c>
      <c r="O50" s="165">
        <v>7</v>
      </c>
      <c r="P50" s="171">
        <f t="shared" si="11"/>
        <v>15.9</v>
      </c>
      <c r="Q50" s="175">
        <v>5</v>
      </c>
      <c r="R50" s="165">
        <v>0</v>
      </c>
      <c r="S50" s="165">
        <v>27</v>
      </c>
      <c r="T50" s="165">
        <v>0</v>
      </c>
      <c r="U50" s="171">
        <f>IF(Q50=""," ",ROUND(T50/S50*100,1))</f>
        <v>0</v>
      </c>
      <c r="V50" s="158">
        <v>15</v>
      </c>
      <c r="W50" s="165">
        <v>1</v>
      </c>
      <c r="X50" s="184">
        <f t="shared" si="13"/>
        <v>6.7</v>
      </c>
      <c r="Y50" s="165">
        <v>15</v>
      </c>
      <c r="Z50" s="165">
        <v>1</v>
      </c>
      <c r="AA50" s="171">
        <f t="shared" si="14"/>
        <v>6.7</v>
      </c>
      <c r="AD50" s="69"/>
      <c r="AE50" s="70"/>
      <c r="AF50" s="70"/>
      <c r="AG50" s="69"/>
      <c r="AH50" s="70"/>
      <c r="AI50" s="70"/>
      <c r="AJ50" s="69"/>
      <c r="AK50" s="70"/>
    </row>
    <row r="51" spans="1:37" s="7" customFormat="1" ht="15" customHeight="1" thickBot="1">
      <c r="A51" s="71">
        <v>47</v>
      </c>
      <c r="B51" s="79">
        <v>382</v>
      </c>
      <c r="C51" s="71" t="s">
        <v>73</v>
      </c>
      <c r="D51" s="113" t="s">
        <v>146</v>
      </c>
      <c r="E51" s="131"/>
      <c r="F51" s="66"/>
      <c r="G51" s="165"/>
      <c r="H51" s="165"/>
      <c r="I51" s="165"/>
      <c r="J51" s="165"/>
      <c r="K51" s="171" t="str">
        <f t="shared" si="10"/>
        <v> </v>
      </c>
      <c r="L51" s="175">
        <v>0</v>
      </c>
      <c r="M51" s="175">
        <v>0</v>
      </c>
      <c r="N51" s="175">
        <v>0</v>
      </c>
      <c r="O51" s="175">
        <v>0</v>
      </c>
      <c r="P51" s="182"/>
      <c r="Q51" s="175">
        <v>3</v>
      </c>
      <c r="R51" s="165">
        <v>1</v>
      </c>
      <c r="S51" s="165">
        <v>3</v>
      </c>
      <c r="T51" s="165">
        <v>1</v>
      </c>
      <c r="U51" s="171">
        <f>IF(Q51=""," ",ROUND(T51/S51*100,1))</f>
        <v>33.3</v>
      </c>
      <c r="V51" s="158">
        <v>8</v>
      </c>
      <c r="W51" s="165">
        <v>2</v>
      </c>
      <c r="X51" s="184">
        <f t="shared" si="13"/>
        <v>25</v>
      </c>
      <c r="Y51" s="165">
        <v>8</v>
      </c>
      <c r="Z51" s="165">
        <v>2</v>
      </c>
      <c r="AA51" s="171">
        <f t="shared" si="14"/>
        <v>25</v>
      </c>
      <c r="AD51" s="69"/>
      <c r="AE51" s="70"/>
      <c r="AF51" s="70"/>
      <c r="AG51" s="69"/>
      <c r="AH51" s="70"/>
      <c r="AI51" s="70"/>
      <c r="AJ51" s="69"/>
      <c r="AK51" s="70"/>
    </row>
    <row r="52" spans="1:27" s="7" customFormat="1" ht="18" customHeight="1" thickBot="1">
      <c r="A52" s="115"/>
      <c r="B52" s="116"/>
      <c r="C52" s="115"/>
      <c r="D52" s="117" t="s">
        <v>13</v>
      </c>
      <c r="E52" s="187"/>
      <c r="F52" s="31"/>
      <c r="G52" s="173"/>
      <c r="H52" s="173"/>
      <c r="I52" s="173"/>
      <c r="J52" s="173"/>
      <c r="K52" s="180"/>
      <c r="L52" s="168">
        <f>SUM(L11:L51)</f>
        <v>685</v>
      </c>
      <c r="M52" s="168">
        <f>SUM(M11:M51)</f>
        <v>524</v>
      </c>
      <c r="N52" s="168">
        <f>SUM(N11:N51)</f>
        <v>7172</v>
      </c>
      <c r="O52" s="168">
        <f>SUM(O11:O51)</f>
        <v>1823</v>
      </c>
      <c r="P52" s="172">
        <f>IF(L52=" "," ",ROUND(O52/N52*100,1))</f>
        <v>25.4</v>
      </c>
      <c r="Q52" s="168">
        <f>SUM(Q11:Q51)</f>
        <v>197</v>
      </c>
      <c r="R52" s="168">
        <f>SUM(R11:R51)</f>
        <v>90</v>
      </c>
      <c r="S52" s="168">
        <f>SUM(S11:S51)</f>
        <v>1001</v>
      </c>
      <c r="T52" s="168">
        <f>SUM(T11:T51)</f>
        <v>132</v>
      </c>
      <c r="U52" s="172">
        <f>IF(Q52=""," ",ROUND(T52/S52*100,1))</f>
        <v>13.2</v>
      </c>
      <c r="V52" s="178"/>
      <c r="W52" s="173"/>
      <c r="X52" s="185"/>
      <c r="Y52" s="173"/>
      <c r="Z52" s="173"/>
      <c r="AA52" s="180"/>
    </row>
    <row r="53" spans="1:27" s="7" customFormat="1" ht="15" customHeight="1" thickBot="1">
      <c r="A53" s="110"/>
      <c r="B53" s="118"/>
      <c r="C53" s="110"/>
      <c r="D53" s="119"/>
      <c r="E53" s="188"/>
      <c r="F53" s="120"/>
      <c r="G53" s="174"/>
      <c r="H53" s="174"/>
      <c r="I53" s="174"/>
      <c r="J53" s="174"/>
      <c r="K53" s="181"/>
      <c r="L53" s="176"/>
      <c r="M53" s="165"/>
      <c r="N53" s="177"/>
      <c r="O53" s="165"/>
      <c r="P53" s="183" t="str">
        <f>IF(L53=""," ",ROUND(O53/N53*100,1))</f>
        <v> </v>
      </c>
      <c r="Q53" s="176"/>
      <c r="R53" s="165"/>
      <c r="S53" s="177"/>
      <c r="T53" s="165"/>
      <c r="U53" s="183" t="str">
        <f>IF(Q53=""," ",ROUND(T53/S53*100,1))</f>
        <v> </v>
      </c>
      <c r="V53" s="179"/>
      <c r="W53" s="174"/>
      <c r="X53" s="186"/>
      <c r="Y53" s="174"/>
      <c r="Z53" s="174"/>
      <c r="AA53" s="181"/>
    </row>
    <row r="54" spans="1:27" s="7" customFormat="1" ht="18" customHeight="1" thickBot="1">
      <c r="A54" s="115"/>
      <c r="B54" s="116"/>
      <c r="C54" s="276" t="s">
        <v>12</v>
      </c>
      <c r="D54" s="301"/>
      <c r="E54" s="187"/>
      <c r="F54" s="31"/>
      <c r="G54" s="173"/>
      <c r="H54" s="173"/>
      <c r="I54" s="173"/>
      <c r="J54" s="173"/>
      <c r="K54" s="180"/>
      <c r="L54" s="168">
        <f>SUM(L53:L53)</f>
        <v>0</v>
      </c>
      <c r="M54" s="168">
        <f>SUM(M53:M53)</f>
        <v>0</v>
      </c>
      <c r="N54" s="168">
        <f>SUM(N53:N53)</f>
        <v>0</v>
      </c>
      <c r="O54" s="168">
        <f>SUM(O53:O53)</f>
        <v>0</v>
      </c>
      <c r="P54" s="172">
        <f>IF(L54=0,"",ROUND(O54/N54*100,1))</f>
      </c>
      <c r="Q54" s="168">
        <f>SUM(Q53:Q53)</f>
        <v>0</v>
      </c>
      <c r="R54" s="168">
        <f>SUM(R53:R53)</f>
        <v>0</v>
      </c>
      <c r="S54" s="168">
        <f>SUM(S53:S53)</f>
        <v>0</v>
      </c>
      <c r="T54" s="168">
        <f>SUM(T53:T53)</f>
        <v>0</v>
      </c>
      <c r="U54" s="172" t="str">
        <f>IF(Q54=0," ",ROUND(T54/S54*100,1))</f>
        <v> </v>
      </c>
      <c r="V54" s="178"/>
      <c r="W54" s="173"/>
      <c r="X54" s="185"/>
      <c r="Y54" s="173"/>
      <c r="Z54" s="173"/>
      <c r="AA54" s="180"/>
    </row>
    <row r="55" spans="1:27" s="7" customFormat="1" ht="18" customHeight="1" thickBot="1">
      <c r="A55" s="115"/>
      <c r="B55" s="85"/>
      <c r="C55" s="276" t="s">
        <v>5</v>
      </c>
      <c r="D55" s="313"/>
      <c r="E55" s="187"/>
      <c r="F55" s="31"/>
      <c r="G55" s="163">
        <f>SUM(G11:G51)</f>
        <v>562</v>
      </c>
      <c r="H55" s="163">
        <f>SUM(H11:H51)</f>
        <v>453</v>
      </c>
      <c r="I55" s="163">
        <f>SUM(I11:I51)</f>
        <v>6376</v>
      </c>
      <c r="J55" s="163">
        <f>SUM(J11:J51)</f>
        <v>1769</v>
      </c>
      <c r="K55" s="172">
        <f>IF(G55=" "," ",ROUND(J55/I55*100,1))</f>
        <v>27.7</v>
      </c>
      <c r="L55" s="168">
        <f>L52+L54</f>
        <v>685</v>
      </c>
      <c r="M55" s="163">
        <f>M52+M54</f>
        <v>524</v>
      </c>
      <c r="N55" s="163">
        <f>N52+N54</f>
        <v>7172</v>
      </c>
      <c r="O55" s="163">
        <f>O52+O54</f>
        <v>1823</v>
      </c>
      <c r="P55" s="172">
        <f>IF(L55=""," ",ROUND(O55/N55*100,1))</f>
        <v>25.4</v>
      </c>
      <c r="Q55" s="168">
        <f>Q52+Q54</f>
        <v>197</v>
      </c>
      <c r="R55" s="163">
        <f>R52+R54</f>
        <v>90</v>
      </c>
      <c r="S55" s="163">
        <f>S52+S54</f>
        <v>1001</v>
      </c>
      <c r="T55" s="163">
        <f>T52+T54</f>
        <v>132</v>
      </c>
      <c r="U55" s="172">
        <f>IF(Q55=""," ",ROUND(T55/S55*100,1))</f>
        <v>13.2</v>
      </c>
      <c r="V55" s="162">
        <f>SUM(V11:V51)</f>
        <v>1486</v>
      </c>
      <c r="W55" s="163">
        <f>SUM(W11:W51)</f>
        <v>106</v>
      </c>
      <c r="X55" s="170">
        <f>IF(V55=""," ",ROUND(W55/V55*100,1))</f>
        <v>7.1</v>
      </c>
      <c r="Y55" s="168">
        <f>SUM(Y11:Y51)</f>
        <v>1325</v>
      </c>
      <c r="Z55" s="163">
        <f>SUM(Z11:Z51)</f>
        <v>99</v>
      </c>
      <c r="AA55" s="172">
        <f>IF(Y55=0," ",ROUND(Z55/Y55*100,1))</f>
        <v>7.5</v>
      </c>
    </row>
    <row r="57" spans="9:10" ht="11.25">
      <c r="I57" s="67"/>
      <c r="J57" s="67"/>
    </row>
    <row r="58" spans="9:10" ht="11.25">
      <c r="I58" s="67"/>
      <c r="J58" s="67"/>
    </row>
  </sheetData>
  <sheetProtection/>
  <mergeCells count="35">
    <mergeCell ref="X2:AA2"/>
    <mergeCell ref="E4:G4"/>
    <mergeCell ref="I4:K4"/>
    <mergeCell ref="M4:O4"/>
    <mergeCell ref="Q4:T4"/>
    <mergeCell ref="C55:D55"/>
    <mergeCell ref="E7:K7"/>
    <mergeCell ref="I8:I10"/>
    <mergeCell ref="K8:K10"/>
    <mergeCell ref="E8:E10"/>
    <mergeCell ref="G8:G10"/>
    <mergeCell ref="F8:F10"/>
    <mergeCell ref="C54:D54"/>
    <mergeCell ref="Q8:Q10"/>
    <mergeCell ref="A7:A10"/>
    <mergeCell ref="C7:C10"/>
    <mergeCell ref="D7:D10"/>
    <mergeCell ref="B7:B10"/>
    <mergeCell ref="P8:P10"/>
    <mergeCell ref="N8:N10"/>
    <mergeCell ref="L8:L10"/>
    <mergeCell ref="S8:S10"/>
    <mergeCell ref="AA9:AA10"/>
    <mergeCell ref="Y9:Y10"/>
    <mergeCell ref="Y8:AA8"/>
    <mergeCell ref="U8:U10"/>
    <mergeCell ref="X8:X10"/>
    <mergeCell ref="V8:V10"/>
    <mergeCell ref="Q6:S6"/>
    <mergeCell ref="V6:X6"/>
    <mergeCell ref="E6:G6"/>
    <mergeCell ref="Q7:U7"/>
    <mergeCell ref="V7:AA7"/>
    <mergeCell ref="L6:N6"/>
    <mergeCell ref="L7:P7"/>
  </mergeCells>
  <conditionalFormatting sqref="M53 T53 R53 O53 W11:W21 W23:W27 W29:W42 W44 J11:J51 H11:H51 M11:M50 R11:R51 W46:W51 O11:O51 Z11:Z51 T11:T51">
    <cfRule type="cellIs" priority="1" dxfId="1" operator="lessThanOrEqual" stopIfTrue="1">
      <formula>G11</formula>
    </cfRule>
    <cfRule type="cellIs" priority="2" dxfId="0" operator="greaterThan" stopIfTrue="1">
      <formula>G11</formula>
    </cfRule>
  </conditionalFormatting>
  <conditionalFormatting sqref="Y11:Y15 Y17:Y51">
    <cfRule type="cellIs" priority="3" dxfId="1" operator="lessThanOrEqual" stopIfTrue="1">
      <formula>V11</formula>
    </cfRule>
    <cfRule type="cellIs" priority="4" dxfId="0" operator="greaterThan" stopIfTrue="1">
      <formula>V11</formula>
    </cfRule>
  </conditionalFormatting>
  <printOptions horizontalCentered="1"/>
  <pageMargins left="0.3937007874015748" right="0.3937007874015748" top="0.5905511811023623" bottom="0.5905511811023623" header="0.5118110236220472" footer="0.31496062992125984"/>
  <pageSetup firstPageNumber="299" useFirstPageNumber="1" fitToHeight="0" horizontalDpi="600" verticalDpi="600" orientation="landscape" paperSize="9" scale="85" r:id="rId1"/>
  <ignoredErrors>
    <ignoredError sqref="U52" evalError="1"/>
    <ignoredError sqref="P52" evalError="1" formula="1"/>
    <ignoredError sqref="U54 P5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2010-12-22T04:15:56Z</dcterms:created>
  <dcterms:modified xsi:type="dcterms:W3CDTF">2010-12-22T04:16:08Z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