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231" windowWidth="20972" windowHeight="6284" activeTab="0"/>
  </bookViews>
  <sheets>
    <sheet name="宮崎県４－１" sheetId="1" r:id="rId1"/>
    <sheet name="宮崎県４－２" sheetId="2" r:id="rId2"/>
    <sheet name="宮崎県４－３" sheetId="3" r:id="rId3"/>
    <sheet name="宮崎県４－４" sheetId="4" r:id="rId4"/>
  </sheets>
  <definedNames>
    <definedName name="_xlnm.Print_Titles" localSheetId="0">'宮崎県４－１'!$4:$6</definedName>
    <definedName name="_xlnm.Print_Titles" localSheetId="1">'宮崎県４－２'!$4:$7</definedName>
    <definedName name="_xlnm.Print_Titles" localSheetId="2">'宮崎県４－３'!$4:$6</definedName>
    <definedName name="_xlnm.Print_Titles" localSheetId="3">'宮崎県４－４'!$7:$10</definedName>
  </definedNames>
  <calcPr fullCalcOnLoad="1"/>
</workbook>
</file>

<file path=xl/sharedStrings.xml><?xml version="1.0" encoding="utf-8"?>
<sst xmlns="http://schemas.openxmlformats.org/spreadsheetml/2006/main" count="459" uniqueCount="210">
  <si>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</si>
  <si>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</si>
  <si>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</si>
  <si>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</si>
  <si>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</si>
  <si>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</si>
  <si>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</si>
  <si>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</si>
  <si>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</si>
  <si>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</si>
  <si>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</si>
  <si>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</si>
  <si>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</si>
  <si>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</si>
  <si>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</si>
  <si>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</si>
  <si>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</si>
  <si>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</si>
  <si>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</si>
  <si>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</si>
  <si>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</si>
  <si>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</si>
  <si>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</si>
  <si>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</si>
  <si>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</si>
  <si>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</si>
  <si>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</si>
  <si>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</si>
  <si>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</si>
  <si>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</si>
  <si>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</si>
  <si>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</si>
  <si>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</si>
  <si>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</si>
  <si>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</si>
  <si>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</si>
  <si>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</si>
  <si>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</si>
  <si>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</si>
  <si>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</si>
  <si>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</si>
  <si>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</si>
  <si>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</si>
  <si>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</si>
  <si>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</si>
  <si>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</si>
  <si>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</si>
  <si>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</si>
  <si>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</si>
  <si>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</si>
  <si>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</si>
  <si>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</si>
  <si>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</si>
  <si>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</si>
  <si>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</si>
  <si>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</si>
  <si>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</si>
  <si>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</si>
  <si>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</si>
  <si>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</si>
  <si>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</si>
  <si>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</si>
  <si>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</si>
  <si>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</si>
  <si>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</si>
  <si>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</si>
  <si>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</si>
  <si>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</si>
  <si>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</si>
  <si>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</si>
  <si>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</si>
  <si>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</si>
  <si>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宮崎県</t>
  </si>
  <si>
    <t>宮崎市</t>
  </si>
  <si>
    <t>地域コミュニティ課</t>
  </si>
  <si>
    <t>宮崎市男女共同参画社会づくり推進条例</t>
  </si>
  <si>
    <t>宮崎市男女共同参画基本計画（改訂版）</t>
  </si>
  <si>
    <t>都城市</t>
  </si>
  <si>
    <t>生活文化課</t>
  </si>
  <si>
    <t>都城市男女共同参画社会づくり条例</t>
  </si>
  <si>
    <t>都城市男女共同参画計画</t>
  </si>
  <si>
    <t>885-8555</t>
  </si>
  <si>
    <t>○</t>
  </si>
  <si>
    <t>延岡市</t>
  </si>
  <si>
    <t>市民協働・男女参画課</t>
  </si>
  <si>
    <t>延岡市男女共同参画推進条例</t>
  </si>
  <si>
    <t>のべおか男女共同参画プラン</t>
  </si>
  <si>
    <t>○</t>
  </si>
  <si>
    <t>日南市</t>
  </si>
  <si>
    <t>協働課</t>
  </si>
  <si>
    <t>日南市男女共同参画社会づくり条例</t>
  </si>
  <si>
    <t>日南市</t>
  </si>
  <si>
    <t>小林市</t>
  </si>
  <si>
    <t>市民課</t>
  </si>
  <si>
    <t>小林市男女共同参画推進条例</t>
  </si>
  <si>
    <t>小林市男女共同参画基本計画改定版</t>
  </si>
  <si>
    <t>日向市</t>
  </si>
  <si>
    <t>市民協働課</t>
  </si>
  <si>
    <t>日向市男女共同参画推進条例</t>
  </si>
  <si>
    <t>さんぴあ</t>
  </si>
  <si>
    <t>883-0046</t>
  </si>
  <si>
    <t>日向市</t>
  </si>
  <si>
    <t>串間市</t>
  </si>
  <si>
    <t>総合政策課</t>
  </si>
  <si>
    <t>西都市</t>
  </si>
  <si>
    <t>市民協働推進課</t>
  </si>
  <si>
    <t>西都市男女共同参画推進条例</t>
  </si>
  <si>
    <t>西都市男女共同参画プラン</t>
  </si>
  <si>
    <t>えびの市</t>
  </si>
  <si>
    <t>企画課</t>
  </si>
  <si>
    <t>えびの市男女共同参画推進条例</t>
  </si>
  <si>
    <t>宮崎県</t>
  </si>
  <si>
    <t>三股町</t>
  </si>
  <si>
    <t>総務企画課</t>
  </si>
  <si>
    <t>三股町男女共同参画プラン</t>
  </si>
  <si>
    <t>高原町</t>
  </si>
  <si>
    <t>まちづくり推進課</t>
  </si>
  <si>
    <t>国富町</t>
  </si>
  <si>
    <t>企画財政課</t>
  </si>
  <si>
    <t>くにとみ男女共同参画ｉハートプラン</t>
  </si>
  <si>
    <t>高鍋町</t>
  </si>
  <si>
    <t>政策推進課</t>
  </si>
  <si>
    <t>高鍋町男女共同参画プラン</t>
  </si>
  <si>
    <t>新富町</t>
  </si>
  <si>
    <t>新富町</t>
  </si>
  <si>
    <t>西米良村</t>
  </si>
  <si>
    <t>総務企画課</t>
  </si>
  <si>
    <t>木城町</t>
  </si>
  <si>
    <t>総務課</t>
  </si>
  <si>
    <t>川南町</t>
  </si>
  <si>
    <t>総合政策課</t>
  </si>
  <si>
    <t>川南町</t>
  </si>
  <si>
    <t>都農町</t>
  </si>
  <si>
    <t>総務課</t>
  </si>
  <si>
    <t>門川町</t>
  </si>
  <si>
    <t>諸塚村</t>
  </si>
  <si>
    <t>椎葉村</t>
  </si>
  <si>
    <t>美郷町</t>
  </si>
  <si>
    <t>高千穂町</t>
  </si>
  <si>
    <t>企画観光課</t>
  </si>
  <si>
    <t>日之影町</t>
  </si>
  <si>
    <t>地域振興課</t>
  </si>
  <si>
    <t>日之影町男女共同参画プラン</t>
  </si>
  <si>
    <t>五ヶ瀬町</t>
  </si>
  <si>
    <t>五ヶ瀬町</t>
  </si>
  <si>
    <t>882-0816</t>
  </si>
  <si>
    <t>設定なし</t>
  </si>
  <si>
    <t>串間市</t>
  </si>
  <si>
    <t>高鍋町</t>
  </si>
  <si>
    <t>川南町</t>
  </si>
  <si>
    <t>高千穂町</t>
  </si>
  <si>
    <t>綾町</t>
  </si>
  <si>
    <t>延岡市桜小路360番地2</t>
  </si>
  <si>
    <t>うち</t>
  </si>
  <si>
    <t>串間市男女共同参画推進条例</t>
  </si>
  <si>
    <t>串間市男女共同参画基本計画</t>
  </si>
  <si>
    <t>第3次日向市男女共同参画プラン</t>
  </si>
  <si>
    <t>管　理　・　運　営　主　体</t>
  </si>
  <si>
    <t>ホームページ</t>
  </si>
  <si>
    <t>http://hpm.city.hyuga.miyazaki.jp/kyoudou/sunpia/index.html</t>
  </si>
  <si>
    <t>都城市男女共同参画センター</t>
  </si>
  <si>
    <t>都城市姫城町6街区21号</t>
  </si>
  <si>
    <t>延岡市男女共同参画センター</t>
  </si>
  <si>
    <t>日向市男女共同参画社会づくり推進ルーム</t>
  </si>
  <si>
    <t>日向市中町1－31</t>
  </si>
  <si>
    <t>男女共同参画都市宣言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</si>
  <si>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</si>
  <si>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</si>
  <si>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</si>
  <si>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</si>
  <si>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</si>
  <si>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</si>
  <si>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</si>
  <si>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</si>
  <si>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※延岡市「審議会等委員の目標」「地方自治法に基づく審議会等における登用状況」「地方自治法に基づく委員会等における登用状況」「管理職の在職状況」の調査時点は調査時点は平成22年3月31日</t>
  </si>
  <si>
    <t>※綾町「管理職の在職状況」の調査時点は調査時点は平成22年5月1日</t>
  </si>
  <si>
    <t>平成22年度</t>
  </si>
  <si>
    <t>平成23年度</t>
  </si>
  <si>
    <t>平成24年度</t>
  </si>
  <si>
    <t>平成26年度</t>
  </si>
  <si>
    <t>平成25年度</t>
  </si>
  <si>
    <t>平成21年度～平成25年度</t>
  </si>
  <si>
    <t>平成21年度～平成29年度</t>
  </si>
  <si>
    <t>平成14年度～平成23年度</t>
  </si>
  <si>
    <t>平成20年度～平成24年度</t>
  </si>
  <si>
    <t>平成19年度～平成23年度</t>
  </si>
  <si>
    <t>平成17年度～平成26年度</t>
  </si>
  <si>
    <t>平成16年度～平成25年度</t>
  </si>
  <si>
    <t>平成17年度～平成22年度</t>
  </si>
  <si>
    <t>平成18年度～平成27年度</t>
  </si>
  <si>
    <t>施設管理</t>
  </si>
  <si>
    <t>事業運営</t>
  </si>
  <si>
    <t>そ　の　他</t>
  </si>
  <si>
    <t>http://www.city.miyakonojo.miyazaki.jp/index.jsp</t>
  </si>
  <si>
    <t>(0986)
23-2121</t>
  </si>
  <si>
    <t>(0986)
23-3223</t>
  </si>
  <si>
    <t>(0982)
22-7056</t>
  </si>
  <si>
    <t>(0982)
23-1145</t>
  </si>
  <si>
    <t>(0982)
50-0300</t>
  </si>
  <si>
    <t>(0982)
50-0301</t>
  </si>
  <si>
    <t>平成21年度～平成30年度</t>
  </si>
  <si>
    <t>平成13年度～平成22年度</t>
  </si>
  <si>
    <t>えびの市男女共同参画基本計画</t>
  </si>
  <si>
    <t>－</t>
  </si>
  <si>
    <t>平成22年度</t>
  </si>
  <si>
    <t>男女共同参画に関する条例（可決済のもの）</t>
  </si>
  <si>
    <t>男 女 共 同 参 画 に 関 す る 宣 言（注１）</t>
  </si>
  <si>
    <t>国との共催
　　　(注２)</t>
  </si>
  <si>
    <t>調査時点コード</t>
  </si>
  <si>
    <t>うち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</si>
</sst>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32" borderId="2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32" borderId="14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2" borderId="16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2" fillId="3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top" textRotation="255" wrapText="1"/>
    </xf>
    <xf numFmtId="0" fontId="2" fillId="3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57" fontId="2" fillId="0" borderId="18" xfId="0" applyNumberFormat="1" applyFont="1" applyFill="1" applyBorder="1" applyAlignment="1">
      <alignment horizontal="left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2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57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vertical="top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18" xfId="0" applyFont="1" applyFill="1" applyBorder="1" applyAlignment="1">
      <alignment vertical="top" wrapText="1"/>
    </xf>
    <xf numFmtId="188" fontId="2" fillId="0" borderId="18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vertical="center"/>
    </xf>
    <xf numFmtId="188" fontId="2" fillId="0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188" fontId="2" fillId="0" borderId="3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32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 wrapText="1"/>
    </xf>
    <xf numFmtId="38" fontId="2" fillId="0" borderId="31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vertical="center"/>
    </xf>
    <xf numFmtId="192" fontId="2" fillId="0" borderId="43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192" fontId="2" fillId="0" borderId="32" xfId="49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52" xfId="0" applyNumberFormat="1" applyFont="1" applyFill="1" applyBorder="1" applyAlignment="1">
      <alignment vertical="center"/>
    </xf>
    <xf numFmtId="0" fontId="2" fillId="0" borderId="53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38" fontId="2" fillId="32" borderId="18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192" fontId="2" fillId="0" borderId="41" xfId="49" applyNumberFormat="1" applyFont="1" applyFill="1" applyBorder="1" applyAlignment="1">
      <alignment vertical="center"/>
    </xf>
    <xf numFmtId="192" fontId="2" fillId="0" borderId="59" xfId="49" applyNumberFormat="1" applyFont="1" applyFill="1" applyBorder="1" applyAlignment="1">
      <alignment vertical="center"/>
    </xf>
    <xf numFmtId="192" fontId="2" fillId="0" borderId="60" xfId="49" applyNumberFormat="1" applyFont="1" applyFill="1" applyBorder="1" applyAlignment="1">
      <alignment vertical="center"/>
    </xf>
    <xf numFmtId="192" fontId="2" fillId="0" borderId="61" xfId="49" applyNumberFormat="1" applyFont="1" applyFill="1" applyBorder="1" applyAlignment="1">
      <alignment vertical="center"/>
    </xf>
    <xf numFmtId="192" fontId="2" fillId="0" borderId="34" xfId="49" applyNumberFormat="1" applyFont="1" applyFill="1" applyBorder="1" applyAlignment="1">
      <alignment vertical="center"/>
    </xf>
    <xf numFmtId="192" fontId="2" fillId="0" borderId="38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30" xfId="49" applyNumberFormat="1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192" fontId="2" fillId="0" borderId="63" xfId="49" applyNumberFormat="1" applyFont="1" applyFill="1" applyBorder="1" applyAlignment="1">
      <alignment vertical="center"/>
    </xf>
    <xf numFmtId="192" fontId="2" fillId="0" borderId="64" xfId="49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5" fillId="0" borderId="4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distributed" textRotation="255" shrinkToFit="1"/>
    </xf>
    <xf numFmtId="0" fontId="2" fillId="0" borderId="71" xfId="0" applyFont="1" applyFill="1" applyBorder="1" applyAlignment="1">
      <alignment horizontal="center" vertical="distributed" textRotation="255" shrinkToFit="1"/>
    </xf>
    <xf numFmtId="0" fontId="2" fillId="0" borderId="26" xfId="0" applyFont="1" applyFill="1" applyBorder="1" applyAlignment="1">
      <alignment horizontal="center" vertical="distributed" textRotation="255" shrinkToFit="1"/>
    </xf>
    <xf numFmtId="0" fontId="2" fillId="0" borderId="7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distributed" textRotation="255"/>
    </xf>
    <xf numFmtId="0" fontId="0" fillId="0" borderId="71" xfId="0" applyFill="1" applyBorder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2" fillId="0" borderId="72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72" xfId="0" applyFont="1" applyFill="1" applyBorder="1" applyAlignment="1">
      <alignment horizontal="center" vertical="distributed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73" xfId="0" applyFont="1" applyFill="1" applyBorder="1" applyAlignment="1">
      <alignment horizontal="center" vertical="distributed" textRotation="255" shrinkToFit="1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32" borderId="74" xfId="0" applyFont="1" applyFill="1" applyBorder="1" applyAlignment="1">
      <alignment horizontal="center" vertical="center" wrapText="1"/>
    </xf>
    <xf numFmtId="0" fontId="4" fillId="32" borderId="75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73" xfId="0" applyFont="1" applyBorder="1" applyAlignment="1">
      <alignment horizontal="center" vertical="distributed" textRotation="255"/>
    </xf>
    <xf numFmtId="0" fontId="2" fillId="0" borderId="70" xfId="0" applyFont="1" applyBorder="1" applyAlignment="1">
      <alignment horizontal="center" vertical="center" textRotation="255" shrinkToFit="1"/>
    </xf>
    <xf numFmtId="0" fontId="2" fillId="0" borderId="71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32" borderId="72" xfId="0" applyFont="1" applyFill="1" applyBorder="1" applyAlignment="1">
      <alignment horizontal="center" vertical="distributed" textRotation="255"/>
    </xf>
    <xf numFmtId="0" fontId="2" fillId="32" borderId="27" xfId="0" applyFont="1" applyFill="1" applyBorder="1" applyAlignment="1">
      <alignment horizontal="center" vertical="distributed" textRotation="255"/>
    </xf>
    <xf numFmtId="0" fontId="2" fillId="32" borderId="73" xfId="0" applyFont="1" applyFill="1" applyBorder="1" applyAlignment="1">
      <alignment horizontal="center" vertical="distributed" textRotation="255"/>
    </xf>
    <xf numFmtId="0" fontId="2" fillId="32" borderId="70" xfId="0" applyFont="1" applyFill="1" applyBorder="1" applyAlignment="1">
      <alignment horizontal="center" vertical="distributed" textRotation="255"/>
    </xf>
    <xf numFmtId="0" fontId="2" fillId="32" borderId="71" xfId="0" applyFont="1" applyFill="1" applyBorder="1" applyAlignment="1">
      <alignment horizontal="center" vertical="distributed" textRotation="255"/>
    </xf>
    <xf numFmtId="0" fontId="2" fillId="32" borderId="26" xfId="0" applyFont="1" applyFill="1" applyBorder="1" applyAlignment="1">
      <alignment horizontal="center" vertical="distributed" textRotation="255"/>
    </xf>
    <xf numFmtId="0" fontId="2" fillId="32" borderId="15" xfId="0" applyFont="1" applyFill="1" applyBorder="1" applyAlignment="1">
      <alignment horizontal="center" vertical="distributed" textRotation="255"/>
    </xf>
    <xf numFmtId="0" fontId="2" fillId="32" borderId="11" xfId="0" applyFont="1" applyFill="1" applyBorder="1" applyAlignment="1">
      <alignment horizontal="center" vertical="distributed" textRotation="255"/>
    </xf>
    <xf numFmtId="0" fontId="2" fillId="32" borderId="77" xfId="0" applyFont="1" applyFill="1" applyBorder="1" applyAlignment="1">
      <alignment horizontal="center" vertical="distributed" textRotation="255"/>
    </xf>
    <xf numFmtId="0" fontId="2" fillId="32" borderId="78" xfId="0" applyFont="1" applyFill="1" applyBorder="1" applyAlignment="1">
      <alignment horizontal="center" vertical="distributed" textRotation="255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distributed" textRotation="255"/>
    </xf>
    <xf numFmtId="0" fontId="2" fillId="32" borderId="24" xfId="0" applyFont="1" applyFill="1" applyBorder="1" applyAlignment="1">
      <alignment horizontal="center" vertical="distributed" textRotation="255"/>
    </xf>
    <xf numFmtId="0" fontId="2" fillId="32" borderId="67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69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2" borderId="7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vertical="distributed" textRotation="255" wrapText="1"/>
    </xf>
    <xf numFmtId="0" fontId="4" fillId="0" borderId="26" xfId="0" applyFont="1" applyBorder="1" applyAlignment="1">
      <alignment vertical="distributed" textRotation="255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2" fillId="0" borderId="8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textRotation="255"/>
    </xf>
    <xf numFmtId="0" fontId="2" fillId="0" borderId="82" xfId="0" applyFont="1" applyFill="1" applyBorder="1" applyAlignment="1">
      <alignment vertical="center" textRotation="255"/>
    </xf>
    <xf numFmtId="0" fontId="2" fillId="0" borderId="12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 wrapText="1"/>
    </xf>
    <xf numFmtId="0" fontId="2" fillId="0" borderId="82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textRotation="255"/>
    </xf>
    <xf numFmtId="58" fontId="10" fillId="0" borderId="48" xfId="0" applyNumberFormat="1" applyFont="1" applyFill="1" applyBorder="1" applyAlignment="1">
      <alignment horizontal="center" vertical="center"/>
    </xf>
    <xf numFmtId="58" fontId="10" fillId="0" borderId="66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2" fillId="0" borderId="73" xfId="0" applyFont="1" applyFill="1" applyBorder="1" applyAlignment="1">
      <alignment horizontal="distributed" vertical="distributed" textRotation="255"/>
    </xf>
    <xf numFmtId="0" fontId="2" fillId="0" borderId="70" xfId="0" applyFont="1" applyFill="1" applyBorder="1" applyAlignment="1">
      <alignment horizontal="distributed" vertical="distributed" textRotation="255"/>
    </xf>
    <xf numFmtId="0" fontId="2" fillId="0" borderId="71" xfId="0" applyFont="1" applyFill="1" applyBorder="1" applyAlignment="1">
      <alignment horizontal="distributed" vertical="distributed" textRotation="255"/>
    </xf>
    <xf numFmtId="0" fontId="2" fillId="0" borderId="26" xfId="0" applyFont="1" applyFill="1" applyBorder="1" applyAlignment="1">
      <alignment horizontal="distributed" vertical="distributed" textRotation="255"/>
    </xf>
    <xf numFmtId="0" fontId="0" fillId="0" borderId="66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02" zoomScaleNormal="102" zoomScaleSheetLayoutView="75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2" customWidth="1"/>
    <col min="10" max="10" width="30.625" style="2" customWidth="1"/>
    <col min="11" max="12" width="8.625" style="2" customWidth="1"/>
    <col min="13" max="13" width="3.375" style="35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16" t="s">
        <v>14</v>
      </c>
      <c r="B1" s="16"/>
    </row>
    <row r="2" spans="1:16" ht="22.5" customHeight="1" thickBot="1">
      <c r="A2" s="4" t="s">
        <v>19</v>
      </c>
      <c r="O2" s="189" t="s">
        <v>111</v>
      </c>
      <c r="P2" s="190"/>
    </row>
    <row r="3" ht="9.75" customHeight="1" thickBot="1"/>
    <row r="4" spans="1:16" s="1" customFormat="1" ht="31.5" customHeight="1">
      <c r="A4" s="207" t="s">
        <v>27</v>
      </c>
      <c r="B4" s="213" t="s">
        <v>65</v>
      </c>
      <c r="C4" s="210" t="s">
        <v>52</v>
      </c>
      <c r="D4" s="194" t="s">
        <v>18</v>
      </c>
      <c r="E4" s="197" t="s">
        <v>53</v>
      </c>
      <c r="F4" s="186" t="s">
        <v>54</v>
      </c>
      <c r="G4" s="200" t="s">
        <v>55</v>
      </c>
      <c r="H4" s="203" t="s">
        <v>64</v>
      </c>
      <c r="I4" s="194" t="s">
        <v>56</v>
      </c>
      <c r="J4" s="191" t="s">
        <v>205</v>
      </c>
      <c r="K4" s="192"/>
      <c r="L4" s="192"/>
      <c r="M4" s="193"/>
      <c r="N4" s="191" t="s">
        <v>68</v>
      </c>
      <c r="O4" s="192"/>
      <c r="P4" s="193"/>
    </row>
    <row r="5" spans="1:16" s="7" customFormat="1" ht="18" customHeight="1">
      <c r="A5" s="208"/>
      <c r="B5" s="214"/>
      <c r="C5" s="211"/>
      <c r="D5" s="195"/>
      <c r="E5" s="198"/>
      <c r="F5" s="187"/>
      <c r="G5" s="201"/>
      <c r="H5" s="204"/>
      <c r="I5" s="195"/>
      <c r="J5" s="183" t="s">
        <v>7</v>
      </c>
      <c r="K5" s="184"/>
      <c r="L5" s="185"/>
      <c r="M5" s="50" t="s">
        <v>8</v>
      </c>
      <c r="N5" s="183" t="s">
        <v>9</v>
      </c>
      <c r="O5" s="185"/>
      <c r="P5" s="50" t="s">
        <v>8</v>
      </c>
    </row>
    <row r="6" spans="1:16" s="1" customFormat="1" ht="60" customHeight="1">
      <c r="A6" s="209"/>
      <c r="B6" s="215"/>
      <c r="C6" s="212"/>
      <c r="D6" s="196"/>
      <c r="E6" s="199"/>
      <c r="F6" s="188"/>
      <c r="G6" s="202"/>
      <c r="H6" s="205"/>
      <c r="I6" s="196"/>
      <c r="J6" s="51" t="s">
        <v>57</v>
      </c>
      <c r="K6" s="52" t="s">
        <v>3</v>
      </c>
      <c r="L6" s="52" t="s">
        <v>4</v>
      </c>
      <c r="M6" s="48" t="s">
        <v>58</v>
      </c>
      <c r="N6" s="53" t="s">
        <v>59</v>
      </c>
      <c r="O6" s="54" t="s">
        <v>26</v>
      </c>
      <c r="P6" s="48" t="s">
        <v>58</v>
      </c>
    </row>
    <row r="7" spans="1:16" s="6" customFormat="1" ht="15" customHeight="1">
      <c r="A7" s="115">
        <v>45</v>
      </c>
      <c r="B7" s="59">
        <v>201</v>
      </c>
      <c r="C7" s="55" t="s">
        <v>72</v>
      </c>
      <c r="D7" s="47" t="s">
        <v>73</v>
      </c>
      <c r="E7" s="56" t="s">
        <v>74</v>
      </c>
      <c r="F7" s="118">
        <v>1</v>
      </c>
      <c r="G7" s="59">
        <v>2</v>
      </c>
      <c r="H7" s="115">
        <v>1</v>
      </c>
      <c r="I7" s="59">
        <v>1</v>
      </c>
      <c r="J7" s="57" t="s">
        <v>75</v>
      </c>
      <c r="K7" s="58">
        <v>38626</v>
      </c>
      <c r="L7" s="58">
        <v>38718</v>
      </c>
      <c r="M7" s="59"/>
      <c r="N7" s="60" t="s">
        <v>76</v>
      </c>
      <c r="O7" s="61" t="s">
        <v>181</v>
      </c>
      <c r="P7" s="59"/>
    </row>
    <row r="8" spans="1:16" s="6" customFormat="1" ht="15" customHeight="1">
      <c r="A8" s="115">
        <v>45</v>
      </c>
      <c r="B8" s="59">
        <v>202</v>
      </c>
      <c r="C8" s="55" t="s">
        <v>72</v>
      </c>
      <c r="D8" s="47" t="s">
        <v>77</v>
      </c>
      <c r="E8" s="56" t="s">
        <v>78</v>
      </c>
      <c r="F8" s="118">
        <v>1</v>
      </c>
      <c r="G8" s="59">
        <v>2</v>
      </c>
      <c r="H8" s="115">
        <v>1</v>
      </c>
      <c r="I8" s="59">
        <v>1</v>
      </c>
      <c r="J8" s="56" t="s">
        <v>79</v>
      </c>
      <c r="K8" s="58">
        <v>38982</v>
      </c>
      <c r="L8" s="58">
        <v>38991</v>
      </c>
      <c r="M8" s="59"/>
      <c r="N8" s="62" t="s">
        <v>80</v>
      </c>
      <c r="O8" s="61" t="s">
        <v>182</v>
      </c>
      <c r="P8" s="59"/>
    </row>
    <row r="9" spans="1:16" s="6" customFormat="1" ht="15" customHeight="1">
      <c r="A9" s="115">
        <v>45</v>
      </c>
      <c r="B9" s="59">
        <v>203</v>
      </c>
      <c r="C9" s="55" t="s">
        <v>72</v>
      </c>
      <c r="D9" s="47" t="s">
        <v>83</v>
      </c>
      <c r="E9" s="56" t="s">
        <v>84</v>
      </c>
      <c r="F9" s="118">
        <v>1</v>
      </c>
      <c r="G9" s="59">
        <v>1</v>
      </c>
      <c r="H9" s="115">
        <v>1</v>
      </c>
      <c r="I9" s="59">
        <v>1</v>
      </c>
      <c r="J9" s="56" t="s">
        <v>85</v>
      </c>
      <c r="K9" s="58">
        <v>38076</v>
      </c>
      <c r="L9" s="58">
        <v>38078</v>
      </c>
      <c r="M9" s="59"/>
      <c r="N9" s="62" t="s">
        <v>86</v>
      </c>
      <c r="O9" s="61" t="s">
        <v>183</v>
      </c>
      <c r="P9" s="59"/>
    </row>
    <row r="10" spans="1:16" s="6" customFormat="1" ht="15" customHeight="1">
      <c r="A10" s="115">
        <v>45</v>
      </c>
      <c r="B10" s="59">
        <v>204</v>
      </c>
      <c r="C10" s="55" t="s">
        <v>72</v>
      </c>
      <c r="D10" s="47" t="s">
        <v>88</v>
      </c>
      <c r="E10" s="56" t="s">
        <v>89</v>
      </c>
      <c r="F10" s="118">
        <v>1</v>
      </c>
      <c r="G10" s="59">
        <v>2</v>
      </c>
      <c r="H10" s="115">
        <v>1</v>
      </c>
      <c r="I10" s="59">
        <v>1</v>
      </c>
      <c r="J10" s="56" t="s">
        <v>90</v>
      </c>
      <c r="K10" s="58">
        <v>39902</v>
      </c>
      <c r="L10" s="58">
        <v>39902</v>
      </c>
      <c r="M10" s="59"/>
      <c r="N10" s="62"/>
      <c r="O10" s="61"/>
      <c r="P10" s="59">
        <v>1</v>
      </c>
    </row>
    <row r="11" spans="1:16" s="6" customFormat="1" ht="15" customHeight="1">
      <c r="A11" s="115">
        <v>45</v>
      </c>
      <c r="B11" s="59">
        <v>205</v>
      </c>
      <c r="C11" s="55" t="s">
        <v>72</v>
      </c>
      <c r="D11" s="47" t="s">
        <v>92</v>
      </c>
      <c r="E11" s="56" t="s">
        <v>93</v>
      </c>
      <c r="F11" s="118">
        <v>1</v>
      </c>
      <c r="G11" s="59">
        <v>2</v>
      </c>
      <c r="H11" s="115">
        <v>1</v>
      </c>
      <c r="I11" s="59">
        <v>1</v>
      </c>
      <c r="J11" s="56" t="s">
        <v>94</v>
      </c>
      <c r="K11" s="58">
        <v>38796</v>
      </c>
      <c r="L11" s="58">
        <v>38796</v>
      </c>
      <c r="M11" s="59"/>
      <c r="N11" s="63" t="s">
        <v>95</v>
      </c>
      <c r="O11" s="61" t="s">
        <v>184</v>
      </c>
      <c r="P11" s="59"/>
    </row>
    <row r="12" spans="1:16" s="6" customFormat="1" ht="15" customHeight="1">
      <c r="A12" s="115">
        <v>45</v>
      </c>
      <c r="B12" s="59">
        <v>206</v>
      </c>
      <c r="C12" s="55" t="s">
        <v>72</v>
      </c>
      <c r="D12" s="64" t="s">
        <v>96</v>
      </c>
      <c r="E12" s="56" t="s">
        <v>97</v>
      </c>
      <c r="F12" s="118">
        <v>1</v>
      </c>
      <c r="G12" s="59">
        <v>2</v>
      </c>
      <c r="H12" s="115">
        <v>1</v>
      </c>
      <c r="I12" s="59">
        <v>1</v>
      </c>
      <c r="J12" s="56" t="s">
        <v>98</v>
      </c>
      <c r="K12" s="58">
        <v>39506</v>
      </c>
      <c r="L12" s="58">
        <v>39539</v>
      </c>
      <c r="M12" s="59"/>
      <c r="N12" s="62" t="s">
        <v>156</v>
      </c>
      <c r="O12" s="61" t="s">
        <v>185</v>
      </c>
      <c r="P12" s="59"/>
    </row>
    <row r="13" spans="1:16" s="6" customFormat="1" ht="15" customHeight="1">
      <c r="A13" s="115">
        <v>45</v>
      </c>
      <c r="B13" s="59">
        <v>207</v>
      </c>
      <c r="C13" s="55" t="s">
        <v>72</v>
      </c>
      <c r="D13" s="47" t="s">
        <v>102</v>
      </c>
      <c r="E13" s="56" t="s">
        <v>103</v>
      </c>
      <c r="F13" s="118">
        <v>1</v>
      </c>
      <c r="G13" s="59">
        <v>2</v>
      </c>
      <c r="H13" s="115">
        <v>1</v>
      </c>
      <c r="I13" s="59">
        <v>1</v>
      </c>
      <c r="J13" s="56" t="s">
        <v>154</v>
      </c>
      <c r="K13" s="58">
        <v>38804</v>
      </c>
      <c r="L13" s="58">
        <v>38808</v>
      </c>
      <c r="M13" s="59"/>
      <c r="N13" s="62" t="s">
        <v>155</v>
      </c>
      <c r="O13" s="61" t="s">
        <v>186</v>
      </c>
      <c r="P13" s="59"/>
    </row>
    <row r="14" spans="1:16" s="6" customFormat="1" ht="15" customHeight="1">
      <c r="A14" s="115">
        <v>45</v>
      </c>
      <c r="B14" s="59">
        <v>208</v>
      </c>
      <c r="C14" s="55" t="s">
        <v>72</v>
      </c>
      <c r="D14" s="47" t="s">
        <v>104</v>
      </c>
      <c r="E14" s="56" t="s">
        <v>105</v>
      </c>
      <c r="F14" s="118">
        <v>1</v>
      </c>
      <c r="G14" s="59">
        <v>2</v>
      </c>
      <c r="H14" s="115">
        <v>1</v>
      </c>
      <c r="I14" s="59">
        <v>1</v>
      </c>
      <c r="J14" s="56" t="s">
        <v>106</v>
      </c>
      <c r="K14" s="58">
        <v>38071</v>
      </c>
      <c r="L14" s="58">
        <v>38078</v>
      </c>
      <c r="M14" s="59"/>
      <c r="N14" s="62" t="s">
        <v>107</v>
      </c>
      <c r="O14" s="61" t="s">
        <v>200</v>
      </c>
      <c r="P14" s="59"/>
    </row>
    <row r="15" spans="1:16" s="6" customFormat="1" ht="15" customHeight="1">
      <c r="A15" s="115">
        <v>45</v>
      </c>
      <c r="B15" s="59">
        <v>209</v>
      </c>
      <c r="C15" s="55" t="s">
        <v>72</v>
      </c>
      <c r="D15" s="47" t="s">
        <v>108</v>
      </c>
      <c r="E15" s="56" t="s">
        <v>109</v>
      </c>
      <c r="F15" s="118">
        <v>1</v>
      </c>
      <c r="G15" s="59">
        <v>1</v>
      </c>
      <c r="H15" s="115">
        <v>1</v>
      </c>
      <c r="I15" s="59">
        <v>1</v>
      </c>
      <c r="J15" s="56" t="s">
        <v>110</v>
      </c>
      <c r="K15" s="58">
        <v>40164</v>
      </c>
      <c r="L15" s="58">
        <v>40269</v>
      </c>
      <c r="M15" s="59"/>
      <c r="N15" s="62" t="s">
        <v>202</v>
      </c>
      <c r="O15" s="61" t="s">
        <v>187</v>
      </c>
      <c r="P15" s="59"/>
    </row>
    <row r="16" spans="1:16" s="6" customFormat="1" ht="15" customHeight="1">
      <c r="A16" s="115">
        <v>45</v>
      </c>
      <c r="B16" s="59">
        <v>341</v>
      </c>
      <c r="C16" s="55" t="s">
        <v>111</v>
      </c>
      <c r="D16" s="47" t="s">
        <v>112</v>
      </c>
      <c r="E16" s="56" t="s">
        <v>113</v>
      </c>
      <c r="F16" s="118">
        <v>1</v>
      </c>
      <c r="G16" s="59">
        <v>2</v>
      </c>
      <c r="H16" s="115">
        <v>0</v>
      </c>
      <c r="I16" s="59">
        <v>0</v>
      </c>
      <c r="J16" s="56"/>
      <c r="K16" s="58"/>
      <c r="L16" s="58"/>
      <c r="M16" s="59">
        <v>0</v>
      </c>
      <c r="N16" s="62" t="s">
        <v>114</v>
      </c>
      <c r="O16" s="61" t="s">
        <v>201</v>
      </c>
      <c r="P16" s="59"/>
    </row>
    <row r="17" spans="1:16" s="6" customFormat="1" ht="15" customHeight="1">
      <c r="A17" s="115">
        <v>45</v>
      </c>
      <c r="B17" s="59">
        <v>361</v>
      </c>
      <c r="C17" s="55" t="s">
        <v>72</v>
      </c>
      <c r="D17" s="47" t="s">
        <v>115</v>
      </c>
      <c r="E17" s="56" t="s">
        <v>116</v>
      </c>
      <c r="F17" s="118">
        <v>1</v>
      </c>
      <c r="G17" s="59">
        <v>2</v>
      </c>
      <c r="H17" s="115">
        <v>0</v>
      </c>
      <c r="I17" s="59">
        <v>0</v>
      </c>
      <c r="J17" s="56"/>
      <c r="K17" s="58"/>
      <c r="L17" s="58"/>
      <c r="M17" s="59">
        <v>2</v>
      </c>
      <c r="N17" s="62"/>
      <c r="O17" s="61"/>
      <c r="P17" s="59">
        <v>0</v>
      </c>
    </row>
    <row r="18" spans="1:16" s="6" customFormat="1" ht="15" customHeight="1">
      <c r="A18" s="115">
        <v>45</v>
      </c>
      <c r="B18" s="59">
        <v>382</v>
      </c>
      <c r="C18" s="55" t="s">
        <v>72</v>
      </c>
      <c r="D18" s="47" t="s">
        <v>117</v>
      </c>
      <c r="E18" s="75" t="s">
        <v>118</v>
      </c>
      <c r="F18" s="118">
        <v>1</v>
      </c>
      <c r="G18" s="59">
        <v>2</v>
      </c>
      <c r="H18" s="115">
        <v>1</v>
      </c>
      <c r="I18" s="59">
        <v>0</v>
      </c>
      <c r="J18" s="56"/>
      <c r="K18" s="58"/>
      <c r="L18" s="58"/>
      <c r="M18" s="59">
        <v>0</v>
      </c>
      <c r="N18" s="62" t="s">
        <v>119</v>
      </c>
      <c r="O18" s="61" t="s">
        <v>188</v>
      </c>
      <c r="P18" s="59"/>
    </row>
    <row r="19" spans="1:16" s="6" customFormat="1" ht="15" customHeight="1">
      <c r="A19" s="115">
        <v>45</v>
      </c>
      <c r="B19" s="59">
        <v>383</v>
      </c>
      <c r="C19" s="55" t="s">
        <v>72</v>
      </c>
      <c r="D19" s="47" t="s">
        <v>151</v>
      </c>
      <c r="E19" s="56" t="s">
        <v>118</v>
      </c>
      <c r="F19" s="118">
        <v>1</v>
      </c>
      <c r="G19" s="59">
        <v>2</v>
      </c>
      <c r="H19" s="115">
        <v>0</v>
      </c>
      <c r="I19" s="59">
        <v>1</v>
      </c>
      <c r="J19" s="56"/>
      <c r="K19" s="58"/>
      <c r="L19" s="58"/>
      <c r="M19" s="59">
        <v>0</v>
      </c>
      <c r="N19" s="62"/>
      <c r="O19" s="61"/>
      <c r="P19" s="59">
        <v>0</v>
      </c>
    </row>
    <row r="20" spans="1:16" s="6" customFormat="1" ht="15" customHeight="1">
      <c r="A20" s="115">
        <v>45</v>
      </c>
      <c r="B20" s="59">
        <v>401</v>
      </c>
      <c r="C20" s="55" t="s">
        <v>72</v>
      </c>
      <c r="D20" s="47" t="s">
        <v>120</v>
      </c>
      <c r="E20" s="56" t="s">
        <v>121</v>
      </c>
      <c r="F20" s="118">
        <v>1</v>
      </c>
      <c r="G20" s="59">
        <v>2</v>
      </c>
      <c r="H20" s="115">
        <v>1</v>
      </c>
      <c r="I20" s="59">
        <v>1</v>
      </c>
      <c r="J20" s="56"/>
      <c r="K20" s="58"/>
      <c r="L20" s="58"/>
      <c r="M20" s="59">
        <v>3</v>
      </c>
      <c r="N20" s="62" t="s">
        <v>122</v>
      </c>
      <c r="O20" s="61" t="s">
        <v>189</v>
      </c>
      <c r="P20" s="59"/>
    </row>
    <row r="21" spans="1:16" s="6" customFormat="1" ht="15" customHeight="1">
      <c r="A21" s="115">
        <v>45</v>
      </c>
      <c r="B21" s="59">
        <v>402</v>
      </c>
      <c r="C21" s="55" t="s">
        <v>72</v>
      </c>
      <c r="D21" s="47" t="s">
        <v>123</v>
      </c>
      <c r="E21" s="56" t="s">
        <v>103</v>
      </c>
      <c r="F21" s="118">
        <v>1</v>
      </c>
      <c r="G21" s="59">
        <v>2</v>
      </c>
      <c r="H21" s="115">
        <v>0</v>
      </c>
      <c r="I21" s="59">
        <v>0</v>
      </c>
      <c r="J21" s="56"/>
      <c r="K21" s="58"/>
      <c r="L21" s="58"/>
      <c r="M21" s="59">
        <v>0</v>
      </c>
      <c r="N21" s="62"/>
      <c r="O21" s="61"/>
      <c r="P21" s="59">
        <v>0</v>
      </c>
    </row>
    <row r="22" spans="1:16" s="6" customFormat="1" ht="15" customHeight="1">
      <c r="A22" s="115">
        <v>45</v>
      </c>
      <c r="B22" s="59">
        <v>403</v>
      </c>
      <c r="C22" s="55" t="s">
        <v>72</v>
      </c>
      <c r="D22" s="47" t="s">
        <v>125</v>
      </c>
      <c r="E22" s="56" t="s">
        <v>126</v>
      </c>
      <c r="F22" s="118">
        <v>1</v>
      </c>
      <c r="G22" s="59">
        <v>2</v>
      </c>
      <c r="H22" s="115">
        <v>0</v>
      </c>
      <c r="I22" s="59">
        <v>0</v>
      </c>
      <c r="J22" s="56"/>
      <c r="K22" s="58"/>
      <c r="L22" s="58"/>
      <c r="M22" s="59">
        <v>2</v>
      </c>
      <c r="N22" s="62"/>
      <c r="O22" s="61"/>
      <c r="P22" s="59">
        <v>0</v>
      </c>
    </row>
    <row r="23" spans="1:16" s="6" customFormat="1" ht="15" customHeight="1">
      <c r="A23" s="115">
        <v>45</v>
      </c>
      <c r="B23" s="59">
        <v>404</v>
      </c>
      <c r="C23" s="55" t="s">
        <v>72</v>
      </c>
      <c r="D23" s="47" t="s">
        <v>127</v>
      </c>
      <c r="E23" s="56" t="s">
        <v>128</v>
      </c>
      <c r="F23" s="118">
        <v>1</v>
      </c>
      <c r="G23" s="59">
        <v>2</v>
      </c>
      <c r="H23" s="115">
        <v>0</v>
      </c>
      <c r="I23" s="59">
        <v>0</v>
      </c>
      <c r="J23" s="56"/>
      <c r="K23" s="58"/>
      <c r="L23" s="58"/>
      <c r="M23" s="59">
        <v>0</v>
      </c>
      <c r="N23" s="62"/>
      <c r="O23" s="61"/>
      <c r="P23" s="59">
        <v>0</v>
      </c>
    </row>
    <row r="24" spans="1:16" s="6" customFormat="1" ht="15" customHeight="1">
      <c r="A24" s="115">
        <v>45</v>
      </c>
      <c r="B24" s="59">
        <v>405</v>
      </c>
      <c r="C24" s="55" t="s">
        <v>72</v>
      </c>
      <c r="D24" s="47" t="s">
        <v>129</v>
      </c>
      <c r="E24" s="56" t="s">
        <v>130</v>
      </c>
      <c r="F24" s="118">
        <v>1</v>
      </c>
      <c r="G24" s="59">
        <v>2</v>
      </c>
      <c r="H24" s="115">
        <v>1</v>
      </c>
      <c r="I24" s="59">
        <v>0</v>
      </c>
      <c r="J24" s="56"/>
      <c r="K24" s="58"/>
      <c r="L24" s="58"/>
      <c r="M24" s="59">
        <v>0</v>
      </c>
      <c r="N24" s="62"/>
      <c r="O24" s="61"/>
      <c r="P24" s="59">
        <v>0</v>
      </c>
    </row>
    <row r="25" spans="1:16" s="6" customFormat="1" ht="15" customHeight="1">
      <c r="A25" s="115">
        <v>45</v>
      </c>
      <c r="B25" s="59">
        <v>406</v>
      </c>
      <c r="C25" s="55" t="s">
        <v>72</v>
      </c>
      <c r="D25" s="47" t="s">
        <v>132</v>
      </c>
      <c r="E25" s="56" t="s">
        <v>133</v>
      </c>
      <c r="F25" s="118">
        <v>1</v>
      </c>
      <c r="G25" s="59">
        <v>2</v>
      </c>
      <c r="H25" s="115">
        <v>0</v>
      </c>
      <c r="I25" s="59">
        <v>0</v>
      </c>
      <c r="J25" s="56"/>
      <c r="K25" s="58"/>
      <c r="L25" s="58"/>
      <c r="M25" s="59">
        <v>0</v>
      </c>
      <c r="N25" s="62"/>
      <c r="O25" s="61"/>
      <c r="P25" s="59">
        <v>0</v>
      </c>
    </row>
    <row r="26" spans="1:16" s="6" customFormat="1" ht="15" customHeight="1">
      <c r="A26" s="115">
        <v>45</v>
      </c>
      <c r="B26" s="59">
        <v>421</v>
      </c>
      <c r="C26" s="55" t="s">
        <v>72</v>
      </c>
      <c r="D26" s="47" t="s">
        <v>134</v>
      </c>
      <c r="E26" s="56" t="s">
        <v>126</v>
      </c>
      <c r="F26" s="118">
        <v>1</v>
      </c>
      <c r="G26" s="59">
        <v>2</v>
      </c>
      <c r="H26" s="115">
        <v>0</v>
      </c>
      <c r="I26" s="59">
        <v>0</v>
      </c>
      <c r="J26" s="56"/>
      <c r="K26" s="58"/>
      <c r="L26" s="58"/>
      <c r="M26" s="59">
        <v>2</v>
      </c>
      <c r="N26" s="62"/>
      <c r="O26" s="61"/>
      <c r="P26" s="59">
        <v>0</v>
      </c>
    </row>
    <row r="27" spans="1:16" s="6" customFormat="1" ht="15" customHeight="1">
      <c r="A27" s="115">
        <v>45</v>
      </c>
      <c r="B27" s="59">
        <v>429</v>
      </c>
      <c r="C27" s="55" t="s">
        <v>72</v>
      </c>
      <c r="D27" s="47" t="s">
        <v>135</v>
      </c>
      <c r="E27" s="56" t="s">
        <v>133</v>
      </c>
      <c r="F27" s="118">
        <v>1</v>
      </c>
      <c r="G27" s="59">
        <v>2</v>
      </c>
      <c r="H27" s="115">
        <v>0</v>
      </c>
      <c r="I27" s="59">
        <v>0</v>
      </c>
      <c r="J27" s="56"/>
      <c r="K27" s="58"/>
      <c r="L27" s="58"/>
      <c r="M27" s="59">
        <v>2</v>
      </c>
      <c r="N27" s="62"/>
      <c r="O27" s="61"/>
      <c r="P27" s="59">
        <v>0</v>
      </c>
    </row>
    <row r="28" spans="1:16" s="6" customFormat="1" ht="15" customHeight="1">
      <c r="A28" s="115">
        <v>45</v>
      </c>
      <c r="B28" s="59">
        <v>430</v>
      </c>
      <c r="C28" s="55" t="s">
        <v>72</v>
      </c>
      <c r="D28" s="47" t="s">
        <v>136</v>
      </c>
      <c r="E28" s="56" t="s">
        <v>133</v>
      </c>
      <c r="F28" s="118">
        <v>1</v>
      </c>
      <c r="G28" s="59">
        <v>2</v>
      </c>
      <c r="H28" s="115">
        <v>0</v>
      </c>
      <c r="I28" s="59">
        <v>0</v>
      </c>
      <c r="J28" s="56"/>
      <c r="K28" s="58"/>
      <c r="L28" s="58"/>
      <c r="M28" s="59">
        <v>2</v>
      </c>
      <c r="N28" s="62"/>
      <c r="O28" s="61"/>
      <c r="P28" s="59">
        <v>1</v>
      </c>
    </row>
    <row r="29" spans="1:16" s="6" customFormat="1" ht="15" customHeight="1">
      <c r="A29" s="115">
        <v>45</v>
      </c>
      <c r="B29" s="59">
        <v>431</v>
      </c>
      <c r="C29" s="55" t="s">
        <v>72</v>
      </c>
      <c r="D29" s="47" t="s">
        <v>137</v>
      </c>
      <c r="E29" s="56" t="s">
        <v>128</v>
      </c>
      <c r="F29" s="118">
        <v>1</v>
      </c>
      <c r="G29" s="59">
        <v>2</v>
      </c>
      <c r="H29" s="115">
        <v>0</v>
      </c>
      <c r="I29" s="59">
        <v>0</v>
      </c>
      <c r="J29" s="56"/>
      <c r="K29" s="58"/>
      <c r="L29" s="58"/>
      <c r="M29" s="59">
        <v>0</v>
      </c>
      <c r="N29" s="62"/>
      <c r="O29" s="61"/>
      <c r="P29" s="59">
        <v>0</v>
      </c>
    </row>
    <row r="30" spans="1:16" s="6" customFormat="1" ht="15" customHeight="1">
      <c r="A30" s="115">
        <v>45</v>
      </c>
      <c r="B30" s="59">
        <v>441</v>
      </c>
      <c r="C30" s="55" t="s">
        <v>72</v>
      </c>
      <c r="D30" s="47" t="s">
        <v>138</v>
      </c>
      <c r="E30" s="56" t="s">
        <v>139</v>
      </c>
      <c r="F30" s="118">
        <v>1</v>
      </c>
      <c r="G30" s="59">
        <v>2</v>
      </c>
      <c r="H30" s="115">
        <v>1</v>
      </c>
      <c r="I30" s="59">
        <v>0</v>
      </c>
      <c r="J30" s="56"/>
      <c r="K30" s="58"/>
      <c r="L30" s="58"/>
      <c r="M30" s="59">
        <v>0</v>
      </c>
      <c r="N30" s="62"/>
      <c r="O30" s="61"/>
      <c r="P30" s="59">
        <v>0</v>
      </c>
    </row>
    <row r="31" spans="1:16" s="6" customFormat="1" ht="15" customHeight="1">
      <c r="A31" s="115">
        <v>45</v>
      </c>
      <c r="B31" s="59">
        <v>442</v>
      </c>
      <c r="C31" s="55" t="s">
        <v>72</v>
      </c>
      <c r="D31" s="47" t="s">
        <v>140</v>
      </c>
      <c r="E31" s="56" t="s">
        <v>141</v>
      </c>
      <c r="F31" s="118">
        <v>1</v>
      </c>
      <c r="G31" s="59">
        <v>2</v>
      </c>
      <c r="H31" s="115">
        <v>0</v>
      </c>
      <c r="I31" s="59">
        <v>0</v>
      </c>
      <c r="J31" s="56"/>
      <c r="K31" s="58"/>
      <c r="L31" s="58"/>
      <c r="M31" s="59">
        <v>0</v>
      </c>
      <c r="N31" s="62" t="s">
        <v>142</v>
      </c>
      <c r="O31" s="61" t="s">
        <v>183</v>
      </c>
      <c r="P31" s="59"/>
    </row>
    <row r="32" spans="1:16" s="6" customFormat="1" ht="15" customHeight="1" thickBot="1">
      <c r="A32" s="115">
        <v>45</v>
      </c>
      <c r="B32" s="59">
        <v>443</v>
      </c>
      <c r="C32" s="55" t="s">
        <v>72</v>
      </c>
      <c r="D32" s="47" t="s">
        <v>143</v>
      </c>
      <c r="E32" s="56" t="s">
        <v>133</v>
      </c>
      <c r="F32" s="118">
        <v>1</v>
      </c>
      <c r="G32" s="59">
        <v>2</v>
      </c>
      <c r="H32" s="115">
        <v>1</v>
      </c>
      <c r="I32" s="59">
        <v>0</v>
      </c>
      <c r="J32" s="56"/>
      <c r="K32" s="58"/>
      <c r="L32" s="58"/>
      <c r="M32" s="59">
        <v>0</v>
      </c>
      <c r="N32" s="62"/>
      <c r="O32" s="65"/>
      <c r="P32" s="59">
        <v>0</v>
      </c>
    </row>
    <row r="33" spans="1:16" s="6" customFormat="1" ht="18" customHeight="1" thickBot="1">
      <c r="A33" s="116"/>
      <c r="B33" s="117"/>
      <c r="C33" s="206" t="s">
        <v>5</v>
      </c>
      <c r="D33" s="206"/>
      <c r="E33" s="66"/>
      <c r="F33" s="182"/>
      <c r="G33" s="122"/>
      <c r="H33" s="121">
        <f>SUM(H7:H32)</f>
        <v>14</v>
      </c>
      <c r="I33" s="129">
        <f>SUM(I7:I32)</f>
        <v>11</v>
      </c>
      <c r="J33" s="121">
        <f>COUNTA(J7:J32)</f>
        <v>9</v>
      </c>
      <c r="K33" s="68"/>
      <c r="L33" s="68"/>
      <c r="M33" s="122"/>
      <c r="N33" s="121">
        <f>COUNTA(N7:N32)</f>
        <v>12</v>
      </c>
      <c r="O33" s="69"/>
      <c r="P33" s="119"/>
    </row>
  </sheetData>
  <sheetProtection/>
  <mergeCells count="15">
    <mergeCell ref="E4:E6"/>
    <mergeCell ref="G4:G6"/>
    <mergeCell ref="H4:H6"/>
    <mergeCell ref="C33:D33"/>
    <mergeCell ref="A4:A6"/>
    <mergeCell ref="C4:C6"/>
    <mergeCell ref="D4:D6"/>
    <mergeCell ref="B4:B6"/>
    <mergeCell ref="J5:L5"/>
    <mergeCell ref="F4:F6"/>
    <mergeCell ref="O2:P2"/>
    <mergeCell ref="J4:M4"/>
    <mergeCell ref="N4:P4"/>
    <mergeCell ref="N5:O5"/>
    <mergeCell ref="I4:I6"/>
  </mergeCells>
  <printOptions horizontalCentered="1"/>
  <pageMargins left="0.3937007874015748" right="0.3937007874015748" top="0.5905511811023623" bottom="0.5905511811023623" header="0.5118110236220472" footer="0.31496062992125984"/>
  <pageSetup firstPageNumber="280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35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16" t="s">
        <v>15</v>
      </c>
      <c r="B1" s="16"/>
    </row>
    <row r="2" spans="1:21" ht="22.5" customHeight="1" thickBot="1">
      <c r="A2" s="4" t="s">
        <v>35</v>
      </c>
      <c r="R2" s="189" t="s">
        <v>111</v>
      </c>
      <c r="S2" s="216"/>
      <c r="T2" s="216"/>
      <c r="U2" s="190"/>
    </row>
    <row r="3" ht="12" thickBot="1"/>
    <row r="4" spans="1:21" s="1" customFormat="1" ht="18" customHeight="1">
      <c r="A4" s="236" t="s">
        <v>27</v>
      </c>
      <c r="B4" s="239" t="s">
        <v>17</v>
      </c>
      <c r="C4" s="242" t="s">
        <v>60</v>
      </c>
      <c r="D4" s="245" t="s">
        <v>61</v>
      </c>
      <c r="E4" s="231" t="s">
        <v>69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18" t="s">
        <v>20</v>
      </c>
    </row>
    <row r="5" spans="1:21" s="1" customFormat="1" ht="18" customHeight="1">
      <c r="A5" s="237"/>
      <c r="B5" s="240"/>
      <c r="C5" s="243"/>
      <c r="D5" s="246"/>
      <c r="E5" s="13"/>
      <c r="F5" s="11"/>
      <c r="G5" s="36"/>
      <c r="H5" s="14"/>
      <c r="I5" s="14"/>
      <c r="J5" s="14"/>
      <c r="K5" s="14"/>
      <c r="L5" s="228" t="s">
        <v>157</v>
      </c>
      <c r="M5" s="229"/>
      <c r="N5" s="229"/>
      <c r="O5" s="229"/>
      <c r="P5" s="229"/>
      <c r="Q5" s="229"/>
      <c r="R5" s="229"/>
      <c r="S5" s="229"/>
      <c r="T5" s="230"/>
      <c r="U5" s="219"/>
    </row>
    <row r="6" spans="1:21" s="1" customFormat="1" ht="18" customHeight="1">
      <c r="A6" s="237"/>
      <c r="B6" s="240"/>
      <c r="C6" s="243"/>
      <c r="D6" s="246"/>
      <c r="E6" s="222" t="s">
        <v>33</v>
      </c>
      <c r="F6" s="8"/>
      <c r="G6" s="234" t="s">
        <v>32</v>
      </c>
      <c r="H6" s="234"/>
      <c r="I6" s="234"/>
      <c r="J6" s="224"/>
      <c r="K6" s="224"/>
      <c r="L6" s="235" t="s">
        <v>190</v>
      </c>
      <c r="M6" s="225"/>
      <c r="N6" s="226"/>
      <c r="O6" s="224" t="s">
        <v>191</v>
      </c>
      <c r="P6" s="225"/>
      <c r="Q6" s="226"/>
      <c r="R6" s="224" t="s">
        <v>192</v>
      </c>
      <c r="S6" s="225"/>
      <c r="T6" s="227"/>
      <c r="U6" s="220"/>
    </row>
    <row r="7" spans="1:21" ht="55.5" customHeight="1">
      <c r="A7" s="238"/>
      <c r="B7" s="241"/>
      <c r="C7" s="244"/>
      <c r="D7" s="247"/>
      <c r="E7" s="223"/>
      <c r="F7" s="9" t="s">
        <v>28</v>
      </c>
      <c r="G7" s="37" t="s">
        <v>29</v>
      </c>
      <c r="H7" s="10" t="s">
        <v>31</v>
      </c>
      <c r="I7" s="10" t="s">
        <v>30</v>
      </c>
      <c r="J7" s="12" t="s">
        <v>62</v>
      </c>
      <c r="K7" s="12" t="s">
        <v>158</v>
      </c>
      <c r="L7" s="20" t="s">
        <v>67</v>
      </c>
      <c r="M7" s="21" t="s">
        <v>63</v>
      </c>
      <c r="N7" s="22" t="s">
        <v>34</v>
      </c>
      <c r="O7" s="23" t="s">
        <v>67</v>
      </c>
      <c r="P7" s="21" t="s">
        <v>63</v>
      </c>
      <c r="Q7" s="24" t="s">
        <v>34</v>
      </c>
      <c r="R7" s="22" t="s">
        <v>67</v>
      </c>
      <c r="S7" s="21" t="s">
        <v>63</v>
      </c>
      <c r="T7" s="22" t="s">
        <v>34</v>
      </c>
      <c r="U7" s="221"/>
    </row>
    <row r="8" spans="1:21" s="6" customFormat="1" ht="15" customHeight="1">
      <c r="A8" s="123">
        <v>45</v>
      </c>
      <c r="B8" s="124">
        <v>201</v>
      </c>
      <c r="C8" s="25" t="s">
        <v>72</v>
      </c>
      <c r="D8" s="38" t="s">
        <v>73</v>
      </c>
      <c r="E8" s="27"/>
      <c r="F8" s="28"/>
      <c r="G8" s="26"/>
      <c r="H8" s="28"/>
      <c r="I8" s="28"/>
      <c r="J8" s="29"/>
      <c r="K8" s="29"/>
      <c r="L8" s="25"/>
      <c r="M8" s="26"/>
      <c r="N8" s="26"/>
      <c r="O8" s="26"/>
      <c r="P8" s="26"/>
      <c r="Q8" s="26"/>
      <c r="R8" s="26"/>
      <c r="S8" s="26"/>
      <c r="T8" s="31"/>
      <c r="U8" s="131">
        <v>1</v>
      </c>
    </row>
    <row r="9" spans="1:21" s="6" customFormat="1" ht="30" customHeight="1">
      <c r="A9" s="123">
        <v>45</v>
      </c>
      <c r="B9" s="124">
        <v>202</v>
      </c>
      <c r="C9" s="25" t="s">
        <v>72</v>
      </c>
      <c r="D9" s="38" t="s">
        <v>77</v>
      </c>
      <c r="E9" s="27" t="s">
        <v>160</v>
      </c>
      <c r="F9" s="28"/>
      <c r="G9" s="26" t="s">
        <v>81</v>
      </c>
      <c r="H9" s="28" t="s">
        <v>161</v>
      </c>
      <c r="I9" s="28" t="s">
        <v>194</v>
      </c>
      <c r="J9" s="29" t="s">
        <v>195</v>
      </c>
      <c r="K9" s="29" t="s">
        <v>193</v>
      </c>
      <c r="L9" s="25" t="s">
        <v>82</v>
      </c>
      <c r="M9" s="26"/>
      <c r="N9" s="26"/>
      <c r="O9" s="26" t="s">
        <v>82</v>
      </c>
      <c r="P9" s="26"/>
      <c r="Q9" s="26"/>
      <c r="R9" s="26"/>
      <c r="S9" s="26"/>
      <c r="T9" s="31"/>
      <c r="U9" s="131">
        <v>1</v>
      </c>
    </row>
    <row r="10" spans="1:21" s="6" customFormat="1" ht="30" customHeight="1">
      <c r="A10" s="123">
        <v>45</v>
      </c>
      <c r="B10" s="124">
        <v>203</v>
      </c>
      <c r="C10" s="25" t="s">
        <v>72</v>
      </c>
      <c r="D10" s="38" t="s">
        <v>83</v>
      </c>
      <c r="E10" s="27" t="s">
        <v>162</v>
      </c>
      <c r="F10" s="28"/>
      <c r="G10" s="26" t="s">
        <v>145</v>
      </c>
      <c r="H10" s="28" t="s">
        <v>152</v>
      </c>
      <c r="I10" s="32" t="s">
        <v>196</v>
      </c>
      <c r="J10" s="33" t="s">
        <v>197</v>
      </c>
      <c r="K10" s="29"/>
      <c r="L10" s="25" t="s">
        <v>87</v>
      </c>
      <c r="M10" s="26"/>
      <c r="N10" s="26"/>
      <c r="O10" s="26"/>
      <c r="P10" s="26"/>
      <c r="Q10" s="26" t="s">
        <v>82</v>
      </c>
      <c r="R10" s="26"/>
      <c r="S10" s="26"/>
      <c r="T10" s="31"/>
      <c r="U10" s="131">
        <v>1</v>
      </c>
    </row>
    <row r="11" spans="1:21" s="6" customFormat="1" ht="15" customHeight="1">
      <c r="A11" s="123">
        <v>45</v>
      </c>
      <c r="B11" s="124">
        <v>204</v>
      </c>
      <c r="C11" s="25" t="s">
        <v>72</v>
      </c>
      <c r="D11" s="38" t="s">
        <v>88</v>
      </c>
      <c r="E11" s="27"/>
      <c r="F11" s="28"/>
      <c r="G11" s="26"/>
      <c r="H11" s="28"/>
      <c r="I11" s="32"/>
      <c r="J11" s="33"/>
      <c r="K11" s="29"/>
      <c r="L11" s="25"/>
      <c r="M11" s="26"/>
      <c r="N11" s="26"/>
      <c r="O11" s="26"/>
      <c r="P11" s="26"/>
      <c r="Q11" s="26"/>
      <c r="R11" s="26"/>
      <c r="S11" s="26"/>
      <c r="T11" s="31"/>
      <c r="U11" s="131">
        <v>1</v>
      </c>
    </row>
    <row r="12" spans="1:21" s="6" customFormat="1" ht="15" customHeight="1">
      <c r="A12" s="123">
        <v>45</v>
      </c>
      <c r="B12" s="124">
        <v>205</v>
      </c>
      <c r="C12" s="25" t="s">
        <v>72</v>
      </c>
      <c r="D12" s="38" t="s">
        <v>92</v>
      </c>
      <c r="E12" s="27"/>
      <c r="F12" s="28"/>
      <c r="G12" s="26"/>
      <c r="H12" s="28"/>
      <c r="I12" s="32"/>
      <c r="J12" s="33"/>
      <c r="K12" s="29"/>
      <c r="L12" s="25"/>
      <c r="M12" s="26"/>
      <c r="N12" s="26"/>
      <c r="O12" s="26"/>
      <c r="P12" s="26"/>
      <c r="Q12" s="26"/>
      <c r="R12" s="26"/>
      <c r="S12" s="26"/>
      <c r="T12" s="31"/>
      <c r="U12" s="131">
        <v>0</v>
      </c>
    </row>
    <row r="13" spans="1:21" s="6" customFormat="1" ht="39.75" customHeight="1">
      <c r="A13" s="123">
        <v>45</v>
      </c>
      <c r="B13" s="124">
        <v>206</v>
      </c>
      <c r="C13" s="25" t="s">
        <v>72</v>
      </c>
      <c r="D13" s="38" t="s">
        <v>96</v>
      </c>
      <c r="E13" s="27" t="s">
        <v>163</v>
      </c>
      <c r="F13" s="28" t="s">
        <v>99</v>
      </c>
      <c r="G13" s="26" t="s">
        <v>100</v>
      </c>
      <c r="H13" s="28" t="s">
        <v>164</v>
      </c>
      <c r="I13" s="32" t="s">
        <v>198</v>
      </c>
      <c r="J13" s="33" t="s">
        <v>199</v>
      </c>
      <c r="K13" s="34" t="s">
        <v>159</v>
      </c>
      <c r="L13" s="25" t="s">
        <v>82</v>
      </c>
      <c r="M13" s="26"/>
      <c r="N13" s="30"/>
      <c r="O13" s="26" t="s">
        <v>82</v>
      </c>
      <c r="P13" s="26"/>
      <c r="Q13" s="26"/>
      <c r="R13" s="26"/>
      <c r="S13" s="26"/>
      <c r="T13" s="31"/>
      <c r="U13" s="131">
        <v>1</v>
      </c>
    </row>
    <row r="14" spans="1:21" s="6" customFormat="1" ht="15" customHeight="1">
      <c r="A14" s="123">
        <v>45</v>
      </c>
      <c r="B14" s="124">
        <v>207</v>
      </c>
      <c r="C14" s="25" t="s">
        <v>72</v>
      </c>
      <c r="D14" s="38" t="s">
        <v>102</v>
      </c>
      <c r="E14" s="27"/>
      <c r="F14" s="28"/>
      <c r="G14" s="26"/>
      <c r="H14" s="28"/>
      <c r="I14" s="28"/>
      <c r="J14" s="29"/>
      <c r="K14" s="29"/>
      <c r="L14" s="25"/>
      <c r="M14" s="26"/>
      <c r="N14" s="26"/>
      <c r="O14" s="26"/>
      <c r="P14" s="26"/>
      <c r="Q14" s="26"/>
      <c r="R14" s="26"/>
      <c r="S14" s="26"/>
      <c r="T14" s="31"/>
      <c r="U14" s="131">
        <v>0</v>
      </c>
    </row>
    <row r="15" spans="1:21" s="6" customFormat="1" ht="15" customHeight="1">
      <c r="A15" s="123">
        <v>45</v>
      </c>
      <c r="B15" s="124">
        <v>208</v>
      </c>
      <c r="C15" s="25" t="s">
        <v>72</v>
      </c>
      <c r="D15" s="38" t="s">
        <v>104</v>
      </c>
      <c r="E15" s="27"/>
      <c r="F15" s="28"/>
      <c r="G15" s="26"/>
      <c r="H15" s="28"/>
      <c r="I15" s="28"/>
      <c r="J15" s="29"/>
      <c r="K15" s="29"/>
      <c r="L15" s="25"/>
      <c r="M15" s="26"/>
      <c r="N15" s="26"/>
      <c r="O15" s="26"/>
      <c r="P15" s="26"/>
      <c r="Q15" s="26"/>
      <c r="R15" s="26"/>
      <c r="S15" s="26"/>
      <c r="T15" s="31"/>
      <c r="U15" s="131">
        <v>0</v>
      </c>
    </row>
    <row r="16" spans="1:21" s="6" customFormat="1" ht="15" customHeight="1">
      <c r="A16" s="123">
        <v>45</v>
      </c>
      <c r="B16" s="124">
        <v>209</v>
      </c>
      <c r="C16" s="25" t="s">
        <v>72</v>
      </c>
      <c r="D16" s="38" t="s">
        <v>108</v>
      </c>
      <c r="E16" s="27"/>
      <c r="F16" s="28"/>
      <c r="G16" s="26"/>
      <c r="H16" s="28"/>
      <c r="I16" s="28"/>
      <c r="J16" s="29"/>
      <c r="K16" s="29"/>
      <c r="L16" s="25"/>
      <c r="M16" s="26"/>
      <c r="N16" s="26"/>
      <c r="O16" s="26"/>
      <c r="P16" s="26"/>
      <c r="Q16" s="26"/>
      <c r="R16" s="26"/>
      <c r="S16" s="26"/>
      <c r="T16" s="31"/>
      <c r="U16" s="131">
        <v>1</v>
      </c>
    </row>
    <row r="17" spans="1:21" s="6" customFormat="1" ht="15" customHeight="1">
      <c r="A17" s="123">
        <v>45</v>
      </c>
      <c r="B17" s="124">
        <v>341</v>
      </c>
      <c r="C17" s="25" t="s">
        <v>111</v>
      </c>
      <c r="D17" s="38" t="s">
        <v>112</v>
      </c>
      <c r="E17" s="27"/>
      <c r="F17" s="28"/>
      <c r="G17" s="26"/>
      <c r="H17" s="28"/>
      <c r="I17" s="28"/>
      <c r="J17" s="29"/>
      <c r="K17" s="29"/>
      <c r="L17" s="25"/>
      <c r="M17" s="26"/>
      <c r="N17" s="26"/>
      <c r="O17" s="26"/>
      <c r="P17" s="26"/>
      <c r="Q17" s="26"/>
      <c r="R17" s="26"/>
      <c r="S17" s="26"/>
      <c r="T17" s="31"/>
      <c r="U17" s="131">
        <v>0</v>
      </c>
    </row>
    <row r="18" spans="1:21" s="6" customFormat="1" ht="15" customHeight="1">
      <c r="A18" s="123">
        <v>45</v>
      </c>
      <c r="B18" s="124">
        <v>361</v>
      </c>
      <c r="C18" s="25" t="s">
        <v>72</v>
      </c>
      <c r="D18" s="38" t="s">
        <v>115</v>
      </c>
      <c r="E18" s="27"/>
      <c r="F18" s="28"/>
      <c r="G18" s="26"/>
      <c r="H18" s="28"/>
      <c r="I18" s="28"/>
      <c r="J18" s="29"/>
      <c r="K18" s="29"/>
      <c r="L18" s="25"/>
      <c r="M18" s="26"/>
      <c r="N18" s="26"/>
      <c r="O18" s="26"/>
      <c r="P18" s="26"/>
      <c r="Q18" s="26"/>
      <c r="R18" s="26"/>
      <c r="S18" s="26"/>
      <c r="T18" s="31"/>
      <c r="U18" s="131">
        <v>0</v>
      </c>
    </row>
    <row r="19" spans="1:21" s="6" customFormat="1" ht="15" customHeight="1">
      <c r="A19" s="123">
        <v>45</v>
      </c>
      <c r="B19" s="124">
        <v>382</v>
      </c>
      <c r="C19" s="25" t="s">
        <v>72</v>
      </c>
      <c r="D19" s="38" t="s">
        <v>117</v>
      </c>
      <c r="E19" s="27"/>
      <c r="F19" s="28"/>
      <c r="G19" s="26"/>
      <c r="H19" s="28"/>
      <c r="I19" s="28"/>
      <c r="J19" s="29"/>
      <c r="K19" s="29"/>
      <c r="L19" s="25"/>
      <c r="M19" s="26"/>
      <c r="N19" s="26"/>
      <c r="O19" s="26"/>
      <c r="P19" s="26"/>
      <c r="Q19" s="26"/>
      <c r="R19" s="26"/>
      <c r="S19" s="26"/>
      <c r="T19" s="31"/>
      <c r="U19" s="131">
        <v>0</v>
      </c>
    </row>
    <row r="20" spans="1:21" s="6" customFormat="1" ht="15" customHeight="1">
      <c r="A20" s="123">
        <v>45</v>
      </c>
      <c r="B20" s="124">
        <v>383</v>
      </c>
      <c r="C20" s="25" t="s">
        <v>72</v>
      </c>
      <c r="D20" s="38" t="s">
        <v>151</v>
      </c>
      <c r="E20" s="27"/>
      <c r="F20" s="28"/>
      <c r="G20" s="26"/>
      <c r="H20" s="28"/>
      <c r="I20" s="28"/>
      <c r="J20" s="29"/>
      <c r="K20" s="29"/>
      <c r="L20" s="25"/>
      <c r="M20" s="26"/>
      <c r="N20" s="26"/>
      <c r="O20" s="26"/>
      <c r="P20" s="26"/>
      <c r="Q20" s="26"/>
      <c r="R20" s="26"/>
      <c r="S20" s="26"/>
      <c r="T20" s="31"/>
      <c r="U20" s="131">
        <v>0</v>
      </c>
    </row>
    <row r="21" spans="1:21" s="6" customFormat="1" ht="15" customHeight="1">
      <c r="A21" s="123">
        <v>45</v>
      </c>
      <c r="B21" s="124">
        <v>401</v>
      </c>
      <c r="C21" s="25" t="s">
        <v>72</v>
      </c>
      <c r="D21" s="38" t="s">
        <v>120</v>
      </c>
      <c r="E21" s="27"/>
      <c r="F21" s="28"/>
      <c r="G21" s="26"/>
      <c r="H21" s="28"/>
      <c r="I21" s="28"/>
      <c r="J21" s="29"/>
      <c r="K21" s="29"/>
      <c r="L21" s="25"/>
      <c r="M21" s="26"/>
      <c r="N21" s="26"/>
      <c r="O21" s="26"/>
      <c r="P21" s="26"/>
      <c r="Q21" s="26"/>
      <c r="R21" s="26"/>
      <c r="S21" s="26"/>
      <c r="T21" s="31"/>
      <c r="U21" s="131">
        <v>0</v>
      </c>
    </row>
    <row r="22" spans="1:21" s="6" customFormat="1" ht="15" customHeight="1">
      <c r="A22" s="123">
        <v>45</v>
      </c>
      <c r="B22" s="124">
        <v>402</v>
      </c>
      <c r="C22" s="25" t="s">
        <v>72</v>
      </c>
      <c r="D22" s="38" t="s">
        <v>123</v>
      </c>
      <c r="E22" s="27"/>
      <c r="F22" s="28"/>
      <c r="G22" s="26"/>
      <c r="H22" s="28"/>
      <c r="I22" s="28"/>
      <c r="J22" s="29"/>
      <c r="K22" s="29"/>
      <c r="L22" s="25"/>
      <c r="M22" s="26"/>
      <c r="N22" s="26"/>
      <c r="O22" s="26"/>
      <c r="P22" s="26"/>
      <c r="Q22" s="26"/>
      <c r="R22" s="26"/>
      <c r="S22" s="26"/>
      <c r="T22" s="31"/>
      <c r="U22" s="131">
        <v>0</v>
      </c>
    </row>
    <row r="23" spans="1:21" s="6" customFormat="1" ht="15" customHeight="1">
      <c r="A23" s="123">
        <v>45</v>
      </c>
      <c r="B23" s="124">
        <v>403</v>
      </c>
      <c r="C23" s="25" t="s">
        <v>72</v>
      </c>
      <c r="D23" s="38" t="s">
        <v>125</v>
      </c>
      <c r="E23" s="27"/>
      <c r="F23" s="28"/>
      <c r="G23" s="26"/>
      <c r="H23" s="28"/>
      <c r="I23" s="28"/>
      <c r="J23" s="29"/>
      <c r="K23" s="29"/>
      <c r="L23" s="25"/>
      <c r="M23" s="26"/>
      <c r="N23" s="26"/>
      <c r="O23" s="26"/>
      <c r="P23" s="26"/>
      <c r="Q23" s="26"/>
      <c r="R23" s="26"/>
      <c r="S23" s="26"/>
      <c r="T23" s="31"/>
      <c r="U23" s="131">
        <v>0</v>
      </c>
    </row>
    <row r="24" spans="1:21" s="6" customFormat="1" ht="15" customHeight="1">
      <c r="A24" s="123">
        <v>45</v>
      </c>
      <c r="B24" s="124">
        <v>404</v>
      </c>
      <c r="C24" s="25" t="s">
        <v>72</v>
      </c>
      <c r="D24" s="38" t="s">
        <v>127</v>
      </c>
      <c r="E24" s="27"/>
      <c r="F24" s="28"/>
      <c r="G24" s="26"/>
      <c r="H24" s="28"/>
      <c r="I24" s="28"/>
      <c r="J24" s="29"/>
      <c r="K24" s="29"/>
      <c r="L24" s="25"/>
      <c r="M24" s="26"/>
      <c r="N24" s="26"/>
      <c r="O24" s="26"/>
      <c r="P24" s="26"/>
      <c r="Q24" s="26"/>
      <c r="R24" s="26"/>
      <c r="S24" s="26"/>
      <c r="T24" s="31"/>
      <c r="U24" s="131">
        <v>0</v>
      </c>
    </row>
    <row r="25" spans="1:21" s="6" customFormat="1" ht="15" customHeight="1">
      <c r="A25" s="123">
        <v>45</v>
      </c>
      <c r="B25" s="124">
        <v>405</v>
      </c>
      <c r="C25" s="25" t="s">
        <v>72</v>
      </c>
      <c r="D25" s="38" t="s">
        <v>131</v>
      </c>
      <c r="E25" s="27"/>
      <c r="F25" s="28"/>
      <c r="G25" s="26"/>
      <c r="H25" s="28"/>
      <c r="I25" s="28"/>
      <c r="J25" s="29"/>
      <c r="K25" s="29"/>
      <c r="L25" s="25"/>
      <c r="M25" s="26"/>
      <c r="N25" s="26"/>
      <c r="O25" s="26"/>
      <c r="P25" s="26"/>
      <c r="Q25" s="26"/>
      <c r="R25" s="26"/>
      <c r="S25" s="26"/>
      <c r="T25" s="31"/>
      <c r="U25" s="131">
        <v>0</v>
      </c>
    </row>
    <row r="26" spans="1:21" s="6" customFormat="1" ht="15" customHeight="1">
      <c r="A26" s="123">
        <v>45</v>
      </c>
      <c r="B26" s="124">
        <v>406</v>
      </c>
      <c r="C26" s="25" t="s">
        <v>72</v>
      </c>
      <c r="D26" s="38" t="s">
        <v>132</v>
      </c>
      <c r="E26" s="27"/>
      <c r="F26" s="28"/>
      <c r="G26" s="26"/>
      <c r="H26" s="28"/>
      <c r="I26" s="28"/>
      <c r="J26" s="29"/>
      <c r="K26" s="29"/>
      <c r="L26" s="25"/>
      <c r="M26" s="26"/>
      <c r="N26" s="26"/>
      <c r="O26" s="26"/>
      <c r="P26" s="26"/>
      <c r="Q26" s="26"/>
      <c r="R26" s="26"/>
      <c r="S26" s="26"/>
      <c r="T26" s="31"/>
      <c r="U26" s="131">
        <v>0</v>
      </c>
    </row>
    <row r="27" spans="1:21" s="6" customFormat="1" ht="15" customHeight="1">
      <c r="A27" s="123">
        <v>45</v>
      </c>
      <c r="B27" s="124">
        <v>421</v>
      </c>
      <c r="C27" s="25" t="s">
        <v>72</v>
      </c>
      <c r="D27" s="38" t="s">
        <v>134</v>
      </c>
      <c r="E27" s="27"/>
      <c r="F27" s="28"/>
      <c r="G27" s="26"/>
      <c r="H27" s="28"/>
      <c r="I27" s="28"/>
      <c r="J27" s="29"/>
      <c r="K27" s="29"/>
      <c r="L27" s="25"/>
      <c r="M27" s="26"/>
      <c r="N27" s="26"/>
      <c r="O27" s="26"/>
      <c r="P27" s="26"/>
      <c r="Q27" s="26"/>
      <c r="R27" s="26"/>
      <c r="S27" s="26"/>
      <c r="T27" s="31"/>
      <c r="U27" s="131">
        <v>0</v>
      </c>
    </row>
    <row r="28" spans="1:21" s="6" customFormat="1" ht="15" customHeight="1">
      <c r="A28" s="123">
        <v>45</v>
      </c>
      <c r="B28" s="124">
        <v>429</v>
      </c>
      <c r="C28" s="25" t="s">
        <v>72</v>
      </c>
      <c r="D28" s="38" t="s">
        <v>135</v>
      </c>
      <c r="E28" s="27"/>
      <c r="F28" s="28"/>
      <c r="G28" s="26"/>
      <c r="H28" s="28"/>
      <c r="I28" s="28"/>
      <c r="J28" s="29"/>
      <c r="K28" s="29"/>
      <c r="L28" s="25"/>
      <c r="M28" s="26"/>
      <c r="N28" s="26"/>
      <c r="O28" s="26"/>
      <c r="P28" s="26"/>
      <c r="Q28" s="26"/>
      <c r="R28" s="26"/>
      <c r="S28" s="26"/>
      <c r="T28" s="31"/>
      <c r="U28" s="131">
        <v>0</v>
      </c>
    </row>
    <row r="29" spans="1:21" s="6" customFormat="1" ht="15" customHeight="1">
      <c r="A29" s="123">
        <v>45</v>
      </c>
      <c r="B29" s="124">
        <v>430</v>
      </c>
      <c r="C29" s="25" t="s">
        <v>72</v>
      </c>
      <c r="D29" s="38" t="s">
        <v>136</v>
      </c>
      <c r="E29" s="27"/>
      <c r="F29" s="28"/>
      <c r="G29" s="26"/>
      <c r="H29" s="28"/>
      <c r="I29" s="28"/>
      <c r="J29" s="29"/>
      <c r="K29" s="29"/>
      <c r="L29" s="25"/>
      <c r="M29" s="26"/>
      <c r="N29" s="26"/>
      <c r="O29" s="26"/>
      <c r="P29" s="26"/>
      <c r="Q29" s="26"/>
      <c r="R29" s="26"/>
      <c r="S29" s="26"/>
      <c r="T29" s="31"/>
      <c r="U29" s="131">
        <v>0</v>
      </c>
    </row>
    <row r="30" spans="1:21" s="6" customFormat="1" ht="15" customHeight="1">
      <c r="A30" s="123">
        <v>45</v>
      </c>
      <c r="B30" s="124">
        <v>431</v>
      </c>
      <c r="C30" s="25" t="s">
        <v>72</v>
      </c>
      <c r="D30" s="38" t="s">
        <v>137</v>
      </c>
      <c r="E30" s="27"/>
      <c r="F30" s="28"/>
      <c r="G30" s="26"/>
      <c r="H30" s="28"/>
      <c r="I30" s="28"/>
      <c r="J30" s="29"/>
      <c r="K30" s="29"/>
      <c r="L30" s="25"/>
      <c r="M30" s="26"/>
      <c r="N30" s="26"/>
      <c r="O30" s="26"/>
      <c r="P30" s="26"/>
      <c r="Q30" s="26"/>
      <c r="R30" s="26"/>
      <c r="S30" s="26"/>
      <c r="T30" s="31"/>
      <c r="U30" s="131">
        <v>0</v>
      </c>
    </row>
    <row r="31" spans="1:21" s="6" customFormat="1" ht="15" customHeight="1">
      <c r="A31" s="123">
        <v>45</v>
      </c>
      <c r="B31" s="124">
        <v>441</v>
      </c>
      <c r="C31" s="25" t="s">
        <v>72</v>
      </c>
      <c r="D31" s="38" t="s">
        <v>138</v>
      </c>
      <c r="E31" s="27"/>
      <c r="F31" s="28"/>
      <c r="G31" s="26"/>
      <c r="H31" s="28"/>
      <c r="I31" s="28"/>
      <c r="J31" s="29"/>
      <c r="K31" s="29"/>
      <c r="L31" s="25"/>
      <c r="M31" s="26"/>
      <c r="N31" s="26"/>
      <c r="O31" s="26"/>
      <c r="P31" s="26"/>
      <c r="Q31" s="26"/>
      <c r="R31" s="26"/>
      <c r="S31" s="26"/>
      <c r="T31" s="31"/>
      <c r="U31" s="131">
        <v>0</v>
      </c>
    </row>
    <row r="32" spans="1:21" s="6" customFormat="1" ht="15" customHeight="1">
      <c r="A32" s="123">
        <v>45</v>
      </c>
      <c r="B32" s="124">
        <v>442</v>
      </c>
      <c r="C32" s="25" t="s">
        <v>72</v>
      </c>
      <c r="D32" s="38" t="s">
        <v>140</v>
      </c>
      <c r="E32" s="27"/>
      <c r="F32" s="28"/>
      <c r="G32" s="26"/>
      <c r="H32" s="28"/>
      <c r="I32" s="28"/>
      <c r="J32" s="29"/>
      <c r="K32" s="29"/>
      <c r="L32" s="25"/>
      <c r="M32" s="26"/>
      <c r="N32" s="26"/>
      <c r="O32" s="26"/>
      <c r="P32" s="26"/>
      <c r="Q32" s="26"/>
      <c r="R32" s="26"/>
      <c r="S32" s="26"/>
      <c r="T32" s="31"/>
      <c r="U32" s="131">
        <v>0</v>
      </c>
    </row>
    <row r="33" spans="1:21" s="6" customFormat="1" ht="15" customHeight="1" thickBot="1">
      <c r="A33" s="123">
        <v>45</v>
      </c>
      <c r="B33" s="124">
        <v>443</v>
      </c>
      <c r="C33" s="25" t="s">
        <v>72</v>
      </c>
      <c r="D33" s="38" t="s">
        <v>144</v>
      </c>
      <c r="E33" s="39"/>
      <c r="F33" s="40"/>
      <c r="G33" s="46"/>
      <c r="H33" s="40"/>
      <c r="I33" s="40"/>
      <c r="J33" s="41"/>
      <c r="K33" s="41"/>
      <c r="L33" s="42"/>
      <c r="M33" s="26"/>
      <c r="N33" s="26"/>
      <c r="O33" s="26"/>
      <c r="P33" s="26"/>
      <c r="Q33" s="26"/>
      <c r="R33" s="26"/>
      <c r="S33" s="26"/>
      <c r="T33" s="31"/>
      <c r="U33" s="131">
        <v>0</v>
      </c>
    </row>
    <row r="34" spans="1:21" s="6" customFormat="1" ht="18" customHeight="1" thickBot="1">
      <c r="A34" s="125"/>
      <c r="B34" s="126"/>
      <c r="C34" s="217" t="s">
        <v>5</v>
      </c>
      <c r="D34" s="217"/>
      <c r="E34" s="127">
        <f>COUNTA(E8:E33)</f>
        <v>3</v>
      </c>
      <c r="F34" s="69"/>
      <c r="G34" s="70"/>
      <c r="H34" s="69"/>
      <c r="I34" s="69"/>
      <c r="J34" s="67"/>
      <c r="K34" s="67"/>
      <c r="L34" s="121">
        <f aca="true" t="shared" si="0" ref="L34:T34">COUNTA(L8:L33)</f>
        <v>3</v>
      </c>
      <c r="M34" s="128">
        <f t="shared" si="0"/>
        <v>0</v>
      </c>
      <c r="N34" s="128">
        <f t="shared" si="0"/>
        <v>0</v>
      </c>
      <c r="O34" s="128">
        <f t="shared" si="0"/>
        <v>2</v>
      </c>
      <c r="P34" s="128">
        <f t="shared" si="0"/>
        <v>0</v>
      </c>
      <c r="Q34" s="128">
        <f t="shared" si="0"/>
        <v>1</v>
      </c>
      <c r="R34" s="128">
        <f t="shared" si="0"/>
        <v>0</v>
      </c>
      <c r="S34" s="128">
        <f t="shared" si="0"/>
        <v>0</v>
      </c>
      <c r="T34" s="129">
        <f t="shared" si="0"/>
        <v>0</v>
      </c>
      <c r="U34" s="130">
        <f>SUM(U8:U33)</f>
        <v>6</v>
      </c>
    </row>
  </sheetData>
  <sheetProtection/>
  <mergeCells count="14">
    <mergeCell ref="A4:A7"/>
    <mergeCell ref="B4:B7"/>
    <mergeCell ref="C4:C7"/>
    <mergeCell ref="D4:D7"/>
    <mergeCell ref="R2:U2"/>
    <mergeCell ref="C34:D34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28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35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"/>
      <c r="Q2" s="189" t="s">
        <v>72</v>
      </c>
      <c r="R2" s="216"/>
      <c r="S2" s="190"/>
    </row>
    <row r="3" ht="12" thickBot="1"/>
    <row r="4" spans="1:19" s="1" customFormat="1" ht="13.5" customHeight="1">
      <c r="A4" s="236" t="s">
        <v>27</v>
      </c>
      <c r="B4" s="239" t="s">
        <v>17</v>
      </c>
      <c r="C4" s="242" t="s">
        <v>0</v>
      </c>
      <c r="D4" s="245" t="s">
        <v>18</v>
      </c>
      <c r="E4" s="256" t="s">
        <v>206</v>
      </c>
      <c r="F4" s="257"/>
      <c r="G4" s="257"/>
      <c r="H4" s="258"/>
      <c r="I4" s="259" t="s">
        <v>37</v>
      </c>
      <c r="J4" s="260"/>
      <c r="K4" s="260"/>
      <c r="L4" s="260"/>
      <c r="M4" s="260"/>
      <c r="N4" s="260"/>
      <c r="O4" s="260"/>
      <c r="P4" s="260"/>
      <c r="Q4" s="260"/>
      <c r="R4" s="260"/>
      <c r="S4" s="261"/>
    </row>
    <row r="5" spans="1:19" s="16" customFormat="1" ht="12" customHeight="1">
      <c r="A5" s="237"/>
      <c r="B5" s="240"/>
      <c r="C5" s="243"/>
      <c r="D5" s="246"/>
      <c r="E5" s="255" t="s">
        <v>51</v>
      </c>
      <c r="F5" s="266" t="s">
        <v>166</v>
      </c>
      <c r="G5" s="268" t="s">
        <v>6</v>
      </c>
      <c r="H5" s="264" t="s">
        <v>207</v>
      </c>
      <c r="I5" s="255" t="s">
        <v>167</v>
      </c>
      <c r="J5" s="248" t="s">
        <v>23</v>
      </c>
      <c r="K5" s="17" t="s">
        <v>153</v>
      </c>
      <c r="L5" s="252" t="s">
        <v>168</v>
      </c>
      <c r="M5" s="250" t="s">
        <v>25</v>
      </c>
      <c r="N5" s="248" t="s">
        <v>50</v>
      </c>
      <c r="O5" s="17" t="s">
        <v>169</v>
      </c>
      <c r="P5" s="252" t="s">
        <v>168</v>
      </c>
      <c r="Q5" s="248" t="s">
        <v>24</v>
      </c>
      <c r="R5" s="17" t="s">
        <v>153</v>
      </c>
      <c r="S5" s="262" t="s">
        <v>168</v>
      </c>
    </row>
    <row r="6" spans="1:19" s="1" customFormat="1" ht="84" customHeight="1">
      <c r="A6" s="238"/>
      <c r="B6" s="241"/>
      <c r="C6" s="244"/>
      <c r="D6" s="247"/>
      <c r="E6" s="244"/>
      <c r="F6" s="267"/>
      <c r="G6" s="269"/>
      <c r="H6" s="265"/>
      <c r="I6" s="244"/>
      <c r="J6" s="249"/>
      <c r="K6" s="43" t="s">
        <v>170</v>
      </c>
      <c r="L6" s="253"/>
      <c r="M6" s="251"/>
      <c r="N6" s="254"/>
      <c r="O6" s="44" t="s">
        <v>171</v>
      </c>
      <c r="P6" s="253"/>
      <c r="Q6" s="249"/>
      <c r="R6" s="45" t="s">
        <v>172</v>
      </c>
      <c r="S6" s="263"/>
    </row>
    <row r="7" spans="1:19" s="6" customFormat="1" ht="15" customHeight="1">
      <c r="A7" s="123">
        <v>45</v>
      </c>
      <c r="B7" s="124">
        <v>201</v>
      </c>
      <c r="C7" s="25" t="s">
        <v>72</v>
      </c>
      <c r="D7" s="18" t="s">
        <v>73</v>
      </c>
      <c r="E7" s="71"/>
      <c r="F7" s="72"/>
      <c r="G7" s="73"/>
      <c r="H7" s="59"/>
      <c r="I7" s="135">
        <v>1</v>
      </c>
      <c r="J7" s="136">
        <v>5</v>
      </c>
      <c r="K7" s="136">
        <v>0</v>
      </c>
      <c r="L7" s="144">
        <f aca="true" t="shared" si="0" ref="L7:L19">IF(J7=""," ",ROUND(K7/J7*100,1))</f>
        <v>0</v>
      </c>
      <c r="M7" s="140"/>
      <c r="N7" s="141"/>
      <c r="O7" s="136"/>
      <c r="P7" s="144" t="str">
        <f aca="true" t="shared" si="1" ref="P7:P17">IF(N7=""," ",ROUND(O7/N7*100,1))</f>
        <v> </v>
      </c>
      <c r="Q7" s="140">
        <v>736</v>
      </c>
      <c r="R7" s="136">
        <v>38</v>
      </c>
      <c r="S7" s="146">
        <f aca="true" t="shared" si="2" ref="S7:S33">IF(Q7=""," ",ROUND(R7/Q7*100,1))</f>
        <v>5.2</v>
      </c>
    </row>
    <row r="8" spans="1:19" s="6" customFormat="1" ht="15" customHeight="1">
      <c r="A8" s="123">
        <v>45</v>
      </c>
      <c r="B8" s="124">
        <v>202</v>
      </c>
      <c r="C8" s="25" t="s">
        <v>72</v>
      </c>
      <c r="D8" s="18" t="s">
        <v>77</v>
      </c>
      <c r="E8" s="71"/>
      <c r="F8" s="72"/>
      <c r="G8" s="73"/>
      <c r="H8" s="59"/>
      <c r="I8" s="135">
        <v>1</v>
      </c>
      <c r="J8" s="136">
        <v>2</v>
      </c>
      <c r="K8" s="136">
        <v>0</v>
      </c>
      <c r="L8" s="144">
        <f t="shared" si="0"/>
        <v>0</v>
      </c>
      <c r="M8" s="140"/>
      <c r="N8" s="141"/>
      <c r="O8" s="136"/>
      <c r="P8" s="144" t="str">
        <f t="shared" si="1"/>
        <v> </v>
      </c>
      <c r="Q8" s="140">
        <v>300</v>
      </c>
      <c r="R8" s="136">
        <v>3</v>
      </c>
      <c r="S8" s="146">
        <f t="shared" si="2"/>
        <v>1</v>
      </c>
    </row>
    <row r="9" spans="1:19" s="6" customFormat="1" ht="15" customHeight="1">
      <c r="A9" s="123">
        <v>45</v>
      </c>
      <c r="B9" s="124">
        <v>203</v>
      </c>
      <c r="C9" s="25" t="s">
        <v>72</v>
      </c>
      <c r="D9" s="18" t="s">
        <v>83</v>
      </c>
      <c r="E9" s="74">
        <v>36540</v>
      </c>
      <c r="F9" s="72" t="s">
        <v>165</v>
      </c>
      <c r="G9" s="73">
        <v>1</v>
      </c>
      <c r="H9" s="133">
        <v>1</v>
      </c>
      <c r="I9" s="135">
        <v>1</v>
      </c>
      <c r="J9" s="136">
        <v>1</v>
      </c>
      <c r="K9" s="136">
        <v>0</v>
      </c>
      <c r="L9" s="144">
        <f t="shared" si="0"/>
        <v>0</v>
      </c>
      <c r="M9" s="140"/>
      <c r="N9" s="141"/>
      <c r="O9" s="136"/>
      <c r="P9" s="144" t="str">
        <f t="shared" si="1"/>
        <v> </v>
      </c>
      <c r="Q9" s="140">
        <v>393</v>
      </c>
      <c r="R9" s="136">
        <v>15</v>
      </c>
      <c r="S9" s="146">
        <f t="shared" si="2"/>
        <v>3.8</v>
      </c>
    </row>
    <row r="10" spans="1:19" s="6" customFormat="1" ht="15" customHeight="1">
      <c r="A10" s="123">
        <v>45</v>
      </c>
      <c r="B10" s="124">
        <v>204</v>
      </c>
      <c r="C10" s="25" t="s">
        <v>72</v>
      </c>
      <c r="D10" s="18" t="s">
        <v>88</v>
      </c>
      <c r="E10" s="71"/>
      <c r="F10" s="72"/>
      <c r="G10" s="73"/>
      <c r="H10" s="59"/>
      <c r="I10" s="135">
        <v>1</v>
      </c>
      <c r="J10" s="136">
        <v>2</v>
      </c>
      <c r="K10" s="136">
        <v>0</v>
      </c>
      <c r="L10" s="144">
        <f t="shared" si="0"/>
        <v>0</v>
      </c>
      <c r="M10" s="140"/>
      <c r="N10" s="141"/>
      <c r="O10" s="136"/>
      <c r="P10" s="144" t="str">
        <f t="shared" si="1"/>
        <v> </v>
      </c>
      <c r="Q10" s="140">
        <v>154</v>
      </c>
      <c r="R10" s="136">
        <v>2</v>
      </c>
      <c r="S10" s="146">
        <f t="shared" si="2"/>
        <v>1.3</v>
      </c>
    </row>
    <row r="11" spans="1:19" s="6" customFormat="1" ht="15" customHeight="1">
      <c r="A11" s="123">
        <v>45</v>
      </c>
      <c r="B11" s="124">
        <v>205</v>
      </c>
      <c r="C11" s="25" t="s">
        <v>72</v>
      </c>
      <c r="D11" s="18" t="s">
        <v>92</v>
      </c>
      <c r="E11" s="71"/>
      <c r="F11" s="72"/>
      <c r="G11" s="73"/>
      <c r="H11" s="59"/>
      <c r="I11" s="135">
        <v>1</v>
      </c>
      <c r="J11" s="136">
        <v>1</v>
      </c>
      <c r="K11" s="136">
        <v>0</v>
      </c>
      <c r="L11" s="144">
        <f t="shared" si="0"/>
        <v>0</v>
      </c>
      <c r="M11" s="140"/>
      <c r="N11" s="141"/>
      <c r="O11" s="136"/>
      <c r="P11" s="144" t="str">
        <f t="shared" si="1"/>
        <v> </v>
      </c>
      <c r="Q11" s="140">
        <v>57</v>
      </c>
      <c r="R11" s="136">
        <v>2</v>
      </c>
      <c r="S11" s="146">
        <f t="shared" si="2"/>
        <v>3.5</v>
      </c>
    </row>
    <row r="12" spans="1:19" s="6" customFormat="1" ht="15" customHeight="1">
      <c r="A12" s="123">
        <v>45</v>
      </c>
      <c r="B12" s="124">
        <v>206</v>
      </c>
      <c r="C12" s="25" t="s">
        <v>72</v>
      </c>
      <c r="D12" s="18" t="s">
        <v>96</v>
      </c>
      <c r="E12" s="71"/>
      <c r="F12" s="72"/>
      <c r="G12" s="73"/>
      <c r="H12" s="59"/>
      <c r="I12" s="135">
        <v>1</v>
      </c>
      <c r="J12" s="136">
        <v>1</v>
      </c>
      <c r="K12" s="136">
        <v>0</v>
      </c>
      <c r="L12" s="144">
        <f t="shared" si="0"/>
        <v>0</v>
      </c>
      <c r="M12" s="140"/>
      <c r="N12" s="141"/>
      <c r="O12" s="136"/>
      <c r="P12" s="144" t="str">
        <f t="shared" si="1"/>
        <v> </v>
      </c>
      <c r="Q12" s="140">
        <v>98</v>
      </c>
      <c r="R12" s="136">
        <v>4</v>
      </c>
      <c r="S12" s="146">
        <f t="shared" si="2"/>
        <v>4.1</v>
      </c>
    </row>
    <row r="13" spans="1:19" s="6" customFormat="1" ht="15" customHeight="1">
      <c r="A13" s="123">
        <v>45</v>
      </c>
      <c r="B13" s="124">
        <v>207</v>
      </c>
      <c r="C13" s="25" t="s">
        <v>72</v>
      </c>
      <c r="D13" s="18" t="s">
        <v>102</v>
      </c>
      <c r="E13" s="71"/>
      <c r="F13" s="72"/>
      <c r="G13" s="73"/>
      <c r="H13" s="59"/>
      <c r="I13" s="135">
        <v>1</v>
      </c>
      <c r="J13" s="136">
        <v>1</v>
      </c>
      <c r="K13" s="136">
        <v>0</v>
      </c>
      <c r="L13" s="144">
        <f t="shared" si="0"/>
        <v>0</v>
      </c>
      <c r="M13" s="140"/>
      <c r="N13" s="141"/>
      <c r="O13" s="136"/>
      <c r="P13" s="144" t="str">
        <f t="shared" si="1"/>
        <v> </v>
      </c>
      <c r="Q13" s="140">
        <v>153</v>
      </c>
      <c r="R13" s="136">
        <v>7</v>
      </c>
      <c r="S13" s="146">
        <f t="shared" si="2"/>
        <v>4.6</v>
      </c>
    </row>
    <row r="14" spans="1:19" s="6" customFormat="1" ht="15" customHeight="1">
      <c r="A14" s="123">
        <v>45</v>
      </c>
      <c r="B14" s="124">
        <v>208</v>
      </c>
      <c r="C14" s="25" t="s">
        <v>72</v>
      </c>
      <c r="D14" s="18" t="s">
        <v>104</v>
      </c>
      <c r="E14" s="71"/>
      <c r="F14" s="72"/>
      <c r="G14" s="73"/>
      <c r="H14" s="59"/>
      <c r="I14" s="135">
        <v>1</v>
      </c>
      <c r="J14" s="136">
        <v>1</v>
      </c>
      <c r="K14" s="136">
        <v>0</v>
      </c>
      <c r="L14" s="144">
        <f t="shared" si="0"/>
        <v>0</v>
      </c>
      <c r="M14" s="140"/>
      <c r="N14" s="141"/>
      <c r="O14" s="136"/>
      <c r="P14" s="144" t="str">
        <f t="shared" si="1"/>
        <v> </v>
      </c>
      <c r="Q14" s="140">
        <v>131</v>
      </c>
      <c r="R14" s="136">
        <v>0</v>
      </c>
      <c r="S14" s="146">
        <f t="shared" si="2"/>
        <v>0</v>
      </c>
    </row>
    <row r="15" spans="1:19" s="6" customFormat="1" ht="15" customHeight="1">
      <c r="A15" s="123">
        <v>45</v>
      </c>
      <c r="B15" s="124">
        <v>209</v>
      </c>
      <c r="C15" s="25" t="s">
        <v>72</v>
      </c>
      <c r="D15" s="18" t="s">
        <v>108</v>
      </c>
      <c r="E15" s="71"/>
      <c r="F15" s="72"/>
      <c r="G15" s="73"/>
      <c r="H15" s="59"/>
      <c r="I15" s="135">
        <v>1</v>
      </c>
      <c r="J15" s="136">
        <v>1</v>
      </c>
      <c r="K15" s="136">
        <v>0</v>
      </c>
      <c r="L15" s="144">
        <f t="shared" si="0"/>
        <v>0</v>
      </c>
      <c r="M15" s="140"/>
      <c r="N15" s="141"/>
      <c r="O15" s="136"/>
      <c r="P15" s="144" t="str">
        <f t="shared" si="1"/>
        <v> </v>
      </c>
      <c r="Q15" s="140">
        <v>65</v>
      </c>
      <c r="R15" s="136">
        <v>1</v>
      </c>
      <c r="S15" s="146">
        <f t="shared" si="2"/>
        <v>1.5</v>
      </c>
    </row>
    <row r="16" spans="1:19" s="6" customFormat="1" ht="15" customHeight="1">
      <c r="A16" s="123">
        <v>45</v>
      </c>
      <c r="B16" s="124">
        <v>341</v>
      </c>
      <c r="C16" s="25" t="s">
        <v>111</v>
      </c>
      <c r="D16" s="18" t="s">
        <v>112</v>
      </c>
      <c r="E16" s="71"/>
      <c r="F16" s="72"/>
      <c r="G16" s="73"/>
      <c r="H16" s="59"/>
      <c r="I16" s="135"/>
      <c r="J16" s="136"/>
      <c r="K16" s="136"/>
      <c r="L16" s="144" t="str">
        <f t="shared" si="0"/>
        <v> </v>
      </c>
      <c r="M16" s="140">
        <v>1</v>
      </c>
      <c r="N16" s="141">
        <v>1</v>
      </c>
      <c r="O16" s="136">
        <v>0</v>
      </c>
      <c r="P16" s="144">
        <f t="shared" si="1"/>
        <v>0</v>
      </c>
      <c r="Q16" s="140">
        <v>30</v>
      </c>
      <c r="R16" s="136">
        <v>0</v>
      </c>
      <c r="S16" s="146">
        <f t="shared" si="2"/>
        <v>0</v>
      </c>
    </row>
    <row r="17" spans="1:19" s="6" customFormat="1" ht="15" customHeight="1">
      <c r="A17" s="123">
        <v>45</v>
      </c>
      <c r="B17" s="124">
        <v>361</v>
      </c>
      <c r="C17" s="25" t="s">
        <v>72</v>
      </c>
      <c r="D17" s="18" t="s">
        <v>115</v>
      </c>
      <c r="E17" s="71"/>
      <c r="F17" s="72"/>
      <c r="G17" s="73"/>
      <c r="H17" s="59"/>
      <c r="I17" s="135"/>
      <c r="J17" s="136"/>
      <c r="K17" s="136"/>
      <c r="L17" s="144" t="str">
        <f t="shared" si="0"/>
        <v> </v>
      </c>
      <c r="M17" s="140">
        <v>1</v>
      </c>
      <c r="N17" s="141">
        <v>1</v>
      </c>
      <c r="O17" s="136">
        <v>0</v>
      </c>
      <c r="P17" s="144">
        <f t="shared" si="1"/>
        <v>0</v>
      </c>
      <c r="Q17" s="140">
        <v>20</v>
      </c>
      <c r="R17" s="136">
        <v>0</v>
      </c>
      <c r="S17" s="146">
        <f t="shared" si="2"/>
        <v>0</v>
      </c>
    </row>
    <row r="18" spans="1:19" s="6" customFormat="1" ht="15" customHeight="1">
      <c r="A18" s="123">
        <v>45</v>
      </c>
      <c r="B18" s="124">
        <v>382</v>
      </c>
      <c r="C18" s="25" t="s">
        <v>72</v>
      </c>
      <c r="D18" s="18" t="s">
        <v>117</v>
      </c>
      <c r="E18" s="71"/>
      <c r="F18" s="72"/>
      <c r="G18" s="73"/>
      <c r="H18" s="59"/>
      <c r="I18" s="137"/>
      <c r="J18" s="136"/>
      <c r="K18" s="136"/>
      <c r="L18" s="144" t="str">
        <f t="shared" si="0"/>
        <v> </v>
      </c>
      <c r="M18" s="140">
        <v>1</v>
      </c>
      <c r="N18" s="141">
        <v>1</v>
      </c>
      <c r="O18" s="136">
        <v>0</v>
      </c>
      <c r="P18" s="144">
        <f>IF(O18=""," ",ROUND(O18/N18*100,1))</f>
        <v>0</v>
      </c>
      <c r="Q18" s="140">
        <v>61</v>
      </c>
      <c r="R18" s="136">
        <v>1</v>
      </c>
      <c r="S18" s="146">
        <f t="shared" si="2"/>
        <v>1.6</v>
      </c>
    </row>
    <row r="19" spans="1:19" s="6" customFormat="1" ht="15" customHeight="1">
      <c r="A19" s="123">
        <v>45</v>
      </c>
      <c r="B19" s="124">
        <v>383</v>
      </c>
      <c r="C19" s="25" t="s">
        <v>72</v>
      </c>
      <c r="D19" s="18" t="s">
        <v>151</v>
      </c>
      <c r="E19" s="71"/>
      <c r="F19" s="72"/>
      <c r="G19" s="73"/>
      <c r="H19" s="59"/>
      <c r="I19" s="135"/>
      <c r="J19" s="136"/>
      <c r="K19" s="136"/>
      <c r="L19" s="144" t="str">
        <f t="shared" si="0"/>
        <v> </v>
      </c>
      <c r="M19" s="140">
        <v>1</v>
      </c>
      <c r="N19" s="141">
        <v>1</v>
      </c>
      <c r="O19" s="136">
        <v>0</v>
      </c>
      <c r="P19" s="144">
        <f>IF(N19=""," ",ROUND(O19/N19*100,1))</f>
        <v>0</v>
      </c>
      <c r="Q19" s="140">
        <v>22</v>
      </c>
      <c r="R19" s="136">
        <v>1</v>
      </c>
      <c r="S19" s="146">
        <f>IF(Q19=""," ",ROUND(R19/Q19*100,1))</f>
        <v>4.5</v>
      </c>
    </row>
    <row r="20" spans="1:19" s="6" customFormat="1" ht="15" customHeight="1">
      <c r="A20" s="123">
        <v>45</v>
      </c>
      <c r="B20" s="124">
        <v>401</v>
      </c>
      <c r="C20" s="25" t="s">
        <v>72</v>
      </c>
      <c r="D20" s="18" t="s">
        <v>120</v>
      </c>
      <c r="E20" s="71"/>
      <c r="F20" s="72"/>
      <c r="G20" s="73"/>
      <c r="H20" s="59"/>
      <c r="I20" s="135"/>
      <c r="J20" s="136"/>
      <c r="K20" s="136"/>
      <c r="L20" s="144" t="str">
        <f aca="true" t="shared" si="3" ref="L20:L32">IF(J20=""," ",ROUND(K20/J20*100,1))</f>
        <v> </v>
      </c>
      <c r="M20" s="140">
        <v>1</v>
      </c>
      <c r="N20" s="141">
        <v>1</v>
      </c>
      <c r="O20" s="136">
        <v>0</v>
      </c>
      <c r="P20" s="144">
        <f aca="true" t="shared" si="4" ref="P20:P33">IF(N20=""," ",ROUND(O20/N20*100,1))</f>
        <v>0</v>
      </c>
      <c r="Q20" s="140">
        <v>84</v>
      </c>
      <c r="R20" s="136">
        <v>2</v>
      </c>
      <c r="S20" s="146">
        <f t="shared" si="2"/>
        <v>2.4</v>
      </c>
    </row>
    <row r="21" spans="1:19" s="6" customFormat="1" ht="15" customHeight="1">
      <c r="A21" s="123">
        <v>45</v>
      </c>
      <c r="B21" s="124">
        <v>402</v>
      </c>
      <c r="C21" s="25" t="s">
        <v>72</v>
      </c>
      <c r="D21" s="18" t="s">
        <v>123</v>
      </c>
      <c r="E21" s="71"/>
      <c r="F21" s="72"/>
      <c r="G21" s="73"/>
      <c r="H21" s="59"/>
      <c r="I21" s="135"/>
      <c r="J21" s="136"/>
      <c r="K21" s="136"/>
      <c r="L21" s="144" t="str">
        <f t="shared" si="3"/>
        <v> </v>
      </c>
      <c r="M21" s="140">
        <v>1</v>
      </c>
      <c r="N21" s="141">
        <v>1</v>
      </c>
      <c r="O21" s="136">
        <v>0</v>
      </c>
      <c r="P21" s="144">
        <f t="shared" si="4"/>
        <v>0</v>
      </c>
      <c r="Q21" s="140">
        <v>62</v>
      </c>
      <c r="R21" s="136">
        <v>0</v>
      </c>
      <c r="S21" s="146">
        <f t="shared" si="2"/>
        <v>0</v>
      </c>
    </row>
    <row r="22" spans="1:19" s="6" customFormat="1" ht="15" customHeight="1">
      <c r="A22" s="123">
        <v>45</v>
      </c>
      <c r="B22" s="124">
        <v>403</v>
      </c>
      <c r="C22" s="25" t="s">
        <v>72</v>
      </c>
      <c r="D22" s="18" t="s">
        <v>125</v>
      </c>
      <c r="E22" s="71"/>
      <c r="F22" s="72"/>
      <c r="G22" s="73"/>
      <c r="H22" s="59"/>
      <c r="I22" s="135"/>
      <c r="J22" s="136"/>
      <c r="K22" s="136"/>
      <c r="L22" s="144" t="str">
        <f t="shared" si="3"/>
        <v> </v>
      </c>
      <c r="M22" s="140">
        <v>1</v>
      </c>
      <c r="N22" s="141">
        <v>1</v>
      </c>
      <c r="O22" s="136">
        <v>0</v>
      </c>
      <c r="P22" s="144">
        <f t="shared" si="4"/>
        <v>0</v>
      </c>
      <c r="Q22" s="140">
        <v>8</v>
      </c>
      <c r="R22" s="136">
        <v>0</v>
      </c>
      <c r="S22" s="146">
        <f t="shared" si="2"/>
        <v>0</v>
      </c>
    </row>
    <row r="23" spans="1:19" s="6" customFormat="1" ht="15" customHeight="1">
      <c r="A23" s="123">
        <v>45</v>
      </c>
      <c r="B23" s="124">
        <v>404</v>
      </c>
      <c r="C23" s="25" t="s">
        <v>72</v>
      </c>
      <c r="D23" s="18" t="s">
        <v>127</v>
      </c>
      <c r="E23" s="71"/>
      <c r="F23" s="72"/>
      <c r="G23" s="73"/>
      <c r="H23" s="59"/>
      <c r="I23" s="135"/>
      <c r="J23" s="136"/>
      <c r="K23" s="136"/>
      <c r="L23" s="144" t="str">
        <f t="shared" si="3"/>
        <v> </v>
      </c>
      <c r="M23" s="140">
        <v>1</v>
      </c>
      <c r="N23" s="141">
        <v>1</v>
      </c>
      <c r="O23" s="136">
        <v>0</v>
      </c>
      <c r="P23" s="144">
        <f t="shared" si="4"/>
        <v>0</v>
      </c>
      <c r="Q23" s="140">
        <v>36</v>
      </c>
      <c r="R23" s="136">
        <v>2</v>
      </c>
      <c r="S23" s="146">
        <f t="shared" si="2"/>
        <v>5.6</v>
      </c>
    </row>
    <row r="24" spans="1:19" s="6" customFormat="1" ht="15" customHeight="1">
      <c r="A24" s="123">
        <v>45</v>
      </c>
      <c r="B24" s="124">
        <v>405</v>
      </c>
      <c r="C24" s="25" t="s">
        <v>72</v>
      </c>
      <c r="D24" s="18" t="s">
        <v>131</v>
      </c>
      <c r="E24" s="71"/>
      <c r="F24" s="72"/>
      <c r="G24" s="73"/>
      <c r="H24" s="59"/>
      <c r="I24" s="135"/>
      <c r="J24" s="136"/>
      <c r="K24" s="136"/>
      <c r="L24" s="144" t="str">
        <f t="shared" si="3"/>
        <v> </v>
      </c>
      <c r="M24" s="140">
        <v>1</v>
      </c>
      <c r="N24" s="141">
        <v>1</v>
      </c>
      <c r="O24" s="136">
        <v>0</v>
      </c>
      <c r="P24" s="144">
        <f t="shared" si="4"/>
        <v>0</v>
      </c>
      <c r="Q24" s="140">
        <v>24</v>
      </c>
      <c r="R24" s="136">
        <v>0</v>
      </c>
      <c r="S24" s="146">
        <f t="shared" si="2"/>
        <v>0</v>
      </c>
    </row>
    <row r="25" spans="1:19" s="6" customFormat="1" ht="15" customHeight="1">
      <c r="A25" s="123">
        <v>45</v>
      </c>
      <c r="B25" s="124">
        <v>406</v>
      </c>
      <c r="C25" s="25" t="s">
        <v>111</v>
      </c>
      <c r="D25" s="18" t="s">
        <v>132</v>
      </c>
      <c r="E25" s="71"/>
      <c r="F25" s="72"/>
      <c r="G25" s="73"/>
      <c r="H25" s="59"/>
      <c r="I25" s="135"/>
      <c r="J25" s="136"/>
      <c r="K25" s="136"/>
      <c r="L25" s="144" t="str">
        <f t="shared" si="3"/>
        <v> </v>
      </c>
      <c r="M25" s="140">
        <v>1</v>
      </c>
      <c r="N25" s="141">
        <v>1</v>
      </c>
      <c r="O25" s="136">
        <v>0</v>
      </c>
      <c r="P25" s="144">
        <f t="shared" si="4"/>
        <v>0</v>
      </c>
      <c r="Q25" s="140">
        <v>44</v>
      </c>
      <c r="R25" s="136">
        <v>2</v>
      </c>
      <c r="S25" s="146">
        <f t="shared" si="2"/>
        <v>4.5</v>
      </c>
    </row>
    <row r="26" spans="1:19" s="6" customFormat="1" ht="15" customHeight="1">
      <c r="A26" s="123">
        <v>45</v>
      </c>
      <c r="B26" s="124">
        <v>421</v>
      </c>
      <c r="C26" s="25" t="s">
        <v>72</v>
      </c>
      <c r="D26" s="18" t="s">
        <v>134</v>
      </c>
      <c r="E26" s="71"/>
      <c r="F26" s="72"/>
      <c r="G26" s="73"/>
      <c r="H26" s="59"/>
      <c r="I26" s="135"/>
      <c r="J26" s="136"/>
      <c r="K26" s="136"/>
      <c r="L26" s="144" t="str">
        <f t="shared" si="3"/>
        <v> </v>
      </c>
      <c r="M26" s="140">
        <v>1</v>
      </c>
      <c r="N26" s="141">
        <v>1</v>
      </c>
      <c r="O26" s="136">
        <v>0</v>
      </c>
      <c r="P26" s="144">
        <f t="shared" si="4"/>
        <v>0</v>
      </c>
      <c r="Q26" s="140">
        <v>42</v>
      </c>
      <c r="R26" s="136">
        <v>0</v>
      </c>
      <c r="S26" s="146">
        <f t="shared" si="2"/>
        <v>0</v>
      </c>
    </row>
    <row r="27" spans="1:19" s="6" customFormat="1" ht="15" customHeight="1">
      <c r="A27" s="123">
        <v>45</v>
      </c>
      <c r="B27" s="124">
        <v>429</v>
      </c>
      <c r="C27" s="25" t="s">
        <v>72</v>
      </c>
      <c r="D27" s="18" t="s">
        <v>135</v>
      </c>
      <c r="E27" s="71"/>
      <c r="F27" s="72"/>
      <c r="G27" s="73"/>
      <c r="H27" s="59"/>
      <c r="I27" s="135"/>
      <c r="J27" s="136"/>
      <c r="K27" s="136"/>
      <c r="L27" s="144" t="str">
        <f t="shared" si="3"/>
        <v> </v>
      </c>
      <c r="M27" s="140">
        <v>1</v>
      </c>
      <c r="N27" s="141">
        <v>1</v>
      </c>
      <c r="O27" s="136">
        <v>0</v>
      </c>
      <c r="P27" s="144">
        <f t="shared" si="4"/>
        <v>0</v>
      </c>
      <c r="Q27" s="140">
        <v>16</v>
      </c>
      <c r="R27" s="136">
        <v>0</v>
      </c>
      <c r="S27" s="146">
        <f t="shared" si="2"/>
        <v>0</v>
      </c>
    </row>
    <row r="28" spans="1:19" s="6" customFormat="1" ht="15" customHeight="1">
      <c r="A28" s="123">
        <v>45</v>
      </c>
      <c r="B28" s="124">
        <v>430</v>
      </c>
      <c r="C28" s="25" t="s">
        <v>72</v>
      </c>
      <c r="D28" s="18" t="s">
        <v>136</v>
      </c>
      <c r="E28" s="71"/>
      <c r="F28" s="72"/>
      <c r="G28" s="73"/>
      <c r="H28" s="59"/>
      <c r="I28" s="135"/>
      <c r="J28" s="136"/>
      <c r="K28" s="136"/>
      <c r="L28" s="144" t="str">
        <f t="shared" si="3"/>
        <v> </v>
      </c>
      <c r="M28" s="140">
        <v>1</v>
      </c>
      <c r="N28" s="141">
        <v>1</v>
      </c>
      <c r="O28" s="136">
        <v>0</v>
      </c>
      <c r="P28" s="144">
        <f t="shared" si="4"/>
        <v>0</v>
      </c>
      <c r="Q28" s="140">
        <v>10</v>
      </c>
      <c r="R28" s="136">
        <v>0</v>
      </c>
      <c r="S28" s="146">
        <f t="shared" si="2"/>
        <v>0</v>
      </c>
    </row>
    <row r="29" spans="1:19" s="6" customFormat="1" ht="15" customHeight="1">
      <c r="A29" s="123">
        <v>45</v>
      </c>
      <c r="B29" s="124">
        <v>431</v>
      </c>
      <c r="C29" s="25" t="s">
        <v>72</v>
      </c>
      <c r="D29" s="18" t="s">
        <v>137</v>
      </c>
      <c r="E29" s="71"/>
      <c r="F29" s="72"/>
      <c r="G29" s="73"/>
      <c r="H29" s="59"/>
      <c r="I29" s="135"/>
      <c r="J29" s="136"/>
      <c r="K29" s="136"/>
      <c r="L29" s="144" t="str">
        <f t="shared" si="3"/>
        <v> </v>
      </c>
      <c r="M29" s="140">
        <v>1</v>
      </c>
      <c r="N29" s="141">
        <v>1</v>
      </c>
      <c r="O29" s="136">
        <v>0</v>
      </c>
      <c r="P29" s="144">
        <f t="shared" si="4"/>
        <v>0</v>
      </c>
      <c r="Q29" s="140">
        <v>22</v>
      </c>
      <c r="R29" s="136">
        <v>0</v>
      </c>
      <c r="S29" s="146">
        <f t="shared" si="2"/>
        <v>0</v>
      </c>
    </row>
    <row r="30" spans="1:19" s="6" customFormat="1" ht="15" customHeight="1">
      <c r="A30" s="123">
        <v>45</v>
      </c>
      <c r="B30" s="124">
        <v>441</v>
      </c>
      <c r="C30" s="25" t="s">
        <v>72</v>
      </c>
      <c r="D30" s="18" t="s">
        <v>138</v>
      </c>
      <c r="E30" s="71"/>
      <c r="F30" s="72"/>
      <c r="G30" s="73"/>
      <c r="H30" s="59"/>
      <c r="I30" s="135"/>
      <c r="J30" s="136"/>
      <c r="K30" s="136"/>
      <c r="L30" s="144" t="str">
        <f t="shared" si="3"/>
        <v> </v>
      </c>
      <c r="M30" s="140">
        <v>1</v>
      </c>
      <c r="N30" s="141">
        <v>1</v>
      </c>
      <c r="O30" s="136">
        <v>0</v>
      </c>
      <c r="P30" s="144">
        <f t="shared" si="4"/>
        <v>0</v>
      </c>
      <c r="Q30" s="140">
        <v>56</v>
      </c>
      <c r="R30" s="136">
        <v>0</v>
      </c>
      <c r="S30" s="146">
        <f t="shared" si="2"/>
        <v>0</v>
      </c>
    </row>
    <row r="31" spans="1:19" s="6" customFormat="1" ht="15" customHeight="1">
      <c r="A31" s="123">
        <v>45</v>
      </c>
      <c r="B31" s="124">
        <v>442</v>
      </c>
      <c r="C31" s="25" t="s">
        <v>72</v>
      </c>
      <c r="D31" s="18" t="s">
        <v>140</v>
      </c>
      <c r="E31" s="71"/>
      <c r="F31" s="72"/>
      <c r="G31" s="73"/>
      <c r="H31" s="59"/>
      <c r="I31" s="135"/>
      <c r="J31" s="136"/>
      <c r="K31" s="136"/>
      <c r="L31" s="144" t="str">
        <f t="shared" si="3"/>
        <v> </v>
      </c>
      <c r="M31" s="140">
        <v>1</v>
      </c>
      <c r="N31" s="141">
        <v>1</v>
      </c>
      <c r="O31" s="136">
        <v>0</v>
      </c>
      <c r="P31" s="144">
        <f t="shared" si="4"/>
        <v>0</v>
      </c>
      <c r="Q31" s="140">
        <v>39</v>
      </c>
      <c r="R31" s="136">
        <v>1</v>
      </c>
      <c r="S31" s="146">
        <f t="shared" si="2"/>
        <v>2.6</v>
      </c>
    </row>
    <row r="32" spans="1:19" s="6" customFormat="1" ht="15" customHeight="1" thickBot="1">
      <c r="A32" s="123">
        <v>45</v>
      </c>
      <c r="B32" s="124">
        <v>443</v>
      </c>
      <c r="C32" s="25" t="s">
        <v>72</v>
      </c>
      <c r="D32" s="18" t="s">
        <v>144</v>
      </c>
      <c r="E32" s="71"/>
      <c r="F32" s="72"/>
      <c r="G32" s="73"/>
      <c r="H32" s="59"/>
      <c r="I32" s="135"/>
      <c r="J32" s="136"/>
      <c r="K32" s="136"/>
      <c r="L32" s="144" t="str">
        <f t="shared" si="3"/>
        <v> </v>
      </c>
      <c r="M32" s="140">
        <v>1</v>
      </c>
      <c r="N32" s="141">
        <v>1</v>
      </c>
      <c r="O32" s="136">
        <v>0</v>
      </c>
      <c r="P32" s="144">
        <f t="shared" si="4"/>
        <v>0</v>
      </c>
      <c r="Q32" s="140">
        <v>14</v>
      </c>
      <c r="R32" s="136">
        <v>0</v>
      </c>
      <c r="S32" s="146">
        <f t="shared" si="2"/>
        <v>0</v>
      </c>
    </row>
    <row r="33" spans="1:19" s="6" customFormat="1" ht="18" customHeight="1" thickBot="1">
      <c r="A33" s="125"/>
      <c r="B33" s="126"/>
      <c r="C33" s="217" t="s">
        <v>5</v>
      </c>
      <c r="D33" s="217"/>
      <c r="E33" s="66"/>
      <c r="F33" s="132">
        <f>COUNTA(F7:F32)</f>
        <v>1</v>
      </c>
      <c r="G33" s="134"/>
      <c r="H33" s="129">
        <f>SUM(H7:H32)</f>
        <v>1</v>
      </c>
      <c r="I33" s="138">
        <f>COUNTA(I7:I32)</f>
        <v>9</v>
      </c>
      <c r="J33" s="139">
        <f>SUM(J7:J32)</f>
        <v>15</v>
      </c>
      <c r="K33" s="139">
        <f>SUM(K7:K32)</f>
        <v>0</v>
      </c>
      <c r="L33" s="145">
        <f>IF(J33=""," ",ROUND(K33/J33*100,1))</f>
        <v>0</v>
      </c>
      <c r="M33" s="142">
        <f>COUNTA(M7:M32)</f>
        <v>17</v>
      </c>
      <c r="N33" s="139">
        <f>SUM(N7:N32)</f>
        <v>17</v>
      </c>
      <c r="O33" s="139">
        <f>SUM(O7:O32)</f>
        <v>0</v>
      </c>
      <c r="P33" s="145">
        <f t="shared" si="4"/>
        <v>0</v>
      </c>
      <c r="Q33" s="143">
        <f>SUM(Q7:Q32)</f>
        <v>2677</v>
      </c>
      <c r="R33" s="139">
        <f>SUM(R7:R32)</f>
        <v>81</v>
      </c>
      <c r="S33" s="147">
        <f t="shared" si="2"/>
        <v>3</v>
      </c>
    </row>
  </sheetData>
  <sheetProtection/>
  <mergeCells count="20">
    <mergeCell ref="Q2:S2"/>
    <mergeCell ref="L5:L6"/>
    <mergeCell ref="E4:H4"/>
    <mergeCell ref="I4:S4"/>
    <mergeCell ref="E5:E6"/>
    <mergeCell ref="S5:S6"/>
    <mergeCell ref="J5:J6"/>
    <mergeCell ref="H5:H6"/>
    <mergeCell ref="F5:F6"/>
    <mergeCell ref="G5:G6"/>
    <mergeCell ref="A4:A6"/>
    <mergeCell ref="B4:B6"/>
    <mergeCell ref="C4:C6"/>
    <mergeCell ref="D4:D6"/>
    <mergeCell ref="C33:D33"/>
    <mergeCell ref="Q5:Q6"/>
    <mergeCell ref="M5:M6"/>
    <mergeCell ref="P5:P6"/>
    <mergeCell ref="N5:N6"/>
    <mergeCell ref="I5:I6"/>
  </mergeCells>
  <printOptions horizontalCentered="1"/>
  <pageMargins left="0.3937007874015748" right="0.3937007874015748" top="0.5905511811023623" bottom="0.5905511811023623" header="0.5118110236220472" footer="0.31496062992125984"/>
  <pageSetup firstPageNumber="282" useFirstPageNumber="1" fitToHeight="0" horizontalDpi="600" verticalDpi="600" orientation="landscape" paperSize="9" scale="85" r:id="rId1"/>
  <ignoredErrors>
    <ignoredError sqref="I33" formula="1"/>
    <ignoredError sqref="L33 S33" evalError="1"/>
    <ignoredError sqref="P33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="102" zoomScaleNormal="102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15" t="s">
        <v>36</v>
      </c>
      <c r="B1" s="15"/>
    </row>
    <row r="2" spans="1:27" ht="21" customHeight="1" thickBot="1">
      <c r="A2" s="4" t="s">
        <v>16</v>
      </c>
      <c r="B2" s="3"/>
      <c r="X2" s="189" t="s">
        <v>72</v>
      </c>
      <c r="Y2" s="216"/>
      <c r="Z2" s="216"/>
      <c r="AA2" s="190"/>
    </row>
    <row r="3" spans="5:6" s="102" customFormat="1" ht="16.5" customHeight="1" thickBot="1">
      <c r="E3" s="103"/>
      <c r="F3" s="103"/>
    </row>
    <row r="4" spans="5:26" s="104" customFormat="1" ht="18.75" customHeight="1" thickBot="1">
      <c r="E4" s="273" t="s">
        <v>208</v>
      </c>
      <c r="F4" s="206"/>
      <c r="G4" s="206"/>
      <c r="H4" s="85">
        <v>1</v>
      </c>
      <c r="I4" s="299">
        <v>40269</v>
      </c>
      <c r="J4" s="299"/>
      <c r="K4" s="299"/>
      <c r="L4" s="85">
        <v>2</v>
      </c>
      <c r="M4" s="299">
        <v>40299</v>
      </c>
      <c r="N4" s="299"/>
      <c r="O4" s="299"/>
      <c r="P4" s="85">
        <v>3</v>
      </c>
      <c r="Q4" s="299" t="s">
        <v>66</v>
      </c>
      <c r="R4" s="299"/>
      <c r="S4" s="299"/>
      <c r="T4" s="300"/>
      <c r="Z4" s="76"/>
    </row>
    <row r="5" spans="1:27" s="102" customFormat="1" ht="9.75" customHeight="1" thickBot="1">
      <c r="A5" s="105"/>
      <c r="B5" s="106"/>
      <c r="C5" s="106"/>
      <c r="D5" s="106"/>
      <c r="E5" s="107"/>
      <c r="F5" s="108"/>
      <c r="G5" s="109"/>
      <c r="H5" s="106"/>
      <c r="I5" s="110"/>
      <c r="J5" s="111"/>
      <c r="K5" s="111"/>
      <c r="L5" s="109"/>
      <c r="M5" s="109"/>
      <c r="N5" s="109"/>
      <c r="O5" s="106"/>
      <c r="P5" s="106"/>
      <c r="Q5" s="109"/>
      <c r="R5" s="109"/>
      <c r="S5" s="112"/>
      <c r="T5" s="111"/>
      <c r="U5" s="111"/>
      <c r="V5" s="106"/>
      <c r="W5" s="106"/>
      <c r="X5" s="111"/>
      <c r="Y5" s="111"/>
      <c r="Z5" s="111"/>
      <c r="AA5" s="105"/>
    </row>
    <row r="6" spans="1:27" s="76" customFormat="1" ht="16.5" customHeight="1" thickBot="1">
      <c r="A6" s="104"/>
      <c r="B6" s="113"/>
      <c r="C6" s="113"/>
      <c r="D6" s="113"/>
      <c r="E6" s="273" t="s">
        <v>21</v>
      </c>
      <c r="F6" s="206"/>
      <c r="G6" s="274"/>
      <c r="H6" s="114">
        <v>1</v>
      </c>
      <c r="I6" s="94"/>
      <c r="J6" s="94"/>
      <c r="K6" s="94"/>
      <c r="L6" s="270" t="s">
        <v>21</v>
      </c>
      <c r="M6" s="271"/>
      <c r="N6" s="272"/>
      <c r="O6" s="114">
        <v>1</v>
      </c>
      <c r="P6" s="113"/>
      <c r="Q6" s="270" t="s">
        <v>21</v>
      </c>
      <c r="R6" s="271"/>
      <c r="S6" s="272"/>
      <c r="T6" s="114">
        <v>1</v>
      </c>
      <c r="U6" s="111"/>
      <c r="V6" s="273" t="s">
        <v>21</v>
      </c>
      <c r="W6" s="206"/>
      <c r="X6" s="274"/>
      <c r="Y6" s="114">
        <v>1</v>
      </c>
      <c r="Z6" s="111"/>
      <c r="AA6" s="104"/>
    </row>
    <row r="7" spans="1:27" s="102" customFormat="1" ht="27.75" customHeight="1">
      <c r="A7" s="301" t="s">
        <v>27</v>
      </c>
      <c r="B7" s="213" t="s">
        <v>17</v>
      </c>
      <c r="C7" s="301" t="s">
        <v>0</v>
      </c>
      <c r="D7" s="304" t="s">
        <v>18</v>
      </c>
      <c r="E7" s="191" t="s">
        <v>39</v>
      </c>
      <c r="F7" s="192"/>
      <c r="G7" s="192"/>
      <c r="H7" s="192"/>
      <c r="I7" s="192"/>
      <c r="J7" s="192"/>
      <c r="K7" s="193"/>
      <c r="L7" s="191" t="s">
        <v>47</v>
      </c>
      <c r="M7" s="192"/>
      <c r="N7" s="192"/>
      <c r="O7" s="192"/>
      <c r="P7" s="193"/>
      <c r="Q7" s="191" t="s">
        <v>48</v>
      </c>
      <c r="R7" s="192"/>
      <c r="S7" s="192"/>
      <c r="T7" s="192"/>
      <c r="U7" s="193"/>
      <c r="V7" s="275" t="s">
        <v>46</v>
      </c>
      <c r="W7" s="276"/>
      <c r="X7" s="276"/>
      <c r="Y7" s="276"/>
      <c r="Z7" s="276"/>
      <c r="AA7" s="277"/>
    </row>
    <row r="8" spans="1:27" s="102" customFormat="1" ht="13.5" customHeight="1">
      <c r="A8" s="302"/>
      <c r="B8" s="214"/>
      <c r="C8" s="302"/>
      <c r="D8" s="305"/>
      <c r="E8" s="308" t="s">
        <v>40</v>
      </c>
      <c r="F8" s="310" t="s">
        <v>41</v>
      </c>
      <c r="G8" s="284" t="s">
        <v>2</v>
      </c>
      <c r="H8" s="77"/>
      <c r="I8" s="281" t="s">
        <v>1</v>
      </c>
      <c r="J8" s="77"/>
      <c r="K8" s="278" t="s">
        <v>49</v>
      </c>
      <c r="L8" s="284" t="s">
        <v>2</v>
      </c>
      <c r="M8" s="77"/>
      <c r="N8" s="281" t="s">
        <v>1</v>
      </c>
      <c r="O8" s="77"/>
      <c r="P8" s="278" t="s">
        <v>49</v>
      </c>
      <c r="Q8" s="284" t="s">
        <v>71</v>
      </c>
      <c r="R8" s="77"/>
      <c r="S8" s="281" t="s">
        <v>1</v>
      </c>
      <c r="T8" s="77"/>
      <c r="U8" s="278" t="s">
        <v>49</v>
      </c>
      <c r="V8" s="296" t="s">
        <v>10</v>
      </c>
      <c r="W8" s="77"/>
      <c r="X8" s="293" t="s">
        <v>42</v>
      </c>
      <c r="Y8" s="290" t="s">
        <v>11</v>
      </c>
      <c r="Z8" s="291"/>
      <c r="AA8" s="292"/>
    </row>
    <row r="9" spans="1:27" s="102" customFormat="1" ht="13.5" customHeight="1">
      <c r="A9" s="302"/>
      <c r="B9" s="214"/>
      <c r="C9" s="302"/>
      <c r="D9" s="305"/>
      <c r="E9" s="309"/>
      <c r="F9" s="311"/>
      <c r="G9" s="285"/>
      <c r="H9" s="78" t="s">
        <v>209</v>
      </c>
      <c r="I9" s="282"/>
      <c r="J9" s="78" t="s">
        <v>209</v>
      </c>
      <c r="K9" s="279"/>
      <c r="L9" s="285"/>
      <c r="M9" s="78" t="s">
        <v>209</v>
      </c>
      <c r="N9" s="282"/>
      <c r="O9" s="78" t="s">
        <v>209</v>
      </c>
      <c r="P9" s="279"/>
      <c r="Q9" s="285"/>
      <c r="R9" s="78" t="s">
        <v>209</v>
      </c>
      <c r="S9" s="282"/>
      <c r="T9" s="78" t="s">
        <v>209</v>
      </c>
      <c r="U9" s="279"/>
      <c r="V9" s="297"/>
      <c r="W9" s="78" t="s">
        <v>209</v>
      </c>
      <c r="X9" s="294"/>
      <c r="Y9" s="288" t="s">
        <v>43</v>
      </c>
      <c r="Z9" s="79"/>
      <c r="AA9" s="278" t="s">
        <v>42</v>
      </c>
    </row>
    <row r="10" spans="1:27" s="102" customFormat="1" ht="54" customHeight="1">
      <c r="A10" s="303"/>
      <c r="B10" s="215"/>
      <c r="C10" s="303"/>
      <c r="D10" s="306"/>
      <c r="E10" s="199"/>
      <c r="F10" s="312"/>
      <c r="G10" s="286"/>
      <c r="H10" s="80" t="s">
        <v>44</v>
      </c>
      <c r="I10" s="283"/>
      <c r="J10" s="80" t="s">
        <v>70</v>
      </c>
      <c r="K10" s="280"/>
      <c r="L10" s="286"/>
      <c r="M10" s="80" t="s">
        <v>44</v>
      </c>
      <c r="N10" s="283"/>
      <c r="O10" s="80" t="s">
        <v>70</v>
      </c>
      <c r="P10" s="280"/>
      <c r="Q10" s="286"/>
      <c r="R10" s="80" t="s">
        <v>44</v>
      </c>
      <c r="S10" s="283"/>
      <c r="T10" s="80" t="s">
        <v>70</v>
      </c>
      <c r="U10" s="280"/>
      <c r="V10" s="298"/>
      <c r="W10" s="80" t="s">
        <v>45</v>
      </c>
      <c r="X10" s="295"/>
      <c r="Y10" s="289"/>
      <c r="Z10" s="81" t="s">
        <v>173</v>
      </c>
      <c r="AA10" s="287"/>
    </row>
    <row r="11" spans="1:30" s="6" customFormat="1" ht="15" customHeight="1">
      <c r="A11" s="115">
        <v>45</v>
      </c>
      <c r="B11" s="118">
        <v>201</v>
      </c>
      <c r="C11" s="55" t="s">
        <v>72</v>
      </c>
      <c r="D11" s="47" t="s">
        <v>73</v>
      </c>
      <c r="E11" s="115">
        <v>35</v>
      </c>
      <c r="F11" s="82" t="s">
        <v>180</v>
      </c>
      <c r="G11" s="141">
        <v>93</v>
      </c>
      <c r="H11" s="141">
        <v>84</v>
      </c>
      <c r="I11" s="141">
        <v>1641</v>
      </c>
      <c r="J11" s="141">
        <v>428</v>
      </c>
      <c r="K11" s="146">
        <f aca="true" t="shared" si="0" ref="K11:K36">IF(G11=""," ",ROUND(J11/I11*100,1))</f>
        <v>26.1</v>
      </c>
      <c r="L11" s="162">
        <v>47</v>
      </c>
      <c r="M11" s="141">
        <v>43</v>
      </c>
      <c r="N11" s="141">
        <v>1126</v>
      </c>
      <c r="O11" s="141">
        <v>283</v>
      </c>
      <c r="P11" s="146">
        <f aca="true" t="shared" si="1" ref="P11:P36">IF(L11=""," ",ROUND(O11/N11*100,1))</f>
        <v>25.1</v>
      </c>
      <c r="Q11" s="162">
        <v>6</v>
      </c>
      <c r="R11" s="141">
        <v>4</v>
      </c>
      <c r="S11" s="141">
        <v>72</v>
      </c>
      <c r="T11" s="141">
        <v>8</v>
      </c>
      <c r="U11" s="146">
        <f aca="true" t="shared" si="2" ref="U11:U41">IF(Q11=""," ",ROUND(T11/S11*100,1))</f>
        <v>11.1</v>
      </c>
      <c r="V11" s="135">
        <v>188</v>
      </c>
      <c r="W11" s="141">
        <v>4</v>
      </c>
      <c r="X11" s="177">
        <f aca="true" t="shared" si="3" ref="X11:X36">IF(V11=""," ",ROUND(W11/V11*100,1))</f>
        <v>2.1</v>
      </c>
      <c r="Y11" s="141">
        <v>122</v>
      </c>
      <c r="Z11" s="141">
        <v>2</v>
      </c>
      <c r="AA11" s="146">
        <f aca="true" t="shared" si="4" ref="AA11:AA36">IF(Y11=""," ",ROUND(Z11/Y11*100,1))</f>
        <v>1.6</v>
      </c>
      <c r="AC11" s="95"/>
      <c r="AD11" s="96"/>
    </row>
    <row r="12" spans="1:30" s="6" customFormat="1" ht="15" customHeight="1">
      <c r="A12" s="115">
        <v>45</v>
      </c>
      <c r="B12" s="118">
        <v>202</v>
      </c>
      <c r="C12" s="55" t="s">
        <v>72</v>
      </c>
      <c r="D12" s="47" t="s">
        <v>77</v>
      </c>
      <c r="E12" s="115">
        <v>40</v>
      </c>
      <c r="F12" s="82" t="s">
        <v>203</v>
      </c>
      <c r="G12" s="141">
        <v>103</v>
      </c>
      <c r="H12" s="141">
        <v>62</v>
      </c>
      <c r="I12" s="141">
        <v>1284</v>
      </c>
      <c r="J12" s="141">
        <v>192</v>
      </c>
      <c r="K12" s="146">
        <f t="shared" si="0"/>
        <v>15</v>
      </c>
      <c r="L12" s="162">
        <v>50</v>
      </c>
      <c r="M12" s="141">
        <v>33</v>
      </c>
      <c r="N12" s="141">
        <v>546</v>
      </c>
      <c r="O12" s="141">
        <v>112</v>
      </c>
      <c r="P12" s="146">
        <f t="shared" si="1"/>
        <v>20.5</v>
      </c>
      <c r="Q12" s="162">
        <v>6</v>
      </c>
      <c r="R12" s="141">
        <v>3</v>
      </c>
      <c r="S12" s="141">
        <v>66</v>
      </c>
      <c r="T12" s="141">
        <v>9</v>
      </c>
      <c r="U12" s="146">
        <f t="shared" si="2"/>
        <v>13.6</v>
      </c>
      <c r="V12" s="135">
        <v>120</v>
      </c>
      <c r="W12" s="141">
        <v>2</v>
      </c>
      <c r="X12" s="177">
        <f t="shared" si="3"/>
        <v>1.7</v>
      </c>
      <c r="Y12" s="141">
        <v>91</v>
      </c>
      <c r="Z12" s="141">
        <v>2</v>
      </c>
      <c r="AA12" s="146">
        <f t="shared" si="4"/>
        <v>2.2</v>
      </c>
      <c r="AC12" s="95"/>
      <c r="AD12" s="96"/>
    </row>
    <row r="13" spans="1:30" s="6" customFormat="1" ht="15" customHeight="1">
      <c r="A13" s="115">
        <v>45</v>
      </c>
      <c r="B13" s="59">
        <v>203</v>
      </c>
      <c r="C13" s="55" t="s">
        <v>72</v>
      </c>
      <c r="D13" s="47" t="s">
        <v>83</v>
      </c>
      <c r="E13" s="115">
        <v>35</v>
      </c>
      <c r="F13" s="82" t="s">
        <v>177</v>
      </c>
      <c r="G13" s="141">
        <v>48</v>
      </c>
      <c r="H13" s="141">
        <v>44</v>
      </c>
      <c r="I13" s="141">
        <v>722</v>
      </c>
      <c r="J13" s="141">
        <v>228</v>
      </c>
      <c r="K13" s="146">
        <f t="shared" si="0"/>
        <v>31.6</v>
      </c>
      <c r="L13" s="162">
        <v>27</v>
      </c>
      <c r="M13" s="141">
        <v>25</v>
      </c>
      <c r="N13" s="141">
        <v>436</v>
      </c>
      <c r="O13" s="141">
        <v>117</v>
      </c>
      <c r="P13" s="146">
        <f t="shared" si="1"/>
        <v>26.8</v>
      </c>
      <c r="Q13" s="162">
        <v>6</v>
      </c>
      <c r="R13" s="141">
        <v>5</v>
      </c>
      <c r="S13" s="141">
        <v>52</v>
      </c>
      <c r="T13" s="141">
        <v>7</v>
      </c>
      <c r="U13" s="146">
        <f t="shared" si="2"/>
        <v>13.5</v>
      </c>
      <c r="V13" s="135">
        <v>152</v>
      </c>
      <c r="W13" s="141">
        <v>3</v>
      </c>
      <c r="X13" s="177">
        <f t="shared" si="3"/>
        <v>2</v>
      </c>
      <c r="Y13" s="141">
        <v>122</v>
      </c>
      <c r="Z13" s="141">
        <v>3</v>
      </c>
      <c r="AA13" s="146">
        <f t="shared" si="4"/>
        <v>2.5</v>
      </c>
      <c r="AC13" s="95"/>
      <c r="AD13" s="96"/>
    </row>
    <row r="14" spans="1:30" s="6" customFormat="1" ht="15" customHeight="1">
      <c r="A14" s="115">
        <v>45</v>
      </c>
      <c r="B14" s="118">
        <v>204</v>
      </c>
      <c r="C14" s="55" t="s">
        <v>72</v>
      </c>
      <c r="D14" s="47" t="s">
        <v>91</v>
      </c>
      <c r="E14" s="115">
        <v>30</v>
      </c>
      <c r="F14" s="82" t="s">
        <v>179</v>
      </c>
      <c r="G14" s="141">
        <v>52</v>
      </c>
      <c r="H14" s="141">
        <v>46</v>
      </c>
      <c r="I14" s="141">
        <v>675</v>
      </c>
      <c r="J14" s="141">
        <v>155</v>
      </c>
      <c r="K14" s="146">
        <f t="shared" si="0"/>
        <v>23</v>
      </c>
      <c r="L14" s="162">
        <v>28</v>
      </c>
      <c r="M14" s="141">
        <v>25</v>
      </c>
      <c r="N14" s="141">
        <v>450</v>
      </c>
      <c r="O14" s="141">
        <v>89</v>
      </c>
      <c r="P14" s="146">
        <f t="shared" si="1"/>
        <v>19.8</v>
      </c>
      <c r="Q14" s="162">
        <v>6</v>
      </c>
      <c r="R14" s="141">
        <v>2</v>
      </c>
      <c r="S14" s="141">
        <v>53</v>
      </c>
      <c r="T14" s="141">
        <v>5</v>
      </c>
      <c r="U14" s="146">
        <f t="shared" si="2"/>
        <v>9.4</v>
      </c>
      <c r="V14" s="135">
        <v>60</v>
      </c>
      <c r="W14" s="141">
        <v>2</v>
      </c>
      <c r="X14" s="177">
        <f t="shared" si="3"/>
        <v>3.3</v>
      </c>
      <c r="Y14" s="141">
        <v>57</v>
      </c>
      <c r="Z14" s="141">
        <v>1</v>
      </c>
      <c r="AA14" s="146">
        <f t="shared" si="4"/>
        <v>1.8</v>
      </c>
      <c r="AC14" s="95"/>
      <c r="AD14" s="96"/>
    </row>
    <row r="15" spans="1:30" s="6" customFormat="1" ht="15" customHeight="1">
      <c r="A15" s="115">
        <v>45</v>
      </c>
      <c r="B15" s="118">
        <v>205</v>
      </c>
      <c r="C15" s="55" t="s">
        <v>72</v>
      </c>
      <c r="D15" s="47" t="s">
        <v>92</v>
      </c>
      <c r="E15" s="115">
        <v>33</v>
      </c>
      <c r="F15" s="84" t="s">
        <v>178</v>
      </c>
      <c r="G15" s="141">
        <v>37</v>
      </c>
      <c r="H15" s="141">
        <v>35</v>
      </c>
      <c r="I15" s="141">
        <v>483</v>
      </c>
      <c r="J15" s="141">
        <v>116</v>
      </c>
      <c r="K15" s="146">
        <f t="shared" si="0"/>
        <v>24</v>
      </c>
      <c r="L15" s="162">
        <v>30</v>
      </c>
      <c r="M15" s="141">
        <v>28</v>
      </c>
      <c r="N15" s="141">
        <v>372</v>
      </c>
      <c r="O15" s="141">
        <v>85</v>
      </c>
      <c r="P15" s="146">
        <f t="shared" si="1"/>
        <v>22.8</v>
      </c>
      <c r="Q15" s="162">
        <v>6</v>
      </c>
      <c r="R15" s="141">
        <v>4</v>
      </c>
      <c r="S15" s="141">
        <v>48</v>
      </c>
      <c r="T15" s="141">
        <v>5</v>
      </c>
      <c r="U15" s="146">
        <f t="shared" si="2"/>
        <v>10.4</v>
      </c>
      <c r="V15" s="135">
        <v>57</v>
      </c>
      <c r="W15" s="141">
        <v>6</v>
      </c>
      <c r="X15" s="177">
        <f t="shared" si="3"/>
        <v>10.5</v>
      </c>
      <c r="Y15" s="141">
        <v>44</v>
      </c>
      <c r="Z15" s="141">
        <v>1</v>
      </c>
      <c r="AA15" s="146">
        <f t="shared" si="4"/>
        <v>2.3</v>
      </c>
      <c r="AC15" s="95"/>
      <c r="AD15" s="96"/>
    </row>
    <row r="16" spans="1:30" s="6" customFormat="1" ht="15" customHeight="1">
      <c r="A16" s="115">
        <v>45</v>
      </c>
      <c r="B16" s="118">
        <v>206</v>
      </c>
      <c r="C16" s="55" t="s">
        <v>72</v>
      </c>
      <c r="D16" s="47" t="s">
        <v>101</v>
      </c>
      <c r="E16" s="115">
        <v>40</v>
      </c>
      <c r="F16" s="82" t="s">
        <v>177</v>
      </c>
      <c r="G16" s="141">
        <v>55</v>
      </c>
      <c r="H16" s="141">
        <v>46</v>
      </c>
      <c r="I16" s="141">
        <v>760</v>
      </c>
      <c r="J16" s="141">
        <v>188</v>
      </c>
      <c r="K16" s="146">
        <f>IF(G16=""," ",ROUND(J16/I16*100,1))</f>
        <v>24.7</v>
      </c>
      <c r="L16" s="162">
        <v>30</v>
      </c>
      <c r="M16" s="141">
        <v>22</v>
      </c>
      <c r="N16" s="141">
        <v>398</v>
      </c>
      <c r="O16" s="141">
        <v>83</v>
      </c>
      <c r="P16" s="146">
        <f>IF(L16=""," ",ROUND(O16/N16*100,1))</f>
        <v>20.9</v>
      </c>
      <c r="Q16" s="162">
        <v>6</v>
      </c>
      <c r="R16" s="141">
        <v>4</v>
      </c>
      <c r="S16" s="141">
        <v>45</v>
      </c>
      <c r="T16" s="141">
        <v>6</v>
      </c>
      <c r="U16" s="146">
        <f>IF(Q16=""," ",ROUND(T16/S16*100,1))</f>
        <v>13.3</v>
      </c>
      <c r="V16" s="135">
        <v>60</v>
      </c>
      <c r="W16" s="141">
        <v>1</v>
      </c>
      <c r="X16" s="177">
        <f>IF(V16=""," ",ROUND(W16/V16*100,1))</f>
        <v>1.7</v>
      </c>
      <c r="Y16" s="141">
        <v>52</v>
      </c>
      <c r="Z16" s="141">
        <v>1</v>
      </c>
      <c r="AA16" s="146">
        <f>IF(Y16=""," ",ROUND(Z16/Y16*100,1))</f>
        <v>1.9</v>
      </c>
      <c r="AC16" s="95"/>
      <c r="AD16" s="96"/>
    </row>
    <row r="17" spans="1:30" s="6" customFormat="1" ht="15" customHeight="1">
      <c r="A17" s="115">
        <v>45</v>
      </c>
      <c r="B17" s="118">
        <v>207</v>
      </c>
      <c r="C17" s="55" t="s">
        <v>72</v>
      </c>
      <c r="D17" s="47" t="s">
        <v>102</v>
      </c>
      <c r="E17" s="115">
        <v>40</v>
      </c>
      <c r="F17" s="82" t="s">
        <v>178</v>
      </c>
      <c r="G17" s="141">
        <v>29</v>
      </c>
      <c r="H17" s="141">
        <v>25</v>
      </c>
      <c r="I17" s="141">
        <v>432</v>
      </c>
      <c r="J17" s="141">
        <v>101</v>
      </c>
      <c r="K17" s="146">
        <f t="shared" si="0"/>
        <v>23.4</v>
      </c>
      <c r="L17" s="162">
        <v>27</v>
      </c>
      <c r="M17" s="141">
        <v>23</v>
      </c>
      <c r="N17" s="141">
        <v>353</v>
      </c>
      <c r="O17" s="141">
        <v>74</v>
      </c>
      <c r="P17" s="146">
        <f t="shared" si="1"/>
        <v>21</v>
      </c>
      <c r="Q17" s="162">
        <v>6</v>
      </c>
      <c r="R17" s="141">
        <v>5</v>
      </c>
      <c r="S17" s="141">
        <v>38</v>
      </c>
      <c r="T17" s="141">
        <v>7</v>
      </c>
      <c r="U17" s="146">
        <f t="shared" si="2"/>
        <v>18.4</v>
      </c>
      <c r="V17" s="135">
        <v>23</v>
      </c>
      <c r="W17" s="141">
        <v>1</v>
      </c>
      <c r="X17" s="177">
        <f t="shared" si="3"/>
        <v>4.3</v>
      </c>
      <c r="Y17" s="141">
        <v>14</v>
      </c>
      <c r="Z17" s="141">
        <v>0</v>
      </c>
      <c r="AA17" s="146">
        <f t="shared" si="4"/>
        <v>0</v>
      </c>
      <c r="AC17" s="95"/>
      <c r="AD17" s="96"/>
    </row>
    <row r="18" spans="1:30" s="6" customFormat="1" ht="15" customHeight="1">
      <c r="A18" s="115">
        <v>45</v>
      </c>
      <c r="B18" s="118">
        <v>208</v>
      </c>
      <c r="C18" s="55" t="s">
        <v>72</v>
      </c>
      <c r="D18" s="47" t="s">
        <v>104</v>
      </c>
      <c r="E18" s="115">
        <v>30</v>
      </c>
      <c r="F18" s="84" t="s">
        <v>176</v>
      </c>
      <c r="G18" s="141">
        <v>57</v>
      </c>
      <c r="H18" s="141">
        <v>46</v>
      </c>
      <c r="I18" s="157">
        <v>791</v>
      </c>
      <c r="J18" s="157">
        <v>201</v>
      </c>
      <c r="K18" s="146">
        <f t="shared" si="0"/>
        <v>25.4</v>
      </c>
      <c r="L18" s="162">
        <v>26</v>
      </c>
      <c r="M18" s="141">
        <v>22</v>
      </c>
      <c r="N18" s="141">
        <v>333</v>
      </c>
      <c r="O18" s="141">
        <v>76</v>
      </c>
      <c r="P18" s="146">
        <f t="shared" si="1"/>
        <v>22.8</v>
      </c>
      <c r="Q18" s="162">
        <v>6</v>
      </c>
      <c r="R18" s="141">
        <v>5</v>
      </c>
      <c r="S18" s="141">
        <v>41</v>
      </c>
      <c r="T18" s="141">
        <v>8</v>
      </c>
      <c r="U18" s="146">
        <f t="shared" si="2"/>
        <v>19.5</v>
      </c>
      <c r="V18" s="135">
        <v>29</v>
      </c>
      <c r="W18" s="141">
        <v>0</v>
      </c>
      <c r="X18" s="177">
        <f t="shared" si="3"/>
        <v>0</v>
      </c>
      <c r="Y18" s="141">
        <v>25</v>
      </c>
      <c r="Z18" s="141">
        <v>0</v>
      </c>
      <c r="AA18" s="146">
        <f t="shared" si="4"/>
        <v>0</v>
      </c>
      <c r="AC18" s="95"/>
      <c r="AD18" s="96"/>
    </row>
    <row r="19" spans="1:31" s="6" customFormat="1" ht="15" customHeight="1">
      <c r="A19" s="115">
        <v>45</v>
      </c>
      <c r="B19" s="118">
        <v>209</v>
      </c>
      <c r="C19" s="55" t="s">
        <v>72</v>
      </c>
      <c r="D19" s="47" t="s">
        <v>108</v>
      </c>
      <c r="E19" s="115">
        <v>30</v>
      </c>
      <c r="F19" s="82" t="s">
        <v>176</v>
      </c>
      <c r="G19" s="141">
        <v>43</v>
      </c>
      <c r="H19" s="141">
        <v>38</v>
      </c>
      <c r="I19" s="141">
        <v>511</v>
      </c>
      <c r="J19" s="141">
        <v>140</v>
      </c>
      <c r="K19" s="146">
        <f t="shared" si="0"/>
        <v>27.4</v>
      </c>
      <c r="L19" s="162">
        <v>20</v>
      </c>
      <c r="M19" s="141">
        <v>20</v>
      </c>
      <c r="N19" s="141">
        <v>219</v>
      </c>
      <c r="O19" s="141">
        <v>58</v>
      </c>
      <c r="P19" s="146">
        <f t="shared" si="1"/>
        <v>26.5</v>
      </c>
      <c r="Q19" s="162">
        <v>6</v>
      </c>
      <c r="R19" s="141">
        <v>3</v>
      </c>
      <c r="S19" s="141">
        <v>35</v>
      </c>
      <c r="T19" s="141">
        <v>5</v>
      </c>
      <c r="U19" s="146">
        <f t="shared" si="2"/>
        <v>14.3</v>
      </c>
      <c r="V19" s="135">
        <v>34</v>
      </c>
      <c r="W19" s="141">
        <v>4</v>
      </c>
      <c r="X19" s="177">
        <f t="shared" si="3"/>
        <v>11.8</v>
      </c>
      <c r="Y19" s="141">
        <v>30</v>
      </c>
      <c r="Z19" s="141">
        <v>3</v>
      </c>
      <c r="AA19" s="146">
        <f t="shared" si="4"/>
        <v>10</v>
      </c>
      <c r="AC19" s="95"/>
      <c r="AD19" s="96"/>
      <c r="AE19" s="95"/>
    </row>
    <row r="20" spans="1:31" s="6" customFormat="1" ht="15" customHeight="1">
      <c r="A20" s="115">
        <v>45</v>
      </c>
      <c r="B20" s="118">
        <v>341</v>
      </c>
      <c r="C20" s="55" t="s">
        <v>111</v>
      </c>
      <c r="D20" s="47" t="s">
        <v>112</v>
      </c>
      <c r="E20" s="115"/>
      <c r="F20" s="82"/>
      <c r="G20" s="141"/>
      <c r="H20" s="141"/>
      <c r="I20" s="141"/>
      <c r="J20" s="141"/>
      <c r="K20" s="146" t="str">
        <f t="shared" si="0"/>
        <v> </v>
      </c>
      <c r="L20" s="162">
        <v>17</v>
      </c>
      <c r="M20" s="141">
        <v>11</v>
      </c>
      <c r="N20" s="141">
        <v>205</v>
      </c>
      <c r="O20" s="141">
        <v>21</v>
      </c>
      <c r="P20" s="146">
        <f t="shared" si="1"/>
        <v>10.2</v>
      </c>
      <c r="Q20" s="162">
        <v>6</v>
      </c>
      <c r="R20" s="141">
        <v>5</v>
      </c>
      <c r="S20" s="141">
        <v>35</v>
      </c>
      <c r="T20" s="141">
        <v>8</v>
      </c>
      <c r="U20" s="146">
        <f t="shared" si="2"/>
        <v>22.9</v>
      </c>
      <c r="V20" s="135">
        <v>13</v>
      </c>
      <c r="W20" s="141">
        <v>0</v>
      </c>
      <c r="X20" s="177">
        <f t="shared" si="3"/>
        <v>0</v>
      </c>
      <c r="Y20" s="141">
        <v>13</v>
      </c>
      <c r="Z20" s="141">
        <v>0</v>
      </c>
      <c r="AA20" s="146">
        <f t="shared" si="4"/>
        <v>0</v>
      </c>
      <c r="AC20" s="95"/>
      <c r="AD20" s="96"/>
      <c r="AE20" s="95"/>
    </row>
    <row r="21" spans="1:31" s="6" customFormat="1" ht="15" customHeight="1">
      <c r="A21" s="115">
        <v>45</v>
      </c>
      <c r="B21" s="118">
        <v>361</v>
      </c>
      <c r="C21" s="55" t="s">
        <v>72</v>
      </c>
      <c r="D21" s="47" t="s">
        <v>115</v>
      </c>
      <c r="E21" s="115"/>
      <c r="F21" s="82"/>
      <c r="G21" s="141"/>
      <c r="H21" s="141"/>
      <c r="I21" s="141"/>
      <c r="J21" s="141"/>
      <c r="K21" s="146" t="str">
        <f t="shared" si="0"/>
        <v> </v>
      </c>
      <c r="L21" s="162">
        <v>10</v>
      </c>
      <c r="M21" s="141">
        <v>7</v>
      </c>
      <c r="N21" s="141">
        <v>127</v>
      </c>
      <c r="O21" s="141">
        <v>9</v>
      </c>
      <c r="P21" s="146">
        <f t="shared" si="1"/>
        <v>7.1</v>
      </c>
      <c r="Q21" s="162">
        <v>6</v>
      </c>
      <c r="R21" s="141">
        <v>3</v>
      </c>
      <c r="S21" s="141">
        <v>29</v>
      </c>
      <c r="T21" s="141">
        <v>3</v>
      </c>
      <c r="U21" s="146">
        <f t="shared" si="2"/>
        <v>10.3</v>
      </c>
      <c r="V21" s="135">
        <v>14</v>
      </c>
      <c r="W21" s="141">
        <v>1</v>
      </c>
      <c r="X21" s="177">
        <f t="shared" si="3"/>
        <v>7.1</v>
      </c>
      <c r="Y21" s="141">
        <v>10</v>
      </c>
      <c r="Z21" s="141">
        <v>0</v>
      </c>
      <c r="AA21" s="146">
        <f t="shared" si="4"/>
        <v>0</v>
      </c>
      <c r="AC21" s="95"/>
      <c r="AD21" s="96"/>
      <c r="AE21" s="95"/>
    </row>
    <row r="22" spans="1:31" s="6" customFormat="1" ht="15" customHeight="1">
      <c r="A22" s="115">
        <v>45</v>
      </c>
      <c r="B22" s="59">
        <v>382</v>
      </c>
      <c r="C22" s="55" t="s">
        <v>72</v>
      </c>
      <c r="D22" s="47" t="s">
        <v>117</v>
      </c>
      <c r="E22" s="115"/>
      <c r="F22" s="82"/>
      <c r="G22" s="141"/>
      <c r="H22" s="141"/>
      <c r="I22" s="141"/>
      <c r="J22" s="141"/>
      <c r="K22" s="146" t="str">
        <f t="shared" si="0"/>
        <v> </v>
      </c>
      <c r="L22" s="162">
        <v>16</v>
      </c>
      <c r="M22" s="141">
        <v>12</v>
      </c>
      <c r="N22" s="141">
        <v>173</v>
      </c>
      <c r="O22" s="141">
        <v>31</v>
      </c>
      <c r="P22" s="146">
        <f t="shared" si="1"/>
        <v>17.9</v>
      </c>
      <c r="Q22" s="162">
        <v>6</v>
      </c>
      <c r="R22" s="141">
        <v>3</v>
      </c>
      <c r="S22" s="141">
        <v>35</v>
      </c>
      <c r="T22" s="141">
        <v>5</v>
      </c>
      <c r="U22" s="146">
        <f t="shared" si="2"/>
        <v>14.3</v>
      </c>
      <c r="V22" s="135">
        <v>15</v>
      </c>
      <c r="W22" s="141">
        <v>0</v>
      </c>
      <c r="X22" s="177">
        <f t="shared" si="3"/>
        <v>0</v>
      </c>
      <c r="Y22" s="141">
        <v>13</v>
      </c>
      <c r="Z22" s="141">
        <v>0</v>
      </c>
      <c r="AA22" s="146">
        <f t="shared" si="4"/>
        <v>0</v>
      </c>
      <c r="AC22" s="95"/>
      <c r="AD22" s="96"/>
      <c r="AE22" s="95"/>
    </row>
    <row r="23" spans="1:31" s="6" customFormat="1" ht="15" customHeight="1">
      <c r="A23" s="115">
        <v>45</v>
      </c>
      <c r="B23" s="118">
        <v>383</v>
      </c>
      <c r="C23" s="55" t="s">
        <v>72</v>
      </c>
      <c r="D23" s="47" t="s">
        <v>151</v>
      </c>
      <c r="E23" s="115"/>
      <c r="F23" s="83"/>
      <c r="G23" s="141"/>
      <c r="H23" s="141"/>
      <c r="I23" s="141"/>
      <c r="J23" s="141"/>
      <c r="K23" s="146" t="str">
        <f>IF(G23=""," ",ROUND(J23/I23*100,1))</f>
        <v> </v>
      </c>
      <c r="L23" s="162">
        <v>18</v>
      </c>
      <c r="M23" s="141">
        <v>16</v>
      </c>
      <c r="N23" s="141">
        <v>181</v>
      </c>
      <c r="O23" s="141">
        <v>39</v>
      </c>
      <c r="P23" s="146">
        <f>IF(L23=""," ",ROUND(O23/N23*100,1))</f>
        <v>21.5</v>
      </c>
      <c r="Q23" s="162">
        <v>5</v>
      </c>
      <c r="R23" s="141">
        <v>2</v>
      </c>
      <c r="S23" s="141">
        <v>26</v>
      </c>
      <c r="T23" s="141">
        <v>3</v>
      </c>
      <c r="U23" s="146">
        <f>IF(Q23=""," ",ROUND(T23/S23*100,1))</f>
        <v>11.5</v>
      </c>
      <c r="V23" s="135">
        <v>12</v>
      </c>
      <c r="W23" s="141">
        <v>0</v>
      </c>
      <c r="X23" s="177">
        <f>IF(V23=""," ",ROUND(W23/V23*100,1))</f>
        <v>0</v>
      </c>
      <c r="Y23" s="141">
        <v>12</v>
      </c>
      <c r="Z23" s="141">
        <v>0</v>
      </c>
      <c r="AA23" s="146">
        <f>IF(Y23=""," ",ROUND(Z23/Y23*100,1))</f>
        <v>0</v>
      </c>
      <c r="AC23" s="95"/>
      <c r="AD23" s="96"/>
      <c r="AE23" s="95"/>
    </row>
    <row r="24" spans="1:31" s="6" customFormat="1" ht="15" customHeight="1">
      <c r="A24" s="115">
        <v>45</v>
      </c>
      <c r="B24" s="118">
        <v>401</v>
      </c>
      <c r="C24" s="55" t="s">
        <v>72</v>
      </c>
      <c r="D24" s="47" t="s">
        <v>120</v>
      </c>
      <c r="E24" s="115">
        <v>30</v>
      </c>
      <c r="F24" s="82" t="s">
        <v>204</v>
      </c>
      <c r="G24" s="141">
        <v>30</v>
      </c>
      <c r="H24" s="141">
        <v>16</v>
      </c>
      <c r="I24" s="141">
        <v>244</v>
      </c>
      <c r="J24" s="141">
        <v>36</v>
      </c>
      <c r="K24" s="146">
        <f t="shared" si="0"/>
        <v>14.8</v>
      </c>
      <c r="L24" s="162">
        <v>16</v>
      </c>
      <c r="M24" s="141">
        <v>11</v>
      </c>
      <c r="N24" s="141">
        <v>196</v>
      </c>
      <c r="O24" s="141">
        <v>21</v>
      </c>
      <c r="P24" s="146">
        <f t="shared" si="1"/>
        <v>10.7</v>
      </c>
      <c r="Q24" s="162">
        <v>6</v>
      </c>
      <c r="R24" s="141">
        <v>4</v>
      </c>
      <c r="S24" s="141">
        <v>30</v>
      </c>
      <c r="T24" s="141">
        <v>5</v>
      </c>
      <c r="U24" s="146">
        <f t="shared" si="2"/>
        <v>16.7</v>
      </c>
      <c r="V24" s="135">
        <v>13</v>
      </c>
      <c r="W24" s="141">
        <v>0</v>
      </c>
      <c r="X24" s="177">
        <f t="shared" si="3"/>
        <v>0</v>
      </c>
      <c r="Y24" s="141">
        <v>13</v>
      </c>
      <c r="Z24" s="141">
        <v>0</v>
      </c>
      <c r="AA24" s="146">
        <f t="shared" si="4"/>
        <v>0</v>
      </c>
      <c r="AC24" s="95"/>
      <c r="AD24" s="96"/>
      <c r="AE24" s="95"/>
    </row>
    <row r="25" spans="1:31" s="6" customFormat="1" ht="15" customHeight="1">
      <c r="A25" s="115">
        <v>45</v>
      </c>
      <c r="B25" s="118">
        <v>402</v>
      </c>
      <c r="C25" s="55" t="s">
        <v>72</v>
      </c>
      <c r="D25" s="47" t="s">
        <v>124</v>
      </c>
      <c r="E25" s="115"/>
      <c r="F25" s="82"/>
      <c r="G25" s="141"/>
      <c r="H25" s="141"/>
      <c r="I25" s="141"/>
      <c r="J25" s="141"/>
      <c r="K25" s="146" t="str">
        <f t="shared" si="0"/>
        <v> </v>
      </c>
      <c r="L25" s="162">
        <v>12</v>
      </c>
      <c r="M25" s="141">
        <v>10</v>
      </c>
      <c r="N25" s="141">
        <v>258</v>
      </c>
      <c r="O25" s="141">
        <v>43</v>
      </c>
      <c r="P25" s="146">
        <f t="shared" si="1"/>
        <v>16.7</v>
      </c>
      <c r="Q25" s="162">
        <v>6</v>
      </c>
      <c r="R25" s="141">
        <v>2</v>
      </c>
      <c r="S25" s="141">
        <v>31</v>
      </c>
      <c r="T25" s="141">
        <v>4</v>
      </c>
      <c r="U25" s="146">
        <f t="shared" si="2"/>
        <v>12.9</v>
      </c>
      <c r="V25" s="135">
        <v>20</v>
      </c>
      <c r="W25" s="141">
        <v>1</v>
      </c>
      <c r="X25" s="177">
        <f t="shared" si="3"/>
        <v>5</v>
      </c>
      <c r="Y25" s="141">
        <v>18</v>
      </c>
      <c r="Z25" s="141">
        <v>1</v>
      </c>
      <c r="AA25" s="146">
        <f t="shared" si="4"/>
        <v>5.6</v>
      </c>
      <c r="AC25" s="95"/>
      <c r="AD25" s="96"/>
      <c r="AE25" s="95"/>
    </row>
    <row r="26" spans="1:31" s="6" customFormat="1" ht="15" customHeight="1">
      <c r="A26" s="115">
        <v>45</v>
      </c>
      <c r="B26" s="118">
        <v>403</v>
      </c>
      <c r="C26" s="55" t="s">
        <v>72</v>
      </c>
      <c r="D26" s="47" t="s">
        <v>125</v>
      </c>
      <c r="E26" s="115"/>
      <c r="F26" s="82"/>
      <c r="G26" s="141"/>
      <c r="H26" s="141"/>
      <c r="I26" s="141"/>
      <c r="J26" s="141"/>
      <c r="K26" s="146" t="str">
        <f t="shared" si="0"/>
        <v> </v>
      </c>
      <c r="L26" s="162">
        <v>6</v>
      </c>
      <c r="M26" s="141">
        <v>4</v>
      </c>
      <c r="N26" s="141">
        <v>71</v>
      </c>
      <c r="O26" s="141">
        <v>10</v>
      </c>
      <c r="P26" s="146">
        <f t="shared" si="1"/>
        <v>14.1</v>
      </c>
      <c r="Q26" s="162">
        <v>5</v>
      </c>
      <c r="R26" s="141">
        <v>3</v>
      </c>
      <c r="S26" s="141">
        <v>21</v>
      </c>
      <c r="T26" s="141">
        <v>3</v>
      </c>
      <c r="U26" s="146">
        <f t="shared" si="2"/>
        <v>14.3</v>
      </c>
      <c r="V26" s="135">
        <v>5</v>
      </c>
      <c r="W26" s="141">
        <v>0</v>
      </c>
      <c r="X26" s="177">
        <f t="shared" si="3"/>
        <v>0</v>
      </c>
      <c r="Y26" s="141">
        <v>5</v>
      </c>
      <c r="Z26" s="141">
        <v>0</v>
      </c>
      <c r="AA26" s="146">
        <f t="shared" si="4"/>
        <v>0</v>
      </c>
      <c r="AC26" s="95"/>
      <c r="AD26" s="96"/>
      <c r="AE26" s="95"/>
    </row>
    <row r="27" spans="1:31" s="6" customFormat="1" ht="15" customHeight="1">
      <c r="A27" s="115">
        <v>45</v>
      </c>
      <c r="B27" s="118">
        <v>404</v>
      </c>
      <c r="C27" s="55" t="s">
        <v>72</v>
      </c>
      <c r="D27" s="47" t="s">
        <v>127</v>
      </c>
      <c r="E27" s="115"/>
      <c r="F27" s="82"/>
      <c r="G27" s="141"/>
      <c r="H27" s="141"/>
      <c r="I27" s="141"/>
      <c r="J27" s="141"/>
      <c r="K27" s="146" t="str">
        <f t="shared" si="0"/>
        <v> </v>
      </c>
      <c r="L27" s="162">
        <v>19</v>
      </c>
      <c r="M27" s="141">
        <v>14</v>
      </c>
      <c r="N27" s="141">
        <v>258</v>
      </c>
      <c r="O27" s="141">
        <v>29</v>
      </c>
      <c r="P27" s="146">
        <f t="shared" si="1"/>
        <v>11.2</v>
      </c>
      <c r="Q27" s="162">
        <v>6</v>
      </c>
      <c r="R27" s="141">
        <v>4</v>
      </c>
      <c r="S27" s="141">
        <v>29</v>
      </c>
      <c r="T27" s="141">
        <v>6</v>
      </c>
      <c r="U27" s="146">
        <f t="shared" si="2"/>
        <v>20.7</v>
      </c>
      <c r="V27" s="135">
        <v>16</v>
      </c>
      <c r="W27" s="141">
        <v>0</v>
      </c>
      <c r="X27" s="177">
        <f t="shared" si="3"/>
        <v>0</v>
      </c>
      <c r="Y27" s="141">
        <v>16</v>
      </c>
      <c r="Z27" s="141">
        <v>0</v>
      </c>
      <c r="AA27" s="146">
        <f t="shared" si="4"/>
        <v>0</v>
      </c>
      <c r="AC27" s="95"/>
      <c r="AD27" s="96"/>
      <c r="AE27" s="95"/>
    </row>
    <row r="28" spans="1:31" s="6" customFormat="1" ht="15" customHeight="1">
      <c r="A28" s="115">
        <v>45</v>
      </c>
      <c r="B28" s="118">
        <v>405</v>
      </c>
      <c r="C28" s="55" t="s">
        <v>72</v>
      </c>
      <c r="D28" s="47" t="s">
        <v>131</v>
      </c>
      <c r="E28" s="115"/>
      <c r="F28" s="83"/>
      <c r="G28" s="141"/>
      <c r="H28" s="141"/>
      <c r="I28" s="141"/>
      <c r="J28" s="141"/>
      <c r="K28" s="146" t="str">
        <f t="shared" si="0"/>
        <v> </v>
      </c>
      <c r="L28" s="162">
        <v>16</v>
      </c>
      <c r="M28" s="141">
        <v>15</v>
      </c>
      <c r="N28" s="141">
        <v>190</v>
      </c>
      <c r="O28" s="141">
        <v>36</v>
      </c>
      <c r="P28" s="146">
        <f t="shared" si="1"/>
        <v>18.9</v>
      </c>
      <c r="Q28" s="162">
        <v>6</v>
      </c>
      <c r="R28" s="141">
        <v>5</v>
      </c>
      <c r="S28" s="141">
        <v>33</v>
      </c>
      <c r="T28" s="141">
        <v>6</v>
      </c>
      <c r="U28" s="146">
        <f t="shared" si="2"/>
        <v>18.2</v>
      </c>
      <c r="V28" s="135">
        <v>15</v>
      </c>
      <c r="W28" s="141">
        <v>1</v>
      </c>
      <c r="X28" s="177">
        <f t="shared" si="3"/>
        <v>6.7</v>
      </c>
      <c r="Y28" s="141">
        <v>15</v>
      </c>
      <c r="Z28" s="141">
        <v>1</v>
      </c>
      <c r="AA28" s="146">
        <f t="shared" si="4"/>
        <v>6.7</v>
      </c>
      <c r="AC28" s="95"/>
      <c r="AD28" s="96"/>
      <c r="AE28" s="95"/>
    </row>
    <row r="29" spans="1:31" s="6" customFormat="1" ht="15" customHeight="1">
      <c r="A29" s="115">
        <v>45</v>
      </c>
      <c r="B29" s="118">
        <v>406</v>
      </c>
      <c r="C29" s="55" t="s">
        <v>72</v>
      </c>
      <c r="D29" s="47" t="s">
        <v>132</v>
      </c>
      <c r="E29" s="115"/>
      <c r="F29" s="83"/>
      <c r="G29" s="141"/>
      <c r="H29" s="141"/>
      <c r="I29" s="141"/>
      <c r="J29" s="141"/>
      <c r="K29" s="146" t="str">
        <f t="shared" si="0"/>
        <v> </v>
      </c>
      <c r="L29" s="162">
        <v>16</v>
      </c>
      <c r="M29" s="141">
        <v>14</v>
      </c>
      <c r="N29" s="141">
        <v>254</v>
      </c>
      <c r="O29" s="141">
        <v>41</v>
      </c>
      <c r="P29" s="146">
        <f t="shared" si="1"/>
        <v>16.1</v>
      </c>
      <c r="Q29" s="162">
        <v>6</v>
      </c>
      <c r="R29" s="141">
        <v>2</v>
      </c>
      <c r="S29" s="141">
        <v>31</v>
      </c>
      <c r="T29" s="141">
        <v>3</v>
      </c>
      <c r="U29" s="146">
        <f t="shared" si="2"/>
        <v>9.7</v>
      </c>
      <c r="V29" s="135">
        <v>19</v>
      </c>
      <c r="W29" s="141">
        <v>1</v>
      </c>
      <c r="X29" s="177">
        <f t="shared" si="3"/>
        <v>5.3</v>
      </c>
      <c r="Y29" s="141">
        <v>17</v>
      </c>
      <c r="Z29" s="141">
        <v>0</v>
      </c>
      <c r="AA29" s="146">
        <f t="shared" si="4"/>
        <v>0</v>
      </c>
      <c r="AC29" s="95"/>
      <c r="AD29" s="96"/>
      <c r="AE29" s="95"/>
    </row>
    <row r="30" spans="1:31" s="6" customFormat="1" ht="15" customHeight="1">
      <c r="A30" s="115">
        <v>45</v>
      </c>
      <c r="B30" s="118">
        <v>421</v>
      </c>
      <c r="C30" s="55" t="s">
        <v>72</v>
      </c>
      <c r="D30" s="47" t="s">
        <v>134</v>
      </c>
      <c r="E30" s="115"/>
      <c r="F30" s="83"/>
      <c r="G30" s="141"/>
      <c r="H30" s="141"/>
      <c r="I30" s="141"/>
      <c r="J30" s="141"/>
      <c r="K30" s="146" t="str">
        <f t="shared" si="0"/>
        <v> </v>
      </c>
      <c r="L30" s="162">
        <v>10</v>
      </c>
      <c r="M30" s="141">
        <v>10</v>
      </c>
      <c r="N30" s="141">
        <v>143</v>
      </c>
      <c r="O30" s="141">
        <v>29</v>
      </c>
      <c r="P30" s="146">
        <f t="shared" si="1"/>
        <v>20.3</v>
      </c>
      <c r="Q30" s="162">
        <v>5</v>
      </c>
      <c r="R30" s="141">
        <v>2</v>
      </c>
      <c r="S30" s="141">
        <v>28</v>
      </c>
      <c r="T30" s="141">
        <v>3</v>
      </c>
      <c r="U30" s="146">
        <f t="shared" si="2"/>
        <v>10.7</v>
      </c>
      <c r="V30" s="135">
        <v>14</v>
      </c>
      <c r="W30" s="141">
        <v>1</v>
      </c>
      <c r="X30" s="177">
        <f t="shared" si="3"/>
        <v>7.1</v>
      </c>
      <c r="Y30" s="141">
        <v>12</v>
      </c>
      <c r="Z30" s="141">
        <v>1</v>
      </c>
      <c r="AA30" s="146">
        <f t="shared" si="4"/>
        <v>8.3</v>
      </c>
      <c r="AC30" s="95"/>
      <c r="AD30" s="96"/>
      <c r="AE30" s="95"/>
    </row>
    <row r="31" spans="1:31" s="6" customFormat="1" ht="15" customHeight="1">
      <c r="A31" s="115">
        <v>45</v>
      </c>
      <c r="B31" s="118">
        <v>429</v>
      </c>
      <c r="C31" s="55" t="s">
        <v>72</v>
      </c>
      <c r="D31" s="47" t="s">
        <v>135</v>
      </c>
      <c r="E31" s="115"/>
      <c r="F31" s="83"/>
      <c r="G31" s="141"/>
      <c r="H31" s="141"/>
      <c r="I31" s="141"/>
      <c r="J31" s="141"/>
      <c r="K31" s="146" t="str">
        <f t="shared" si="0"/>
        <v> </v>
      </c>
      <c r="L31" s="162">
        <v>12</v>
      </c>
      <c r="M31" s="141">
        <v>8</v>
      </c>
      <c r="N31" s="141">
        <v>137</v>
      </c>
      <c r="O31" s="141">
        <v>17</v>
      </c>
      <c r="P31" s="146">
        <f t="shared" si="1"/>
        <v>12.4</v>
      </c>
      <c r="Q31" s="162">
        <v>5</v>
      </c>
      <c r="R31" s="141">
        <v>2</v>
      </c>
      <c r="S31" s="141">
        <v>22</v>
      </c>
      <c r="T31" s="141">
        <v>3</v>
      </c>
      <c r="U31" s="146">
        <f t="shared" si="2"/>
        <v>13.6</v>
      </c>
      <c r="V31" s="135">
        <v>9</v>
      </c>
      <c r="W31" s="141">
        <v>0</v>
      </c>
      <c r="X31" s="177">
        <f t="shared" si="3"/>
        <v>0</v>
      </c>
      <c r="Y31" s="141">
        <v>7</v>
      </c>
      <c r="Z31" s="141">
        <v>0</v>
      </c>
      <c r="AA31" s="146">
        <f t="shared" si="4"/>
        <v>0</v>
      </c>
      <c r="AC31" s="95"/>
      <c r="AD31" s="96"/>
      <c r="AE31" s="95"/>
    </row>
    <row r="32" spans="1:31" s="6" customFormat="1" ht="15" customHeight="1">
      <c r="A32" s="115">
        <v>45</v>
      </c>
      <c r="B32" s="118">
        <v>430</v>
      </c>
      <c r="C32" s="55" t="s">
        <v>72</v>
      </c>
      <c r="D32" s="47" t="s">
        <v>136</v>
      </c>
      <c r="E32" s="115">
        <v>30</v>
      </c>
      <c r="F32" s="82" t="s">
        <v>146</v>
      </c>
      <c r="G32" s="141">
        <v>43</v>
      </c>
      <c r="H32" s="141">
        <v>31</v>
      </c>
      <c r="I32" s="141">
        <v>495</v>
      </c>
      <c r="J32" s="141">
        <v>92</v>
      </c>
      <c r="K32" s="146">
        <f t="shared" si="0"/>
        <v>18.6</v>
      </c>
      <c r="L32" s="162">
        <v>19</v>
      </c>
      <c r="M32" s="141">
        <v>15</v>
      </c>
      <c r="N32" s="141">
        <v>264</v>
      </c>
      <c r="O32" s="141">
        <v>28</v>
      </c>
      <c r="P32" s="146">
        <f t="shared" si="1"/>
        <v>10.6</v>
      </c>
      <c r="Q32" s="162">
        <v>5</v>
      </c>
      <c r="R32" s="141">
        <v>2</v>
      </c>
      <c r="S32" s="141">
        <v>26</v>
      </c>
      <c r="T32" s="141">
        <v>3</v>
      </c>
      <c r="U32" s="146">
        <f t="shared" si="2"/>
        <v>11.5</v>
      </c>
      <c r="V32" s="135">
        <v>10</v>
      </c>
      <c r="W32" s="141">
        <v>1</v>
      </c>
      <c r="X32" s="177">
        <f t="shared" si="3"/>
        <v>10</v>
      </c>
      <c r="Y32" s="141">
        <v>10</v>
      </c>
      <c r="Z32" s="141">
        <v>1</v>
      </c>
      <c r="AA32" s="146">
        <f t="shared" si="4"/>
        <v>10</v>
      </c>
      <c r="AC32" s="95"/>
      <c r="AD32" s="96"/>
      <c r="AE32" s="95"/>
    </row>
    <row r="33" spans="1:31" s="6" customFormat="1" ht="15" customHeight="1">
      <c r="A33" s="115">
        <v>45</v>
      </c>
      <c r="B33" s="118">
        <v>431</v>
      </c>
      <c r="C33" s="55" t="s">
        <v>72</v>
      </c>
      <c r="D33" s="47" t="s">
        <v>137</v>
      </c>
      <c r="E33" s="115"/>
      <c r="F33" s="83"/>
      <c r="G33" s="141"/>
      <c r="H33" s="141"/>
      <c r="I33" s="141"/>
      <c r="J33" s="141"/>
      <c r="K33" s="146" t="str">
        <f t="shared" si="0"/>
        <v> </v>
      </c>
      <c r="L33" s="162">
        <v>16</v>
      </c>
      <c r="M33" s="141">
        <v>11</v>
      </c>
      <c r="N33" s="141">
        <v>229</v>
      </c>
      <c r="O33" s="141">
        <v>25</v>
      </c>
      <c r="P33" s="146">
        <f t="shared" si="1"/>
        <v>10.9</v>
      </c>
      <c r="Q33" s="162">
        <v>5</v>
      </c>
      <c r="R33" s="141">
        <v>3</v>
      </c>
      <c r="S33" s="141">
        <v>35</v>
      </c>
      <c r="T33" s="141">
        <v>3</v>
      </c>
      <c r="U33" s="146">
        <f t="shared" si="2"/>
        <v>8.6</v>
      </c>
      <c r="V33" s="135">
        <v>32</v>
      </c>
      <c r="W33" s="141">
        <v>6</v>
      </c>
      <c r="X33" s="177">
        <f t="shared" si="3"/>
        <v>18.8</v>
      </c>
      <c r="Y33" s="141">
        <v>23</v>
      </c>
      <c r="Z33" s="141">
        <v>1</v>
      </c>
      <c r="AA33" s="146">
        <f t="shared" si="4"/>
        <v>4.3</v>
      </c>
      <c r="AC33" s="95"/>
      <c r="AD33" s="96"/>
      <c r="AE33" s="95"/>
    </row>
    <row r="34" spans="1:31" s="6" customFormat="1" ht="15" customHeight="1">
      <c r="A34" s="115">
        <v>45</v>
      </c>
      <c r="B34" s="118">
        <v>441</v>
      </c>
      <c r="C34" s="55" t="s">
        <v>111</v>
      </c>
      <c r="D34" s="47" t="s">
        <v>138</v>
      </c>
      <c r="E34" s="115"/>
      <c r="F34" s="83"/>
      <c r="G34" s="141"/>
      <c r="H34" s="141"/>
      <c r="I34" s="141"/>
      <c r="J34" s="141"/>
      <c r="K34" s="146" t="str">
        <f t="shared" si="0"/>
        <v> </v>
      </c>
      <c r="L34" s="162">
        <v>22</v>
      </c>
      <c r="M34" s="141">
        <v>16</v>
      </c>
      <c r="N34" s="141">
        <v>310</v>
      </c>
      <c r="O34" s="141">
        <v>37</v>
      </c>
      <c r="P34" s="146">
        <f t="shared" si="1"/>
        <v>11.9</v>
      </c>
      <c r="Q34" s="162">
        <v>6</v>
      </c>
      <c r="R34" s="141">
        <v>3</v>
      </c>
      <c r="S34" s="141">
        <v>39</v>
      </c>
      <c r="T34" s="141">
        <v>3</v>
      </c>
      <c r="U34" s="146">
        <f t="shared" si="2"/>
        <v>7.7</v>
      </c>
      <c r="V34" s="135">
        <v>21</v>
      </c>
      <c r="W34" s="141">
        <v>2</v>
      </c>
      <c r="X34" s="177">
        <f t="shared" si="3"/>
        <v>9.5</v>
      </c>
      <c r="Y34" s="141">
        <v>18</v>
      </c>
      <c r="Z34" s="141">
        <v>0</v>
      </c>
      <c r="AA34" s="146">
        <f t="shared" si="4"/>
        <v>0</v>
      </c>
      <c r="AC34" s="95"/>
      <c r="AD34" s="96"/>
      <c r="AE34" s="95"/>
    </row>
    <row r="35" spans="1:31" s="6" customFormat="1" ht="15" customHeight="1">
      <c r="A35" s="115">
        <v>45</v>
      </c>
      <c r="B35" s="118">
        <v>442</v>
      </c>
      <c r="C35" s="55" t="s">
        <v>72</v>
      </c>
      <c r="D35" s="47" t="s">
        <v>140</v>
      </c>
      <c r="E35" s="115"/>
      <c r="F35" s="83"/>
      <c r="G35" s="141"/>
      <c r="H35" s="141"/>
      <c r="I35" s="141"/>
      <c r="J35" s="141"/>
      <c r="K35" s="146" t="str">
        <f t="shared" si="0"/>
        <v> </v>
      </c>
      <c r="L35" s="162">
        <v>10</v>
      </c>
      <c r="M35" s="141">
        <v>6</v>
      </c>
      <c r="N35" s="141">
        <v>117</v>
      </c>
      <c r="O35" s="141">
        <v>9</v>
      </c>
      <c r="P35" s="146">
        <f t="shared" si="1"/>
        <v>7.7</v>
      </c>
      <c r="Q35" s="162">
        <v>5</v>
      </c>
      <c r="R35" s="141">
        <v>4</v>
      </c>
      <c r="S35" s="141">
        <v>29</v>
      </c>
      <c r="T35" s="141">
        <v>5</v>
      </c>
      <c r="U35" s="146">
        <f t="shared" si="2"/>
        <v>17.2</v>
      </c>
      <c r="V35" s="135">
        <v>15</v>
      </c>
      <c r="W35" s="141">
        <v>0</v>
      </c>
      <c r="X35" s="177">
        <f t="shared" si="3"/>
        <v>0</v>
      </c>
      <c r="Y35" s="141">
        <v>12</v>
      </c>
      <c r="Z35" s="141">
        <v>0</v>
      </c>
      <c r="AA35" s="146">
        <f t="shared" si="4"/>
        <v>0</v>
      </c>
      <c r="AC35" s="95"/>
      <c r="AD35" s="96"/>
      <c r="AE35" s="95"/>
    </row>
    <row r="36" spans="1:30" s="6" customFormat="1" ht="15" customHeight="1" thickBot="1">
      <c r="A36" s="115">
        <v>45</v>
      </c>
      <c r="B36" s="118">
        <v>443</v>
      </c>
      <c r="C36" s="55" t="s">
        <v>72</v>
      </c>
      <c r="D36" s="47" t="s">
        <v>144</v>
      </c>
      <c r="E36" s="115"/>
      <c r="F36" s="83"/>
      <c r="G36" s="141"/>
      <c r="H36" s="141"/>
      <c r="I36" s="141"/>
      <c r="J36" s="141"/>
      <c r="K36" s="146" t="str">
        <f t="shared" si="0"/>
        <v> </v>
      </c>
      <c r="L36" s="162">
        <v>7</v>
      </c>
      <c r="M36" s="141">
        <v>3</v>
      </c>
      <c r="N36" s="141">
        <v>96</v>
      </c>
      <c r="O36" s="141">
        <v>6</v>
      </c>
      <c r="P36" s="146">
        <f t="shared" si="1"/>
        <v>6.3</v>
      </c>
      <c r="Q36" s="162">
        <v>5</v>
      </c>
      <c r="R36" s="141">
        <v>4</v>
      </c>
      <c r="S36" s="141">
        <v>28</v>
      </c>
      <c r="T36" s="141">
        <v>6</v>
      </c>
      <c r="U36" s="146">
        <f t="shared" si="2"/>
        <v>21.4</v>
      </c>
      <c r="V36" s="135">
        <v>11</v>
      </c>
      <c r="W36" s="141">
        <v>0</v>
      </c>
      <c r="X36" s="177">
        <f t="shared" si="3"/>
        <v>0</v>
      </c>
      <c r="Y36" s="141">
        <v>10</v>
      </c>
      <c r="Z36" s="141">
        <v>0</v>
      </c>
      <c r="AA36" s="146">
        <f t="shared" si="4"/>
        <v>0</v>
      </c>
      <c r="AC36" s="95"/>
      <c r="AD36" s="96"/>
    </row>
    <row r="37" spans="1:27" s="6" customFormat="1" ht="18" customHeight="1" thickBot="1">
      <c r="A37" s="121"/>
      <c r="B37" s="132"/>
      <c r="C37" s="85"/>
      <c r="D37" s="86" t="s">
        <v>13</v>
      </c>
      <c r="E37" s="153"/>
      <c r="F37" s="19"/>
      <c r="G37" s="158"/>
      <c r="H37" s="158"/>
      <c r="I37" s="158"/>
      <c r="J37" s="158"/>
      <c r="K37" s="171"/>
      <c r="L37" s="143">
        <f>SUM(L11:L36)</f>
        <v>527</v>
      </c>
      <c r="M37" s="143">
        <f>SUM(M11:M36)</f>
        <v>424</v>
      </c>
      <c r="N37" s="143">
        <f>SUM(N11:N36)</f>
        <v>7442</v>
      </c>
      <c r="O37" s="143">
        <f>SUM(O11:O36)</f>
        <v>1408</v>
      </c>
      <c r="P37" s="147">
        <f>IF(L37=" "," ",ROUND(O37/N37*100,1))</f>
        <v>18.9</v>
      </c>
      <c r="Q37" s="143">
        <f>SUM(Q11:Q36)</f>
        <v>148</v>
      </c>
      <c r="R37" s="143">
        <f>SUM(R11:R36)</f>
        <v>88</v>
      </c>
      <c r="S37" s="143">
        <f>SUM(S11:S36)</f>
        <v>957</v>
      </c>
      <c r="T37" s="143">
        <f>SUM(T11:T36)</f>
        <v>132</v>
      </c>
      <c r="U37" s="147">
        <f t="shared" si="2"/>
        <v>13.8</v>
      </c>
      <c r="V37" s="167"/>
      <c r="W37" s="158"/>
      <c r="X37" s="178"/>
      <c r="Y37" s="158"/>
      <c r="Z37" s="158"/>
      <c r="AA37" s="171"/>
    </row>
    <row r="38" spans="1:27" s="6" customFormat="1" ht="15" customHeight="1">
      <c r="A38" s="148">
        <v>45</v>
      </c>
      <c r="B38" s="149"/>
      <c r="C38" s="87" t="s">
        <v>72</v>
      </c>
      <c r="D38" s="88" t="s">
        <v>73</v>
      </c>
      <c r="E38" s="154"/>
      <c r="F38" s="89"/>
      <c r="G38" s="159"/>
      <c r="H38" s="159"/>
      <c r="I38" s="159"/>
      <c r="J38" s="159"/>
      <c r="K38" s="172"/>
      <c r="L38" s="163">
        <v>1</v>
      </c>
      <c r="M38" s="164">
        <v>1</v>
      </c>
      <c r="N38" s="164">
        <v>55</v>
      </c>
      <c r="O38" s="164">
        <v>24</v>
      </c>
      <c r="P38" s="175">
        <f aca="true" t="shared" si="5" ref="P38:P46">IF(L38=""," ",ROUND(O38/N38*100,1))</f>
        <v>43.6</v>
      </c>
      <c r="Q38" s="163"/>
      <c r="R38" s="164"/>
      <c r="S38" s="164"/>
      <c r="T38" s="164"/>
      <c r="U38" s="175" t="str">
        <f t="shared" si="2"/>
        <v> </v>
      </c>
      <c r="V38" s="168"/>
      <c r="W38" s="159"/>
      <c r="X38" s="179"/>
      <c r="Y38" s="159"/>
      <c r="Z38" s="159"/>
      <c r="AA38" s="172"/>
    </row>
    <row r="39" spans="1:27" s="6" customFormat="1" ht="15" customHeight="1">
      <c r="A39" s="115">
        <v>45</v>
      </c>
      <c r="B39" s="118"/>
      <c r="C39" s="55" t="s">
        <v>72</v>
      </c>
      <c r="D39" s="47" t="s">
        <v>88</v>
      </c>
      <c r="E39" s="155"/>
      <c r="F39" s="90"/>
      <c r="G39" s="160"/>
      <c r="H39" s="160"/>
      <c r="I39" s="160"/>
      <c r="J39" s="160"/>
      <c r="K39" s="173"/>
      <c r="L39" s="162">
        <v>1</v>
      </c>
      <c r="M39" s="141">
        <v>1</v>
      </c>
      <c r="N39" s="141">
        <v>69</v>
      </c>
      <c r="O39" s="141">
        <v>24</v>
      </c>
      <c r="P39" s="146">
        <f t="shared" si="5"/>
        <v>34.8</v>
      </c>
      <c r="Q39" s="162"/>
      <c r="R39" s="141"/>
      <c r="S39" s="141"/>
      <c r="T39" s="141"/>
      <c r="U39" s="146" t="str">
        <f t="shared" si="2"/>
        <v> </v>
      </c>
      <c r="V39" s="169"/>
      <c r="W39" s="160"/>
      <c r="X39" s="180"/>
      <c r="Y39" s="160"/>
      <c r="Z39" s="160"/>
      <c r="AA39" s="173"/>
    </row>
    <row r="40" spans="1:27" s="6" customFormat="1" ht="15" customHeight="1">
      <c r="A40" s="115">
        <v>45</v>
      </c>
      <c r="B40" s="118"/>
      <c r="C40" s="55" t="s">
        <v>72</v>
      </c>
      <c r="D40" s="47" t="s">
        <v>92</v>
      </c>
      <c r="E40" s="155"/>
      <c r="F40" s="90"/>
      <c r="G40" s="160"/>
      <c r="H40" s="160"/>
      <c r="I40" s="160"/>
      <c r="J40" s="160"/>
      <c r="K40" s="173"/>
      <c r="L40" s="162">
        <v>1</v>
      </c>
      <c r="M40" s="141">
        <v>1</v>
      </c>
      <c r="N40" s="141">
        <v>29</v>
      </c>
      <c r="O40" s="141">
        <v>12</v>
      </c>
      <c r="P40" s="146">
        <f t="shared" si="5"/>
        <v>41.4</v>
      </c>
      <c r="Q40" s="162"/>
      <c r="R40" s="141"/>
      <c r="S40" s="141"/>
      <c r="T40" s="141"/>
      <c r="U40" s="146" t="str">
        <f t="shared" si="2"/>
        <v> </v>
      </c>
      <c r="V40" s="169"/>
      <c r="W40" s="160"/>
      <c r="X40" s="180"/>
      <c r="Y40" s="160"/>
      <c r="Z40" s="160"/>
      <c r="AA40" s="173"/>
    </row>
    <row r="41" spans="1:27" s="6" customFormat="1" ht="15" customHeight="1">
      <c r="A41" s="115">
        <v>45</v>
      </c>
      <c r="B41" s="118"/>
      <c r="C41" s="55" t="s">
        <v>72</v>
      </c>
      <c r="D41" s="47" t="s">
        <v>101</v>
      </c>
      <c r="E41" s="155"/>
      <c r="F41" s="90"/>
      <c r="G41" s="160"/>
      <c r="H41" s="160"/>
      <c r="I41" s="160"/>
      <c r="J41" s="160"/>
      <c r="K41" s="173"/>
      <c r="L41" s="162">
        <v>2</v>
      </c>
      <c r="M41" s="141">
        <v>2</v>
      </c>
      <c r="N41" s="141">
        <v>46</v>
      </c>
      <c r="O41" s="141">
        <v>20</v>
      </c>
      <c r="P41" s="146">
        <f t="shared" si="5"/>
        <v>43.5</v>
      </c>
      <c r="Q41" s="162"/>
      <c r="R41" s="141"/>
      <c r="S41" s="141"/>
      <c r="T41" s="141"/>
      <c r="U41" s="146" t="str">
        <f t="shared" si="2"/>
        <v> </v>
      </c>
      <c r="V41" s="169"/>
      <c r="W41" s="160"/>
      <c r="X41" s="180"/>
      <c r="Y41" s="160"/>
      <c r="Z41" s="160"/>
      <c r="AA41" s="173"/>
    </row>
    <row r="42" spans="1:27" s="6" customFormat="1" ht="15" customHeight="1">
      <c r="A42" s="115">
        <v>45</v>
      </c>
      <c r="B42" s="118"/>
      <c r="C42" s="55" t="s">
        <v>72</v>
      </c>
      <c r="D42" s="47" t="s">
        <v>147</v>
      </c>
      <c r="E42" s="155"/>
      <c r="F42" s="90"/>
      <c r="G42" s="160"/>
      <c r="H42" s="160"/>
      <c r="I42" s="160"/>
      <c r="J42" s="160"/>
      <c r="K42" s="173"/>
      <c r="L42" s="162">
        <v>2</v>
      </c>
      <c r="M42" s="141">
        <v>2</v>
      </c>
      <c r="N42" s="141">
        <v>79</v>
      </c>
      <c r="O42" s="141">
        <v>27</v>
      </c>
      <c r="P42" s="146">
        <f t="shared" si="5"/>
        <v>34.2</v>
      </c>
      <c r="Q42" s="162"/>
      <c r="R42" s="141"/>
      <c r="S42" s="141"/>
      <c r="T42" s="141"/>
      <c r="U42" s="146"/>
      <c r="V42" s="169"/>
      <c r="W42" s="160"/>
      <c r="X42" s="180"/>
      <c r="Y42" s="160"/>
      <c r="Z42" s="160"/>
      <c r="AA42" s="173"/>
    </row>
    <row r="43" spans="1:27" s="6" customFormat="1" ht="15" customHeight="1">
      <c r="A43" s="115">
        <v>45</v>
      </c>
      <c r="B43" s="118"/>
      <c r="C43" s="55" t="s">
        <v>72</v>
      </c>
      <c r="D43" s="47" t="s">
        <v>104</v>
      </c>
      <c r="E43" s="155"/>
      <c r="F43" s="90"/>
      <c r="G43" s="160"/>
      <c r="H43" s="160"/>
      <c r="I43" s="160"/>
      <c r="J43" s="160"/>
      <c r="K43" s="173"/>
      <c r="L43" s="162">
        <v>1</v>
      </c>
      <c r="M43" s="141">
        <v>1</v>
      </c>
      <c r="N43" s="141">
        <v>7</v>
      </c>
      <c r="O43" s="141">
        <v>1</v>
      </c>
      <c r="P43" s="146">
        <f t="shared" si="5"/>
        <v>14.3</v>
      </c>
      <c r="Q43" s="162"/>
      <c r="R43" s="141"/>
      <c r="S43" s="141"/>
      <c r="T43" s="141"/>
      <c r="U43" s="146"/>
      <c r="V43" s="169"/>
      <c r="W43" s="160"/>
      <c r="X43" s="180"/>
      <c r="Y43" s="160"/>
      <c r="Z43" s="160"/>
      <c r="AA43" s="173"/>
    </row>
    <row r="44" spans="1:27" s="6" customFormat="1" ht="15" customHeight="1">
      <c r="A44" s="115">
        <v>45</v>
      </c>
      <c r="B44" s="118"/>
      <c r="C44" s="55" t="s">
        <v>72</v>
      </c>
      <c r="D44" s="47" t="s">
        <v>148</v>
      </c>
      <c r="E44" s="155"/>
      <c r="F44" s="90"/>
      <c r="G44" s="160"/>
      <c r="H44" s="160"/>
      <c r="I44" s="160"/>
      <c r="J44" s="160"/>
      <c r="K44" s="173"/>
      <c r="L44" s="162">
        <v>1</v>
      </c>
      <c r="M44" s="141">
        <v>1</v>
      </c>
      <c r="N44" s="141">
        <v>18</v>
      </c>
      <c r="O44" s="141">
        <v>10</v>
      </c>
      <c r="P44" s="146">
        <f t="shared" si="5"/>
        <v>55.6</v>
      </c>
      <c r="Q44" s="162"/>
      <c r="R44" s="141"/>
      <c r="S44" s="141"/>
      <c r="T44" s="141"/>
      <c r="U44" s="146"/>
      <c r="V44" s="169"/>
      <c r="W44" s="160"/>
      <c r="X44" s="180"/>
      <c r="Y44" s="160"/>
      <c r="Z44" s="160"/>
      <c r="AA44" s="173"/>
    </row>
    <row r="45" spans="1:27" s="6" customFormat="1" ht="15" customHeight="1">
      <c r="A45" s="115">
        <v>45</v>
      </c>
      <c r="B45" s="118"/>
      <c r="C45" s="55" t="s">
        <v>72</v>
      </c>
      <c r="D45" s="47" t="s">
        <v>149</v>
      </c>
      <c r="E45" s="155"/>
      <c r="F45" s="90"/>
      <c r="G45" s="160"/>
      <c r="H45" s="160"/>
      <c r="I45" s="160"/>
      <c r="J45" s="160"/>
      <c r="K45" s="173"/>
      <c r="L45" s="162">
        <v>1</v>
      </c>
      <c r="M45" s="141">
        <v>1</v>
      </c>
      <c r="N45" s="141">
        <v>13</v>
      </c>
      <c r="O45" s="141">
        <v>7</v>
      </c>
      <c r="P45" s="146">
        <f t="shared" si="5"/>
        <v>53.8</v>
      </c>
      <c r="Q45" s="162"/>
      <c r="R45" s="141"/>
      <c r="S45" s="141"/>
      <c r="T45" s="141"/>
      <c r="U45" s="146"/>
      <c r="V45" s="169"/>
      <c r="W45" s="160"/>
      <c r="X45" s="180"/>
      <c r="Y45" s="160"/>
      <c r="Z45" s="160"/>
      <c r="AA45" s="173"/>
    </row>
    <row r="46" spans="1:27" s="6" customFormat="1" ht="15" customHeight="1" thickBot="1">
      <c r="A46" s="150">
        <v>46</v>
      </c>
      <c r="B46" s="151"/>
      <c r="C46" s="91" t="s">
        <v>72</v>
      </c>
      <c r="D46" s="92" t="s">
        <v>150</v>
      </c>
      <c r="E46" s="156"/>
      <c r="F46" s="93"/>
      <c r="G46" s="161"/>
      <c r="H46" s="161"/>
      <c r="I46" s="161"/>
      <c r="J46" s="161"/>
      <c r="K46" s="174"/>
      <c r="L46" s="165">
        <v>1</v>
      </c>
      <c r="M46" s="166">
        <v>1</v>
      </c>
      <c r="N46" s="166">
        <v>10</v>
      </c>
      <c r="O46" s="166">
        <v>6</v>
      </c>
      <c r="P46" s="176">
        <f t="shared" si="5"/>
        <v>60</v>
      </c>
      <c r="Q46" s="165">
        <v>1</v>
      </c>
      <c r="R46" s="166">
        <v>0</v>
      </c>
      <c r="S46" s="166">
        <v>3</v>
      </c>
      <c r="T46" s="166">
        <v>0</v>
      </c>
      <c r="U46" s="176">
        <v>0</v>
      </c>
      <c r="V46" s="170"/>
      <c r="W46" s="161"/>
      <c r="X46" s="181"/>
      <c r="Y46" s="161"/>
      <c r="Z46" s="161"/>
      <c r="AA46" s="174"/>
    </row>
    <row r="47" spans="1:27" s="6" customFormat="1" ht="18" customHeight="1" thickBot="1">
      <c r="A47" s="120"/>
      <c r="B47" s="152"/>
      <c r="C47" s="273" t="s">
        <v>12</v>
      </c>
      <c r="D47" s="313"/>
      <c r="E47" s="153"/>
      <c r="F47" s="19"/>
      <c r="G47" s="158"/>
      <c r="H47" s="158"/>
      <c r="I47" s="158"/>
      <c r="J47" s="158"/>
      <c r="K47" s="171"/>
      <c r="L47" s="143">
        <f>SUM(L38:L46)</f>
        <v>11</v>
      </c>
      <c r="M47" s="143">
        <f>SUM(M38:M46)</f>
        <v>11</v>
      </c>
      <c r="N47" s="143">
        <f>SUM(N38:N46)</f>
        <v>326</v>
      </c>
      <c r="O47" s="143">
        <f>SUM(O38:O46)</f>
        <v>131</v>
      </c>
      <c r="P47" s="147">
        <f>IF(L47=0,"",ROUND(O47/N47*100,1))</f>
        <v>40.2</v>
      </c>
      <c r="Q47" s="143">
        <f>SUM(Q38:Q46)</f>
        <v>1</v>
      </c>
      <c r="R47" s="143">
        <f>SUM(R38:R46)</f>
        <v>0</v>
      </c>
      <c r="S47" s="143">
        <f>SUM(S38:S46)</f>
        <v>3</v>
      </c>
      <c r="T47" s="143">
        <f>SUM(T38:T46)</f>
        <v>0</v>
      </c>
      <c r="U47" s="147">
        <f>IF(Q47=0," ",ROUND(T47/S47*100,1))</f>
        <v>0</v>
      </c>
      <c r="V47" s="167"/>
      <c r="W47" s="158"/>
      <c r="X47" s="178"/>
      <c r="Y47" s="158"/>
      <c r="Z47" s="158"/>
      <c r="AA47" s="171"/>
    </row>
    <row r="48" spans="1:27" s="6" customFormat="1" ht="18" customHeight="1" thickBot="1">
      <c r="A48" s="120"/>
      <c r="B48" s="117"/>
      <c r="C48" s="273" t="s">
        <v>5</v>
      </c>
      <c r="D48" s="307"/>
      <c r="E48" s="153"/>
      <c r="F48" s="19"/>
      <c r="G48" s="139">
        <f>SUM(G11:G36)</f>
        <v>590</v>
      </c>
      <c r="H48" s="139">
        <f>SUM(H11:H36)</f>
        <v>473</v>
      </c>
      <c r="I48" s="139">
        <f>SUM(I11:I36)</f>
        <v>8038</v>
      </c>
      <c r="J48" s="139">
        <f>SUM(J11:J36)</f>
        <v>1877</v>
      </c>
      <c r="K48" s="147">
        <f>IF(G48=" "," ",ROUND(J48/I48*100,1))</f>
        <v>23.4</v>
      </c>
      <c r="L48" s="143">
        <f>L37+L47</f>
        <v>538</v>
      </c>
      <c r="M48" s="139">
        <f>M37+M47</f>
        <v>435</v>
      </c>
      <c r="N48" s="139">
        <f>N37+N47</f>
        <v>7768</v>
      </c>
      <c r="O48" s="139">
        <f>O37+O47</f>
        <v>1539</v>
      </c>
      <c r="P48" s="147">
        <f>IF(L48=""," ",ROUND(O48/N48*100,1))</f>
        <v>19.8</v>
      </c>
      <c r="Q48" s="143">
        <f>Q37+Q47</f>
        <v>149</v>
      </c>
      <c r="R48" s="139">
        <f>R37+R47</f>
        <v>88</v>
      </c>
      <c r="S48" s="139">
        <f>S37+S47</f>
        <v>960</v>
      </c>
      <c r="T48" s="139">
        <f>T37+T47</f>
        <v>132</v>
      </c>
      <c r="U48" s="147">
        <f>IF(Q48=""," ",ROUND(T48/S48*100,1))</f>
        <v>13.8</v>
      </c>
      <c r="V48" s="138">
        <f>SUM(V11:V36)</f>
        <v>977</v>
      </c>
      <c r="W48" s="139">
        <f>SUM(W11:W36)</f>
        <v>37</v>
      </c>
      <c r="X48" s="145">
        <f>IF(V48=""," ",ROUND(W48/V48*100,1))</f>
        <v>3.8</v>
      </c>
      <c r="Y48" s="143">
        <f>SUM(Y11:Y36)</f>
        <v>781</v>
      </c>
      <c r="Z48" s="139">
        <f>SUM(Z11:Z36)</f>
        <v>18</v>
      </c>
      <c r="AA48" s="147">
        <f>IF(Y48=0," ",ROUND(Z48/Y48*100,1))</f>
        <v>2.3</v>
      </c>
    </row>
    <row r="49" spans="1:27" s="6" customFormat="1" ht="6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s="6" customFormat="1" ht="12.75">
      <c r="A50" s="94" t="s">
        <v>174</v>
      </c>
      <c r="B50" s="97"/>
      <c r="C50" s="98"/>
      <c r="D50" s="99"/>
      <c r="E50" s="76"/>
      <c r="F50" s="94"/>
      <c r="G50" s="94"/>
      <c r="H50" s="94"/>
      <c r="I50" s="94"/>
      <c r="J50" s="94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8" s="6" customFormat="1" ht="12.75">
      <c r="A51" s="100" t="s">
        <v>175</v>
      </c>
      <c r="G51" s="101"/>
      <c r="H51" s="101"/>
    </row>
    <row r="53" spans="9:10" ht="11.25">
      <c r="I53" s="49"/>
      <c r="J53" s="49"/>
    </row>
    <row r="54" spans="9:10" ht="11.25">
      <c r="I54" s="49"/>
      <c r="J54" s="49"/>
    </row>
  </sheetData>
  <sheetProtection/>
  <mergeCells count="35">
    <mergeCell ref="C48:D48"/>
    <mergeCell ref="E7:K7"/>
    <mergeCell ref="I8:I10"/>
    <mergeCell ref="K8:K10"/>
    <mergeCell ref="E8:E10"/>
    <mergeCell ref="G8:G10"/>
    <mergeCell ref="F8:F10"/>
    <mergeCell ref="C47:D47"/>
    <mergeCell ref="X2:AA2"/>
    <mergeCell ref="E4:G4"/>
    <mergeCell ref="I4:K4"/>
    <mergeCell ref="M4:O4"/>
    <mergeCell ref="Q4:T4"/>
    <mergeCell ref="A7:A10"/>
    <mergeCell ref="C7:C10"/>
    <mergeCell ref="D7:D10"/>
    <mergeCell ref="B7:B10"/>
    <mergeCell ref="Q8:Q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11:Z14 Z16:Z17 Z19:Z20 Z22:Z24 Z26:Z27 Z29:Z30 Z32:Z34 M38:M46 H11:H36 O11:O36 M11:M36 R11:R36 W11:W36 T11:T36 Z36 T38:T46 R38:R46 O38:O46 J11:J36">
    <cfRule type="cellIs" priority="117" dxfId="1" operator="lessThanOrEqual" stopIfTrue="1">
      <formula>G11</formula>
    </cfRule>
    <cfRule type="cellIs" priority="118" dxfId="0" operator="greaterThan" stopIfTrue="1">
      <formula>G11</formula>
    </cfRule>
  </conditionalFormatting>
  <conditionalFormatting sqref="Y11:Y15 Y17:Y36">
    <cfRule type="cellIs" priority="119" dxfId="1" operator="lessThanOrEqual" stopIfTrue="1">
      <formula>V11</formula>
    </cfRule>
    <cfRule type="cellIs" priority="120" dxfId="0" operator="greaterThan" stopIfTrue="1">
      <formula>V11</formula>
    </cfRule>
  </conditionalFormatting>
  <conditionalFormatting sqref="Z15 Z18 Z21 Z25 Z28 Z31 Z35">
    <cfRule type="cellIs" priority="121" dxfId="1" operator="lessThanOrEqual" stopIfTrue="1">
      <formula>V16</formula>
    </cfRule>
    <cfRule type="cellIs" priority="122" dxfId="0" operator="greaterThan" stopIfTrue="1">
      <formula>V16</formula>
    </cfRule>
  </conditionalFormatting>
  <conditionalFormatting sqref="Z11 J11 H11 O11 M11 R11 W11 T11">
    <cfRule type="cellIs" priority="115" dxfId="1" operator="lessThanOrEqual" stopIfTrue="1">
      <formula>G11</formula>
    </cfRule>
    <cfRule type="cellIs" priority="116" dxfId="0" operator="greaterThan" stopIfTrue="1">
      <formula>G11</formula>
    </cfRule>
  </conditionalFormatting>
  <conditionalFormatting sqref="Y11">
    <cfRule type="cellIs" priority="113" dxfId="1" operator="lessThanOrEqual" stopIfTrue="1">
      <formula>V11</formula>
    </cfRule>
    <cfRule type="cellIs" priority="114" dxfId="0" operator="greaterThan" stopIfTrue="1">
      <formula>V11</formula>
    </cfRule>
  </conditionalFormatting>
  <conditionalFormatting sqref="Z12 J12 H12 O12 M12 R12 W12 T12">
    <cfRule type="cellIs" priority="111" dxfId="1" operator="lessThanOrEqual" stopIfTrue="1">
      <formula>G12</formula>
    </cfRule>
    <cfRule type="cellIs" priority="112" dxfId="0" operator="greaterThan" stopIfTrue="1">
      <formula>G12</formula>
    </cfRule>
  </conditionalFormatting>
  <conditionalFormatting sqref="Y12">
    <cfRule type="cellIs" priority="109" dxfId="1" operator="lessThanOrEqual" stopIfTrue="1">
      <formula>V12</formula>
    </cfRule>
    <cfRule type="cellIs" priority="110" dxfId="0" operator="greaterThan" stopIfTrue="1">
      <formula>V12</formula>
    </cfRule>
  </conditionalFormatting>
  <conditionalFormatting sqref="Z13 J13 H13 O13 M13 R13 W13 T13">
    <cfRule type="cellIs" priority="107" dxfId="1" operator="lessThanOrEqual" stopIfTrue="1">
      <formula>G13</formula>
    </cfRule>
    <cfRule type="cellIs" priority="108" dxfId="0" operator="greaterThan" stopIfTrue="1">
      <formula>G13</formula>
    </cfRule>
  </conditionalFormatting>
  <conditionalFormatting sqref="Y13">
    <cfRule type="cellIs" priority="105" dxfId="1" operator="lessThanOrEqual" stopIfTrue="1">
      <formula>V13</formula>
    </cfRule>
    <cfRule type="cellIs" priority="106" dxfId="0" operator="greaterThan" stopIfTrue="1">
      <formula>V13</formula>
    </cfRule>
  </conditionalFormatting>
  <conditionalFormatting sqref="Z14 J14 H14 O14 M14 R14 W14 T14">
    <cfRule type="cellIs" priority="103" dxfId="1" operator="lessThanOrEqual" stopIfTrue="1">
      <formula>G14</formula>
    </cfRule>
    <cfRule type="cellIs" priority="104" dxfId="0" operator="greaterThan" stopIfTrue="1">
      <formula>G14</formula>
    </cfRule>
  </conditionalFormatting>
  <conditionalFormatting sqref="Y14">
    <cfRule type="cellIs" priority="101" dxfId="1" operator="lessThanOrEqual" stopIfTrue="1">
      <formula>V14</formula>
    </cfRule>
    <cfRule type="cellIs" priority="102" dxfId="0" operator="greaterThan" stopIfTrue="1">
      <formula>V14</formula>
    </cfRule>
  </conditionalFormatting>
  <conditionalFormatting sqref="Z15 J15 H15 O15 M15 R15 W15 T15">
    <cfRule type="cellIs" priority="99" dxfId="1" operator="lessThanOrEqual" stopIfTrue="1">
      <formula>G15</formula>
    </cfRule>
    <cfRule type="cellIs" priority="100" dxfId="0" operator="greaterThan" stopIfTrue="1">
      <formula>G15</formula>
    </cfRule>
  </conditionalFormatting>
  <conditionalFormatting sqref="Y15">
    <cfRule type="cellIs" priority="97" dxfId="1" operator="lessThanOrEqual" stopIfTrue="1">
      <formula>V15</formula>
    </cfRule>
    <cfRule type="cellIs" priority="98" dxfId="0" operator="greaterThan" stopIfTrue="1">
      <formula>V15</formula>
    </cfRule>
  </conditionalFormatting>
  <conditionalFormatting sqref="Z16 J16 H16 O16 M16 R16 W16 T16">
    <cfRule type="cellIs" priority="95" dxfId="1" operator="lessThanOrEqual" stopIfTrue="1">
      <formula>G16</formula>
    </cfRule>
    <cfRule type="cellIs" priority="96" dxfId="0" operator="greaterThan" stopIfTrue="1">
      <formula>G16</formula>
    </cfRule>
  </conditionalFormatting>
  <conditionalFormatting sqref="Y16">
    <cfRule type="cellIs" priority="93" dxfId="1" operator="lessThanOrEqual" stopIfTrue="1">
      <formula>V16</formula>
    </cfRule>
    <cfRule type="cellIs" priority="94" dxfId="0" operator="greaterThan" stopIfTrue="1">
      <formula>V16</formula>
    </cfRule>
  </conditionalFormatting>
  <conditionalFormatting sqref="Z17 J17 H17 O17 M17 R17 W17 T17">
    <cfRule type="cellIs" priority="91" dxfId="1" operator="lessThanOrEqual" stopIfTrue="1">
      <formula>G17</formula>
    </cfRule>
    <cfRule type="cellIs" priority="92" dxfId="0" operator="greaterThan" stopIfTrue="1">
      <formula>G17</formula>
    </cfRule>
  </conditionalFormatting>
  <conditionalFormatting sqref="Y17">
    <cfRule type="cellIs" priority="89" dxfId="1" operator="lessThanOrEqual" stopIfTrue="1">
      <formula>V17</formula>
    </cfRule>
    <cfRule type="cellIs" priority="90" dxfId="0" operator="greaterThan" stopIfTrue="1">
      <formula>V17</formula>
    </cfRule>
  </conditionalFormatting>
  <conditionalFormatting sqref="Z18 T18 H18 O18 M18 R18 W18">
    <cfRule type="cellIs" priority="87" dxfId="1" operator="lessThanOrEqual" stopIfTrue="1">
      <formula>G18</formula>
    </cfRule>
    <cfRule type="cellIs" priority="88" dxfId="0" operator="greaterThan" stopIfTrue="1">
      <formula>G18</formula>
    </cfRule>
  </conditionalFormatting>
  <conditionalFormatting sqref="Y18">
    <cfRule type="cellIs" priority="85" dxfId="1" operator="lessThanOrEqual" stopIfTrue="1">
      <formula>V18</formula>
    </cfRule>
    <cfRule type="cellIs" priority="86" dxfId="0" operator="greaterThan" stopIfTrue="1">
      <formula>V18</formula>
    </cfRule>
  </conditionalFormatting>
  <conditionalFormatting sqref="Z19 J19 H19 O19 M19 R19 W19 T19">
    <cfRule type="cellIs" priority="83" dxfId="1" operator="lessThanOrEqual" stopIfTrue="1">
      <formula>G19</formula>
    </cfRule>
    <cfRule type="cellIs" priority="84" dxfId="0" operator="greaterThan" stopIfTrue="1">
      <formula>G19</formula>
    </cfRule>
  </conditionalFormatting>
  <conditionalFormatting sqref="Y19">
    <cfRule type="cellIs" priority="81" dxfId="1" operator="lessThanOrEqual" stopIfTrue="1">
      <formula>V19</formula>
    </cfRule>
    <cfRule type="cellIs" priority="82" dxfId="0" operator="greaterThan" stopIfTrue="1">
      <formula>V19</formula>
    </cfRule>
  </conditionalFormatting>
  <conditionalFormatting sqref="Z20 J20 H20 O20 M20 R20 W20 T20">
    <cfRule type="cellIs" priority="79" dxfId="1" operator="lessThanOrEqual" stopIfTrue="1">
      <formula>G20</formula>
    </cfRule>
    <cfRule type="cellIs" priority="80" dxfId="0" operator="greaterThan" stopIfTrue="1">
      <formula>G20</formula>
    </cfRule>
  </conditionalFormatting>
  <conditionalFormatting sqref="Y20">
    <cfRule type="cellIs" priority="77" dxfId="1" operator="lessThanOrEqual" stopIfTrue="1">
      <formula>V20</formula>
    </cfRule>
    <cfRule type="cellIs" priority="78" dxfId="0" operator="greaterThan" stopIfTrue="1">
      <formula>V20</formula>
    </cfRule>
  </conditionalFormatting>
  <conditionalFormatting sqref="Z21 J21 H21 O21 M21 R21 W21 T21">
    <cfRule type="cellIs" priority="75" dxfId="1" operator="lessThanOrEqual" stopIfTrue="1">
      <formula>G21</formula>
    </cfRule>
    <cfRule type="cellIs" priority="76" dxfId="0" operator="greaterThan" stopIfTrue="1">
      <formula>G21</formula>
    </cfRule>
  </conditionalFormatting>
  <conditionalFormatting sqref="Y21">
    <cfRule type="cellIs" priority="73" dxfId="1" operator="lessThanOrEqual" stopIfTrue="1">
      <formula>V21</formula>
    </cfRule>
    <cfRule type="cellIs" priority="74" dxfId="0" operator="greaterThan" stopIfTrue="1">
      <formula>V21</formula>
    </cfRule>
  </conditionalFormatting>
  <conditionalFormatting sqref="Z22:Z23 J22:J23 H22:H23 O22:O23 M22:M23 T22:T23 R22:R23 W22:W23">
    <cfRule type="cellIs" priority="71" dxfId="1" operator="lessThanOrEqual" stopIfTrue="1">
      <formula>G22</formula>
    </cfRule>
    <cfRule type="cellIs" priority="72" dxfId="0" operator="greaterThan" stopIfTrue="1">
      <formula>G22</formula>
    </cfRule>
  </conditionalFormatting>
  <conditionalFormatting sqref="Y22:Y23">
    <cfRule type="cellIs" priority="69" dxfId="1" operator="lessThanOrEqual" stopIfTrue="1">
      <formula>V22</formula>
    </cfRule>
    <cfRule type="cellIs" priority="70" dxfId="0" operator="greaterThan" stopIfTrue="1">
      <formula>V22</formula>
    </cfRule>
  </conditionalFormatting>
  <conditionalFormatting sqref="Z24 J24 H24 O24 M24 R24 W24 T24">
    <cfRule type="cellIs" priority="67" dxfId="1" operator="lessThanOrEqual" stopIfTrue="1">
      <formula>G24</formula>
    </cfRule>
    <cfRule type="cellIs" priority="68" dxfId="0" operator="greaterThan" stopIfTrue="1">
      <formula>G24</formula>
    </cfRule>
  </conditionalFormatting>
  <conditionalFormatting sqref="Y24">
    <cfRule type="cellIs" priority="65" dxfId="1" operator="lessThanOrEqual" stopIfTrue="1">
      <formula>V24</formula>
    </cfRule>
    <cfRule type="cellIs" priority="66" dxfId="0" operator="greaterThan" stopIfTrue="1">
      <formula>V24</formula>
    </cfRule>
  </conditionalFormatting>
  <conditionalFormatting sqref="Z25 J25 H25 O25 M25 R25 W25 T25">
    <cfRule type="cellIs" priority="63" dxfId="1" operator="lessThanOrEqual" stopIfTrue="1">
      <formula>G25</formula>
    </cfRule>
    <cfRule type="cellIs" priority="64" dxfId="0" operator="greaterThan" stopIfTrue="1">
      <formula>G25</formula>
    </cfRule>
  </conditionalFormatting>
  <conditionalFormatting sqref="Y25">
    <cfRule type="cellIs" priority="61" dxfId="1" operator="lessThanOrEqual" stopIfTrue="1">
      <formula>V25</formula>
    </cfRule>
    <cfRule type="cellIs" priority="62" dxfId="0" operator="greaterThan" stopIfTrue="1">
      <formula>V25</formula>
    </cfRule>
  </conditionalFormatting>
  <conditionalFormatting sqref="Z26 J26 H26 O26 M26 R26 W26 T26">
    <cfRule type="cellIs" priority="59" dxfId="1" operator="lessThanOrEqual" stopIfTrue="1">
      <formula>G26</formula>
    </cfRule>
    <cfRule type="cellIs" priority="60" dxfId="0" operator="greaterThan" stopIfTrue="1">
      <formula>G26</formula>
    </cfRule>
  </conditionalFormatting>
  <conditionalFormatting sqref="Y26">
    <cfRule type="cellIs" priority="57" dxfId="1" operator="lessThanOrEqual" stopIfTrue="1">
      <formula>V26</formula>
    </cfRule>
    <cfRule type="cellIs" priority="58" dxfId="0" operator="greaterThan" stopIfTrue="1">
      <formula>V26</formula>
    </cfRule>
  </conditionalFormatting>
  <conditionalFormatting sqref="Z27 J27 H27 O27 M27 R27 W27 T27">
    <cfRule type="cellIs" priority="55" dxfId="1" operator="lessThanOrEqual" stopIfTrue="1">
      <formula>G27</formula>
    </cfRule>
    <cfRule type="cellIs" priority="56" dxfId="0" operator="greaterThan" stopIfTrue="1">
      <formula>G27</formula>
    </cfRule>
  </conditionalFormatting>
  <conditionalFormatting sqref="Y27">
    <cfRule type="cellIs" priority="53" dxfId="1" operator="lessThanOrEqual" stopIfTrue="1">
      <formula>V27</formula>
    </cfRule>
    <cfRule type="cellIs" priority="54" dxfId="0" operator="greaterThan" stopIfTrue="1">
      <formula>V27</formula>
    </cfRule>
  </conditionalFormatting>
  <conditionalFormatting sqref="Z28 J28 H28 O28 M28 R28 W28 T28">
    <cfRule type="cellIs" priority="51" dxfId="1" operator="lessThanOrEqual" stopIfTrue="1">
      <formula>G28</formula>
    </cfRule>
    <cfRule type="cellIs" priority="52" dxfId="0" operator="greaterThan" stopIfTrue="1">
      <formula>G28</formula>
    </cfRule>
  </conditionalFormatting>
  <conditionalFormatting sqref="Y28">
    <cfRule type="cellIs" priority="49" dxfId="1" operator="lessThanOrEqual" stopIfTrue="1">
      <formula>V28</formula>
    </cfRule>
    <cfRule type="cellIs" priority="50" dxfId="0" operator="greaterThan" stopIfTrue="1">
      <formula>V28</formula>
    </cfRule>
  </conditionalFormatting>
  <conditionalFormatting sqref="Z29 J29 H29 O29 M29 R29 W29 T29">
    <cfRule type="cellIs" priority="47" dxfId="1" operator="lessThanOrEqual" stopIfTrue="1">
      <formula>G29</formula>
    </cfRule>
    <cfRule type="cellIs" priority="48" dxfId="0" operator="greaterThan" stopIfTrue="1">
      <formula>G29</formula>
    </cfRule>
  </conditionalFormatting>
  <conditionalFormatting sqref="Y29">
    <cfRule type="cellIs" priority="45" dxfId="1" operator="lessThanOrEqual" stopIfTrue="1">
      <formula>V29</formula>
    </cfRule>
    <cfRule type="cellIs" priority="46" dxfId="0" operator="greaterThan" stopIfTrue="1">
      <formula>V29</formula>
    </cfRule>
  </conditionalFormatting>
  <conditionalFormatting sqref="Z30 J30 H30 O30 M30 R30 W30 T30">
    <cfRule type="cellIs" priority="43" dxfId="1" operator="lessThanOrEqual" stopIfTrue="1">
      <formula>G30</formula>
    </cfRule>
    <cfRule type="cellIs" priority="44" dxfId="0" operator="greaterThan" stopIfTrue="1">
      <formula>G30</formula>
    </cfRule>
  </conditionalFormatting>
  <conditionalFormatting sqref="Y30">
    <cfRule type="cellIs" priority="41" dxfId="1" operator="lessThanOrEqual" stopIfTrue="1">
      <formula>V30</formula>
    </cfRule>
    <cfRule type="cellIs" priority="42" dxfId="0" operator="greaterThan" stopIfTrue="1">
      <formula>V30</formula>
    </cfRule>
  </conditionalFormatting>
  <conditionalFormatting sqref="Z31 J31 H31 O31 M31 R31 W31 T31">
    <cfRule type="cellIs" priority="39" dxfId="1" operator="lessThanOrEqual" stopIfTrue="1">
      <formula>G31</formula>
    </cfRule>
    <cfRule type="cellIs" priority="40" dxfId="0" operator="greaterThan" stopIfTrue="1">
      <formula>G31</formula>
    </cfRule>
  </conditionalFormatting>
  <conditionalFormatting sqref="Y31">
    <cfRule type="cellIs" priority="37" dxfId="1" operator="lessThanOrEqual" stopIfTrue="1">
      <formula>V31</formula>
    </cfRule>
    <cfRule type="cellIs" priority="38" dxfId="0" operator="greaterThan" stopIfTrue="1">
      <formula>V31</formula>
    </cfRule>
  </conditionalFormatting>
  <conditionalFormatting sqref="Z32 J32 H32 O32 M32 R32 W32 T32">
    <cfRule type="cellIs" priority="35" dxfId="1" operator="lessThanOrEqual" stopIfTrue="1">
      <formula>G32</formula>
    </cfRule>
    <cfRule type="cellIs" priority="36" dxfId="0" operator="greaterThan" stopIfTrue="1">
      <formula>G32</formula>
    </cfRule>
  </conditionalFormatting>
  <conditionalFormatting sqref="Y32">
    <cfRule type="cellIs" priority="33" dxfId="1" operator="lessThanOrEqual" stopIfTrue="1">
      <formula>V32</formula>
    </cfRule>
    <cfRule type="cellIs" priority="34" dxfId="0" operator="greaterThan" stopIfTrue="1">
      <formula>V32</formula>
    </cfRule>
  </conditionalFormatting>
  <conditionalFormatting sqref="Z33:Z34 J33:J34 H33:H34 O33:O34 M33:M34 R33:R34 W33:W34 T33:T34">
    <cfRule type="cellIs" priority="31" dxfId="1" operator="lessThanOrEqual" stopIfTrue="1">
      <formula>G33</formula>
    </cfRule>
    <cfRule type="cellIs" priority="32" dxfId="0" operator="greaterThan" stopIfTrue="1">
      <formula>G33</formula>
    </cfRule>
  </conditionalFormatting>
  <conditionalFormatting sqref="Y33:Y34">
    <cfRule type="cellIs" priority="29" dxfId="1" operator="lessThanOrEqual" stopIfTrue="1">
      <formula>V33</formula>
    </cfRule>
    <cfRule type="cellIs" priority="30" dxfId="0" operator="greaterThan" stopIfTrue="1">
      <formula>V33</formula>
    </cfRule>
  </conditionalFormatting>
  <conditionalFormatting sqref="Z34 J34 H34 O34 M34 R34 W34 T34">
    <cfRule type="cellIs" priority="27" dxfId="1" operator="lessThanOrEqual" stopIfTrue="1">
      <formula>G34</formula>
    </cfRule>
    <cfRule type="cellIs" priority="28" dxfId="0" operator="greaterThan" stopIfTrue="1">
      <formula>G34</formula>
    </cfRule>
  </conditionalFormatting>
  <conditionalFormatting sqref="Y34">
    <cfRule type="cellIs" priority="25" dxfId="1" operator="lessThanOrEqual" stopIfTrue="1">
      <formula>V34</formula>
    </cfRule>
    <cfRule type="cellIs" priority="26" dxfId="0" operator="greaterThan" stopIfTrue="1">
      <formula>V34</formula>
    </cfRule>
  </conditionalFormatting>
  <conditionalFormatting sqref="Z35 J35 H35 O35 M35 R35 W35 T35">
    <cfRule type="cellIs" priority="23" dxfId="1" operator="lessThanOrEqual" stopIfTrue="1">
      <formula>G35</formula>
    </cfRule>
    <cfRule type="cellIs" priority="24" dxfId="0" operator="greaterThan" stopIfTrue="1">
      <formula>G35</formula>
    </cfRule>
  </conditionalFormatting>
  <conditionalFormatting sqref="Y35">
    <cfRule type="cellIs" priority="21" dxfId="1" operator="lessThanOrEqual" stopIfTrue="1">
      <formula>V35</formula>
    </cfRule>
    <cfRule type="cellIs" priority="22" dxfId="0" operator="greaterThan" stopIfTrue="1">
      <formula>V35</formula>
    </cfRule>
  </conditionalFormatting>
  <conditionalFormatting sqref="Z36 J36 H36 O36 M36 R36 W36 T36">
    <cfRule type="cellIs" priority="19" dxfId="1" operator="lessThanOrEqual" stopIfTrue="1">
      <formula>G36</formula>
    </cfRule>
    <cfRule type="cellIs" priority="20" dxfId="0" operator="greaterThan" stopIfTrue="1">
      <formula>G36</formula>
    </cfRule>
  </conditionalFormatting>
  <conditionalFormatting sqref="Y36">
    <cfRule type="cellIs" priority="17" dxfId="1" operator="lessThanOrEqual" stopIfTrue="1">
      <formula>V36</formula>
    </cfRule>
    <cfRule type="cellIs" priority="18" dxfId="0" operator="greaterThan" stopIfTrue="1">
      <formula>V36</formula>
    </cfRule>
  </conditionalFormatting>
  <conditionalFormatting sqref="Z23 J23 H23 O23 M23 R23 W23 T23">
    <cfRule type="cellIs" priority="7" dxfId="1" operator="lessThanOrEqual" stopIfTrue="1">
      <formula>G23</formula>
    </cfRule>
    <cfRule type="cellIs" priority="8" dxfId="0" operator="greaterThan" stopIfTrue="1">
      <formula>G23</formula>
    </cfRule>
  </conditionalFormatting>
  <conditionalFormatting sqref="Y23">
    <cfRule type="cellIs" priority="5" dxfId="1" operator="lessThanOrEqual" stopIfTrue="1">
      <formula>V23</formula>
    </cfRule>
    <cfRule type="cellIs" priority="6" dxfId="0" operator="greaterThan" stopIfTrue="1">
      <formula>V23</formula>
    </cfRule>
  </conditionalFormatting>
  <conditionalFormatting sqref="Z16 J16 H16 O16 M16 R16 W16 T16">
    <cfRule type="cellIs" priority="3" dxfId="1" operator="lessThanOrEqual" stopIfTrue="1">
      <formula>G16</formula>
    </cfRule>
    <cfRule type="cellIs" priority="4" dxfId="0" operator="greaterThan" stopIfTrue="1">
      <formula>G16</formula>
    </cfRule>
  </conditionalFormatting>
  <conditionalFormatting sqref="Y16">
    <cfRule type="cellIs" priority="1" dxfId="1" operator="lessThanOrEqual" stopIfTrue="1">
      <formula>V16</formula>
    </cfRule>
    <cfRule type="cellIs" priority="2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83" useFirstPageNumber="1" fitToHeight="0" horizontalDpi="600" verticalDpi="600" orientation="landscape" paperSize="9" scale="85" r:id="rId1"/>
  <ignoredErrors>
    <ignoredError sqref="U48 U37 K48" evalError="1"/>
    <ignoredError sqref="X48 P48 P37" evalError="1" formula="1"/>
    <ignoredError sqref="U47 P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2010-12-22T04:14:44Z</dcterms:created>
  <dcterms:modified xsi:type="dcterms:W3CDTF">2010-12-22T04:14:56Z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