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60" yWindow="65523" windowWidth="10499" windowHeight="12017" activeTab="0"/>
  </bookViews>
  <sheets>
    <sheet name="長崎県４－１" sheetId="1" r:id="rId1"/>
    <sheet name="長崎県４－２" sheetId="2" r:id="rId2"/>
    <sheet name="長崎県４－３" sheetId="3" r:id="rId3"/>
    <sheet name="長崎県４－４" sheetId="4" r:id="rId4"/>
  </sheets>
  <definedNames>
    <definedName name="_xlnm.Print_Area" localSheetId="3">'長崎県４－４'!$A$1:$AA$35</definedName>
    <definedName name="_xlnm.Print_Titles" localSheetId="0">'長崎県４－１'!$4:$6</definedName>
    <definedName name="_xlnm.Print_Titles" localSheetId="1">'長崎県４－２'!$4:$6</definedName>
    <definedName name="_xlnm.Print_Titles" localSheetId="2">'長崎県４－３'!$4:$6</definedName>
    <definedName name="_xlnm.Print_Titles" localSheetId="3">'長崎県４－４'!$7:$10</definedName>
  </definedNames>
  <calcPr fullCalcOnLoad="1"/>
</workbook>
</file>

<file path=xl/sharedStrings.xml><?xml version="1.0" encoding="utf-8"?>
<sst xmlns="http://schemas.openxmlformats.org/spreadsheetml/2006/main" count="416" uniqueCount="199">
  <si>
    <t>都道府県名</t>
  </si>
  <si>
    <t>総委員数</t>
  </si>
  <si>
    <t>審議会等数</t>
  </si>
  <si>
    <t>公布日</t>
  </si>
  <si>
    <t>施行日</t>
  </si>
  <si>
    <t>合　　　計</t>
  </si>
  <si>
    <t>宣言の形態</t>
  </si>
  <si>
    <t>有</t>
  </si>
  <si>
    <t>無</t>
  </si>
  <si>
    <t>有</t>
  </si>
  <si>
    <t>管理職総数</t>
  </si>
  <si>
    <t>うち一般行政職</t>
  </si>
  <si>
    <t>広域小計</t>
  </si>
  <si>
    <t>小計</t>
  </si>
  <si>
    <t>調査票４－１</t>
  </si>
  <si>
    <t>調査票４－２</t>
  </si>
  <si>
    <t>市（区）町村別集計項目（女性の登用）　</t>
  </si>
  <si>
    <t>市（区）町村名</t>
  </si>
  <si>
    <t>市（区）町村別集計項目（推進体制等）　</t>
  </si>
  <si>
    <t>男女共同参画関係施策についての苦情の処理を行う体制の有無</t>
  </si>
  <si>
    <t>調査時点コード</t>
  </si>
  <si>
    <t>調査票４－３</t>
  </si>
  <si>
    <t>副市（区）長数</t>
  </si>
  <si>
    <t>自治会長数</t>
  </si>
  <si>
    <t>町村長</t>
  </si>
  <si>
    <t>計　画　期　間</t>
  </si>
  <si>
    <t>都道府県コード</t>
  </si>
  <si>
    <t>愛称・通称</t>
  </si>
  <si>
    <t>郵便番号</t>
  </si>
  <si>
    <t>電話番号</t>
  </si>
  <si>
    <t>住　所</t>
  </si>
  <si>
    <t>所　　　　　在　　　　　地　　　　　等</t>
  </si>
  <si>
    <t>名　　称</t>
  </si>
  <si>
    <t>その他</t>
  </si>
  <si>
    <t>市（区）町村別集計項目（総合的な施設、苦情処理体制）　</t>
  </si>
  <si>
    <t>調査票４－４</t>
  </si>
  <si>
    <t>首　　長　、　自　　治　　会　　長　　等　　の　　状　　況</t>
  </si>
  <si>
    <t>市（区）町村別集計項目（男女共同参画に関する宣言、首長、自治会長等の状況）　</t>
  </si>
  <si>
    <t>審議会等委員の目標
（目標を設定している市（区）町村のみ記入）</t>
  </si>
  <si>
    <t>目
標
値
（％）</t>
  </si>
  <si>
    <t xml:space="preserve">目標年度
</t>
  </si>
  <si>
    <t>女
性
比
率
（％）</t>
  </si>
  <si>
    <t>管
理
職
総
数</t>
  </si>
  <si>
    <t>を含む数
女性委員</t>
  </si>
  <si>
    <t>管理職数
女性</t>
  </si>
  <si>
    <t>管理職の在職状況</t>
  </si>
  <si>
    <t>地方自治法（第202条の３）に基づく
審議会等における登用状況</t>
  </si>
  <si>
    <t>地方自治法(第180条の５）に基づく
委員会等における登用状況</t>
  </si>
  <si>
    <t>女
性
比
率 
（％）</t>
  </si>
  <si>
    <t>副町村長数</t>
  </si>
  <si>
    <t>宣言年月日</t>
  </si>
  <si>
    <r>
      <t>都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道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府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県</t>
    </r>
    <r>
      <rPr>
        <sz val="3"/>
        <rFont val="ＭＳ Ｐゴシック"/>
        <family val="3"/>
      </rPr>
      <t xml:space="preserve"> </t>
    </r>
    <r>
      <rPr>
        <sz val="10"/>
        <rFont val="ＭＳ Ｐゴシック"/>
        <family val="3"/>
      </rPr>
      <t>名</t>
    </r>
  </si>
  <si>
    <t>担当課（室）名</t>
  </si>
  <si>
    <t>所　　　　属</t>
  </si>
  <si>
    <r>
      <t>事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務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所</t>
    </r>
    <r>
      <rPr>
        <sz val="6"/>
        <rFont val="ＭＳ Ｐゴシック"/>
        <family val="3"/>
      </rPr>
      <t xml:space="preserve"> </t>
    </r>
    <r>
      <rPr>
        <sz val="10"/>
        <rFont val="ＭＳ Ｐゴシック"/>
        <family val="3"/>
      </rPr>
      <t>掌</t>
    </r>
  </si>
  <si>
    <t>諮問機関の有無</t>
  </si>
  <si>
    <t>条　　　例　　　名　　　称</t>
  </si>
  <si>
    <t>現在
の
状況</t>
  </si>
  <si>
    <t>計　　　　　画　　　　　名</t>
  </si>
  <si>
    <t>都道府県名</t>
  </si>
  <si>
    <t>市(区)町村名</t>
  </si>
  <si>
    <t>ＦＡＸ番号</t>
  </si>
  <si>
    <t>指定管理者</t>
  </si>
  <si>
    <t>庁内連絡会議の有無</t>
  </si>
  <si>
    <t>その他：平成　　年　  月　  日</t>
  </si>
  <si>
    <t>直　営</t>
  </si>
  <si>
    <t>男女共同参画に関する計画
（平成22年4月1日現在で有効なもの）</t>
  </si>
  <si>
    <t>男　女　共　同　参　画　・　女　性　の　た　め　の　総　合　的　な　施　設　　(平　成　22　年　４　月　１　日　現　在　で　開　設　済　の　施　設)</t>
  </si>
  <si>
    <t>　　等数
女性委員</t>
  </si>
  <si>
    <t>委員会等数</t>
  </si>
  <si>
    <t>長崎県</t>
  </si>
  <si>
    <t>長崎市</t>
  </si>
  <si>
    <t>男女共同参画室</t>
  </si>
  <si>
    <t>長崎市男女共同参画推進条例</t>
  </si>
  <si>
    <t>長崎市男女共同参画計画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</si>
  <si>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</si>
  <si>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</si>
  <si>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</si>
  <si>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</si>
  <si>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</si>
  <si>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</si>
  <si>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</si>
  <si>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</si>
  <si>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</si>
  <si>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</si>
  <si>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</si>
  <si>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</si>
  <si>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</si>
  <si>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</si>
  <si>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</si>
  <si>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</si>
  <si>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</si>
  <si>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</si>
  <si>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</si>
  <si>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</si>
  <si>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人権男女共同参画課</t>
  </si>
  <si>
    <t>佐世保市男女共同参画によるまちづくり条例</t>
  </si>
  <si>
    <t>佐世保市男女共同参画計画</t>
  </si>
  <si>
    <t>市長公室政策企画グループ</t>
  </si>
  <si>
    <t>島原市男女共同参画計画(改定版)</t>
  </si>
  <si>
    <t>男女共同参画課</t>
  </si>
  <si>
    <t>第2次諫早市男女共同参画計画</t>
  </si>
  <si>
    <t>男女共同参画推進課</t>
  </si>
  <si>
    <t>第2期おおむら男女共同参画プラン</t>
  </si>
  <si>
    <t>企画課</t>
  </si>
  <si>
    <t>平戸市男女共同参画基本計画</t>
  </si>
  <si>
    <t>総務課</t>
  </si>
  <si>
    <t>松浦市男女共同参画計画</t>
  </si>
  <si>
    <t>対馬市男女共同参画計画</t>
  </si>
  <si>
    <t>政策企画課</t>
  </si>
  <si>
    <t>壱岐市男女共同参画基本計画</t>
  </si>
  <si>
    <t>市民課</t>
  </si>
  <si>
    <t>五島市男女共同参画計画</t>
  </si>
  <si>
    <t>安全安心課</t>
  </si>
  <si>
    <t>西海市男女共同参画基本計画</t>
  </si>
  <si>
    <t>雲仙市男女共同参画計画</t>
  </si>
  <si>
    <t>人権･男女共同参画室</t>
  </si>
  <si>
    <t>南島原市男女共同参画計画</t>
  </si>
  <si>
    <t>長与町男女共同参画計画（改定版)</t>
  </si>
  <si>
    <t>企画財政課</t>
  </si>
  <si>
    <t>時津町男女共同参画計画</t>
  </si>
  <si>
    <t>商工企画課</t>
  </si>
  <si>
    <t>佐々町男女共同参画計画</t>
  </si>
  <si>
    <t>新上五島町男女共同参画基本計画</t>
  </si>
  <si>
    <t>長崎市男女共同参画推進センター</t>
  </si>
  <si>
    <t>長崎市魚の町5-1</t>
  </si>
  <si>
    <t>佐世保市男女共同参画推進センター</t>
  </si>
  <si>
    <t>佐世保市三浦町2-3</t>
  </si>
  <si>
    <t>諫早市男女共同参画推進センター</t>
  </si>
  <si>
    <t>諫早市高城町5-25高城会館2階</t>
  </si>
  <si>
    <t>大村市男女共同参画推進センター</t>
  </si>
  <si>
    <t>大村市西三条町8番地</t>
  </si>
  <si>
    <t>ながさき男女共同参画都市宣言</t>
  </si>
  <si>
    <t>男女共同参画都市させぼ宣言</t>
  </si>
  <si>
    <t>宣　　言　　名　　称</t>
  </si>
  <si>
    <t>市　（区）　長</t>
  </si>
  <si>
    <t>女
性
比
率 
（％）</t>
  </si>
  <si>
    <t xml:space="preserve">うち
　女理
　性職
　管数
</t>
  </si>
  <si>
    <t>平成22年度</t>
  </si>
  <si>
    <t>平成24年度</t>
  </si>
  <si>
    <t>平成23年度</t>
  </si>
  <si>
    <t>平成25年度</t>
  </si>
  <si>
    <t>平成28年度</t>
  </si>
  <si>
    <t>平成20年度～平成24年度</t>
  </si>
  <si>
    <t>平成22年度～平成26年度</t>
  </si>
  <si>
    <t>平成20年度～平成29年度</t>
  </si>
  <si>
    <t>平成16年度～平成22年度</t>
  </si>
  <si>
    <t>平成18年度～平成23年度</t>
  </si>
  <si>
    <t>平成20年度～平成28年度</t>
  </si>
  <si>
    <t>平成19年度～平成23年度</t>
  </si>
  <si>
    <t>平成19年度～平成28年度</t>
  </si>
  <si>
    <t>平成20年度～平成29年度</t>
  </si>
  <si>
    <t>平成20年度～平成24年度</t>
  </si>
  <si>
    <t>平成17年度～平成26年度</t>
  </si>
  <si>
    <t>平成22年度～平成27年度</t>
  </si>
  <si>
    <t>平成21年度～平成25年度</t>
  </si>
  <si>
    <t>施設管理</t>
  </si>
  <si>
    <t>事業運営</t>
  </si>
  <si>
    <t>そ　の　他</t>
  </si>
  <si>
    <t>平成18年度～平成22年度</t>
  </si>
  <si>
    <t>平成19年度～平成23年度</t>
  </si>
  <si>
    <t xml:space="preserve"> </t>
  </si>
  <si>
    <t>市(区)町村コード</t>
  </si>
  <si>
    <t>男女共同参画に関する条例（可決済のもの）</t>
  </si>
  <si>
    <t>市（区）町村コード</t>
  </si>
  <si>
    <t>管　理　・　運　営　主　体</t>
  </si>
  <si>
    <t>ホームページ</t>
  </si>
  <si>
    <t>アマランス</t>
  </si>
  <si>
    <t>850-0874</t>
  </si>
  <si>
    <t>(095)
826-0018</t>
  </si>
  <si>
    <t>(095)
826-2244</t>
  </si>
  <si>
    <t>http://www1.city.nagasaki.nagasaki.jp/amarance/index.html</t>
  </si>
  <si>
    <t>○</t>
  </si>
  <si>
    <t>スピカ</t>
  </si>
  <si>
    <t>857-0863</t>
  </si>
  <si>
    <t>(0956)
23-3828</t>
  </si>
  <si>
    <t>(0956)
23-3880</t>
  </si>
  <si>
    <t>○</t>
  </si>
  <si>
    <t>ひと・ひと</t>
  </si>
  <si>
    <t>854-0016</t>
  </si>
  <si>
    <t>(0957)
22-1500</t>
  </si>
  <si>
    <t>(0957)
24-1580</t>
  </si>
  <si>
    <t>http://www.city.isahaya.nagasaki.jp/</t>
  </si>
  <si>
    <t>○</t>
  </si>
  <si>
    <t>ハートパル</t>
  </si>
  <si>
    <t>856-0825</t>
  </si>
  <si>
    <t>(0957)
54-8715</t>
  </si>
  <si>
    <t>(0957)
54-8700</t>
  </si>
  <si>
    <t>○</t>
  </si>
  <si>
    <t>男 女 共 同 参 画 に 関 す る 宣 言（注１）</t>
  </si>
  <si>
    <t>国との共催
　　　(注２)</t>
  </si>
  <si>
    <t>うち</t>
  </si>
  <si>
    <t>うち</t>
  </si>
  <si>
    <t>　（区）長数
女性副市</t>
  </si>
  <si>
    <t>女性副町村長数　　</t>
  </si>
  <si>
    <t>女性自治会長数</t>
  </si>
  <si>
    <t>調査時点コード</t>
  </si>
  <si>
    <t>うち</t>
  </si>
  <si>
    <t>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</si>
</sst>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_);[Red]\(0.0\)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11]ggge&quot;年&quot;m&quot;月&quot;d&quot;日&quot;;@"/>
    <numFmt numFmtId="185" formatCode="[$-411]ge\.m\.d;@"/>
    <numFmt numFmtId="186" formatCode="0_ "/>
    <numFmt numFmtId="187" formatCode="#,##0_ "/>
    <numFmt numFmtId="188" formatCode="#,##0_);[Red]\(#,##0\)"/>
    <numFmt numFmtId="189" formatCode="#,##0.0_);[Red]\(#,##0.0\)"/>
    <numFmt numFmtId="190" formatCode="0_);[Red]\(0\)"/>
    <numFmt numFmtId="191" formatCode="0.00_ "/>
    <numFmt numFmtId="192" formatCode="#,##0.0;[Red]\-#,##0.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4"/>
      <name val="ＭＳ Ｐゴシック"/>
      <family val="3"/>
    </font>
    <font>
      <sz val="3"/>
      <name val="ＭＳ Ｐゴシック"/>
      <family val="3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Up="1">
      <left style="thin"/>
      <right style="thin"/>
      <top style="medium"/>
      <bottom style="medium"/>
      <diagonal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 diagonalUp="1">
      <left style="medium"/>
      <right style="thin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medium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53">
    <xf numFmtId="0" fontId="0" fillId="0" borderId="0" xfId="0" applyAlignment="1">
      <alignment/>
    </xf>
    <xf numFmtId="188" fontId="2" fillId="0" borderId="1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 vertical="center"/>
    </xf>
    <xf numFmtId="57" fontId="2" fillId="0" borderId="16" xfId="0" applyNumberFormat="1" applyFont="1" applyFill="1" applyBorder="1" applyAlignment="1">
      <alignment horizontal="left" vertical="center" shrinkToFi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 wrapText="1"/>
    </xf>
    <xf numFmtId="0" fontId="2" fillId="0" borderId="16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center" vertical="center" shrinkToFit="1"/>
    </xf>
    <xf numFmtId="6" fontId="2" fillId="0" borderId="17" xfId="58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right" vertical="center"/>
    </xf>
    <xf numFmtId="0" fontId="2" fillId="0" borderId="21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18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 shrinkToFit="1"/>
    </xf>
    <xf numFmtId="0" fontId="2" fillId="0" borderId="2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0" fontId="2" fillId="0" borderId="2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187" fontId="2" fillId="0" borderId="3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87" fontId="2" fillId="0" borderId="20" xfId="0" applyNumberFormat="1" applyFont="1" applyFill="1" applyBorder="1" applyAlignment="1">
      <alignment horizontal="center" vertical="center"/>
    </xf>
    <xf numFmtId="187" fontId="2" fillId="0" borderId="36" xfId="0" applyNumberFormat="1" applyFont="1" applyFill="1" applyBorder="1" applyAlignment="1">
      <alignment horizontal="center" vertical="center"/>
    </xf>
    <xf numFmtId="187" fontId="2" fillId="0" borderId="21" xfId="0" applyNumberFormat="1" applyFont="1" applyFill="1" applyBorder="1" applyAlignment="1">
      <alignment horizontal="center" vertical="center"/>
    </xf>
    <xf numFmtId="187" fontId="2" fillId="0" borderId="37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38" xfId="0" applyFont="1" applyFill="1" applyBorder="1" applyAlignment="1">
      <alignment horizontal="center" vertical="distributed" textRotation="255"/>
    </xf>
    <xf numFmtId="0" fontId="4" fillId="0" borderId="38" xfId="0" applyFont="1" applyFill="1" applyBorder="1" applyAlignment="1">
      <alignment horizontal="center" vertical="center" textRotation="255" wrapText="1"/>
    </xf>
    <xf numFmtId="0" fontId="4" fillId="0" borderId="38" xfId="0" applyFont="1" applyFill="1" applyBorder="1" applyAlignment="1">
      <alignment horizontal="center" vertical="top" textRotation="255" wrapText="1"/>
    </xf>
    <xf numFmtId="57" fontId="2" fillId="0" borderId="17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wrapText="1"/>
    </xf>
    <xf numFmtId="0" fontId="2" fillId="0" borderId="34" xfId="0" applyFont="1" applyFill="1" applyBorder="1" applyAlignment="1">
      <alignment vertical="top"/>
    </xf>
    <xf numFmtId="0" fontId="2" fillId="0" borderId="2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top" textRotation="255" wrapText="1"/>
    </xf>
    <xf numFmtId="0" fontId="2" fillId="0" borderId="16" xfId="0" applyFont="1" applyFill="1" applyBorder="1" applyAlignment="1">
      <alignment vertical="top" wrapText="1"/>
    </xf>
    <xf numFmtId="188" fontId="2" fillId="0" borderId="16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91" fontId="2" fillId="0" borderId="0" xfId="0" applyNumberFormat="1" applyFont="1" applyFill="1" applyAlignment="1">
      <alignment vertical="center"/>
    </xf>
    <xf numFmtId="191" fontId="2" fillId="0" borderId="25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188" fontId="2" fillId="0" borderId="42" xfId="0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 applyAlignment="1">
      <alignment horizontal="right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vertical="center"/>
    </xf>
    <xf numFmtId="0" fontId="2" fillId="0" borderId="43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4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0" fillId="0" borderId="43" xfId="0" applyNumberFormat="1" applyFont="1" applyFill="1" applyBorder="1" applyAlignment="1">
      <alignment horizontal="center" vertical="center"/>
    </xf>
    <xf numFmtId="0" fontId="2" fillId="0" borderId="44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vertical="center"/>
    </xf>
    <xf numFmtId="38" fontId="2" fillId="0" borderId="17" xfId="49" applyFont="1" applyFill="1" applyBorder="1" applyAlignment="1">
      <alignment vertical="center"/>
    </xf>
    <xf numFmtId="38" fontId="2" fillId="0" borderId="18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2" fillId="0" borderId="36" xfId="49" applyFont="1" applyFill="1" applyBorder="1" applyAlignment="1">
      <alignment vertical="center"/>
    </xf>
    <xf numFmtId="38" fontId="2" fillId="0" borderId="39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45" xfId="49" applyFont="1" applyFill="1" applyBorder="1" applyAlignment="1">
      <alignment vertical="center"/>
    </xf>
    <xf numFmtId="38" fontId="2" fillId="0" borderId="46" xfId="49" applyFont="1" applyFill="1" applyBorder="1" applyAlignment="1">
      <alignment vertical="center"/>
    </xf>
    <xf numFmtId="192" fontId="2" fillId="0" borderId="16" xfId="49" applyNumberFormat="1" applyFont="1" applyFill="1" applyBorder="1" applyAlignment="1">
      <alignment vertical="center"/>
    </xf>
    <xf numFmtId="192" fontId="2" fillId="0" borderId="36" xfId="49" applyNumberFormat="1" applyFont="1" applyFill="1" applyBorder="1" applyAlignment="1">
      <alignment vertical="center"/>
    </xf>
    <xf numFmtId="192" fontId="2" fillId="0" borderId="12" xfId="49" applyNumberFormat="1" applyFont="1" applyFill="1" applyBorder="1" applyAlignment="1">
      <alignment vertical="center"/>
    </xf>
    <xf numFmtId="192" fontId="2" fillId="0" borderId="21" xfId="49" applyNumberFormat="1" applyFont="1" applyFill="1" applyBorder="1" applyAlignment="1">
      <alignment vertical="center"/>
    </xf>
    <xf numFmtId="0" fontId="2" fillId="0" borderId="44" xfId="0" applyNumberFormat="1" applyFont="1" applyFill="1" applyBorder="1" applyAlignment="1">
      <alignment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2" fillId="0" borderId="22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>
      <alignment vertical="center"/>
    </xf>
    <xf numFmtId="38" fontId="2" fillId="0" borderId="27" xfId="49" applyFont="1" applyFill="1" applyBorder="1" applyAlignment="1">
      <alignment vertical="center"/>
    </xf>
    <xf numFmtId="38" fontId="2" fillId="0" borderId="10" xfId="49" applyFont="1" applyFill="1" applyBorder="1" applyAlignment="1">
      <alignment vertical="center"/>
    </xf>
    <xf numFmtId="38" fontId="2" fillId="0" borderId="42" xfId="49" applyFont="1" applyFill="1" applyBorder="1" applyAlignment="1">
      <alignment vertical="center"/>
    </xf>
    <xf numFmtId="38" fontId="2" fillId="0" borderId="49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2" fillId="0" borderId="0" xfId="49" applyFont="1" applyFill="1" applyAlignment="1">
      <alignment vertical="center"/>
    </xf>
    <xf numFmtId="192" fontId="2" fillId="0" borderId="43" xfId="49" applyNumberFormat="1" applyFont="1" applyFill="1" applyBorder="1" applyAlignment="1">
      <alignment vertical="center"/>
    </xf>
    <xf numFmtId="192" fontId="2" fillId="0" borderId="50" xfId="49" applyNumberFormat="1" applyFont="1" applyFill="1" applyBorder="1" applyAlignment="1">
      <alignment vertical="center"/>
    </xf>
    <xf numFmtId="192" fontId="2" fillId="0" borderId="41" xfId="49" applyNumberFormat="1" applyFont="1" applyFill="1" applyBorder="1" applyAlignment="1">
      <alignment vertical="center"/>
    </xf>
    <xf numFmtId="192" fontId="2" fillId="0" borderId="18" xfId="49" applyNumberFormat="1" applyFont="1" applyFill="1" applyBorder="1" applyAlignment="1">
      <alignment vertical="center"/>
    </xf>
    <xf numFmtId="192" fontId="2" fillId="0" borderId="23" xfId="49" applyNumberFormat="1" applyFont="1" applyFill="1" applyBorder="1" applyAlignment="1">
      <alignment vertical="center"/>
    </xf>
    <xf numFmtId="192" fontId="2" fillId="0" borderId="51" xfId="49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distributed" textRotation="255"/>
    </xf>
    <xf numFmtId="0" fontId="2" fillId="0" borderId="38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5" fillId="0" borderId="3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distributed" textRotation="255"/>
    </xf>
    <xf numFmtId="0" fontId="2" fillId="0" borderId="13" xfId="0" applyFont="1" applyFill="1" applyBorder="1" applyAlignment="1">
      <alignment horizontal="center" vertical="distributed" textRotation="255"/>
    </xf>
    <xf numFmtId="0" fontId="2" fillId="0" borderId="58" xfId="0" applyFont="1" applyFill="1" applyBorder="1" applyAlignment="1">
      <alignment horizontal="center" vertical="distributed" textRotation="255"/>
    </xf>
    <xf numFmtId="0" fontId="2" fillId="0" borderId="57" xfId="0" applyFont="1" applyFill="1" applyBorder="1" applyAlignment="1">
      <alignment horizontal="center" vertical="distributed" textRotation="255" shrinkToFit="1"/>
    </xf>
    <xf numFmtId="0" fontId="2" fillId="0" borderId="13" xfId="0" applyFont="1" applyFill="1" applyBorder="1" applyAlignment="1">
      <alignment horizontal="center" vertical="distributed" textRotation="255" shrinkToFit="1"/>
    </xf>
    <xf numFmtId="0" fontId="2" fillId="0" borderId="58" xfId="0" applyFont="1" applyFill="1" applyBorder="1" applyAlignment="1">
      <alignment horizontal="center" vertical="distributed" textRotation="255" shrinkToFit="1"/>
    </xf>
    <xf numFmtId="0" fontId="2" fillId="0" borderId="59" xfId="0" applyFont="1" applyFill="1" applyBorder="1" applyAlignment="1">
      <alignment horizontal="center" vertical="distributed" textRotation="255" shrinkToFit="1"/>
    </xf>
    <xf numFmtId="0" fontId="2" fillId="0" borderId="41" xfId="0" applyFont="1" applyFill="1" applyBorder="1" applyAlignment="1">
      <alignment horizontal="center" vertical="distributed" textRotation="255" shrinkToFit="1"/>
    </xf>
    <xf numFmtId="0" fontId="2" fillId="0" borderId="11" xfId="0" applyFont="1" applyFill="1" applyBorder="1" applyAlignment="1">
      <alignment horizontal="center" vertical="distributed" textRotation="255" shrinkToFit="1"/>
    </xf>
    <xf numFmtId="0" fontId="2" fillId="0" borderId="59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textRotation="255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distributed" textRotation="255"/>
    </xf>
    <xf numFmtId="0" fontId="0" fillId="0" borderId="41" xfId="0" applyFont="1" applyFill="1" applyBorder="1" applyAlignment="1">
      <alignment horizontal="center" vertical="distributed" textRotation="255"/>
    </xf>
    <xf numFmtId="0" fontId="0" fillId="0" borderId="11" xfId="0" applyFont="1" applyFill="1" applyBorder="1" applyAlignment="1">
      <alignment horizontal="center" vertical="distributed" textRotation="255"/>
    </xf>
    <xf numFmtId="0" fontId="2" fillId="0" borderId="57" xfId="0" applyFont="1" applyFill="1" applyBorder="1" applyAlignment="1">
      <alignment horizontal="center" vertical="center" textRotation="255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58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distributed" textRotation="255"/>
    </xf>
    <xf numFmtId="0" fontId="2" fillId="0" borderId="11" xfId="0" applyFont="1" applyFill="1" applyBorder="1" applyAlignment="1">
      <alignment horizontal="center" vertical="distributed" textRotation="255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distributed" textRotation="255"/>
    </xf>
    <xf numFmtId="0" fontId="2" fillId="0" borderId="63" xfId="0" applyFont="1" applyFill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distributed" textRotation="255" wrapText="1"/>
    </xf>
    <xf numFmtId="0" fontId="4" fillId="0" borderId="11" xfId="0" applyFont="1" applyFill="1" applyBorder="1" applyAlignment="1">
      <alignment horizontal="center" vertical="distributed" textRotation="255"/>
    </xf>
    <xf numFmtId="0" fontId="2" fillId="0" borderId="30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distributed" textRotation="255"/>
    </xf>
    <xf numFmtId="0" fontId="4" fillId="0" borderId="14" xfId="0" applyFont="1" applyFill="1" applyBorder="1" applyAlignment="1">
      <alignment horizontal="center" vertical="distributed" textRotation="255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distributed" textRotation="255"/>
    </xf>
    <xf numFmtId="0" fontId="2" fillId="0" borderId="14" xfId="0" applyFont="1" applyFill="1" applyBorder="1" applyAlignment="1">
      <alignment horizontal="center" vertical="distributed" textRotation="255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distributed" textRotation="255"/>
    </xf>
    <xf numFmtId="0" fontId="2" fillId="0" borderId="3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 textRotation="255" wrapText="1"/>
    </xf>
    <xf numFmtId="0" fontId="2" fillId="0" borderId="47" xfId="0" applyFont="1" applyFill="1" applyBorder="1" applyAlignment="1">
      <alignment vertical="center" textRotation="255" wrapText="1"/>
    </xf>
    <xf numFmtId="0" fontId="2" fillId="0" borderId="26" xfId="0" applyFont="1" applyFill="1" applyBorder="1" applyAlignment="1">
      <alignment vertical="center" textRotation="255" wrapText="1"/>
    </xf>
    <xf numFmtId="0" fontId="2" fillId="0" borderId="32" xfId="0" applyFont="1" applyFill="1" applyBorder="1" applyAlignment="1">
      <alignment vertical="center" textRotation="255"/>
    </xf>
    <xf numFmtId="0" fontId="2" fillId="0" borderId="47" xfId="0" applyFont="1" applyFill="1" applyBorder="1" applyAlignment="1">
      <alignment vertical="center" textRotation="255"/>
    </xf>
    <xf numFmtId="0" fontId="2" fillId="0" borderId="26" xfId="0" applyFont="1" applyFill="1" applyBorder="1" applyAlignment="1">
      <alignment vertical="center" textRotation="255"/>
    </xf>
    <xf numFmtId="0" fontId="2" fillId="0" borderId="32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lef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62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textRotation="255"/>
    </xf>
    <xf numFmtId="0" fontId="2" fillId="0" borderId="24" xfId="0" applyFont="1" applyFill="1" applyBorder="1" applyAlignment="1">
      <alignment vertical="center" textRotation="255"/>
    </xf>
    <xf numFmtId="0" fontId="2" fillId="0" borderId="15" xfId="0" applyFont="1" applyFill="1" applyBorder="1" applyAlignment="1">
      <alignment vertical="center" textRotation="255"/>
    </xf>
    <xf numFmtId="0" fontId="2" fillId="0" borderId="34" xfId="0" applyFont="1" applyFill="1" applyBorder="1" applyAlignment="1">
      <alignment horizontal="center" vertical="center" textRotation="255"/>
    </xf>
    <xf numFmtId="0" fontId="2" fillId="0" borderId="38" xfId="0" applyFont="1" applyFill="1" applyBorder="1" applyAlignment="1">
      <alignment horizontal="center" vertical="center" textRotation="255"/>
    </xf>
    <xf numFmtId="0" fontId="2" fillId="0" borderId="14" xfId="0" applyFont="1" applyFill="1" applyBorder="1" applyAlignment="1">
      <alignment horizontal="center" vertical="center" textRotation="255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distributed" vertical="distributed" textRotation="255"/>
    </xf>
    <xf numFmtId="0" fontId="2" fillId="0" borderId="13" xfId="0" applyFont="1" applyFill="1" applyBorder="1" applyAlignment="1">
      <alignment horizontal="distributed" vertical="distributed" textRotation="255"/>
    </xf>
    <xf numFmtId="0" fontId="2" fillId="0" borderId="58" xfId="0" applyFont="1" applyFill="1" applyBorder="1" applyAlignment="1">
      <alignment horizontal="distributed" vertical="distributed" textRotation="255"/>
    </xf>
    <xf numFmtId="0" fontId="2" fillId="0" borderId="59" xfId="0" applyFont="1" applyFill="1" applyBorder="1" applyAlignment="1">
      <alignment horizontal="distributed" vertical="distributed" textRotation="255"/>
    </xf>
    <xf numFmtId="0" fontId="2" fillId="0" borderId="41" xfId="0" applyFont="1" applyFill="1" applyBorder="1" applyAlignment="1">
      <alignment horizontal="distributed" vertical="distributed" textRotation="255"/>
    </xf>
    <xf numFmtId="0" fontId="2" fillId="0" borderId="11" xfId="0" applyFont="1" applyFill="1" applyBorder="1" applyAlignment="1">
      <alignment horizontal="distributed" vertical="distributed" textRotation="255"/>
    </xf>
    <xf numFmtId="58" fontId="10" fillId="0" borderId="45" xfId="0" applyNumberFormat="1" applyFont="1" applyFill="1" applyBorder="1" applyAlignment="1">
      <alignment horizontal="center" vertical="center"/>
    </xf>
    <xf numFmtId="58" fontId="10" fillId="0" borderId="45" xfId="0" applyNumberFormat="1" applyFont="1" applyFill="1" applyBorder="1" applyAlignment="1">
      <alignment horizontal="center" vertical="center" shrinkToFit="1"/>
    </xf>
    <xf numFmtId="58" fontId="10" fillId="0" borderId="53" xfId="0" applyNumberFormat="1" applyFont="1" applyFill="1" applyBorder="1" applyAlignment="1">
      <alignment horizontal="center" vertical="center" shrinkToFit="1"/>
    </xf>
    <xf numFmtId="0" fontId="0" fillId="0" borderId="5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  <dxf>
      <fill>
        <patternFill>
          <bgColor indexed="52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zoomScale="102" zoomScaleNormal="102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3.625" style="4" customWidth="1"/>
    <col min="3" max="3" width="7.625" style="4" customWidth="1"/>
    <col min="4" max="4" width="10.625" style="4" customWidth="1"/>
    <col min="5" max="5" width="20.625" style="4" customWidth="1"/>
    <col min="6" max="9" width="3.375" style="4" customWidth="1"/>
    <col min="10" max="10" width="30.625" style="4" customWidth="1"/>
    <col min="11" max="12" width="8.625" style="4" customWidth="1"/>
    <col min="13" max="13" width="3.375" style="4" customWidth="1"/>
    <col min="14" max="14" width="32.625" style="4" customWidth="1"/>
    <col min="15" max="15" width="20.625" style="4" customWidth="1"/>
    <col min="16" max="16" width="3.375" style="4" customWidth="1"/>
    <col min="17" max="17" width="7.125" style="5" customWidth="1"/>
    <col min="18" max="22" width="9.00390625" style="5" customWidth="1"/>
    <col min="23" max="16384" width="9.00390625" style="4" customWidth="1"/>
  </cols>
  <sheetData>
    <row r="1" spans="1:10" ht="16.5" customHeight="1" thickBot="1">
      <c r="A1" s="3" t="s">
        <v>14</v>
      </c>
      <c r="B1" s="3"/>
      <c r="J1" s="4" t="s">
        <v>161</v>
      </c>
    </row>
    <row r="2" spans="1:16" ht="22.5" customHeight="1" thickBot="1">
      <c r="A2" s="6" t="s">
        <v>18</v>
      </c>
      <c r="O2" s="156" t="s">
        <v>70</v>
      </c>
      <c r="P2" s="157"/>
    </row>
    <row r="3" ht="9.75" customHeight="1" thickBot="1"/>
    <row r="4" spans="1:16" s="7" customFormat="1" ht="31.5" customHeight="1">
      <c r="A4" s="163" t="s">
        <v>26</v>
      </c>
      <c r="B4" s="172" t="s">
        <v>162</v>
      </c>
      <c r="C4" s="166" t="s">
        <v>51</v>
      </c>
      <c r="D4" s="169" t="s">
        <v>17</v>
      </c>
      <c r="E4" s="175" t="s">
        <v>52</v>
      </c>
      <c r="F4" s="153" t="s">
        <v>53</v>
      </c>
      <c r="G4" s="178" t="s">
        <v>54</v>
      </c>
      <c r="H4" s="181" t="s">
        <v>63</v>
      </c>
      <c r="I4" s="169" t="s">
        <v>55</v>
      </c>
      <c r="J4" s="158" t="s">
        <v>163</v>
      </c>
      <c r="K4" s="159"/>
      <c r="L4" s="159"/>
      <c r="M4" s="160"/>
      <c r="N4" s="158" t="s">
        <v>66</v>
      </c>
      <c r="O4" s="159"/>
      <c r="P4" s="160"/>
    </row>
    <row r="5" spans="1:16" s="9" customFormat="1" ht="18" customHeight="1">
      <c r="A5" s="164"/>
      <c r="B5" s="173"/>
      <c r="C5" s="167"/>
      <c r="D5" s="170"/>
      <c r="E5" s="176"/>
      <c r="F5" s="154"/>
      <c r="G5" s="179"/>
      <c r="H5" s="182"/>
      <c r="I5" s="170"/>
      <c r="J5" s="150" t="s">
        <v>7</v>
      </c>
      <c r="K5" s="151"/>
      <c r="L5" s="152"/>
      <c r="M5" s="8" t="s">
        <v>8</v>
      </c>
      <c r="N5" s="150" t="s">
        <v>9</v>
      </c>
      <c r="O5" s="152"/>
      <c r="P5" s="8" t="s">
        <v>8</v>
      </c>
    </row>
    <row r="6" spans="1:16" s="7" customFormat="1" ht="60" customHeight="1">
      <c r="A6" s="165"/>
      <c r="B6" s="174"/>
      <c r="C6" s="168"/>
      <c r="D6" s="171"/>
      <c r="E6" s="177"/>
      <c r="F6" s="155"/>
      <c r="G6" s="180"/>
      <c r="H6" s="183"/>
      <c r="I6" s="171"/>
      <c r="J6" s="10" t="s">
        <v>56</v>
      </c>
      <c r="K6" s="11" t="s">
        <v>3</v>
      </c>
      <c r="L6" s="11" t="s">
        <v>4</v>
      </c>
      <c r="M6" s="2" t="s">
        <v>57</v>
      </c>
      <c r="N6" s="12" t="s">
        <v>58</v>
      </c>
      <c r="O6" s="13" t="s">
        <v>25</v>
      </c>
      <c r="P6" s="2" t="s">
        <v>57</v>
      </c>
    </row>
    <row r="7" spans="1:22" s="24" customFormat="1" ht="15" customHeight="1">
      <c r="A7" s="104">
        <v>42</v>
      </c>
      <c r="B7" s="20">
        <v>201</v>
      </c>
      <c r="C7" s="14" t="s">
        <v>70</v>
      </c>
      <c r="D7" s="16" t="s">
        <v>71</v>
      </c>
      <c r="E7" s="17" t="s">
        <v>72</v>
      </c>
      <c r="F7" s="107">
        <v>1</v>
      </c>
      <c r="G7" s="20">
        <v>1</v>
      </c>
      <c r="H7" s="104">
        <v>1</v>
      </c>
      <c r="I7" s="20">
        <v>1</v>
      </c>
      <c r="J7" s="17" t="s">
        <v>73</v>
      </c>
      <c r="K7" s="19">
        <v>37524</v>
      </c>
      <c r="L7" s="19">
        <v>37530</v>
      </c>
      <c r="M7" s="20"/>
      <c r="N7" s="21" t="s">
        <v>74</v>
      </c>
      <c r="O7" s="22" t="s">
        <v>159</v>
      </c>
      <c r="P7" s="113"/>
      <c r="Q7" s="23"/>
      <c r="R7" s="23"/>
      <c r="S7" s="23"/>
      <c r="T7" s="23"/>
      <c r="U7" s="23"/>
      <c r="V7" s="23"/>
    </row>
    <row r="8" spans="1:22" s="24" customFormat="1" ht="30" customHeight="1">
      <c r="A8" s="104">
        <v>42</v>
      </c>
      <c r="B8" s="20">
        <v>202</v>
      </c>
      <c r="C8" s="14" t="s">
        <v>70</v>
      </c>
      <c r="D8" s="16" t="s">
        <v>75</v>
      </c>
      <c r="E8" s="17" t="s">
        <v>95</v>
      </c>
      <c r="F8" s="107">
        <v>1</v>
      </c>
      <c r="G8" s="20">
        <v>2</v>
      </c>
      <c r="H8" s="104">
        <v>1</v>
      </c>
      <c r="I8" s="20">
        <v>1</v>
      </c>
      <c r="J8" s="17" t="s">
        <v>96</v>
      </c>
      <c r="K8" s="19">
        <v>38778</v>
      </c>
      <c r="L8" s="19">
        <v>38778</v>
      </c>
      <c r="M8" s="20"/>
      <c r="N8" s="21" t="s">
        <v>97</v>
      </c>
      <c r="O8" s="22" t="s">
        <v>143</v>
      </c>
      <c r="P8" s="20"/>
      <c r="Q8" s="23"/>
      <c r="R8" s="23"/>
      <c r="S8" s="23"/>
      <c r="T8" s="23"/>
      <c r="U8" s="23"/>
      <c r="V8" s="23"/>
    </row>
    <row r="9" spans="1:22" s="24" customFormat="1" ht="30" customHeight="1">
      <c r="A9" s="104">
        <v>42</v>
      </c>
      <c r="B9" s="20">
        <v>203</v>
      </c>
      <c r="C9" s="14" t="s">
        <v>70</v>
      </c>
      <c r="D9" s="25" t="s">
        <v>76</v>
      </c>
      <c r="E9" s="17" t="s">
        <v>98</v>
      </c>
      <c r="F9" s="107">
        <v>1</v>
      </c>
      <c r="G9" s="20">
        <v>2</v>
      </c>
      <c r="H9" s="104">
        <v>1</v>
      </c>
      <c r="I9" s="20">
        <v>1</v>
      </c>
      <c r="J9" s="17"/>
      <c r="K9" s="26"/>
      <c r="L9" s="26"/>
      <c r="M9" s="20">
        <v>2</v>
      </c>
      <c r="N9" s="21" t="s">
        <v>99</v>
      </c>
      <c r="O9" s="27" t="s">
        <v>144</v>
      </c>
      <c r="P9" s="20"/>
      <c r="Q9" s="23"/>
      <c r="R9" s="23"/>
      <c r="S9" s="23"/>
      <c r="T9" s="23"/>
      <c r="U9" s="23"/>
      <c r="V9" s="23"/>
    </row>
    <row r="10" spans="1:22" s="24" customFormat="1" ht="15" customHeight="1">
      <c r="A10" s="104">
        <v>42</v>
      </c>
      <c r="B10" s="20">
        <v>204</v>
      </c>
      <c r="C10" s="14" t="s">
        <v>70</v>
      </c>
      <c r="D10" s="25" t="s">
        <v>77</v>
      </c>
      <c r="E10" s="17" t="s">
        <v>100</v>
      </c>
      <c r="F10" s="107">
        <v>1</v>
      </c>
      <c r="G10" s="20">
        <v>1</v>
      </c>
      <c r="H10" s="104">
        <v>1</v>
      </c>
      <c r="I10" s="20">
        <v>1</v>
      </c>
      <c r="J10" s="17"/>
      <c r="K10" s="26"/>
      <c r="L10" s="26"/>
      <c r="M10" s="20">
        <v>3</v>
      </c>
      <c r="N10" s="17" t="s">
        <v>101</v>
      </c>
      <c r="O10" s="27" t="s">
        <v>145</v>
      </c>
      <c r="P10" s="20"/>
      <c r="Q10" s="23"/>
      <c r="R10" s="23"/>
      <c r="S10" s="23"/>
      <c r="T10" s="23"/>
      <c r="U10" s="23"/>
      <c r="V10" s="23"/>
    </row>
    <row r="11" spans="1:22" s="24" customFormat="1" ht="15" customHeight="1">
      <c r="A11" s="104">
        <v>42</v>
      </c>
      <c r="B11" s="20">
        <v>205</v>
      </c>
      <c r="C11" s="14" t="s">
        <v>70</v>
      </c>
      <c r="D11" s="25" t="s">
        <v>78</v>
      </c>
      <c r="E11" s="17" t="s">
        <v>102</v>
      </c>
      <c r="F11" s="107">
        <v>1</v>
      </c>
      <c r="G11" s="20">
        <v>1</v>
      </c>
      <c r="H11" s="104">
        <v>1</v>
      </c>
      <c r="I11" s="20">
        <v>1</v>
      </c>
      <c r="J11" s="17"/>
      <c r="K11" s="26"/>
      <c r="L11" s="26"/>
      <c r="M11" s="20">
        <v>0</v>
      </c>
      <c r="N11" s="17" t="s">
        <v>103</v>
      </c>
      <c r="O11" s="27" t="s">
        <v>146</v>
      </c>
      <c r="P11" s="20"/>
      <c r="Q11" s="23"/>
      <c r="R11" s="23"/>
      <c r="S11" s="23"/>
      <c r="T11" s="23"/>
      <c r="U11" s="23"/>
      <c r="V11" s="23"/>
    </row>
    <row r="12" spans="1:22" s="24" customFormat="1" ht="15" customHeight="1">
      <c r="A12" s="104">
        <v>42</v>
      </c>
      <c r="B12" s="20">
        <v>207</v>
      </c>
      <c r="C12" s="14" t="s">
        <v>70</v>
      </c>
      <c r="D12" s="25" t="s">
        <v>79</v>
      </c>
      <c r="E12" s="17" t="s">
        <v>104</v>
      </c>
      <c r="F12" s="107">
        <v>1</v>
      </c>
      <c r="G12" s="20">
        <v>2</v>
      </c>
      <c r="H12" s="104">
        <v>0</v>
      </c>
      <c r="I12" s="20">
        <v>1</v>
      </c>
      <c r="J12" s="17"/>
      <c r="K12" s="26"/>
      <c r="L12" s="26"/>
      <c r="M12" s="20">
        <v>0</v>
      </c>
      <c r="N12" s="17" t="s">
        <v>105</v>
      </c>
      <c r="O12" s="27" t="s">
        <v>147</v>
      </c>
      <c r="P12" s="20"/>
      <c r="Q12" s="23"/>
      <c r="R12" s="23"/>
      <c r="S12" s="23"/>
      <c r="T12" s="23"/>
      <c r="U12" s="23"/>
      <c r="V12" s="23"/>
    </row>
    <row r="13" spans="1:22" s="24" customFormat="1" ht="15" customHeight="1">
      <c r="A13" s="104">
        <v>42</v>
      </c>
      <c r="B13" s="20">
        <v>208</v>
      </c>
      <c r="C13" s="14" t="s">
        <v>70</v>
      </c>
      <c r="D13" s="25" t="s">
        <v>80</v>
      </c>
      <c r="E13" s="17" t="s">
        <v>106</v>
      </c>
      <c r="F13" s="107">
        <v>1</v>
      </c>
      <c r="G13" s="20">
        <v>2</v>
      </c>
      <c r="H13" s="104">
        <v>0</v>
      </c>
      <c r="I13" s="20">
        <v>1</v>
      </c>
      <c r="J13" s="17"/>
      <c r="K13" s="26"/>
      <c r="L13" s="26"/>
      <c r="M13" s="20">
        <v>0</v>
      </c>
      <c r="N13" s="17" t="s">
        <v>107</v>
      </c>
      <c r="O13" s="27" t="s">
        <v>148</v>
      </c>
      <c r="P13" s="20"/>
      <c r="Q13" s="23"/>
      <c r="R13" s="23"/>
      <c r="S13" s="23"/>
      <c r="T13" s="23"/>
      <c r="U13" s="23"/>
      <c r="V13" s="23"/>
    </row>
    <row r="14" spans="1:22" s="24" customFormat="1" ht="15" customHeight="1">
      <c r="A14" s="104">
        <v>42</v>
      </c>
      <c r="B14" s="20">
        <v>209</v>
      </c>
      <c r="C14" s="14" t="s">
        <v>70</v>
      </c>
      <c r="D14" s="25" t="s">
        <v>81</v>
      </c>
      <c r="E14" s="17" t="s">
        <v>106</v>
      </c>
      <c r="F14" s="107">
        <v>1</v>
      </c>
      <c r="G14" s="20">
        <v>2</v>
      </c>
      <c r="H14" s="104">
        <v>0</v>
      </c>
      <c r="I14" s="20">
        <v>1</v>
      </c>
      <c r="J14" s="17"/>
      <c r="K14" s="26"/>
      <c r="L14" s="26"/>
      <c r="M14" s="20">
        <v>2</v>
      </c>
      <c r="N14" s="17" t="s">
        <v>108</v>
      </c>
      <c r="O14" s="27" t="s">
        <v>149</v>
      </c>
      <c r="P14" s="20"/>
      <c r="Q14" s="23"/>
      <c r="R14" s="23"/>
      <c r="S14" s="23"/>
      <c r="T14" s="23"/>
      <c r="U14" s="23"/>
      <c r="V14" s="23"/>
    </row>
    <row r="15" spans="1:22" s="24" customFormat="1" ht="15" customHeight="1">
      <c r="A15" s="104">
        <v>42</v>
      </c>
      <c r="B15" s="20">
        <v>210</v>
      </c>
      <c r="C15" s="14" t="s">
        <v>70</v>
      </c>
      <c r="D15" s="25" t="s">
        <v>82</v>
      </c>
      <c r="E15" s="17" t="s">
        <v>109</v>
      </c>
      <c r="F15" s="107">
        <v>1</v>
      </c>
      <c r="G15" s="20">
        <v>2</v>
      </c>
      <c r="H15" s="104">
        <v>1</v>
      </c>
      <c r="I15" s="20">
        <v>1</v>
      </c>
      <c r="J15" s="17"/>
      <c r="K15" s="26"/>
      <c r="L15" s="26"/>
      <c r="M15" s="20">
        <v>3</v>
      </c>
      <c r="N15" s="17" t="s">
        <v>110</v>
      </c>
      <c r="O15" s="27" t="s">
        <v>150</v>
      </c>
      <c r="P15" s="20"/>
      <c r="Q15" s="23"/>
      <c r="R15" s="23"/>
      <c r="S15" s="23"/>
      <c r="T15" s="23"/>
      <c r="U15" s="23"/>
      <c r="V15" s="23"/>
    </row>
    <row r="16" spans="1:22" s="24" customFormat="1" ht="15" customHeight="1">
      <c r="A16" s="104">
        <v>42</v>
      </c>
      <c r="B16" s="20">
        <v>211</v>
      </c>
      <c r="C16" s="14" t="s">
        <v>70</v>
      </c>
      <c r="D16" s="25" t="s">
        <v>83</v>
      </c>
      <c r="E16" s="17" t="s">
        <v>111</v>
      </c>
      <c r="F16" s="107">
        <v>1</v>
      </c>
      <c r="G16" s="20">
        <v>2</v>
      </c>
      <c r="H16" s="104">
        <v>1</v>
      </c>
      <c r="I16" s="20">
        <v>1</v>
      </c>
      <c r="J16" s="17"/>
      <c r="K16" s="26"/>
      <c r="L16" s="26"/>
      <c r="M16" s="20">
        <v>0</v>
      </c>
      <c r="N16" s="17" t="s">
        <v>112</v>
      </c>
      <c r="O16" s="27" t="s">
        <v>160</v>
      </c>
      <c r="P16" s="20"/>
      <c r="Q16" s="23"/>
      <c r="R16" s="23"/>
      <c r="S16" s="23"/>
      <c r="T16" s="23"/>
      <c r="U16" s="23"/>
      <c r="V16" s="23"/>
    </row>
    <row r="17" spans="1:22" s="24" customFormat="1" ht="15" customHeight="1">
      <c r="A17" s="104">
        <v>42</v>
      </c>
      <c r="B17" s="20">
        <v>212</v>
      </c>
      <c r="C17" s="14" t="s">
        <v>70</v>
      </c>
      <c r="D17" s="25" t="s">
        <v>84</v>
      </c>
      <c r="E17" s="17" t="s">
        <v>113</v>
      </c>
      <c r="F17" s="107">
        <v>1</v>
      </c>
      <c r="G17" s="20">
        <v>2</v>
      </c>
      <c r="H17" s="104">
        <v>1</v>
      </c>
      <c r="I17" s="20">
        <v>1</v>
      </c>
      <c r="J17" s="17"/>
      <c r="K17" s="26"/>
      <c r="L17" s="26"/>
      <c r="M17" s="20">
        <v>2</v>
      </c>
      <c r="N17" s="17" t="s">
        <v>114</v>
      </c>
      <c r="O17" s="27" t="s">
        <v>151</v>
      </c>
      <c r="P17" s="20"/>
      <c r="Q17" s="23"/>
      <c r="R17" s="23"/>
      <c r="S17" s="23"/>
      <c r="T17" s="23"/>
      <c r="U17" s="23"/>
      <c r="V17" s="23"/>
    </row>
    <row r="18" spans="1:22" s="24" customFormat="1" ht="15" customHeight="1">
      <c r="A18" s="104">
        <v>42</v>
      </c>
      <c r="B18" s="20">
        <v>213</v>
      </c>
      <c r="C18" s="14" t="s">
        <v>70</v>
      </c>
      <c r="D18" s="25" t="s">
        <v>85</v>
      </c>
      <c r="E18" s="17" t="s">
        <v>109</v>
      </c>
      <c r="F18" s="107">
        <v>1</v>
      </c>
      <c r="G18" s="20">
        <v>2</v>
      </c>
      <c r="H18" s="104">
        <v>1</v>
      </c>
      <c r="I18" s="20">
        <v>1</v>
      </c>
      <c r="J18" s="17"/>
      <c r="K18" s="26"/>
      <c r="L18" s="26"/>
      <c r="M18" s="20">
        <v>0</v>
      </c>
      <c r="N18" s="17" t="s">
        <v>115</v>
      </c>
      <c r="O18" s="27" t="s">
        <v>152</v>
      </c>
      <c r="P18" s="20"/>
      <c r="Q18" s="23"/>
      <c r="R18" s="23"/>
      <c r="S18" s="23"/>
      <c r="T18" s="23"/>
      <c r="U18" s="23"/>
      <c r="V18" s="23"/>
    </row>
    <row r="19" spans="1:22" s="24" customFormat="1" ht="15" customHeight="1">
      <c r="A19" s="104">
        <v>42</v>
      </c>
      <c r="B19" s="20">
        <v>214</v>
      </c>
      <c r="C19" s="14" t="s">
        <v>70</v>
      </c>
      <c r="D19" s="25" t="s">
        <v>86</v>
      </c>
      <c r="E19" s="17" t="s">
        <v>116</v>
      </c>
      <c r="F19" s="107">
        <v>1</v>
      </c>
      <c r="G19" s="20">
        <v>2</v>
      </c>
      <c r="H19" s="104">
        <v>0</v>
      </c>
      <c r="I19" s="20">
        <v>1</v>
      </c>
      <c r="J19" s="17"/>
      <c r="K19" s="26"/>
      <c r="L19" s="26"/>
      <c r="M19" s="20">
        <v>0</v>
      </c>
      <c r="N19" s="17" t="s">
        <v>117</v>
      </c>
      <c r="O19" s="27" t="s">
        <v>152</v>
      </c>
      <c r="P19" s="20"/>
      <c r="Q19" s="23"/>
      <c r="R19" s="23"/>
      <c r="S19" s="23"/>
      <c r="T19" s="23"/>
      <c r="U19" s="23"/>
      <c r="V19" s="23"/>
    </row>
    <row r="20" spans="1:22" s="24" customFormat="1" ht="15" customHeight="1">
      <c r="A20" s="104">
        <v>42</v>
      </c>
      <c r="B20" s="20">
        <v>307</v>
      </c>
      <c r="C20" s="14" t="s">
        <v>70</v>
      </c>
      <c r="D20" s="25" t="s">
        <v>87</v>
      </c>
      <c r="E20" s="17" t="s">
        <v>104</v>
      </c>
      <c r="F20" s="107">
        <v>1</v>
      </c>
      <c r="G20" s="20">
        <v>2</v>
      </c>
      <c r="H20" s="104">
        <v>1</v>
      </c>
      <c r="I20" s="20">
        <v>1</v>
      </c>
      <c r="J20" s="17"/>
      <c r="K20" s="26"/>
      <c r="L20" s="26"/>
      <c r="M20" s="20">
        <v>2</v>
      </c>
      <c r="N20" s="17" t="s">
        <v>118</v>
      </c>
      <c r="O20" s="27" t="s">
        <v>152</v>
      </c>
      <c r="P20" s="20"/>
      <c r="Q20" s="23"/>
      <c r="R20" s="23"/>
      <c r="S20" s="23"/>
      <c r="T20" s="23"/>
      <c r="U20" s="23"/>
      <c r="V20" s="23"/>
    </row>
    <row r="21" spans="1:22" s="24" customFormat="1" ht="15" customHeight="1">
      <c r="A21" s="104">
        <v>42</v>
      </c>
      <c r="B21" s="20">
        <v>308</v>
      </c>
      <c r="C21" s="14" t="s">
        <v>70</v>
      </c>
      <c r="D21" s="25" t="s">
        <v>88</v>
      </c>
      <c r="E21" s="17" t="s">
        <v>119</v>
      </c>
      <c r="F21" s="107">
        <v>1</v>
      </c>
      <c r="G21" s="20">
        <v>2</v>
      </c>
      <c r="H21" s="104">
        <v>1</v>
      </c>
      <c r="I21" s="20">
        <v>1</v>
      </c>
      <c r="J21" s="17"/>
      <c r="K21" s="26"/>
      <c r="L21" s="26"/>
      <c r="M21" s="20">
        <v>0</v>
      </c>
      <c r="N21" s="17" t="s">
        <v>120</v>
      </c>
      <c r="O21" s="27" t="s">
        <v>153</v>
      </c>
      <c r="P21" s="20"/>
      <c r="Q21" s="23"/>
      <c r="R21" s="23"/>
      <c r="S21" s="23"/>
      <c r="T21" s="23"/>
      <c r="U21" s="23"/>
      <c r="V21" s="23"/>
    </row>
    <row r="22" spans="1:22" s="24" customFormat="1" ht="15" customHeight="1">
      <c r="A22" s="104">
        <v>42</v>
      </c>
      <c r="B22" s="20">
        <v>321</v>
      </c>
      <c r="C22" s="14" t="s">
        <v>70</v>
      </c>
      <c r="D22" s="25" t="s">
        <v>89</v>
      </c>
      <c r="E22" s="17" t="s">
        <v>106</v>
      </c>
      <c r="F22" s="107">
        <v>1</v>
      </c>
      <c r="G22" s="20">
        <v>2</v>
      </c>
      <c r="H22" s="104">
        <v>0</v>
      </c>
      <c r="I22" s="20">
        <v>0</v>
      </c>
      <c r="J22" s="17"/>
      <c r="K22" s="26"/>
      <c r="L22" s="26"/>
      <c r="M22" s="20">
        <v>0</v>
      </c>
      <c r="N22" s="17"/>
      <c r="O22" s="27"/>
      <c r="P22" s="20">
        <v>0</v>
      </c>
      <c r="Q22" s="23"/>
      <c r="R22" s="23"/>
      <c r="S22" s="23"/>
      <c r="T22" s="23"/>
      <c r="U22" s="23"/>
      <c r="V22" s="23"/>
    </row>
    <row r="23" spans="1:22" s="24" customFormat="1" ht="15" customHeight="1">
      <c r="A23" s="104">
        <v>42</v>
      </c>
      <c r="B23" s="20">
        <v>322</v>
      </c>
      <c r="C23" s="14" t="s">
        <v>70</v>
      </c>
      <c r="D23" s="25" t="s">
        <v>90</v>
      </c>
      <c r="E23" s="17" t="s">
        <v>106</v>
      </c>
      <c r="F23" s="107">
        <v>1</v>
      </c>
      <c r="G23" s="20">
        <v>2</v>
      </c>
      <c r="H23" s="104">
        <v>0</v>
      </c>
      <c r="I23" s="20">
        <v>0</v>
      </c>
      <c r="J23" s="17"/>
      <c r="K23" s="26"/>
      <c r="L23" s="26"/>
      <c r="M23" s="20">
        <v>0</v>
      </c>
      <c r="N23" s="17"/>
      <c r="O23" s="27"/>
      <c r="P23" s="20">
        <v>0</v>
      </c>
      <c r="Q23" s="23"/>
      <c r="R23" s="23"/>
      <c r="S23" s="23"/>
      <c r="T23" s="23"/>
      <c r="U23" s="23"/>
      <c r="V23" s="23"/>
    </row>
    <row r="24" spans="1:22" s="24" customFormat="1" ht="15" customHeight="1">
      <c r="A24" s="104">
        <v>42</v>
      </c>
      <c r="B24" s="20">
        <v>323</v>
      </c>
      <c r="C24" s="14" t="s">
        <v>70</v>
      </c>
      <c r="D24" s="25" t="s">
        <v>91</v>
      </c>
      <c r="E24" s="17" t="s">
        <v>121</v>
      </c>
      <c r="F24" s="107">
        <v>1</v>
      </c>
      <c r="G24" s="20">
        <v>2</v>
      </c>
      <c r="H24" s="104">
        <v>0</v>
      </c>
      <c r="I24" s="20">
        <v>0</v>
      </c>
      <c r="J24" s="17"/>
      <c r="K24" s="26"/>
      <c r="L24" s="26"/>
      <c r="M24" s="20">
        <v>0</v>
      </c>
      <c r="N24" s="17"/>
      <c r="O24" s="27"/>
      <c r="P24" s="20">
        <v>0</v>
      </c>
      <c r="Q24" s="23"/>
      <c r="R24" s="23"/>
      <c r="S24" s="23"/>
      <c r="T24" s="23"/>
      <c r="U24" s="23"/>
      <c r="V24" s="23"/>
    </row>
    <row r="25" spans="1:22" s="24" customFormat="1" ht="15" customHeight="1">
      <c r="A25" s="104">
        <v>42</v>
      </c>
      <c r="B25" s="20">
        <v>383</v>
      </c>
      <c r="C25" s="14" t="s">
        <v>70</v>
      </c>
      <c r="D25" s="25" t="s">
        <v>92</v>
      </c>
      <c r="E25" s="17" t="s">
        <v>106</v>
      </c>
      <c r="F25" s="107">
        <v>1</v>
      </c>
      <c r="G25" s="20">
        <v>2</v>
      </c>
      <c r="H25" s="104">
        <v>0</v>
      </c>
      <c r="I25" s="20">
        <v>0</v>
      </c>
      <c r="J25" s="17"/>
      <c r="K25" s="26"/>
      <c r="L25" s="26"/>
      <c r="M25" s="20">
        <v>0</v>
      </c>
      <c r="N25" s="17"/>
      <c r="O25" s="27"/>
      <c r="P25" s="20">
        <v>1</v>
      </c>
      <c r="Q25" s="23"/>
      <c r="R25" s="23"/>
      <c r="S25" s="23"/>
      <c r="T25" s="23"/>
      <c r="U25" s="23"/>
      <c r="V25" s="23"/>
    </row>
    <row r="26" spans="1:22" s="24" customFormat="1" ht="15" customHeight="1">
      <c r="A26" s="104">
        <v>42</v>
      </c>
      <c r="B26" s="20">
        <v>391</v>
      </c>
      <c r="C26" s="14" t="s">
        <v>70</v>
      </c>
      <c r="D26" s="25" t="s">
        <v>93</v>
      </c>
      <c r="E26" s="17" t="s">
        <v>106</v>
      </c>
      <c r="F26" s="107">
        <v>1</v>
      </c>
      <c r="G26" s="20">
        <v>2</v>
      </c>
      <c r="H26" s="104">
        <v>0</v>
      </c>
      <c r="I26" s="20">
        <v>1</v>
      </c>
      <c r="J26" s="17"/>
      <c r="K26" s="26"/>
      <c r="L26" s="26"/>
      <c r="M26" s="20">
        <v>2</v>
      </c>
      <c r="N26" s="17" t="s">
        <v>122</v>
      </c>
      <c r="O26" s="27" t="s">
        <v>154</v>
      </c>
      <c r="P26" s="20"/>
      <c r="Q26" s="23"/>
      <c r="R26" s="23"/>
      <c r="S26" s="23"/>
      <c r="T26" s="23"/>
      <c r="U26" s="23"/>
      <c r="V26" s="23"/>
    </row>
    <row r="27" spans="1:22" s="24" customFormat="1" ht="15" customHeight="1" thickBot="1">
      <c r="A27" s="104">
        <v>42</v>
      </c>
      <c r="B27" s="20">
        <v>411</v>
      </c>
      <c r="C27" s="14" t="s">
        <v>70</v>
      </c>
      <c r="D27" s="25" t="s">
        <v>94</v>
      </c>
      <c r="E27" s="17" t="s">
        <v>106</v>
      </c>
      <c r="F27" s="107">
        <v>1</v>
      </c>
      <c r="G27" s="20">
        <v>2</v>
      </c>
      <c r="H27" s="104">
        <v>1</v>
      </c>
      <c r="I27" s="20">
        <v>1</v>
      </c>
      <c r="J27" s="17"/>
      <c r="K27" s="26"/>
      <c r="L27" s="26"/>
      <c r="M27" s="20">
        <v>2</v>
      </c>
      <c r="N27" s="28" t="s">
        <v>123</v>
      </c>
      <c r="O27" s="27" t="s">
        <v>155</v>
      </c>
      <c r="P27" s="20"/>
      <c r="Q27" s="23"/>
      <c r="R27" s="23"/>
      <c r="S27" s="23"/>
      <c r="T27" s="23"/>
      <c r="U27" s="23"/>
      <c r="V27" s="23"/>
    </row>
    <row r="28" spans="1:22" s="24" customFormat="1" ht="18" customHeight="1" thickBot="1">
      <c r="A28" s="105"/>
      <c r="B28" s="106"/>
      <c r="C28" s="161" t="s">
        <v>5</v>
      </c>
      <c r="D28" s="162"/>
      <c r="E28" s="31"/>
      <c r="F28" s="108"/>
      <c r="G28" s="109"/>
      <c r="H28" s="110">
        <f>SUM(H7:H27)</f>
        <v>12</v>
      </c>
      <c r="I28" s="111">
        <f>SUM(I7:I27)</f>
        <v>17</v>
      </c>
      <c r="J28" s="110">
        <f>COUNTA(J7:J27)</f>
        <v>2</v>
      </c>
      <c r="K28" s="33"/>
      <c r="L28" s="33"/>
      <c r="M28" s="112"/>
      <c r="N28" s="110">
        <f>COUNTA(N7:N27)</f>
        <v>17</v>
      </c>
      <c r="O28" s="34"/>
      <c r="P28" s="114"/>
      <c r="Q28" s="23"/>
      <c r="R28" s="23"/>
      <c r="S28" s="23"/>
      <c r="T28" s="23"/>
      <c r="U28" s="23"/>
      <c r="V28" s="23"/>
    </row>
    <row r="29" ht="18.75" customHeight="1"/>
  </sheetData>
  <sheetProtection/>
  <mergeCells count="15">
    <mergeCell ref="C28:D28"/>
    <mergeCell ref="A4:A6"/>
    <mergeCell ref="C4:C6"/>
    <mergeCell ref="D4:D6"/>
    <mergeCell ref="B4:B6"/>
    <mergeCell ref="I4:I6"/>
    <mergeCell ref="E4:E6"/>
    <mergeCell ref="G4:G6"/>
    <mergeCell ref="H4:H6"/>
    <mergeCell ref="J5:L5"/>
    <mergeCell ref="F4:F6"/>
    <mergeCell ref="O2:P2"/>
    <mergeCell ref="J4:M4"/>
    <mergeCell ref="N4:P4"/>
    <mergeCell ref="N5:O5"/>
  </mergeCells>
  <printOptions horizontalCentered="1"/>
  <pageMargins left="0.3937007874015748" right="0.3937007874015748" top="0.5905511811023623" bottom="0.5905511811023623" header="0.5118110236220472" footer="0.31496062992125984"/>
  <pageSetup firstPageNumber="264" useFirstPageNumber="1" fitToHeight="0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3.625" style="4" customWidth="1"/>
    <col min="3" max="3" width="7.625" style="4" customWidth="1"/>
    <col min="4" max="4" width="10.625" style="4" customWidth="1"/>
    <col min="5" max="5" width="23.625" style="4" customWidth="1"/>
    <col min="6" max="6" width="11.625" style="4" customWidth="1"/>
    <col min="7" max="7" width="8.125" style="4" customWidth="1"/>
    <col min="8" max="8" width="21.625" style="4" customWidth="1"/>
    <col min="9" max="10" width="9.125" style="4" customWidth="1"/>
    <col min="11" max="11" width="21.625" style="4" customWidth="1"/>
    <col min="12" max="20" width="3.375" style="4" customWidth="1"/>
    <col min="21" max="21" width="6.625" style="4" customWidth="1"/>
    <col min="22" max="16384" width="9.00390625" style="4" customWidth="1"/>
  </cols>
  <sheetData>
    <row r="1" spans="1:2" ht="12" thickBot="1">
      <c r="A1" s="3" t="s">
        <v>15</v>
      </c>
      <c r="B1" s="3"/>
    </row>
    <row r="2" spans="1:21" ht="22.5" customHeight="1" thickBot="1">
      <c r="A2" s="6" t="s">
        <v>34</v>
      </c>
      <c r="R2" s="156" t="s">
        <v>70</v>
      </c>
      <c r="S2" s="186"/>
      <c r="T2" s="186"/>
      <c r="U2" s="157"/>
    </row>
    <row r="3" ht="12" thickBot="1"/>
    <row r="4" spans="1:21" s="7" customFormat="1" ht="18" customHeight="1">
      <c r="A4" s="163" t="s">
        <v>26</v>
      </c>
      <c r="B4" s="172" t="s">
        <v>164</v>
      </c>
      <c r="C4" s="163" t="s">
        <v>59</v>
      </c>
      <c r="D4" s="178" t="s">
        <v>60</v>
      </c>
      <c r="E4" s="158" t="s">
        <v>67</v>
      </c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60"/>
      <c r="U4" s="189" t="s">
        <v>19</v>
      </c>
    </row>
    <row r="5" spans="1:21" s="7" customFormat="1" ht="18" customHeight="1">
      <c r="A5" s="164"/>
      <c r="B5" s="173"/>
      <c r="C5" s="164"/>
      <c r="D5" s="187"/>
      <c r="E5" s="35"/>
      <c r="F5" s="36"/>
      <c r="G5" s="37"/>
      <c r="H5" s="38"/>
      <c r="I5" s="38"/>
      <c r="J5" s="38"/>
      <c r="K5" s="38"/>
      <c r="L5" s="150" t="s">
        <v>165</v>
      </c>
      <c r="M5" s="151"/>
      <c r="N5" s="151"/>
      <c r="O5" s="151"/>
      <c r="P5" s="151"/>
      <c r="Q5" s="151"/>
      <c r="R5" s="151"/>
      <c r="S5" s="151"/>
      <c r="T5" s="194"/>
      <c r="U5" s="190"/>
    </row>
    <row r="6" spans="1:21" s="7" customFormat="1" ht="18" customHeight="1">
      <c r="A6" s="164"/>
      <c r="B6" s="173"/>
      <c r="C6" s="164"/>
      <c r="D6" s="187"/>
      <c r="E6" s="192" t="s">
        <v>32</v>
      </c>
      <c r="F6" s="39"/>
      <c r="G6" s="184" t="s">
        <v>31</v>
      </c>
      <c r="H6" s="184"/>
      <c r="I6" s="184"/>
      <c r="J6" s="185"/>
      <c r="K6" s="185"/>
      <c r="L6" s="150" t="s">
        <v>156</v>
      </c>
      <c r="M6" s="151"/>
      <c r="N6" s="152"/>
      <c r="O6" s="185" t="s">
        <v>157</v>
      </c>
      <c r="P6" s="151"/>
      <c r="Q6" s="152"/>
      <c r="R6" s="185" t="s">
        <v>158</v>
      </c>
      <c r="S6" s="151"/>
      <c r="T6" s="194"/>
      <c r="U6" s="190"/>
    </row>
    <row r="7" spans="1:21" ht="55.5" customHeight="1">
      <c r="A7" s="165"/>
      <c r="B7" s="174"/>
      <c r="C7" s="165"/>
      <c r="D7" s="188"/>
      <c r="E7" s="193"/>
      <c r="F7" s="18" t="s">
        <v>27</v>
      </c>
      <c r="G7" s="40" t="s">
        <v>28</v>
      </c>
      <c r="H7" s="41" t="s">
        <v>30</v>
      </c>
      <c r="I7" s="41" t="s">
        <v>29</v>
      </c>
      <c r="J7" s="42" t="s">
        <v>61</v>
      </c>
      <c r="K7" s="42" t="s">
        <v>166</v>
      </c>
      <c r="L7" s="43" t="s">
        <v>65</v>
      </c>
      <c r="M7" s="44" t="s">
        <v>62</v>
      </c>
      <c r="N7" s="45" t="s">
        <v>33</v>
      </c>
      <c r="O7" s="46" t="s">
        <v>65</v>
      </c>
      <c r="P7" s="44" t="s">
        <v>62</v>
      </c>
      <c r="Q7" s="47" t="s">
        <v>33</v>
      </c>
      <c r="R7" s="45" t="s">
        <v>65</v>
      </c>
      <c r="S7" s="44" t="s">
        <v>62</v>
      </c>
      <c r="T7" s="45" t="s">
        <v>33</v>
      </c>
      <c r="U7" s="191"/>
    </row>
    <row r="8" spans="1:21" s="24" customFormat="1" ht="39.75" customHeight="1">
      <c r="A8" s="14">
        <v>42</v>
      </c>
      <c r="B8" s="15">
        <v>201</v>
      </c>
      <c r="C8" s="14" t="s">
        <v>70</v>
      </c>
      <c r="D8" s="16" t="s">
        <v>71</v>
      </c>
      <c r="E8" s="21" t="s">
        <v>124</v>
      </c>
      <c r="F8" s="48" t="s">
        <v>167</v>
      </c>
      <c r="G8" s="48" t="s">
        <v>168</v>
      </c>
      <c r="H8" s="49" t="s">
        <v>125</v>
      </c>
      <c r="I8" s="49" t="s">
        <v>169</v>
      </c>
      <c r="J8" s="49" t="s">
        <v>170</v>
      </c>
      <c r="K8" s="50" t="s">
        <v>171</v>
      </c>
      <c r="L8" s="14" t="s">
        <v>172</v>
      </c>
      <c r="M8" s="51"/>
      <c r="N8" s="51"/>
      <c r="O8" s="51" t="s">
        <v>172</v>
      </c>
      <c r="P8" s="51"/>
      <c r="Q8" s="51"/>
      <c r="R8" s="51" t="s">
        <v>172</v>
      </c>
      <c r="S8" s="51"/>
      <c r="T8" s="15"/>
      <c r="U8" s="52">
        <v>1</v>
      </c>
    </row>
    <row r="9" spans="1:21" s="24" customFormat="1" ht="30" customHeight="1">
      <c r="A9" s="14">
        <v>42</v>
      </c>
      <c r="B9" s="15">
        <v>202</v>
      </c>
      <c r="C9" s="14" t="s">
        <v>70</v>
      </c>
      <c r="D9" s="16" t="s">
        <v>75</v>
      </c>
      <c r="E9" s="21" t="s">
        <v>126</v>
      </c>
      <c r="F9" s="48" t="s">
        <v>173</v>
      </c>
      <c r="G9" s="48" t="s">
        <v>174</v>
      </c>
      <c r="H9" s="49" t="s">
        <v>127</v>
      </c>
      <c r="I9" s="49" t="s">
        <v>175</v>
      </c>
      <c r="J9" s="49" t="s">
        <v>176</v>
      </c>
      <c r="K9" s="50"/>
      <c r="L9" s="14" t="s">
        <v>177</v>
      </c>
      <c r="M9" s="51"/>
      <c r="N9" s="51"/>
      <c r="O9" s="51" t="s">
        <v>177</v>
      </c>
      <c r="P9" s="51"/>
      <c r="Q9" s="51"/>
      <c r="R9" s="51" t="s">
        <v>177</v>
      </c>
      <c r="S9" s="51"/>
      <c r="T9" s="15"/>
      <c r="U9" s="52">
        <v>1</v>
      </c>
    </row>
    <row r="10" spans="1:21" s="24" customFormat="1" ht="15" customHeight="1">
      <c r="A10" s="14">
        <v>42</v>
      </c>
      <c r="B10" s="15">
        <v>203</v>
      </c>
      <c r="C10" s="14" t="s">
        <v>70</v>
      </c>
      <c r="D10" s="25" t="s">
        <v>76</v>
      </c>
      <c r="E10" s="21"/>
      <c r="F10" s="48"/>
      <c r="G10" s="48"/>
      <c r="H10" s="49"/>
      <c r="I10" s="48"/>
      <c r="J10" s="48"/>
      <c r="K10" s="50"/>
      <c r="L10" s="14"/>
      <c r="M10" s="51"/>
      <c r="N10" s="51"/>
      <c r="O10" s="51"/>
      <c r="P10" s="51"/>
      <c r="Q10" s="51"/>
      <c r="R10" s="51"/>
      <c r="S10" s="51"/>
      <c r="T10" s="15"/>
      <c r="U10" s="53">
        <v>0</v>
      </c>
    </row>
    <row r="11" spans="1:21" s="24" customFormat="1" ht="30" customHeight="1">
      <c r="A11" s="14">
        <v>42</v>
      </c>
      <c r="B11" s="15">
        <v>204</v>
      </c>
      <c r="C11" s="14" t="s">
        <v>70</v>
      </c>
      <c r="D11" s="25" t="s">
        <v>77</v>
      </c>
      <c r="E11" s="21" t="s">
        <v>128</v>
      </c>
      <c r="F11" s="48" t="s">
        <v>178</v>
      </c>
      <c r="G11" s="48" t="s">
        <v>179</v>
      </c>
      <c r="H11" s="49" t="s">
        <v>129</v>
      </c>
      <c r="I11" s="49" t="s">
        <v>180</v>
      </c>
      <c r="J11" s="49" t="s">
        <v>181</v>
      </c>
      <c r="K11" s="50" t="s">
        <v>182</v>
      </c>
      <c r="L11" s="14" t="s">
        <v>183</v>
      </c>
      <c r="M11" s="51"/>
      <c r="N11" s="51"/>
      <c r="O11" s="51" t="s">
        <v>183</v>
      </c>
      <c r="P11" s="51"/>
      <c r="Q11" s="51"/>
      <c r="R11" s="51"/>
      <c r="S11" s="51"/>
      <c r="T11" s="15"/>
      <c r="U11" s="53">
        <v>0</v>
      </c>
    </row>
    <row r="12" spans="1:21" s="24" customFormat="1" ht="30" customHeight="1">
      <c r="A12" s="14">
        <v>42</v>
      </c>
      <c r="B12" s="15">
        <v>205</v>
      </c>
      <c r="C12" s="14" t="s">
        <v>70</v>
      </c>
      <c r="D12" s="25" t="s">
        <v>78</v>
      </c>
      <c r="E12" s="21" t="s">
        <v>130</v>
      </c>
      <c r="F12" s="48" t="s">
        <v>184</v>
      </c>
      <c r="G12" s="48" t="s">
        <v>185</v>
      </c>
      <c r="H12" s="49" t="s">
        <v>131</v>
      </c>
      <c r="I12" s="49" t="s">
        <v>186</v>
      </c>
      <c r="J12" s="49" t="s">
        <v>187</v>
      </c>
      <c r="K12" s="50"/>
      <c r="L12" s="14" t="s">
        <v>188</v>
      </c>
      <c r="M12" s="51"/>
      <c r="N12" s="51"/>
      <c r="O12" s="51" t="s">
        <v>188</v>
      </c>
      <c r="P12" s="51"/>
      <c r="Q12" s="51"/>
      <c r="R12" s="51" t="s">
        <v>188</v>
      </c>
      <c r="S12" s="51"/>
      <c r="T12" s="15"/>
      <c r="U12" s="53">
        <v>1</v>
      </c>
    </row>
    <row r="13" spans="1:21" s="24" customFormat="1" ht="15" customHeight="1">
      <c r="A13" s="14">
        <v>42</v>
      </c>
      <c r="B13" s="15">
        <v>207</v>
      </c>
      <c r="C13" s="14" t="s">
        <v>70</v>
      </c>
      <c r="D13" s="25" t="s">
        <v>79</v>
      </c>
      <c r="E13" s="21"/>
      <c r="F13" s="48"/>
      <c r="G13" s="48"/>
      <c r="H13" s="49"/>
      <c r="I13" s="48"/>
      <c r="J13" s="48"/>
      <c r="K13" s="50"/>
      <c r="L13" s="14"/>
      <c r="M13" s="51"/>
      <c r="N13" s="51"/>
      <c r="O13" s="51"/>
      <c r="P13" s="51"/>
      <c r="Q13" s="51"/>
      <c r="R13" s="51"/>
      <c r="S13" s="51"/>
      <c r="T13" s="15"/>
      <c r="U13" s="53">
        <v>0</v>
      </c>
    </row>
    <row r="14" spans="1:21" s="24" customFormat="1" ht="15" customHeight="1">
      <c r="A14" s="14">
        <v>42</v>
      </c>
      <c r="B14" s="15">
        <v>208</v>
      </c>
      <c r="C14" s="14" t="s">
        <v>70</v>
      </c>
      <c r="D14" s="25" t="s">
        <v>80</v>
      </c>
      <c r="E14" s="54"/>
      <c r="F14" s="48"/>
      <c r="G14" s="48"/>
      <c r="H14" s="48"/>
      <c r="I14" s="48"/>
      <c r="J14" s="48"/>
      <c r="K14" s="16"/>
      <c r="L14" s="14"/>
      <c r="M14" s="51"/>
      <c r="N14" s="51"/>
      <c r="O14" s="51"/>
      <c r="P14" s="51"/>
      <c r="Q14" s="51"/>
      <c r="R14" s="51"/>
      <c r="S14" s="51"/>
      <c r="T14" s="15"/>
      <c r="U14" s="53">
        <v>0</v>
      </c>
    </row>
    <row r="15" spans="1:21" s="24" customFormat="1" ht="15" customHeight="1">
      <c r="A15" s="14">
        <v>42</v>
      </c>
      <c r="B15" s="15">
        <v>209</v>
      </c>
      <c r="C15" s="14" t="s">
        <v>70</v>
      </c>
      <c r="D15" s="25" t="s">
        <v>81</v>
      </c>
      <c r="E15" s="54"/>
      <c r="F15" s="48"/>
      <c r="G15" s="48"/>
      <c r="H15" s="48"/>
      <c r="I15" s="48"/>
      <c r="J15" s="25"/>
      <c r="K15" s="25"/>
      <c r="L15" s="14"/>
      <c r="M15" s="51"/>
      <c r="N15" s="51"/>
      <c r="O15" s="51"/>
      <c r="P15" s="51"/>
      <c r="Q15" s="51"/>
      <c r="R15" s="51"/>
      <c r="S15" s="51"/>
      <c r="T15" s="15"/>
      <c r="U15" s="53">
        <v>0</v>
      </c>
    </row>
    <row r="16" spans="1:21" s="24" customFormat="1" ht="15" customHeight="1">
      <c r="A16" s="14">
        <v>42</v>
      </c>
      <c r="B16" s="15">
        <v>210</v>
      </c>
      <c r="C16" s="14" t="s">
        <v>70</v>
      </c>
      <c r="D16" s="25" t="s">
        <v>82</v>
      </c>
      <c r="E16" s="54"/>
      <c r="F16" s="48"/>
      <c r="G16" s="48"/>
      <c r="H16" s="48"/>
      <c r="I16" s="48"/>
      <c r="J16" s="25"/>
      <c r="K16" s="25"/>
      <c r="L16" s="14"/>
      <c r="M16" s="51"/>
      <c r="N16" s="51"/>
      <c r="O16" s="51"/>
      <c r="P16" s="51"/>
      <c r="Q16" s="51"/>
      <c r="R16" s="51"/>
      <c r="S16" s="51"/>
      <c r="T16" s="15"/>
      <c r="U16" s="53">
        <v>0</v>
      </c>
    </row>
    <row r="17" spans="1:21" s="24" customFormat="1" ht="15" customHeight="1">
      <c r="A17" s="14">
        <v>42</v>
      </c>
      <c r="B17" s="15">
        <v>211</v>
      </c>
      <c r="C17" s="14" t="s">
        <v>70</v>
      </c>
      <c r="D17" s="25" t="s">
        <v>83</v>
      </c>
      <c r="E17" s="54"/>
      <c r="F17" s="48"/>
      <c r="G17" s="48"/>
      <c r="H17" s="48"/>
      <c r="I17" s="48"/>
      <c r="J17" s="25"/>
      <c r="K17" s="25"/>
      <c r="L17" s="14"/>
      <c r="M17" s="51"/>
      <c r="N17" s="51"/>
      <c r="O17" s="51"/>
      <c r="P17" s="51"/>
      <c r="Q17" s="51"/>
      <c r="R17" s="51"/>
      <c r="S17" s="51"/>
      <c r="T17" s="15"/>
      <c r="U17" s="53">
        <v>0</v>
      </c>
    </row>
    <row r="18" spans="1:21" s="24" customFormat="1" ht="15" customHeight="1">
      <c r="A18" s="14">
        <v>42</v>
      </c>
      <c r="B18" s="15">
        <v>212</v>
      </c>
      <c r="C18" s="14" t="s">
        <v>70</v>
      </c>
      <c r="D18" s="25" t="s">
        <v>84</v>
      </c>
      <c r="E18" s="54"/>
      <c r="F18" s="48"/>
      <c r="G18" s="48"/>
      <c r="H18" s="48"/>
      <c r="I18" s="48"/>
      <c r="J18" s="25"/>
      <c r="K18" s="25"/>
      <c r="L18" s="14"/>
      <c r="M18" s="51"/>
      <c r="N18" s="51"/>
      <c r="O18" s="51"/>
      <c r="P18" s="51"/>
      <c r="Q18" s="51"/>
      <c r="R18" s="51"/>
      <c r="S18" s="51"/>
      <c r="T18" s="15"/>
      <c r="U18" s="53">
        <v>1</v>
      </c>
    </row>
    <row r="19" spans="1:21" s="24" customFormat="1" ht="15" customHeight="1">
      <c r="A19" s="14">
        <v>42</v>
      </c>
      <c r="B19" s="15">
        <v>213</v>
      </c>
      <c r="C19" s="14" t="s">
        <v>70</v>
      </c>
      <c r="D19" s="25" t="s">
        <v>85</v>
      </c>
      <c r="E19" s="54"/>
      <c r="F19" s="48"/>
      <c r="G19" s="48"/>
      <c r="H19" s="48"/>
      <c r="I19" s="48"/>
      <c r="J19" s="25"/>
      <c r="K19" s="25"/>
      <c r="L19" s="14"/>
      <c r="M19" s="51"/>
      <c r="N19" s="51"/>
      <c r="O19" s="51"/>
      <c r="P19" s="51"/>
      <c r="Q19" s="51"/>
      <c r="R19" s="51"/>
      <c r="S19" s="51"/>
      <c r="T19" s="15"/>
      <c r="U19" s="53">
        <v>1</v>
      </c>
    </row>
    <row r="20" spans="1:21" s="24" customFormat="1" ht="15" customHeight="1">
      <c r="A20" s="14">
        <v>42</v>
      </c>
      <c r="B20" s="15">
        <v>214</v>
      </c>
      <c r="C20" s="14" t="s">
        <v>70</v>
      </c>
      <c r="D20" s="25" t="s">
        <v>86</v>
      </c>
      <c r="E20" s="54"/>
      <c r="F20" s="48"/>
      <c r="G20" s="48"/>
      <c r="H20" s="48"/>
      <c r="I20" s="48"/>
      <c r="J20" s="25"/>
      <c r="K20" s="25"/>
      <c r="L20" s="14"/>
      <c r="M20" s="51"/>
      <c r="N20" s="51"/>
      <c r="O20" s="51"/>
      <c r="P20" s="51"/>
      <c r="Q20" s="51"/>
      <c r="R20" s="51"/>
      <c r="S20" s="51"/>
      <c r="T20" s="15"/>
      <c r="U20" s="53">
        <v>1</v>
      </c>
    </row>
    <row r="21" spans="1:21" s="24" customFormat="1" ht="15" customHeight="1">
      <c r="A21" s="14">
        <v>42</v>
      </c>
      <c r="B21" s="15">
        <v>307</v>
      </c>
      <c r="C21" s="14" t="s">
        <v>70</v>
      </c>
      <c r="D21" s="25" t="s">
        <v>87</v>
      </c>
      <c r="E21" s="54"/>
      <c r="F21" s="48"/>
      <c r="G21" s="48"/>
      <c r="H21" s="48"/>
      <c r="I21" s="48"/>
      <c r="J21" s="25"/>
      <c r="K21" s="25"/>
      <c r="L21" s="14"/>
      <c r="M21" s="51"/>
      <c r="N21" s="51"/>
      <c r="O21" s="51"/>
      <c r="P21" s="51"/>
      <c r="Q21" s="51"/>
      <c r="R21" s="51"/>
      <c r="S21" s="51"/>
      <c r="T21" s="15"/>
      <c r="U21" s="53">
        <v>0</v>
      </c>
    </row>
    <row r="22" spans="1:21" s="24" customFormat="1" ht="15" customHeight="1">
      <c r="A22" s="14">
        <v>42</v>
      </c>
      <c r="B22" s="15">
        <v>308</v>
      </c>
      <c r="C22" s="14" t="s">
        <v>70</v>
      </c>
      <c r="D22" s="25" t="s">
        <v>88</v>
      </c>
      <c r="E22" s="54"/>
      <c r="F22" s="48"/>
      <c r="G22" s="48"/>
      <c r="H22" s="48"/>
      <c r="I22" s="48"/>
      <c r="J22" s="25"/>
      <c r="K22" s="25"/>
      <c r="L22" s="14"/>
      <c r="M22" s="51"/>
      <c r="N22" s="51"/>
      <c r="O22" s="51"/>
      <c r="P22" s="51"/>
      <c r="Q22" s="51"/>
      <c r="R22" s="51"/>
      <c r="S22" s="51"/>
      <c r="T22" s="15"/>
      <c r="U22" s="53">
        <v>1</v>
      </c>
    </row>
    <row r="23" spans="1:21" s="24" customFormat="1" ht="15" customHeight="1">
      <c r="A23" s="14">
        <v>42</v>
      </c>
      <c r="B23" s="15">
        <v>321</v>
      </c>
      <c r="C23" s="14" t="s">
        <v>70</v>
      </c>
      <c r="D23" s="25" t="s">
        <v>89</v>
      </c>
      <c r="E23" s="54"/>
      <c r="F23" s="48"/>
      <c r="G23" s="48"/>
      <c r="H23" s="48"/>
      <c r="I23" s="48"/>
      <c r="J23" s="25"/>
      <c r="K23" s="25"/>
      <c r="L23" s="14"/>
      <c r="M23" s="51"/>
      <c r="N23" s="51"/>
      <c r="O23" s="51"/>
      <c r="P23" s="51"/>
      <c r="Q23" s="51"/>
      <c r="R23" s="51"/>
      <c r="S23" s="51"/>
      <c r="T23" s="15"/>
      <c r="U23" s="53">
        <v>0</v>
      </c>
    </row>
    <row r="24" spans="1:21" s="24" customFormat="1" ht="15" customHeight="1">
      <c r="A24" s="14">
        <v>42</v>
      </c>
      <c r="B24" s="15">
        <v>322</v>
      </c>
      <c r="C24" s="14" t="s">
        <v>70</v>
      </c>
      <c r="D24" s="25" t="s">
        <v>90</v>
      </c>
      <c r="E24" s="54"/>
      <c r="F24" s="48"/>
      <c r="G24" s="48"/>
      <c r="H24" s="48"/>
      <c r="I24" s="48"/>
      <c r="J24" s="25"/>
      <c r="K24" s="25"/>
      <c r="L24" s="14"/>
      <c r="M24" s="51"/>
      <c r="N24" s="51"/>
      <c r="O24" s="51"/>
      <c r="P24" s="51"/>
      <c r="Q24" s="51"/>
      <c r="R24" s="51"/>
      <c r="S24" s="51"/>
      <c r="T24" s="15"/>
      <c r="U24" s="53">
        <v>0</v>
      </c>
    </row>
    <row r="25" spans="1:21" s="24" customFormat="1" ht="15" customHeight="1">
      <c r="A25" s="14">
        <v>42</v>
      </c>
      <c r="B25" s="15">
        <v>323</v>
      </c>
      <c r="C25" s="14" t="s">
        <v>70</v>
      </c>
      <c r="D25" s="25" t="s">
        <v>91</v>
      </c>
      <c r="E25" s="54"/>
      <c r="F25" s="48"/>
      <c r="G25" s="48"/>
      <c r="H25" s="48"/>
      <c r="I25" s="48"/>
      <c r="J25" s="25"/>
      <c r="K25" s="25"/>
      <c r="L25" s="14"/>
      <c r="M25" s="51"/>
      <c r="N25" s="51"/>
      <c r="O25" s="51"/>
      <c r="P25" s="51"/>
      <c r="Q25" s="51"/>
      <c r="R25" s="51"/>
      <c r="S25" s="51"/>
      <c r="T25" s="15"/>
      <c r="U25" s="53">
        <v>1</v>
      </c>
    </row>
    <row r="26" spans="1:21" s="24" customFormat="1" ht="15" customHeight="1">
      <c r="A26" s="14">
        <v>42</v>
      </c>
      <c r="B26" s="15">
        <v>383</v>
      </c>
      <c r="C26" s="14" t="s">
        <v>70</v>
      </c>
      <c r="D26" s="25" t="s">
        <v>92</v>
      </c>
      <c r="E26" s="54"/>
      <c r="F26" s="48"/>
      <c r="G26" s="48"/>
      <c r="H26" s="48"/>
      <c r="I26" s="48"/>
      <c r="J26" s="25"/>
      <c r="K26" s="25"/>
      <c r="L26" s="14"/>
      <c r="M26" s="51"/>
      <c r="N26" s="51"/>
      <c r="O26" s="51"/>
      <c r="P26" s="51"/>
      <c r="Q26" s="51"/>
      <c r="R26" s="51"/>
      <c r="S26" s="51"/>
      <c r="T26" s="15"/>
      <c r="U26" s="53">
        <v>1</v>
      </c>
    </row>
    <row r="27" spans="1:21" s="24" customFormat="1" ht="15" customHeight="1">
      <c r="A27" s="14">
        <v>42</v>
      </c>
      <c r="B27" s="15">
        <v>391</v>
      </c>
      <c r="C27" s="14" t="s">
        <v>70</v>
      </c>
      <c r="D27" s="25" t="s">
        <v>93</v>
      </c>
      <c r="E27" s="54"/>
      <c r="F27" s="48"/>
      <c r="G27" s="48"/>
      <c r="H27" s="48"/>
      <c r="I27" s="48"/>
      <c r="J27" s="25"/>
      <c r="K27" s="25"/>
      <c r="L27" s="14"/>
      <c r="M27" s="51"/>
      <c r="N27" s="51"/>
      <c r="O27" s="51"/>
      <c r="P27" s="51"/>
      <c r="Q27" s="51"/>
      <c r="R27" s="51"/>
      <c r="S27" s="51"/>
      <c r="T27" s="15"/>
      <c r="U27" s="53">
        <v>0</v>
      </c>
    </row>
    <row r="28" spans="1:21" s="24" customFormat="1" ht="15" customHeight="1" thickBot="1">
      <c r="A28" s="55">
        <v>42</v>
      </c>
      <c r="B28" s="56">
        <v>411</v>
      </c>
      <c r="C28" s="55" t="s">
        <v>70</v>
      </c>
      <c r="D28" s="57" t="s">
        <v>94</v>
      </c>
      <c r="E28" s="58"/>
      <c r="F28" s="59"/>
      <c r="G28" s="59"/>
      <c r="H28" s="59"/>
      <c r="I28" s="59"/>
      <c r="J28" s="57"/>
      <c r="K28" s="57"/>
      <c r="L28" s="55"/>
      <c r="M28" s="60"/>
      <c r="N28" s="60"/>
      <c r="O28" s="60"/>
      <c r="P28" s="60"/>
      <c r="Q28" s="60"/>
      <c r="R28" s="60"/>
      <c r="S28" s="60"/>
      <c r="T28" s="56"/>
      <c r="U28" s="53">
        <v>1</v>
      </c>
    </row>
    <row r="29" spans="1:21" s="24" customFormat="1" ht="18" customHeight="1" thickBot="1">
      <c r="A29" s="29"/>
      <c r="B29" s="30"/>
      <c r="C29" s="161" t="s">
        <v>5</v>
      </c>
      <c r="D29" s="161"/>
      <c r="E29" s="61">
        <f>COUNTA(E8:E28)</f>
        <v>4</v>
      </c>
      <c r="F29" s="62"/>
      <c r="G29" s="62"/>
      <c r="H29" s="62"/>
      <c r="I29" s="62"/>
      <c r="J29" s="32"/>
      <c r="K29" s="32"/>
      <c r="L29" s="63">
        <f aca="true" t="shared" si="0" ref="L29:T29">COUNTA(L8:L28)</f>
        <v>4</v>
      </c>
      <c r="M29" s="64">
        <f t="shared" si="0"/>
        <v>0</v>
      </c>
      <c r="N29" s="64">
        <f t="shared" si="0"/>
        <v>0</v>
      </c>
      <c r="O29" s="64">
        <f t="shared" si="0"/>
        <v>4</v>
      </c>
      <c r="P29" s="64">
        <f t="shared" si="0"/>
        <v>0</v>
      </c>
      <c r="Q29" s="64">
        <f t="shared" si="0"/>
        <v>0</v>
      </c>
      <c r="R29" s="64">
        <f t="shared" si="0"/>
        <v>3</v>
      </c>
      <c r="S29" s="64">
        <f t="shared" si="0"/>
        <v>0</v>
      </c>
      <c r="T29" s="65">
        <f t="shared" si="0"/>
        <v>0</v>
      </c>
      <c r="U29" s="66">
        <f>SUM(U8:U28)</f>
        <v>10</v>
      </c>
    </row>
  </sheetData>
  <sheetProtection/>
  <mergeCells count="14">
    <mergeCell ref="O6:Q6"/>
    <mergeCell ref="R6:T6"/>
    <mergeCell ref="L5:T5"/>
    <mergeCell ref="E4:T4"/>
    <mergeCell ref="G6:K6"/>
    <mergeCell ref="L6:N6"/>
    <mergeCell ref="R2:U2"/>
    <mergeCell ref="C29:D29"/>
    <mergeCell ref="A4:A7"/>
    <mergeCell ref="B4:B7"/>
    <mergeCell ref="C4:C7"/>
    <mergeCell ref="D4:D7"/>
    <mergeCell ref="U4:U7"/>
    <mergeCell ref="E6:E7"/>
  </mergeCells>
  <printOptions horizontalCentered="1"/>
  <pageMargins left="0.3937007874015748" right="0.3937007874015748" top="0.5905511811023623" bottom="0.5905511811023623" header="0.5118110236220472" footer="0.31496062992125984"/>
  <pageSetup firstPageNumber="265" useFirstPageNumber="1" fitToHeight="0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3.625" style="4" customWidth="1"/>
    <col min="3" max="3" width="7.625" style="4" customWidth="1"/>
    <col min="4" max="4" width="10.625" style="4" customWidth="1"/>
    <col min="5" max="5" width="11.75390625" style="4" customWidth="1"/>
    <col min="6" max="6" width="45.625" style="4" customWidth="1"/>
    <col min="7" max="8" width="5.125" style="75" customWidth="1"/>
    <col min="9" max="19" width="6.625" style="4" customWidth="1"/>
    <col min="20" max="16384" width="9.00390625" style="4" customWidth="1"/>
  </cols>
  <sheetData>
    <row r="1" spans="1:8" ht="12" thickBot="1">
      <c r="A1" s="4" t="s">
        <v>21</v>
      </c>
      <c r="G1" s="4"/>
      <c r="H1" s="4"/>
    </row>
    <row r="2" spans="1:19" ht="19.5" customHeight="1" thickBot="1">
      <c r="A2" s="6" t="s">
        <v>37</v>
      </c>
      <c r="E2" s="67"/>
      <c r="G2" s="4"/>
      <c r="H2" s="4"/>
      <c r="Q2" s="156" t="s">
        <v>70</v>
      </c>
      <c r="R2" s="186"/>
      <c r="S2" s="157"/>
    </row>
    <row r="3" spans="7:8" ht="12" thickBot="1">
      <c r="G3" s="4"/>
      <c r="H3" s="4"/>
    </row>
    <row r="4" spans="1:19" s="7" customFormat="1" ht="13.5" customHeight="1">
      <c r="A4" s="163" t="s">
        <v>26</v>
      </c>
      <c r="B4" s="172" t="s">
        <v>164</v>
      </c>
      <c r="C4" s="163" t="s">
        <v>0</v>
      </c>
      <c r="D4" s="178" t="s">
        <v>17</v>
      </c>
      <c r="E4" s="208" t="s">
        <v>189</v>
      </c>
      <c r="F4" s="209"/>
      <c r="G4" s="209"/>
      <c r="H4" s="210"/>
      <c r="I4" s="208" t="s">
        <v>36</v>
      </c>
      <c r="J4" s="209"/>
      <c r="K4" s="209"/>
      <c r="L4" s="209"/>
      <c r="M4" s="209"/>
      <c r="N4" s="209"/>
      <c r="O4" s="209"/>
      <c r="P4" s="209"/>
      <c r="Q4" s="209"/>
      <c r="R4" s="209"/>
      <c r="S4" s="210"/>
    </row>
    <row r="5" spans="1:19" s="3" customFormat="1" ht="12" customHeight="1">
      <c r="A5" s="164"/>
      <c r="B5" s="173"/>
      <c r="C5" s="164"/>
      <c r="D5" s="187"/>
      <c r="E5" s="199" t="s">
        <v>50</v>
      </c>
      <c r="F5" s="200" t="s">
        <v>134</v>
      </c>
      <c r="G5" s="202" t="s">
        <v>6</v>
      </c>
      <c r="H5" s="197" t="s">
        <v>190</v>
      </c>
      <c r="I5" s="199" t="s">
        <v>135</v>
      </c>
      <c r="J5" s="206" t="s">
        <v>22</v>
      </c>
      <c r="K5" s="59" t="s">
        <v>191</v>
      </c>
      <c r="L5" s="204" t="s">
        <v>136</v>
      </c>
      <c r="M5" s="195" t="s">
        <v>24</v>
      </c>
      <c r="N5" s="206" t="s">
        <v>49</v>
      </c>
      <c r="O5" s="59" t="s">
        <v>191</v>
      </c>
      <c r="P5" s="204" t="s">
        <v>136</v>
      </c>
      <c r="Q5" s="206" t="s">
        <v>23</v>
      </c>
      <c r="R5" s="59" t="s">
        <v>192</v>
      </c>
      <c r="S5" s="212" t="s">
        <v>136</v>
      </c>
    </row>
    <row r="6" spans="1:19" s="7" customFormat="1" ht="84" customHeight="1">
      <c r="A6" s="165"/>
      <c r="B6" s="174"/>
      <c r="C6" s="165"/>
      <c r="D6" s="188"/>
      <c r="E6" s="165"/>
      <c r="F6" s="201"/>
      <c r="G6" s="203"/>
      <c r="H6" s="198"/>
      <c r="I6" s="165"/>
      <c r="J6" s="207"/>
      <c r="K6" s="68" t="s">
        <v>193</v>
      </c>
      <c r="L6" s="205"/>
      <c r="M6" s="196"/>
      <c r="N6" s="211"/>
      <c r="O6" s="69" t="s">
        <v>194</v>
      </c>
      <c r="P6" s="205"/>
      <c r="Q6" s="207"/>
      <c r="R6" s="70" t="s">
        <v>195</v>
      </c>
      <c r="S6" s="213"/>
    </row>
    <row r="7" spans="1:19" s="24" customFormat="1" ht="15" customHeight="1">
      <c r="A7" s="104">
        <v>42</v>
      </c>
      <c r="B7" s="20">
        <v>201</v>
      </c>
      <c r="C7" s="14" t="s">
        <v>70</v>
      </c>
      <c r="D7" s="16" t="s">
        <v>71</v>
      </c>
      <c r="E7" s="71">
        <v>36409</v>
      </c>
      <c r="F7" s="48" t="s">
        <v>132</v>
      </c>
      <c r="G7" s="72">
        <v>1</v>
      </c>
      <c r="H7" s="20">
        <v>1</v>
      </c>
      <c r="I7" s="119">
        <v>1</v>
      </c>
      <c r="J7" s="120">
        <v>2</v>
      </c>
      <c r="K7" s="120">
        <v>0</v>
      </c>
      <c r="L7" s="127">
        <f aca="true" t="shared" si="0" ref="L7:L27">IF(J7=""," ",ROUND(K7/J7*100,1))</f>
        <v>0</v>
      </c>
      <c r="M7" s="123"/>
      <c r="N7" s="124"/>
      <c r="O7" s="120"/>
      <c r="P7" s="127" t="str">
        <f>IF(N7=""," ",ROUND(O7/N7*100,1))</f>
        <v> </v>
      </c>
      <c r="Q7" s="123">
        <v>983</v>
      </c>
      <c r="R7" s="120">
        <v>58</v>
      </c>
      <c r="S7" s="129">
        <f>IF(Q7=""," ",ROUND(R7/Q7*100,1))</f>
        <v>5.9</v>
      </c>
    </row>
    <row r="8" spans="1:19" s="24" customFormat="1" ht="15" customHeight="1">
      <c r="A8" s="104">
        <v>42</v>
      </c>
      <c r="B8" s="20">
        <v>202</v>
      </c>
      <c r="C8" s="14" t="s">
        <v>70</v>
      </c>
      <c r="D8" s="16" t="s">
        <v>75</v>
      </c>
      <c r="E8" s="71">
        <v>37531</v>
      </c>
      <c r="F8" s="48" t="s">
        <v>133</v>
      </c>
      <c r="G8" s="72">
        <v>2</v>
      </c>
      <c r="H8" s="20">
        <v>1</v>
      </c>
      <c r="I8" s="119">
        <v>1</v>
      </c>
      <c r="J8" s="120">
        <v>2</v>
      </c>
      <c r="K8" s="120">
        <v>0</v>
      </c>
      <c r="L8" s="127">
        <f t="shared" si="0"/>
        <v>0</v>
      </c>
      <c r="M8" s="123"/>
      <c r="N8" s="124"/>
      <c r="O8" s="120"/>
      <c r="P8" s="127" t="str">
        <f>IF(N8=""," ",ROUND(O8/N8*100,1))</f>
        <v> </v>
      </c>
      <c r="Q8" s="123">
        <v>608</v>
      </c>
      <c r="R8" s="120">
        <v>37</v>
      </c>
      <c r="S8" s="129">
        <f aca="true" t="shared" si="1" ref="S8:S27">IF(Q8=""," ",ROUND(R8/Q8*100,1))</f>
        <v>6.1</v>
      </c>
    </row>
    <row r="9" spans="1:19" s="24" customFormat="1" ht="15" customHeight="1">
      <c r="A9" s="104">
        <v>42</v>
      </c>
      <c r="B9" s="20">
        <v>203</v>
      </c>
      <c r="C9" s="14" t="s">
        <v>70</v>
      </c>
      <c r="D9" s="25" t="s">
        <v>76</v>
      </c>
      <c r="E9" s="14"/>
      <c r="F9" s="48"/>
      <c r="G9" s="72"/>
      <c r="H9" s="20"/>
      <c r="I9" s="119">
        <v>1</v>
      </c>
      <c r="J9" s="120">
        <v>2</v>
      </c>
      <c r="K9" s="120">
        <v>0</v>
      </c>
      <c r="L9" s="127">
        <f t="shared" si="0"/>
        <v>0</v>
      </c>
      <c r="M9" s="123"/>
      <c r="N9" s="124"/>
      <c r="O9" s="120"/>
      <c r="P9" s="127" t="str">
        <f aca="true" t="shared" si="2" ref="P9:P27">IF(N9=""," ",ROUND(O9/N9*100,1))</f>
        <v> </v>
      </c>
      <c r="Q9" s="123">
        <v>227</v>
      </c>
      <c r="R9" s="120">
        <v>0</v>
      </c>
      <c r="S9" s="129">
        <f t="shared" si="1"/>
        <v>0</v>
      </c>
    </row>
    <row r="10" spans="1:19" s="24" customFormat="1" ht="15" customHeight="1">
      <c r="A10" s="104">
        <v>42</v>
      </c>
      <c r="B10" s="20">
        <v>204</v>
      </c>
      <c r="C10" s="14" t="s">
        <v>70</v>
      </c>
      <c r="D10" s="25" t="s">
        <v>77</v>
      </c>
      <c r="E10" s="73"/>
      <c r="F10" s="48"/>
      <c r="G10" s="72"/>
      <c r="H10" s="20"/>
      <c r="I10" s="119">
        <v>1</v>
      </c>
      <c r="J10" s="120">
        <v>1</v>
      </c>
      <c r="K10" s="120">
        <v>0</v>
      </c>
      <c r="L10" s="127">
        <f t="shared" si="0"/>
        <v>0</v>
      </c>
      <c r="M10" s="123"/>
      <c r="N10" s="124"/>
      <c r="O10" s="120"/>
      <c r="P10" s="127" t="str">
        <f t="shared" si="2"/>
        <v> </v>
      </c>
      <c r="Q10" s="123">
        <v>225</v>
      </c>
      <c r="R10" s="120">
        <v>2</v>
      </c>
      <c r="S10" s="129">
        <f t="shared" si="1"/>
        <v>0.9</v>
      </c>
    </row>
    <row r="11" spans="1:19" s="24" customFormat="1" ht="15" customHeight="1">
      <c r="A11" s="104">
        <v>42</v>
      </c>
      <c r="B11" s="20">
        <v>205</v>
      </c>
      <c r="C11" s="14" t="s">
        <v>70</v>
      </c>
      <c r="D11" s="25" t="s">
        <v>78</v>
      </c>
      <c r="E11" s="73"/>
      <c r="F11" s="48"/>
      <c r="G11" s="72"/>
      <c r="H11" s="20"/>
      <c r="I11" s="119">
        <v>1</v>
      </c>
      <c r="J11" s="120">
        <v>1</v>
      </c>
      <c r="K11" s="120">
        <v>0</v>
      </c>
      <c r="L11" s="127">
        <f t="shared" si="0"/>
        <v>0</v>
      </c>
      <c r="M11" s="123"/>
      <c r="N11" s="124"/>
      <c r="O11" s="120"/>
      <c r="P11" s="127" t="str">
        <f t="shared" si="2"/>
        <v> </v>
      </c>
      <c r="Q11" s="123">
        <v>176</v>
      </c>
      <c r="R11" s="120">
        <v>9</v>
      </c>
      <c r="S11" s="129">
        <f t="shared" si="1"/>
        <v>5.1</v>
      </c>
    </row>
    <row r="12" spans="1:19" s="24" customFormat="1" ht="15" customHeight="1">
      <c r="A12" s="104">
        <v>42</v>
      </c>
      <c r="B12" s="20">
        <v>207</v>
      </c>
      <c r="C12" s="14" t="s">
        <v>70</v>
      </c>
      <c r="D12" s="25" t="s">
        <v>79</v>
      </c>
      <c r="E12" s="73"/>
      <c r="F12" s="48"/>
      <c r="G12" s="72"/>
      <c r="H12" s="20"/>
      <c r="I12" s="119">
        <v>1</v>
      </c>
      <c r="J12" s="120">
        <v>1</v>
      </c>
      <c r="K12" s="120">
        <v>0</v>
      </c>
      <c r="L12" s="127">
        <f t="shared" si="0"/>
        <v>0</v>
      </c>
      <c r="M12" s="123"/>
      <c r="N12" s="124"/>
      <c r="O12" s="120"/>
      <c r="P12" s="127" t="str">
        <f t="shared" si="2"/>
        <v> </v>
      </c>
      <c r="Q12" s="123">
        <v>163</v>
      </c>
      <c r="R12" s="120">
        <v>0</v>
      </c>
      <c r="S12" s="129">
        <f t="shared" si="1"/>
        <v>0</v>
      </c>
    </row>
    <row r="13" spans="1:19" s="24" customFormat="1" ht="15" customHeight="1">
      <c r="A13" s="104">
        <v>42</v>
      </c>
      <c r="B13" s="20">
        <v>208</v>
      </c>
      <c r="C13" s="14" t="s">
        <v>70</v>
      </c>
      <c r="D13" s="25" t="s">
        <v>80</v>
      </c>
      <c r="E13" s="73"/>
      <c r="F13" s="48"/>
      <c r="G13" s="72"/>
      <c r="H13" s="20"/>
      <c r="I13" s="119">
        <v>1</v>
      </c>
      <c r="J13" s="120">
        <v>1</v>
      </c>
      <c r="K13" s="120">
        <v>0</v>
      </c>
      <c r="L13" s="127">
        <f t="shared" si="0"/>
        <v>0</v>
      </c>
      <c r="M13" s="123"/>
      <c r="N13" s="124"/>
      <c r="O13" s="120"/>
      <c r="P13" s="127" t="str">
        <f t="shared" si="2"/>
        <v> </v>
      </c>
      <c r="Q13" s="123">
        <v>146</v>
      </c>
      <c r="R13" s="120">
        <v>8</v>
      </c>
      <c r="S13" s="129">
        <f t="shared" si="1"/>
        <v>5.5</v>
      </c>
    </row>
    <row r="14" spans="1:19" s="24" customFormat="1" ht="15" customHeight="1">
      <c r="A14" s="104">
        <v>42</v>
      </c>
      <c r="B14" s="20">
        <v>209</v>
      </c>
      <c r="C14" s="14" t="s">
        <v>70</v>
      </c>
      <c r="D14" s="25" t="s">
        <v>81</v>
      </c>
      <c r="E14" s="73"/>
      <c r="F14" s="48"/>
      <c r="G14" s="72"/>
      <c r="H14" s="20"/>
      <c r="I14" s="119">
        <v>1</v>
      </c>
      <c r="J14" s="120">
        <v>2</v>
      </c>
      <c r="K14" s="120">
        <v>0</v>
      </c>
      <c r="L14" s="127">
        <f t="shared" si="0"/>
        <v>0</v>
      </c>
      <c r="M14" s="123"/>
      <c r="N14" s="124"/>
      <c r="O14" s="120"/>
      <c r="P14" s="127" t="str">
        <f t="shared" si="2"/>
        <v> </v>
      </c>
      <c r="Q14" s="123">
        <v>181</v>
      </c>
      <c r="R14" s="120">
        <v>0</v>
      </c>
      <c r="S14" s="129">
        <f t="shared" si="1"/>
        <v>0</v>
      </c>
    </row>
    <row r="15" spans="1:19" s="24" customFormat="1" ht="15" customHeight="1">
      <c r="A15" s="104">
        <v>42</v>
      </c>
      <c r="B15" s="20">
        <v>210</v>
      </c>
      <c r="C15" s="14" t="s">
        <v>70</v>
      </c>
      <c r="D15" s="25" t="s">
        <v>82</v>
      </c>
      <c r="E15" s="73"/>
      <c r="F15" s="48"/>
      <c r="G15" s="72"/>
      <c r="H15" s="20"/>
      <c r="I15" s="119">
        <v>1</v>
      </c>
      <c r="J15" s="120">
        <v>1</v>
      </c>
      <c r="K15" s="120">
        <v>0</v>
      </c>
      <c r="L15" s="127">
        <f t="shared" si="0"/>
        <v>0</v>
      </c>
      <c r="M15" s="123"/>
      <c r="N15" s="124"/>
      <c r="O15" s="120"/>
      <c r="P15" s="127" t="str">
        <f t="shared" si="2"/>
        <v> </v>
      </c>
      <c r="Q15" s="123">
        <v>242</v>
      </c>
      <c r="R15" s="120">
        <v>1</v>
      </c>
      <c r="S15" s="129">
        <f t="shared" si="1"/>
        <v>0.4</v>
      </c>
    </row>
    <row r="16" spans="1:19" s="24" customFormat="1" ht="15" customHeight="1">
      <c r="A16" s="104">
        <v>42</v>
      </c>
      <c r="B16" s="20">
        <v>211</v>
      </c>
      <c r="C16" s="14" t="s">
        <v>70</v>
      </c>
      <c r="D16" s="25" t="s">
        <v>83</v>
      </c>
      <c r="E16" s="73"/>
      <c r="F16" s="48"/>
      <c r="G16" s="72"/>
      <c r="H16" s="20"/>
      <c r="I16" s="119">
        <v>2</v>
      </c>
      <c r="J16" s="120">
        <v>1</v>
      </c>
      <c r="K16" s="120">
        <v>0</v>
      </c>
      <c r="L16" s="127">
        <f t="shared" si="0"/>
        <v>0</v>
      </c>
      <c r="M16" s="123"/>
      <c r="N16" s="124"/>
      <c r="O16" s="120"/>
      <c r="P16" s="127" t="str">
        <f t="shared" si="2"/>
        <v> </v>
      </c>
      <c r="Q16" s="123">
        <v>123</v>
      </c>
      <c r="R16" s="120">
        <v>14</v>
      </c>
      <c r="S16" s="129">
        <f t="shared" si="1"/>
        <v>11.4</v>
      </c>
    </row>
    <row r="17" spans="1:19" s="24" customFormat="1" ht="15" customHeight="1">
      <c r="A17" s="104">
        <v>42</v>
      </c>
      <c r="B17" s="20">
        <v>212</v>
      </c>
      <c r="C17" s="14" t="s">
        <v>70</v>
      </c>
      <c r="D17" s="25" t="s">
        <v>84</v>
      </c>
      <c r="E17" s="73"/>
      <c r="F17" s="48"/>
      <c r="G17" s="72"/>
      <c r="H17" s="20"/>
      <c r="I17" s="119">
        <v>1</v>
      </c>
      <c r="J17" s="120">
        <v>1</v>
      </c>
      <c r="K17" s="120">
        <v>0</v>
      </c>
      <c r="L17" s="127">
        <f t="shared" si="0"/>
        <v>0</v>
      </c>
      <c r="M17" s="123"/>
      <c r="N17" s="124"/>
      <c r="O17" s="120"/>
      <c r="P17" s="127" t="str">
        <f t="shared" si="2"/>
        <v> </v>
      </c>
      <c r="Q17" s="123">
        <v>88</v>
      </c>
      <c r="R17" s="120">
        <v>0</v>
      </c>
      <c r="S17" s="129">
        <f t="shared" si="1"/>
        <v>0</v>
      </c>
    </row>
    <row r="18" spans="1:19" s="24" customFormat="1" ht="15" customHeight="1">
      <c r="A18" s="104">
        <v>42</v>
      </c>
      <c r="B18" s="20">
        <v>213</v>
      </c>
      <c r="C18" s="14" t="s">
        <v>70</v>
      </c>
      <c r="D18" s="25" t="s">
        <v>85</v>
      </c>
      <c r="E18" s="73"/>
      <c r="F18" s="48"/>
      <c r="G18" s="72"/>
      <c r="H18" s="20"/>
      <c r="I18" s="119">
        <v>1</v>
      </c>
      <c r="J18" s="120">
        <v>2</v>
      </c>
      <c r="K18" s="120">
        <v>0</v>
      </c>
      <c r="L18" s="127">
        <f t="shared" si="0"/>
        <v>0</v>
      </c>
      <c r="M18" s="123"/>
      <c r="N18" s="124"/>
      <c r="O18" s="120"/>
      <c r="P18" s="127" t="str">
        <f t="shared" si="2"/>
        <v> </v>
      </c>
      <c r="Q18" s="123">
        <v>242</v>
      </c>
      <c r="R18" s="120">
        <v>5</v>
      </c>
      <c r="S18" s="129">
        <f t="shared" si="1"/>
        <v>2.1</v>
      </c>
    </row>
    <row r="19" spans="1:19" s="24" customFormat="1" ht="15" customHeight="1">
      <c r="A19" s="104">
        <v>42</v>
      </c>
      <c r="B19" s="20">
        <v>214</v>
      </c>
      <c r="C19" s="14" t="s">
        <v>70</v>
      </c>
      <c r="D19" s="25" t="s">
        <v>86</v>
      </c>
      <c r="E19" s="73"/>
      <c r="F19" s="48"/>
      <c r="G19" s="72"/>
      <c r="H19" s="20"/>
      <c r="I19" s="119">
        <v>1</v>
      </c>
      <c r="J19" s="120">
        <v>2</v>
      </c>
      <c r="K19" s="120">
        <v>0</v>
      </c>
      <c r="L19" s="127">
        <f t="shared" si="0"/>
        <v>0</v>
      </c>
      <c r="M19" s="123"/>
      <c r="N19" s="124"/>
      <c r="O19" s="120"/>
      <c r="P19" s="127" t="str">
        <f t="shared" si="2"/>
        <v> </v>
      </c>
      <c r="Q19" s="123">
        <v>426</v>
      </c>
      <c r="R19" s="120">
        <v>3</v>
      </c>
      <c r="S19" s="129">
        <f t="shared" si="1"/>
        <v>0.7</v>
      </c>
    </row>
    <row r="20" spans="1:19" s="24" customFormat="1" ht="15" customHeight="1">
      <c r="A20" s="104">
        <v>42</v>
      </c>
      <c r="B20" s="20">
        <v>307</v>
      </c>
      <c r="C20" s="14" t="s">
        <v>70</v>
      </c>
      <c r="D20" s="25" t="s">
        <v>87</v>
      </c>
      <c r="E20" s="73"/>
      <c r="F20" s="48"/>
      <c r="G20" s="72"/>
      <c r="H20" s="20"/>
      <c r="I20" s="119"/>
      <c r="J20" s="120"/>
      <c r="K20" s="120"/>
      <c r="L20" s="127" t="str">
        <f t="shared" si="0"/>
        <v> </v>
      </c>
      <c r="M20" s="123">
        <v>1</v>
      </c>
      <c r="N20" s="124">
        <v>1</v>
      </c>
      <c r="O20" s="120">
        <v>0</v>
      </c>
      <c r="P20" s="127">
        <f t="shared" si="2"/>
        <v>0</v>
      </c>
      <c r="Q20" s="123">
        <v>50</v>
      </c>
      <c r="R20" s="120">
        <v>2</v>
      </c>
      <c r="S20" s="129">
        <f t="shared" si="1"/>
        <v>4</v>
      </c>
    </row>
    <row r="21" spans="1:19" s="24" customFormat="1" ht="15" customHeight="1">
      <c r="A21" s="104">
        <v>42</v>
      </c>
      <c r="B21" s="20">
        <v>308</v>
      </c>
      <c r="C21" s="14" t="s">
        <v>70</v>
      </c>
      <c r="D21" s="25" t="s">
        <v>88</v>
      </c>
      <c r="E21" s="73"/>
      <c r="F21" s="48"/>
      <c r="G21" s="72"/>
      <c r="H21" s="20"/>
      <c r="I21" s="119"/>
      <c r="J21" s="120"/>
      <c r="K21" s="120"/>
      <c r="L21" s="127" t="str">
        <f t="shared" si="0"/>
        <v> </v>
      </c>
      <c r="M21" s="123">
        <v>1</v>
      </c>
      <c r="N21" s="124">
        <v>1</v>
      </c>
      <c r="O21" s="120">
        <v>0</v>
      </c>
      <c r="P21" s="127">
        <f t="shared" si="2"/>
        <v>0</v>
      </c>
      <c r="Q21" s="123">
        <v>19</v>
      </c>
      <c r="R21" s="120">
        <v>0</v>
      </c>
      <c r="S21" s="129">
        <f t="shared" si="1"/>
        <v>0</v>
      </c>
    </row>
    <row r="22" spans="1:19" s="24" customFormat="1" ht="15" customHeight="1">
      <c r="A22" s="104">
        <v>42</v>
      </c>
      <c r="B22" s="20">
        <v>321</v>
      </c>
      <c r="C22" s="14" t="s">
        <v>70</v>
      </c>
      <c r="D22" s="25" t="s">
        <v>89</v>
      </c>
      <c r="E22" s="73"/>
      <c r="F22" s="48"/>
      <c r="G22" s="72"/>
      <c r="H22" s="20"/>
      <c r="I22" s="119"/>
      <c r="J22" s="120"/>
      <c r="K22" s="120"/>
      <c r="L22" s="127" t="str">
        <f t="shared" si="0"/>
        <v> </v>
      </c>
      <c r="M22" s="123">
        <v>1</v>
      </c>
      <c r="N22" s="124">
        <v>1</v>
      </c>
      <c r="O22" s="120">
        <v>0</v>
      </c>
      <c r="P22" s="127">
        <f t="shared" si="2"/>
        <v>0</v>
      </c>
      <c r="Q22" s="123">
        <v>34</v>
      </c>
      <c r="R22" s="120">
        <v>0</v>
      </c>
      <c r="S22" s="129">
        <f t="shared" si="1"/>
        <v>0</v>
      </c>
    </row>
    <row r="23" spans="1:19" s="24" customFormat="1" ht="15" customHeight="1">
      <c r="A23" s="104">
        <v>42</v>
      </c>
      <c r="B23" s="20">
        <v>322</v>
      </c>
      <c r="C23" s="14" t="s">
        <v>70</v>
      </c>
      <c r="D23" s="25" t="s">
        <v>90</v>
      </c>
      <c r="E23" s="73"/>
      <c r="F23" s="48"/>
      <c r="G23" s="72"/>
      <c r="H23" s="20"/>
      <c r="I23" s="119"/>
      <c r="J23" s="120"/>
      <c r="K23" s="120"/>
      <c r="L23" s="127" t="str">
        <f t="shared" si="0"/>
        <v> </v>
      </c>
      <c r="M23" s="123">
        <v>1</v>
      </c>
      <c r="N23" s="124">
        <v>1</v>
      </c>
      <c r="O23" s="120">
        <v>0</v>
      </c>
      <c r="P23" s="127">
        <f t="shared" si="2"/>
        <v>0</v>
      </c>
      <c r="Q23" s="123">
        <v>37</v>
      </c>
      <c r="R23" s="120">
        <v>0</v>
      </c>
      <c r="S23" s="129">
        <f t="shared" si="1"/>
        <v>0</v>
      </c>
    </row>
    <row r="24" spans="1:19" s="24" customFormat="1" ht="15" customHeight="1">
      <c r="A24" s="104">
        <v>42</v>
      </c>
      <c r="B24" s="20">
        <v>323</v>
      </c>
      <c r="C24" s="14" t="s">
        <v>70</v>
      </c>
      <c r="D24" s="25" t="s">
        <v>91</v>
      </c>
      <c r="E24" s="73"/>
      <c r="F24" s="48"/>
      <c r="G24" s="72"/>
      <c r="H24" s="20"/>
      <c r="I24" s="119"/>
      <c r="J24" s="120"/>
      <c r="K24" s="120"/>
      <c r="L24" s="127" t="str">
        <f t="shared" si="0"/>
        <v> </v>
      </c>
      <c r="M24" s="123">
        <v>1</v>
      </c>
      <c r="N24" s="124">
        <v>1</v>
      </c>
      <c r="O24" s="120">
        <v>0</v>
      </c>
      <c r="P24" s="127">
        <f t="shared" si="2"/>
        <v>0</v>
      </c>
      <c r="Q24" s="123">
        <v>22</v>
      </c>
      <c r="R24" s="120">
        <v>0</v>
      </c>
      <c r="S24" s="129">
        <f t="shared" si="1"/>
        <v>0</v>
      </c>
    </row>
    <row r="25" spans="1:19" s="24" customFormat="1" ht="15" customHeight="1">
      <c r="A25" s="104">
        <v>42</v>
      </c>
      <c r="B25" s="20">
        <v>383</v>
      </c>
      <c r="C25" s="14" t="s">
        <v>70</v>
      </c>
      <c r="D25" s="25" t="s">
        <v>92</v>
      </c>
      <c r="E25" s="73"/>
      <c r="F25" s="48"/>
      <c r="G25" s="72"/>
      <c r="H25" s="20"/>
      <c r="I25" s="119"/>
      <c r="J25" s="120"/>
      <c r="K25" s="120"/>
      <c r="L25" s="127" t="str">
        <f t="shared" si="0"/>
        <v> </v>
      </c>
      <c r="M25" s="123">
        <v>1</v>
      </c>
      <c r="N25" s="124">
        <v>1</v>
      </c>
      <c r="O25" s="120">
        <v>0</v>
      </c>
      <c r="P25" s="127">
        <f t="shared" si="2"/>
        <v>0</v>
      </c>
      <c r="Q25" s="123">
        <v>32</v>
      </c>
      <c r="R25" s="120">
        <v>1</v>
      </c>
      <c r="S25" s="129">
        <f t="shared" si="1"/>
        <v>3.1</v>
      </c>
    </row>
    <row r="26" spans="1:19" s="24" customFormat="1" ht="15" customHeight="1">
      <c r="A26" s="104">
        <v>42</v>
      </c>
      <c r="B26" s="20">
        <v>391</v>
      </c>
      <c r="C26" s="14" t="s">
        <v>70</v>
      </c>
      <c r="D26" s="25" t="s">
        <v>93</v>
      </c>
      <c r="E26" s="73"/>
      <c r="F26" s="48"/>
      <c r="G26" s="72"/>
      <c r="H26" s="20"/>
      <c r="I26" s="119"/>
      <c r="J26" s="120"/>
      <c r="K26" s="120"/>
      <c r="L26" s="127" t="str">
        <f t="shared" si="0"/>
        <v> </v>
      </c>
      <c r="M26" s="123">
        <v>1</v>
      </c>
      <c r="N26" s="124">
        <v>0</v>
      </c>
      <c r="O26" s="120">
        <v>0</v>
      </c>
      <c r="P26" s="127">
        <v>0</v>
      </c>
      <c r="Q26" s="123">
        <v>32</v>
      </c>
      <c r="R26" s="120">
        <v>1</v>
      </c>
      <c r="S26" s="129">
        <f t="shared" si="1"/>
        <v>3.1</v>
      </c>
    </row>
    <row r="27" spans="1:19" s="24" customFormat="1" ht="15" customHeight="1" thickBot="1">
      <c r="A27" s="104">
        <v>42</v>
      </c>
      <c r="B27" s="20">
        <v>411</v>
      </c>
      <c r="C27" s="14" t="s">
        <v>70</v>
      </c>
      <c r="D27" s="25" t="s">
        <v>94</v>
      </c>
      <c r="E27" s="73"/>
      <c r="F27" s="48"/>
      <c r="G27" s="72"/>
      <c r="H27" s="20"/>
      <c r="I27" s="119"/>
      <c r="J27" s="120"/>
      <c r="K27" s="120"/>
      <c r="L27" s="127" t="str">
        <f t="shared" si="0"/>
        <v> </v>
      </c>
      <c r="M27" s="123">
        <v>1</v>
      </c>
      <c r="N27" s="124">
        <v>1</v>
      </c>
      <c r="O27" s="120">
        <v>0</v>
      </c>
      <c r="P27" s="127">
        <f t="shared" si="2"/>
        <v>0</v>
      </c>
      <c r="Q27" s="123">
        <v>92</v>
      </c>
      <c r="R27" s="120">
        <v>5</v>
      </c>
      <c r="S27" s="129">
        <f t="shared" si="1"/>
        <v>5.4</v>
      </c>
    </row>
    <row r="28" spans="1:19" s="24" customFormat="1" ht="18" customHeight="1" thickBot="1">
      <c r="A28" s="105"/>
      <c r="B28" s="106"/>
      <c r="C28" s="161" t="s">
        <v>5</v>
      </c>
      <c r="D28" s="161"/>
      <c r="E28" s="31"/>
      <c r="F28" s="115">
        <f>COUNTA(F7:F27)</f>
        <v>2</v>
      </c>
      <c r="G28" s="116"/>
      <c r="H28" s="117">
        <f>SUM(H7:H27)</f>
        <v>2</v>
      </c>
      <c r="I28" s="121">
        <f>COUNTA(I7:I27)</f>
        <v>13</v>
      </c>
      <c r="J28" s="122">
        <f>SUM(J7:J27)</f>
        <v>19</v>
      </c>
      <c r="K28" s="122">
        <f>SUM(K7:K27)</f>
        <v>0</v>
      </c>
      <c r="L28" s="128">
        <f>IF(J28=""," ",ROUND(K28/J28*100,1))</f>
        <v>0</v>
      </c>
      <c r="M28" s="125">
        <f>COUNTA(M7:M27)</f>
        <v>8</v>
      </c>
      <c r="N28" s="122">
        <f>SUM(N7:N27)</f>
        <v>7</v>
      </c>
      <c r="O28" s="122">
        <f>SUM(O7:O27)</f>
        <v>0</v>
      </c>
      <c r="P28" s="128">
        <f>IF(N28=""," ",ROUND(O28/N28*100,1))</f>
        <v>0</v>
      </c>
      <c r="Q28" s="126">
        <f>SUM(Q7:Q27)</f>
        <v>4148</v>
      </c>
      <c r="R28" s="122">
        <f>SUM(R7:R27)</f>
        <v>146</v>
      </c>
      <c r="S28" s="130">
        <f>IF(Q28=""," ",ROUND(R28/Q28*100,1))</f>
        <v>3.5</v>
      </c>
    </row>
  </sheetData>
  <sheetProtection/>
  <mergeCells count="20">
    <mergeCell ref="P5:P6"/>
    <mergeCell ref="J5:J6"/>
    <mergeCell ref="Q2:S2"/>
    <mergeCell ref="E4:H4"/>
    <mergeCell ref="I4:S4"/>
    <mergeCell ref="L5:L6"/>
    <mergeCell ref="N5:N6"/>
    <mergeCell ref="S5:S6"/>
    <mergeCell ref="I5:I6"/>
    <mergeCell ref="Q5:Q6"/>
    <mergeCell ref="M5:M6"/>
    <mergeCell ref="A4:A6"/>
    <mergeCell ref="B4:B6"/>
    <mergeCell ref="C4:C6"/>
    <mergeCell ref="D4:D6"/>
    <mergeCell ref="C28:D28"/>
    <mergeCell ref="H5:H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5118110236220472" footer="0.31496062992125984"/>
  <pageSetup firstPageNumber="266" useFirstPageNumber="1" fitToHeight="0" horizontalDpi="600" verticalDpi="600" orientation="landscape" paperSize="9" scale="85" r:id="rId1"/>
  <ignoredErrors>
    <ignoredError sqref="P28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G38"/>
  <sheetViews>
    <sheetView zoomScale="102" zoomScaleNormal="102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2" width="3.625" style="4" customWidth="1"/>
    <col min="3" max="3" width="7.625" style="4" customWidth="1"/>
    <col min="4" max="4" width="10.625" style="4" customWidth="1"/>
    <col min="5" max="5" width="5.625" style="4" customWidth="1"/>
    <col min="6" max="6" width="10.75390625" style="4" customWidth="1"/>
    <col min="7" max="7" width="5.625" style="4" customWidth="1"/>
    <col min="8" max="10" width="6.125" style="4" customWidth="1"/>
    <col min="11" max="12" width="5.625" style="4" customWidth="1"/>
    <col min="13" max="15" width="6.125" style="4" customWidth="1"/>
    <col min="16" max="17" width="5.625" style="4" customWidth="1"/>
    <col min="18" max="20" width="6.125" style="4" customWidth="1"/>
    <col min="21" max="21" width="5.625" style="4" customWidth="1"/>
    <col min="22" max="23" width="6.125" style="4" customWidth="1"/>
    <col min="24" max="24" width="5.625" style="4" customWidth="1"/>
    <col min="25" max="26" width="6.125" style="4" customWidth="1"/>
    <col min="27" max="27" width="5.625" style="4" customWidth="1"/>
    <col min="28" max="16384" width="9.00390625" style="4" customWidth="1"/>
  </cols>
  <sheetData>
    <row r="1" spans="1:2" ht="13.5" thickBot="1">
      <c r="A1" s="76" t="s">
        <v>35</v>
      </c>
      <c r="B1" s="76"/>
    </row>
    <row r="2" spans="1:27" ht="21" customHeight="1" thickBot="1">
      <c r="A2" s="6" t="s">
        <v>16</v>
      </c>
      <c r="B2" s="77"/>
      <c r="X2" s="156" t="s">
        <v>70</v>
      </c>
      <c r="Y2" s="186"/>
      <c r="Z2" s="186"/>
      <c r="AA2" s="157"/>
    </row>
    <row r="3" ht="16.5" customHeight="1" thickBot="1"/>
    <row r="4" spans="5:26" s="23" customFormat="1" ht="18.75" customHeight="1" thickBot="1">
      <c r="E4" s="217" t="s">
        <v>196</v>
      </c>
      <c r="F4" s="161"/>
      <c r="G4" s="161"/>
      <c r="H4" s="103">
        <v>1</v>
      </c>
      <c r="I4" s="246">
        <v>40269</v>
      </c>
      <c r="J4" s="246"/>
      <c r="K4" s="246"/>
      <c r="L4" s="103">
        <v>2</v>
      </c>
      <c r="M4" s="246">
        <v>40299</v>
      </c>
      <c r="N4" s="246"/>
      <c r="O4" s="246"/>
      <c r="P4" s="103">
        <v>3</v>
      </c>
      <c r="Q4" s="247" t="s">
        <v>64</v>
      </c>
      <c r="R4" s="247"/>
      <c r="S4" s="247"/>
      <c r="T4" s="248"/>
      <c r="U4" s="78"/>
      <c r="V4" s="78"/>
      <c r="W4" s="78"/>
      <c r="X4" s="78"/>
      <c r="Y4" s="78"/>
      <c r="Z4" s="24"/>
    </row>
    <row r="5" spans="1:27" ht="9.75" customHeight="1" thickBot="1">
      <c r="A5" s="5"/>
      <c r="B5" s="79"/>
      <c r="C5" s="79"/>
      <c r="D5" s="79"/>
      <c r="E5" s="79"/>
      <c r="F5" s="80"/>
      <c r="G5" s="80"/>
      <c r="H5" s="79"/>
      <c r="I5" s="81"/>
      <c r="J5" s="82"/>
      <c r="K5" s="82"/>
      <c r="L5" s="80"/>
      <c r="M5" s="80"/>
      <c r="N5" s="80"/>
      <c r="O5" s="79"/>
      <c r="P5" s="79"/>
      <c r="Q5" s="80"/>
      <c r="R5" s="80"/>
      <c r="S5" s="83"/>
      <c r="T5" s="82"/>
      <c r="U5" s="82"/>
      <c r="V5" s="79"/>
      <c r="W5" s="79"/>
      <c r="X5" s="82"/>
      <c r="Y5" s="82"/>
      <c r="Z5" s="82"/>
      <c r="AA5" s="5"/>
    </row>
    <row r="6" spans="1:27" s="24" customFormat="1" ht="16.5" customHeight="1" thickBot="1">
      <c r="A6" s="23"/>
      <c r="B6" s="84"/>
      <c r="C6" s="84"/>
      <c r="D6" s="84"/>
      <c r="E6" s="217" t="s">
        <v>20</v>
      </c>
      <c r="F6" s="161"/>
      <c r="G6" s="218"/>
      <c r="H6" s="85">
        <v>1</v>
      </c>
      <c r="I6" s="86"/>
      <c r="J6" s="86"/>
      <c r="K6" s="86"/>
      <c r="L6" s="214" t="s">
        <v>20</v>
      </c>
      <c r="M6" s="215"/>
      <c r="N6" s="216"/>
      <c r="O6" s="85">
        <v>1</v>
      </c>
      <c r="P6" s="84"/>
      <c r="Q6" s="214" t="s">
        <v>20</v>
      </c>
      <c r="R6" s="215"/>
      <c r="S6" s="216"/>
      <c r="T6" s="85">
        <v>1</v>
      </c>
      <c r="U6" s="82"/>
      <c r="V6" s="217" t="s">
        <v>20</v>
      </c>
      <c r="W6" s="161"/>
      <c r="X6" s="218"/>
      <c r="Y6" s="85">
        <v>1</v>
      </c>
      <c r="Z6" s="82"/>
      <c r="AA6" s="23"/>
    </row>
    <row r="7" spans="1:27" ht="27.75" customHeight="1">
      <c r="A7" s="240" t="s">
        <v>26</v>
      </c>
      <c r="B7" s="172" t="s">
        <v>164</v>
      </c>
      <c r="C7" s="240" t="s">
        <v>0</v>
      </c>
      <c r="D7" s="243" t="s">
        <v>17</v>
      </c>
      <c r="E7" s="158" t="s">
        <v>38</v>
      </c>
      <c r="F7" s="159"/>
      <c r="G7" s="159"/>
      <c r="H7" s="159"/>
      <c r="I7" s="159"/>
      <c r="J7" s="159"/>
      <c r="K7" s="160"/>
      <c r="L7" s="158" t="s">
        <v>46</v>
      </c>
      <c r="M7" s="159"/>
      <c r="N7" s="159"/>
      <c r="O7" s="159"/>
      <c r="P7" s="160"/>
      <c r="Q7" s="158" t="s">
        <v>47</v>
      </c>
      <c r="R7" s="159"/>
      <c r="S7" s="159"/>
      <c r="T7" s="159"/>
      <c r="U7" s="160"/>
      <c r="V7" s="208" t="s">
        <v>45</v>
      </c>
      <c r="W7" s="209"/>
      <c r="X7" s="209"/>
      <c r="Y7" s="209"/>
      <c r="Z7" s="209"/>
      <c r="AA7" s="210"/>
    </row>
    <row r="8" spans="1:27" ht="13.5" customHeight="1">
      <c r="A8" s="241"/>
      <c r="B8" s="173"/>
      <c r="C8" s="241"/>
      <c r="D8" s="244"/>
      <c r="E8" s="250" t="s">
        <v>39</v>
      </c>
      <c r="F8" s="236" t="s">
        <v>40</v>
      </c>
      <c r="G8" s="219" t="s">
        <v>2</v>
      </c>
      <c r="H8" s="87"/>
      <c r="I8" s="222" t="s">
        <v>1</v>
      </c>
      <c r="J8" s="87"/>
      <c r="K8" s="212" t="s">
        <v>48</v>
      </c>
      <c r="L8" s="219" t="s">
        <v>2</v>
      </c>
      <c r="M8" s="87"/>
      <c r="N8" s="222" t="s">
        <v>1</v>
      </c>
      <c r="O8" s="87"/>
      <c r="P8" s="212" t="s">
        <v>48</v>
      </c>
      <c r="Q8" s="219" t="s">
        <v>69</v>
      </c>
      <c r="R8" s="87"/>
      <c r="S8" s="222" t="s">
        <v>1</v>
      </c>
      <c r="T8" s="87"/>
      <c r="U8" s="212" t="s">
        <v>48</v>
      </c>
      <c r="V8" s="233" t="s">
        <v>10</v>
      </c>
      <c r="W8" s="87"/>
      <c r="X8" s="204" t="s">
        <v>41</v>
      </c>
      <c r="Y8" s="227" t="s">
        <v>11</v>
      </c>
      <c r="Z8" s="228"/>
      <c r="AA8" s="229"/>
    </row>
    <row r="9" spans="1:27" ht="13.5" customHeight="1">
      <c r="A9" s="241"/>
      <c r="B9" s="173"/>
      <c r="C9" s="241"/>
      <c r="D9" s="244"/>
      <c r="E9" s="251"/>
      <c r="F9" s="237"/>
      <c r="G9" s="220"/>
      <c r="H9" s="88" t="s">
        <v>197</v>
      </c>
      <c r="I9" s="223"/>
      <c r="J9" s="88" t="s">
        <v>197</v>
      </c>
      <c r="K9" s="230"/>
      <c r="L9" s="220"/>
      <c r="M9" s="88" t="s">
        <v>197</v>
      </c>
      <c r="N9" s="223"/>
      <c r="O9" s="88" t="s">
        <v>197</v>
      </c>
      <c r="P9" s="230"/>
      <c r="Q9" s="220"/>
      <c r="R9" s="88" t="s">
        <v>197</v>
      </c>
      <c r="S9" s="223"/>
      <c r="T9" s="88" t="s">
        <v>197</v>
      </c>
      <c r="U9" s="230"/>
      <c r="V9" s="234"/>
      <c r="W9" s="88" t="s">
        <v>197</v>
      </c>
      <c r="X9" s="205"/>
      <c r="Y9" s="225" t="s">
        <v>42</v>
      </c>
      <c r="Z9" s="89"/>
      <c r="AA9" s="212" t="s">
        <v>41</v>
      </c>
    </row>
    <row r="10" spans="1:27" ht="54" customHeight="1">
      <c r="A10" s="242"/>
      <c r="B10" s="174"/>
      <c r="C10" s="242"/>
      <c r="D10" s="245"/>
      <c r="E10" s="252"/>
      <c r="F10" s="238"/>
      <c r="G10" s="221"/>
      <c r="H10" s="90" t="s">
        <v>43</v>
      </c>
      <c r="I10" s="224"/>
      <c r="J10" s="90" t="s">
        <v>68</v>
      </c>
      <c r="K10" s="231"/>
      <c r="L10" s="221"/>
      <c r="M10" s="90" t="s">
        <v>43</v>
      </c>
      <c r="N10" s="224"/>
      <c r="O10" s="90" t="s">
        <v>68</v>
      </c>
      <c r="P10" s="231"/>
      <c r="Q10" s="221"/>
      <c r="R10" s="90" t="s">
        <v>43</v>
      </c>
      <c r="S10" s="224"/>
      <c r="T10" s="90" t="s">
        <v>68</v>
      </c>
      <c r="U10" s="231"/>
      <c r="V10" s="235"/>
      <c r="W10" s="90" t="s">
        <v>44</v>
      </c>
      <c r="X10" s="232"/>
      <c r="Y10" s="226"/>
      <c r="Z10" s="91" t="s">
        <v>137</v>
      </c>
      <c r="AA10" s="213"/>
    </row>
    <row r="11" spans="1:32" s="24" customFormat="1" ht="15" customHeight="1">
      <c r="A11" s="104">
        <v>42</v>
      </c>
      <c r="B11" s="20">
        <v>201</v>
      </c>
      <c r="C11" s="14" t="s">
        <v>70</v>
      </c>
      <c r="D11" s="16" t="s">
        <v>71</v>
      </c>
      <c r="E11" s="104">
        <v>40</v>
      </c>
      <c r="F11" s="92" t="s">
        <v>138</v>
      </c>
      <c r="G11" s="124">
        <v>116</v>
      </c>
      <c r="H11" s="124">
        <v>89</v>
      </c>
      <c r="I11" s="124">
        <v>1560</v>
      </c>
      <c r="J11" s="124">
        <v>422</v>
      </c>
      <c r="K11" s="129">
        <f>IF(G11=""," ",ROUND(J11/I11*100,1))</f>
        <v>27.1</v>
      </c>
      <c r="L11" s="136">
        <v>59</v>
      </c>
      <c r="M11" s="124">
        <v>52</v>
      </c>
      <c r="N11" s="124">
        <v>974</v>
      </c>
      <c r="O11" s="124">
        <v>268</v>
      </c>
      <c r="P11" s="129">
        <f>IF(L11=""," ",ROUND(O11/N11*100,1))</f>
        <v>27.5</v>
      </c>
      <c r="Q11" s="136">
        <v>6</v>
      </c>
      <c r="R11" s="124">
        <v>2</v>
      </c>
      <c r="S11" s="124">
        <v>57</v>
      </c>
      <c r="T11" s="124">
        <v>4</v>
      </c>
      <c r="U11" s="129">
        <f>IF(Q11=""," ",ROUND(T11/S11*100,1))</f>
        <v>7</v>
      </c>
      <c r="V11" s="119">
        <v>374</v>
      </c>
      <c r="W11" s="124">
        <v>29</v>
      </c>
      <c r="X11" s="147">
        <f>IF(V11=""," ",ROUND(W11/V11*100,1))</f>
        <v>7.8</v>
      </c>
      <c r="Y11" s="124">
        <v>265</v>
      </c>
      <c r="Z11" s="124">
        <v>9</v>
      </c>
      <c r="AA11" s="129">
        <f>IF(Y11=""," ",ROUND(Z11/Y11*100,1))</f>
        <v>3.4</v>
      </c>
      <c r="AC11" s="86">
        <v>0</v>
      </c>
      <c r="AD11" s="86"/>
      <c r="AF11" s="24">
        <v>0</v>
      </c>
    </row>
    <row r="12" spans="1:32" s="24" customFormat="1" ht="15" customHeight="1">
      <c r="A12" s="104">
        <v>42</v>
      </c>
      <c r="B12" s="20">
        <v>202</v>
      </c>
      <c r="C12" s="14" t="s">
        <v>70</v>
      </c>
      <c r="D12" s="16" t="s">
        <v>75</v>
      </c>
      <c r="E12" s="104">
        <v>40</v>
      </c>
      <c r="F12" s="92" t="s">
        <v>141</v>
      </c>
      <c r="G12" s="124">
        <v>45</v>
      </c>
      <c r="H12" s="124">
        <v>37</v>
      </c>
      <c r="I12" s="124">
        <v>488</v>
      </c>
      <c r="J12" s="124">
        <v>140</v>
      </c>
      <c r="K12" s="129">
        <f aca="true" t="shared" si="0" ref="K12:K31">IF(G12=""," ",ROUND(J12/I12*100,1))</f>
        <v>28.7</v>
      </c>
      <c r="L12" s="136">
        <v>45</v>
      </c>
      <c r="M12" s="124">
        <v>37</v>
      </c>
      <c r="N12" s="124">
        <v>746</v>
      </c>
      <c r="O12" s="124">
        <v>174</v>
      </c>
      <c r="P12" s="129">
        <f>IF(L12=""," ",ROUND(O12/N12*100,1))</f>
        <v>23.3</v>
      </c>
      <c r="Q12" s="136">
        <v>6</v>
      </c>
      <c r="R12" s="124">
        <v>3</v>
      </c>
      <c r="S12" s="124">
        <v>61</v>
      </c>
      <c r="T12" s="124">
        <v>4</v>
      </c>
      <c r="U12" s="129">
        <f>IF(Q12=""," ",ROUND(T12/S12*100,1))</f>
        <v>6.6</v>
      </c>
      <c r="V12" s="119">
        <v>273</v>
      </c>
      <c r="W12" s="124">
        <v>26</v>
      </c>
      <c r="X12" s="147">
        <f>IF(V12=""," ",ROUND(W12/V12*100,1))</f>
        <v>9.5</v>
      </c>
      <c r="Y12" s="124">
        <v>141</v>
      </c>
      <c r="Z12" s="124">
        <v>9</v>
      </c>
      <c r="AA12" s="129">
        <f>IF(Y12=""," ",ROUND(Z12/Y12*100,1))</f>
        <v>6.4</v>
      </c>
      <c r="AC12" s="93">
        <v>0</v>
      </c>
      <c r="AD12" s="93"/>
      <c r="AF12" s="94">
        <v>0</v>
      </c>
    </row>
    <row r="13" spans="1:32" s="24" customFormat="1" ht="15" customHeight="1">
      <c r="A13" s="104">
        <v>42</v>
      </c>
      <c r="B13" s="20">
        <v>203</v>
      </c>
      <c r="C13" s="14" t="s">
        <v>70</v>
      </c>
      <c r="D13" s="25" t="s">
        <v>76</v>
      </c>
      <c r="E13" s="104">
        <v>33.3</v>
      </c>
      <c r="F13" s="92" t="s">
        <v>141</v>
      </c>
      <c r="G13" s="124">
        <v>27</v>
      </c>
      <c r="H13" s="124">
        <v>22</v>
      </c>
      <c r="I13" s="124">
        <v>433</v>
      </c>
      <c r="J13" s="124">
        <v>98</v>
      </c>
      <c r="K13" s="129">
        <f t="shared" si="0"/>
        <v>22.6</v>
      </c>
      <c r="L13" s="136">
        <v>27</v>
      </c>
      <c r="M13" s="124">
        <v>22</v>
      </c>
      <c r="N13" s="124">
        <v>433</v>
      </c>
      <c r="O13" s="124">
        <v>98</v>
      </c>
      <c r="P13" s="129">
        <f aca="true" t="shared" si="1" ref="P13:P31">IF(L13=""," ",ROUND(O13/N13*100,1))</f>
        <v>22.6</v>
      </c>
      <c r="Q13" s="136">
        <v>6</v>
      </c>
      <c r="R13" s="124">
        <v>3</v>
      </c>
      <c r="S13" s="124">
        <v>47</v>
      </c>
      <c r="T13" s="124">
        <v>4</v>
      </c>
      <c r="U13" s="129">
        <f aca="true" t="shared" si="2" ref="U13:U31">IF(Q13=""," ",ROUND(T13/S13*100,1))</f>
        <v>8.5</v>
      </c>
      <c r="V13" s="119">
        <v>28</v>
      </c>
      <c r="W13" s="124">
        <v>1</v>
      </c>
      <c r="X13" s="147">
        <f aca="true" t="shared" si="3" ref="X13:X31">IF(V13=""," ",ROUND(W13/V13*100,1))</f>
        <v>3.6</v>
      </c>
      <c r="Y13" s="124">
        <v>24</v>
      </c>
      <c r="Z13" s="124">
        <v>0</v>
      </c>
      <c r="AA13" s="129">
        <f aca="true" t="shared" si="4" ref="AA13:AA31">IF(Y13=""," ",ROUND(Z13/Y13*100,1))</f>
        <v>0</v>
      </c>
      <c r="AC13" s="86">
        <v>2.2</v>
      </c>
      <c r="AD13" s="86"/>
      <c r="AF13" s="94">
        <v>0</v>
      </c>
    </row>
    <row r="14" spans="1:32" s="24" customFormat="1" ht="15" customHeight="1">
      <c r="A14" s="104">
        <v>42</v>
      </c>
      <c r="B14" s="20">
        <v>204</v>
      </c>
      <c r="C14" s="14" t="s">
        <v>70</v>
      </c>
      <c r="D14" s="25" t="s">
        <v>77</v>
      </c>
      <c r="E14" s="104">
        <v>33.3</v>
      </c>
      <c r="F14" s="92" t="s">
        <v>138</v>
      </c>
      <c r="G14" s="124">
        <v>36</v>
      </c>
      <c r="H14" s="124">
        <v>35</v>
      </c>
      <c r="I14" s="124">
        <v>600</v>
      </c>
      <c r="J14" s="124">
        <v>189</v>
      </c>
      <c r="K14" s="129">
        <f t="shared" si="0"/>
        <v>31.5</v>
      </c>
      <c r="L14" s="136">
        <v>26</v>
      </c>
      <c r="M14" s="124">
        <v>26</v>
      </c>
      <c r="N14" s="124">
        <v>490</v>
      </c>
      <c r="O14" s="124">
        <v>149</v>
      </c>
      <c r="P14" s="129">
        <f t="shared" si="1"/>
        <v>30.4</v>
      </c>
      <c r="Q14" s="136">
        <v>6</v>
      </c>
      <c r="R14" s="124">
        <v>4</v>
      </c>
      <c r="S14" s="124">
        <v>55</v>
      </c>
      <c r="T14" s="124">
        <v>5</v>
      </c>
      <c r="U14" s="129">
        <f t="shared" si="2"/>
        <v>9.1</v>
      </c>
      <c r="V14" s="119">
        <v>145</v>
      </c>
      <c r="W14" s="124">
        <v>8</v>
      </c>
      <c r="X14" s="147">
        <f t="shared" si="3"/>
        <v>5.5</v>
      </c>
      <c r="Y14" s="124">
        <v>115</v>
      </c>
      <c r="Z14" s="124">
        <v>6</v>
      </c>
      <c r="AA14" s="129">
        <f t="shared" si="4"/>
        <v>5.2</v>
      </c>
      <c r="AC14" s="86">
        <v>2.4</v>
      </c>
      <c r="AD14" s="86"/>
      <c r="AF14" s="94">
        <v>0</v>
      </c>
    </row>
    <row r="15" spans="1:32" s="24" customFormat="1" ht="15" customHeight="1">
      <c r="A15" s="104">
        <v>42</v>
      </c>
      <c r="B15" s="20">
        <v>205</v>
      </c>
      <c r="C15" s="14" t="s">
        <v>70</v>
      </c>
      <c r="D15" s="25" t="s">
        <v>78</v>
      </c>
      <c r="E15" s="104">
        <v>33</v>
      </c>
      <c r="F15" s="92" t="s">
        <v>138</v>
      </c>
      <c r="G15" s="124">
        <v>60</v>
      </c>
      <c r="H15" s="124">
        <v>52</v>
      </c>
      <c r="I15" s="124">
        <v>779</v>
      </c>
      <c r="J15" s="124">
        <v>192</v>
      </c>
      <c r="K15" s="129">
        <f t="shared" si="0"/>
        <v>24.6</v>
      </c>
      <c r="L15" s="136">
        <v>32</v>
      </c>
      <c r="M15" s="124">
        <v>31</v>
      </c>
      <c r="N15" s="124">
        <v>449</v>
      </c>
      <c r="O15" s="124">
        <v>105</v>
      </c>
      <c r="P15" s="129">
        <f t="shared" si="1"/>
        <v>23.4</v>
      </c>
      <c r="Q15" s="136">
        <v>6</v>
      </c>
      <c r="R15" s="124">
        <v>3</v>
      </c>
      <c r="S15" s="124">
        <v>49</v>
      </c>
      <c r="T15" s="124">
        <v>7</v>
      </c>
      <c r="U15" s="129">
        <f t="shared" si="2"/>
        <v>14.3</v>
      </c>
      <c r="V15" s="119">
        <v>86</v>
      </c>
      <c r="W15" s="124">
        <v>4</v>
      </c>
      <c r="X15" s="147">
        <f t="shared" si="3"/>
        <v>4.7</v>
      </c>
      <c r="Y15" s="124">
        <v>84</v>
      </c>
      <c r="Z15" s="124">
        <v>2</v>
      </c>
      <c r="AA15" s="129">
        <f t="shared" si="4"/>
        <v>2.4</v>
      </c>
      <c r="AC15" s="86">
        <v>2.9</v>
      </c>
      <c r="AD15" s="86"/>
      <c r="AF15" s="94">
        <v>0</v>
      </c>
    </row>
    <row r="16" spans="1:33" s="24" customFormat="1" ht="15" customHeight="1">
      <c r="A16" s="104">
        <v>42</v>
      </c>
      <c r="B16" s="20">
        <v>207</v>
      </c>
      <c r="C16" s="14" t="s">
        <v>70</v>
      </c>
      <c r="D16" s="25" t="s">
        <v>79</v>
      </c>
      <c r="E16" s="104">
        <v>30</v>
      </c>
      <c r="F16" s="92" t="s">
        <v>140</v>
      </c>
      <c r="G16" s="124">
        <v>46</v>
      </c>
      <c r="H16" s="124">
        <v>34</v>
      </c>
      <c r="I16" s="124">
        <v>629</v>
      </c>
      <c r="J16" s="124">
        <v>101</v>
      </c>
      <c r="K16" s="129">
        <f t="shared" si="0"/>
        <v>16.1</v>
      </c>
      <c r="L16" s="136">
        <v>46</v>
      </c>
      <c r="M16" s="124">
        <v>34</v>
      </c>
      <c r="N16" s="124">
        <v>629</v>
      </c>
      <c r="O16" s="124">
        <v>101</v>
      </c>
      <c r="P16" s="129">
        <f t="shared" si="1"/>
        <v>16.1</v>
      </c>
      <c r="Q16" s="136">
        <v>6</v>
      </c>
      <c r="R16" s="124">
        <v>1</v>
      </c>
      <c r="S16" s="124">
        <v>51</v>
      </c>
      <c r="T16" s="124">
        <v>1</v>
      </c>
      <c r="U16" s="129">
        <f t="shared" si="2"/>
        <v>2</v>
      </c>
      <c r="V16" s="119">
        <v>34</v>
      </c>
      <c r="W16" s="124">
        <v>1</v>
      </c>
      <c r="X16" s="127">
        <f t="shared" si="3"/>
        <v>2.9</v>
      </c>
      <c r="Y16" s="143">
        <v>25</v>
      </c>
      <c r="Z16" s="124">
        <v>0</v>
      </c>
      <c r="AA16" s="129">
        <f t="shared" si="4"/>
        <v>0</v>
      </c>
      <c r="AC16" s="86">
        <v>3.6</v>
      </c>
      <c r="AD16" s="86"/>
      <c r="AF16" s="95">
        <v>0</v>
      </c>
      <c r="AG16" s="93"/>
    </row>
    <row r="17" spans="1:32" s="24" customFormat="1" ht="15" customHeight="1">
      <c r="A17" s="104">
        <v>42</v>
      </c>
      <c r="B17" s="20">
        <v>208</v>
      </c>
      <c r="C17" s="14" t="s">
        <v>70</v>
      </c>
      <c r="D17" s="25" t="s">
        <v>80</v>
      </c>
      <c r="E17" s="104">
        <v>20</v>
      </c>
      <c r="F17" s="92" t="s">
        <v>198</v>
      </c>
      <c r="G17" s="124">
        <v>45</v>
      </c>
      <c r="H17" s="124">
        <v>35</v>
      </c>
      <c r="I17" s="124">
        <v>800</v>
      </c>
      <c r="J17" s="124">
        <v>168</v>
      </c>
      <c r="K17" s="129">
        <f t="shared" si="0"/>
        <v>21</v>
      </c>
      <c r="L17" s="136">
        <v>30</v>
      </c>
      <c r="M17" s="124">
        <v>22</v>
      </c>
      <c r="N17" s="124">
        <v>499</v>
      </c>
      <c r="O17" s="124">
        <v>99</v>
      </c>
      <c r="P17" s="129">
        <f t="shared" si="1"/>
        <v>19.8</v>
      </c>
      <c r="Q17" s="136">
        <v>6</v>
      </c>
      <c r="R17" s="124">
        <v>3</v>
      </c>
      <c r="S17" s="124">
        <v>56</v>
      </c>
      <c r="T17" s="124">
        <v>7</v>
      </c>
      <c r="U17" s="129">
        <f t="shared" si="2"/>
        <v>12.5</v>
      </c>
      <c r="V17" s="119">
        <v>41</v>
      </c>
      <c r="W17" s="124">
        <v>1</v>
      </c>
      <c r="X17" s="147">
        <f t="shared" si="3"/>
        <v>2.4</v>
      </c>
      <c r="Y17" s="124">
        <v>32</v>
      </c>
      <c r="Z17" s="124">
        <v>1</v>
      </c>
      <c r="AA17" s="129">
        <f t="shared" si="4"/>
        <v>3.1</v>
      </c>
      <c r="AC17" s="86">
        <v>3.7</v>
      </c>
      <c r="AD17" s="86"/>
      <c r="AF17" s="94">
        <v>2.4</v>
      </c>
    </row>
    <row r="18" spans="1:32" s="24" customFormat="1" ht="15" customHeight="1">
      <c r="A18" s="104">
        <v>42</v>
      </c>
      <c r="B18" s="20">
        <v>209</v>
      </c>
      <c r="C18" s="14" t="s">
        <v>70</v>
      </c>
      <c r="D18" s="25" t="s">
        <v>81</v>
      </c>
      <c r="E18" s="104">
        <v>20</v>
      </c>
      <c r="F18" s="92" t="s">
        <v>140</v>
      </c>
      <c r="G18" s="124">
        <v>18</v>
      </c>
      <c r="H18" s="124">
        <v>10</v>
      </c>
      <c r="I18" s="124">
        <v>377</v>
      </c>
      <c r="J18" s="124">
        <v>47</v>
      </c>
      <c r="K18" s="129">
        <f t="shared" si="0"/>
        <v>12.5</v>
      </c>
      <c r="L18" s="136">
        <v>13</v>
      </c>
      <c r="M18" s="124">
        <v>8</v>
      </c>
      <c r="N18" s="124">
        <v>335</v>
      </c>
      <c r="O18" s="124">
        <v>44</v>
      </c>
      <c r="P18" s="129">
        <f t="shared" si="1"/>
        <v>13.1</v>
      </c>
      <c r="Q18" s="136">
        <v>5</v>
      </c>
      <c r="R18" s="124">
        <v>2</v>
      </c>
      <c r="S18" s="124">
        <v>42</v>
      </c>
      <c r="T18" s="124">
        <v>3</v>
      </c>
      <c r="U18" s="129">
        <f t="shared" si="2"/>
        <v>7.1</v>
      </c>
      <c r="V18" s="119">
        <v>99</v>
      </c>
      <c r="W18" s="124">
        <v>4</v>
      </c>
      <c r="X18" s="147">
        <f t="shared" si="3"/>
        <v>4</v>
      </c>
      <c r="Y18" s="124">
        <v>77</v>
      </c>
      <c r="Z18" s="124">
        <v>3</v>
      </c>
      <c r="AA18" s="129">
        <f t="shared" si="4"/>
        <v>3.9</v>
      </c>
      <c r="AC18" s="86">
        <v>4</v>
      </c>
      <c r="AD18" s="86"/>
      <c r="AF18" s="94">
        <v>3.1</v>
      </c>
    </row>
    <row r="19" spans="1:32" s="24" customFormat="1" ht="15" customHeight="1">
      <c r="A19" s="104">
        <v>42</v>
      </c>
      <c r="B19" s="20">
        <v>210</v>
      </c>
      <c r="C19" s="14" t="s">
        <v>70</v>
      </c>
      <c r="D19" s="25" t="s">
        <v>82</v>
      </c>
      <c r="E19" s="104">
        <v>30</v>
      </c>
      <c r="F19" s="92" t="s">
        <v>142</v>
      </c>
      <c r="G19" s="124">
        <v>53</v>
      </c>
      <c r="H19" s="124">
        <v>31</v>
      </c>
      <c r="I19" s="124">
        <v>627</v>
      </c>
      <c r="J19" s="124">
        <v>120</v>
      </c>
      <c r="K19" s="129">
        <f t="shared" si="0"/>
        <v>19.1</v>
      </c>
      <c r="L19" s="136">
        <v>53</v>
      </c>
      <c r="M19" s="124">
        <v>31</v>
      </c>
      <c r="N19" s="124">
        <v>627</v>
      </c>
      <c r="O19" s="124">
        <v>120</v>
      </c>
      <c r="P19" s="129">
        <f t="shared" si="1"/>
        <v>19.1</v>
      </c>
      <c r="Q19" s="136">
        <v>5</v>
      </c>
      <c r="R19" s="124">
        <v>3</v>
      </c>
      <c r="S19" s="124">
        <v>46</v>
      </c>
      <c r="T19" s="124">
        <v>3</v>
      </c>
      <c r="U19" s="129">
        <f t="shared" si="2"/>
        <v>6.5</v>
      </c>
      <c r="V19" s="119">
        <v>67</v>
      </c>
      <c r="W19" s="124">
        <v>15</v>
      </c>
      <c r="X19" s="147">
        <f t="shared" si="3"/>
        <v>22.4</v>
      </c>
      <c r="Y19" s="124">
        <v>50</v>
      </c>
      <c r="Z19" s="124">
        <v>6</v>
      </c>
      <c r="AA19" s="129">
        <f t="shared" si="4"/>
        <v>12</v>
      </c>
      <c r="AC19" s="93">
        <v>4.7</v>
      </c>
      <c r="AD19" s="93"/>
      <c r="AF19" s="94">
        <v>3.4</v>
      </c>
    </row>
    <row r="20" spans="1:33" s="24" customFormat="1" ht="15" customHeight="1">
      <c r="A20" s="104">
        <v>42</v>
      </c>
      <c r="B20" s="20">
        <v>211</v>
      </c>
      <c r="C20" s="14" t="s">
        <v>70</v>
      </c>
      <c r="D20" s="25" t="s">
        <v>83</v>
      </c>
      <c r="E20" s="104">
        <v>30</v>
      </c>
      <c r="F20" s="92" t="s">
        <v>140</v>
      </c>
      <c r="G20" s="124">
        <v>71</v>
      </c>
      <c r="H20" s="124">
        <v>37</v>
      </c>
      <c r="I20" s="124">
        <v>1149</v>
      </c>
      <c r="J20" s="124">
        <v>243</v>
      </c>
      <c r="K20" s="129">
        <f t="shared" si="0"/>
        <v>21.1</v>
      </c>
      <c r="L20" s="136">
        <v>71</v>
      </c>
      <c r="M20" s="124">
        <v>37</v>
      </c>
      <c r="N20" s="124">
        <v>1149</v>
      </c>
      <c r="O20" s="124">
        <v>243</v>
      </c>
      <c r="P20" s="129">
        <f t="shared" si="1"/>
        <v>21.1</v>
      </c>
      <c r="Q20" s="136">
        <v>6</v>
      </c>
      <c r="R20" s="124">
        <v>3</v>
      </c>
      <c r="S20" s="124">
        <v>54</v>
      </c>
      <c r="T20" s="124">
        <v>4</v>
      </c>
      <c r="U20" s="129">
        <f t="shared" si="2"/>
        <v>7.4</v>
      </c>
      <c r="V20" s="119">
        <v>80</v>
      </c>
      <c r="W20" s="124">
        <v>5</v>
      </c>
      <c r="X20" s="147">
        <f t="shared" si="3"/>
        <v>6.3</v>
      </c>
      <c r="Y20" s="124">
        <v>80</v>
      </c>
      <c r="Z20" s="124">
        <v>5</v>
      </c>
      <c r="AA20" s="129">
        <f t="shared" si="4"/>
        <v>6.3</v>
      </c>
      <c r="AC20" s="86">
        <v>5.5</v>
      </c>
      <c r="AD20" s="86"/>
      <c r="AF20" s="95">
        <v>3.9</v>
      </c>
      <c r="AG20" s="93"/>
    </row>
    <row r="21" spans="1:32" s="24" customFormat="1" ht="15" customHeight="1">
      <c r="A21" s="104">
        <v>42</v>
      </c>
      <c r="B21" s="20">
        <v>212</v>
      </c>
      <c r="C21" s="14" t="s">
        <v>70</v>
      </c>
      <c r="D21" s="25" t="s">
        <v>84</v>
      </c>
      <c r="E21" s="104">
        <v>25</v>
      </c>
      <c r="F21" s="92" t="s">
        <v>140</v>
      </c>
      <c r="G21" s="136">
        <v>35</v>
      </c>
      <c r="H21" s="124">
        <v>26</v>
      </c>
      <c r="I21" s="124">
        <v>569</v>
      </c>
      <c r="J21" s="124">
        <v>121</v>
      </c>
      <c r="K21" s="129">
        <f t="shared" si="0"/>
        <v>21.3</v>
      </c>
      <c r="L21" s="136">
        <v>35</v>
      </c>
      <c r="M21" s="124">
        <v>26</v>
      </c>
      <c r="N21" s="124">
        <v>569</v>
      </c>
      <c r="O21" s="124">
        <v>121</v>
      </c>
      <c r="P21" s="129">
        <f t="shared" si="1"/>
        <v>21.3</v>
      </c>
      <c r="Q21" s="136">
        <v>5</v>
      </c>
      <c r="R21" s="124">
        <v>2</v>
      </c>
      <c r="S21" s="124">
        <v>46</v>
      </c>
      <c r="T21" s="124">
        <v>5</v>
      </c>
      <c r="U21" s="129">
        <f t="shared" si="2"/>
        <v>10.9</v>
      </c>
      <c r="V21" s="119">
        <v>61</v>
      </c>
      <c r="W21" s="124">
        <v>7</v>
      </c>
      <c r="X21" s="147">
        <f t="shared" si="3"/>
        <v>11.5</v>
      </c>
      <c r="Y21" s="124">
        <v>55</v>
      </c>
      <c r="Z21" s="124">
        <v>6</v>
      </c>
      <c r="AA21" s="129">
        <f t="shared" si="4"/>
        <v>10.9</v>
      </c>
      <c r="AC21" s="86">
        <v>6.3</v>
      </c>
      <c r="AD21" s="86"/>
      <c r="AF21" s="94">
        <v>5.2</v>
      </c>
    </row>
    <row r="22" spans="1:32" s="24" customFormat="1" ht="15" customHeight="1">
      <c r="A22" s="104">
        <v>42</v>
      </c>
      <c r="B22" s="20">
        <v>213</v>
      </c>
      <c r="C22" s="14" t="s">
        <v>70</v>
      </c>
      <c r="D22" s="25" t="s">
        <v>85</v>
      </c>
      <c r="E22" s="104">
        <v>22.3</v>
      </c>
      <c r="F22" s="92" t="s">
        <v>139</v>
      </c>
      <c r="G22" s="124">
        <v>19</v>
      </c>
      <c r="H22" s="124">
        <v>13</v>
      </c>
      <c r="I22" s="124">
        <v>270</v>
      </c>
      <c r="J22" s="124">
        <v>51</v>
      </c>
      <c r="K22" s="129">
        <f t="shared" si="0"/>
        <v>18.9</v>
      </c>
      <c r="L22" s="136">
        <v>19</v>
      </c>
      <c r="M22" s="124">
        <v>13</v>
      </c>
      <c r="N22" s="124">
        <v>270</v>
      </c>
      <c r="O22" s="124">
        <v>51</v>
      </c>
      <c r="P22" s="129">
        <f t="shared" si="1"/>
        <v>18.9</v>
      </c>
      <c r="Q22" s="136">
        <v>5</v>
      </c>
      <c r="R22" s="124">
        <v>1</v>
      </c>
      <c r="S22" s="124">
        <v>49</v>
      </c>
      <c r="T22" s="124">
        <v>1</v>
      </c>
      <c r="U22" s="129">
        <f t="shared" si="2"/>
        <v>2</v>
      </c>
      <c r="V22" s="119">
        <v>92</v>
      </c>
      <c r="W22" s="124">
        <v>15</v>
      </c>
      <c r="X22" s="147">
        <f t="shared" si="3"/>
        <v>16.3</v>
      </c>
      <c r="Y22" s="124">
        <v>92</v>
      </c>
      <c r="Z22" s="124">
        <v>15</v>
      </c>
      <c r="AA22" s="129">
        <f t="shared" si="4"/>
        <v>16.3</v>
      </c>
      <c r="AC22" s="86">
        <v>6.6</v>
      </c>
      <c r="AD22" s="86"/>
      <c r="AF22" s="94">
        <v>5.8</v>
      </c>
    </row>
    <row r="23" spans="1:32" s="24" customFormat="1" ht="15" customHeight="1">
      <c r="A23" s="104">
        <v>42</v>
      </c>
      <c r="B23" s="20">
        <v>214</v>
      </c>
      <c r="C23" s="14" t="s">
        <v>70</v>
      </c>
      <c r="D23" s="25" t="s">
        <v>86</v>
      </c>
      <c r="E23" s="104">
        <v>23.3</v>
      </c>
      <c r="F23" s="92" t="s">
        <v>139</v>
      </c>
      <c r="G23" s="124">
        <v>19</v>
      </c>
      <c r="H23" s="124">
        <v>13</v>
      </c>
      <c r="I23" s="124">
        <v>280</v>
      </c>
      <c r="J23" s="124">
        <v>30</v>
      </c>
      <c r="K23" s="129">
        <f t="shared" si="0"/>
        <v>10.7</v>
      </c>
      <c r="L23" s="136">
        <v>19</v>
      </c>
      <c r="M23" s="124">
        <v>13</v>
      </c>
      <c r="N23" s="124">
        <v>280</v>
      </c>
      <c r="O23" s="124">
        <v>30</v>
      </c>
      <c r="P23" s="129">
        <f t="shared" si="1"/>
        <v>10.7</v>
      </c>
      <c r="Q23" s="136">
        <v>5</v>
      </c>
      <c r="R23" s="124">
        <v>2</v>
      </c>
      <c r="S23" s="124">
        <v>51</v>
      </c>
      <c r="T23" s="124">
        <v>3</v>
      </c>
      <c r="U23" s="129">
        <f t="shared" si="2"/>
        <v>5.9</v>
      </c>
      <c r="V23" s="119">
        <v>61</v>
      </c>
      <c r="W23" s="124">
        <v>4</v>
      </c>
      <c r="X23" s="147">
        <f t="shared" si="3"/>
        <v>6.6</v>
      </c>
      <c r="Y23" s="124">
        <v>61</v>
      </c>
      <c r="Z23" s="124">
        <v>4</v>
      </c>
      <c r="AA23" s="129">
        <f t="shared" si="4"/>
        <v>6.6</v>
      </c>
      <c r="AC23" s="86">
        <v>7.8</v>
      </c>
      <c r="AD23" s="86"/>
      <c r="AF23" s="94">
        <v>5.9</v>
      </c>
    </row>
    <row r="24" spans="1:32" s="24" customFormat="1" ht="15" customHeight="1">
      <c r="A24" s="104">
        <v>42</v>
      </c>
      <c r="B24" s="20">
        <v>307</v>
      </c>
      <c r="C24" s="14" t="s">
        <v>70</v>
      </c>
      <c r="D24" s="25" t="s">
        <v>87</v>
      </c>
      <c r="E24" s="104">
        <v>40</v>
      </c>
      <c r="F24" s="92" t="s">
        <v>139</v>
      </c>
      <c r="G24" s="124">
        <v>51</v>
      </c>
      <c r="H24" s="124">
        <v>44</v>
      </c>
      <c r="I24" s="124">
        <v>625</v>
      </c>
      <c r="J24" s="124">
        <v>218</v>
      </c>
      <c r="K24" s="129">
        <f t="shared" si="0"/>
        <v>34.9</v>
      </c>
      <c r="L24" s="136">
        <v>20</v>
      </c>
      <c r="M24" s="124">
        <v>18</v>
      </c>
      <c r="N24" s="124">
        <v>266</v>
      </c>
      <c r="O24" s="124">
        <v>74</v>
      </c>
      <c r="P24" s="129">
        <f t="shared" si="1"/>
        <v>27.8</v>
      </c>
      <c r="Q24" s="136">
        <v>5</v>
      </c>
      <c r="R24" s="124">
        <v>3</v>
      </c>
      <c r="S24" s="124">
        <v>30</v>
      </c>
      <c r="T24" s="124">
        <v>7</v>
      </c>
      <c r="U24" s="129">
        <f t="shared" si="2"/>
        <v>23.3</v>
      </c>
      <c r="V24" s="119">
        <v>54</v>
      </c>
      <c r="W24" s="124">
        <v>5</v>
      </c>
      <c r="X24" s="147">
        <f t="shared" si="3"/>
        <v>9.3</v>
      </c>
      <c r="Y24" s="124">
        <v>52</v>
      </c>
      <c r="Z24" s="124">
        <v>3</v>
      </c>
      <c r="AA24" s="129">
        <f t="shared" si="4"/>
        <v>5.8</v>
      </c>
      <c r="AC24" s="86">
        <v>8.3</v>
      </c>
      <c r="AD24" s="86"/>
      <c r="AF24" s="94">
        <v>6.3</v>
      </c>
    </row>
    <row r="25" spans="1:33" s="24" customFormat="1" ht="15" customHeight="1">
      <c r="A25" s="104">
        <v>42</v>
      </c>
      <c r="B25" s="20">
        <v>308</v>
      </c>
      <c r="C25" s="14" t="s">
        <v>70</v>
      </c>
      <c r="D25" s="25" t="s">
        <v>88</v>
      </c>
      <c r="E25" s="104"/>
      <c r="F25" s="92"/>
      <c r="G25" s="124"/>
      <c r="H25" s="124"/>
      <c r="I25" s="124"/>
      <c r="J25" s="124"/>
      <c r="K25" s="129" t="str">
        <f t="shared" si="0"/>
        <v> </v>
      </c>
      <c r="L25" s="136">
        <v>27</v>
      </c>
      <c r="M25" s="124">
        <v>24</v>
      </c>
      <c r="N25" s="124">
        <v>279</v>
      </c>
      <c r="O25" s="124">
        <v>73</v>
      </c>
      <c r="P25" s="129">
        <f t="shared" si="1"/>
        <v>26.2</v>
      </c>
      <c r="Q25" s="136">
        <v>5</v>
      </c>
      <c r="R25" s="124">
        <v>2</v>
      </c>
      <c r="S25" s="124">
        <v>28</v>
      </c>
      <c r="T25" s="124">
        <v>3</v>
      </c>
      <c r="U25" s="129">
        <f t="shared" si="2"/>
        <v>10.7</v>
      </c>
      <c r="V25" s="119">
        <v>27</v>
      </c>
      <c r="W25" s="124">
        <v>1</v>
      </c>
      <c r="X25" s="147">
        <f t="shared" si="3"/>
        <v>3.7</v>
      </c>
      <c r="Y25" s="124">
        <v>21</v>
      </c>
      <c r="Z25" s="124">
        <v>0</v>
      </c>
      <c r="AA25" s="129">
        <f t="shared" si="4"/>
        <v>0</v>
      </c>
      <c r="AC25" s="86">
        <v>9.3</v>
      </c>
      <c r="AD25" s="86"/>
      <c r="AF25" s="96">
        <v>6.4</v>
      </c>
      <c r="AG25" s="86"/>
    </row>
    <row r="26" spans="1:33" s="24" customFormat="1" ht="15" customHeight="1">
      <c r="A26" s="104">
        <v>42</v>
      </c>
      <c r="B26" s="20">
        <v>321</v>
      </c>
      <c r="C26" s="14" t="s">
        <v>70</v>
      </c>
      <c r="D26" s="25" t="s">
        <v>89</v>
      </c>
      <c r="E26" s="104"/>
      <c r="F26" s="92"/>
      <c r="G26" s="124"/>
      <c r="H26" s="124"/>
      <c r="I26" s="124"/>
      <c r="J26" s="124"/>
      <c r="K26" s="129" t="str">
        <f t="shared" si="0"/>
        <v> </v>
      </c>
      <c r="L26" s="136">
        <v>8</v>
      </c>
      <c r="M26" s="124">
        <v>5</v>
      </c>
      <c r="N26" s="124">
        <v>89</v>
      </c>
      <c r="O26" s="124">
        <v>11</v>
      </c>
      <c r="P26" s="129">
        <f t="shared" si="1"/>
        <v>12.4</v>
      </c>
      <c r="Q26" s="136">
        <v>5</v>
      </c>
      <c r="R26" s="124">
        <v>2</v>
      </c>
      <c r="S26" s="124">
        <v>31</v>
      </c>
      <c r="T26" s="124">
        <v>3</v>
      </c>
      <c r="U26" s="129">
        <f t="shared" si="2"/>
        <v>9.7</v>
      </c>
      <c r="V26" s="119">
        <v>12</v>
      </c>
      <c r="W26" s="124">
        <v>0</v>
      </c>
      <c r="X26" s="147">
        <f t="shared" si="3"/>
        <v>0</v>
      </c>
      <c r="Y26" s="124">
        <v>12</v>
      </c>
      <c r="Z26" s="124">
        <v>0</v>
      </c>
      <c r="AA26" s="129">
        <f t="shared" si="4"/>
        <v>0</v>
      </c>
      <c r="AC26" s="93">
        <v>9.5</v>
      </c>
      <c r="AD26" s="93"/>
      <c r="AF26" s="95">
        <v>6.6</v>
      </c>
      <c r="AG26" s="95"/>
    </row>
    <row r="27" spans="1:32" s="24" customFormat="1" ht="15" customHeight="1">
      <c r="A27" s="104">
        <v>42</v>
      </c>
      <c r="B27" s="20">
        <v>322</v>
      </c>
      <c r="C27" s="14" t="s">
        <v>70</v>
      </c>
      <c r="D27" s="25" t="s">
        <v>90</v>
      </c>
      <c r="E27" s="104"/>
      <c r="F27" s="92"/>
      <c r="G27" s="124"/>
      <c r="H27" s="124"/>
      <c r="I27" s="124"/>
      <c r="J27" s="124"/>
      <c r="K27" s="129" t="str">
        <f t="shared" si="0"/>
        <v> </v>
      </c>
      <c r="L27" s="136">
        <v>16</v>
      </c>
      <c r="M27" s="124">
        <v>10</v>
      </c>
      <c r="N27" s="124">
        <v>173</v>
      </c>
      <c r="O27" s="124">
        <v>17</v>
      </c>
      <c r="P27" s="129">
        <f t="shared" si="1"/>
        <v>9.8</v>
      </c>
      <c r="Q27" s="136">
        <v>5</v>
      </c>
      <c r="R27" s="124">
        <v>3</v>
      </c>
      <c r="S27" s="124">
        <v>29</v>
      </c>
      <c r="T27" s="124">
        <v>5</v>
      </c>
      <c r="U27" s="129">
        <f t="shared" si="2"/>
        <v>17.2</v>
      </c>
      <c r="V27" s="119">
        <v>12</v>
      </c>
      <c r="W27" s="124">
        <v>1</v>
      </c>
      <c r="X27" s="147">
        <f t="shared" si="3"/>
        <v>8.3</v>
      </c>
      <c r="Y27" s="124">
        <v>10</v>
      </c>
      <c r="Z27" s="124">
        <v>1</v>
      </c>
      <c r="AA27" s="129">
        <f t="shared" si="4"/>
        <v>10</v>
      </c>
      <c r="AC27" s="74">
        <v>11.5</v>
      </c>
      <c r="AD27" s="74"/>
      <c r="AF27" s="94">
        <v>10</v>
      </c>
    </row>
    <row r="28" spans="1:32" s="24" customFormat="1" ht="15" customHeight="1">
      <c r="A28" s="104">
        <v>42</v>
      </c>
      <c r="B28" s="20">
        <v>323</v>
      </c>
      <c r="C28" s="14" t="s">
        <v>70</v>
      </c>
      <c r="D28" s="25" t="s">
        <v>91</v>
      </c>
      <c r="E28" s="104"/>
      <c r="F28" s="92"/>
      <c r="G28" s="124"/>
      <c r="H28" s="124"/>
      <c r="I28" s="124"/>
      <c r="J28" s="124"/>
      <c r="K28" s="129" t="str">
        <f t="shared" si="0"/>
        <v> </v>
      </c>
      <c r="L28" s="136">
        <v>19</v>
      </c>
      <c r="M28" s="124">
        <v>13</v>
      </c>
      <c r="N28" s="124">
        <v>183</v>
      </c>
      <c r="O28" s="124">
        <v>26</v>
      </c>
      <c r="P28" s="129">
        <f t="shared" si="1"/>
        <v>14.2</v>
      </c>
      <c r="Q28" s="136">
        <v>5</v>
      </c>
      <c r="R28" s="124">
        <v>2</v>
      </c>
      <c r="S28" s="124">
        <v>29</v>
      </c>
      <c r="T28" s="124">
        <v>2</v>
      </c>
      <c r="U28" s="129">
        <f t="shared" si="2"/>
        <v>6.9</v>
      </c>
      <c r="V28" s="119">
        <v>12</v>
      </c>
      <c r="W28" s="124">
        <v>2</v>
      </c>
      <c r="X28" s="147">
        <f t="shared" si="3"/>
        <v>16.7</v>
      </c>
      <c r="Y28" s="124">
        <v>12</v>
      </c>
      <c r="Z28" s="124">
        <v>2</v>
      </c>
      <c r="AA28" s="129">
        <f t="shared" si="4"/>
        <v>16.7</v>
      </c>
      <c r="AC28" s="86">
        <v>16.3</v>
      </c>
      <c r="AD28" s="86"/>
      <c r="AF28" s="94">
        <v>10.9</v>
      </c>
    </row>
    <row r="29" spans="1:33" s="24" customFormat="1" ht="15" customHeight="1">
      <c r="A29" s="104">
        <v>42</v>
      </c>
      <c r="B29" s="20">
        <v>383</v>
      </c>
      <c r="C29" s="14" t="s">
        <v>70</v>
      </c>
      <c r="D29" s="25" t="s">
        <v>92</v>
      </c>
      <c r="E29" s="104"/>
      <c r="F29" s="92"/>
      <c r="G29" s="124"/>
      <c r="H29" s="124"/>
      <c r="I29" s="124"/>
      <c r="J29" s="124"/>
      <c r="K29" s="129" t="str">
        <f t="shared" si="0"/>
        <v> </v>
      </c>
      <c r="L29" s="136">
        <v>15</v>
      </c>
      <c r="M29" s="124">
        <v>11</v>
      </c>
      <c r="N29" s="124">
        <v>137</v>
      </c>
      <c r="O29" s="124">
        <v>26</v>
      </c>
      <c r="P29" s="129">
        <f t="shared" si="1"/>
        <v>19</v>
      </c>
      <c r="Q29" s="136">
        <v>5</v>
      </c>
      <c r="R29" s="124">
        <v>1</v>
      </c>
      <c r="S29" s="124">
        <v>30</v>
      </c>
      <c r="T29" s="124">
        <v>2</v>
      </c>
      <c r="U29" s="129">
        <f t="shared" si="2"/>
        <v>6.7</v>
      </c>
      <c r="V29" s="119">
        <v>17</v>
      </c>
      <c r="W29" s="124">
        <v>0</v>
      </c>
      <c r="X29" s="147">
        <f t="shared" si="3"/>
        <v>0</v>
      </c>
      <c r="Y29" s="124">
        <v>16</v>
      </c>
      <c r="Z29" s="124">
        <v>0</v>
      </c>
      <c r="AA29" s="129">
        <f t="shared" si="4"/>
        <v>0</v>
      </c>
      <c r="AC29" s="86">
        <v>16.7</v>
      </c>
      <c r="AD29" s="86"/>
      <c r="AF29" s="95">
        <v>12</v>
      </c>
      <c r="AG29" s="93"/>
    </row>
    <row r="30" spans="1:32" s="24" customFormat="1" ht="15" customHeight="1">
      <c r="A30" s="104">
        <v>42</v>
      </c>
      <c r="B30" s="20">
        <v>391</v>
      </c>
      <c r="C30" s="14" t="s">
        <v>70</v>
      </c>
      <c r="D30" s="25" t="s">
        <v>93</v>
      </c>
      <c r="E30" s="104"/>
      <c r="F30" s="92"/>
      <c r="G30" s="124"/>
      <c r="H30" s="124"/>
      <c r="I30" s="124"/>
      <c r="J30" s="124"/>
      <c r="K30" s="129" t="str">
        <f t="shared" si="0"/>
        <v> </v>
      </c>
      <c r="L30" s="136">
        <v>20</v>
      </c>
      <c r="M30" s="124">
        <v>13</v>
      </c>
      <c r="N30" s="124">
        <v>175</v>
      </c>
      <c r="O30" s="124">
        <v>32</v>
      </c>
      <c r="P30" s="129">
        <f t="shared" si="1"/>
        <v>18.3</v>
      </c>
      <c r="Q30" s="136">
        <v>5</v>
      </c>
      <c r="R30" s="124">
        <v>2</v>
      </c>
      <c r="S30" s="124">
        <v>27</v>
      </c>
      <c r="T30" s="124">
        <v>3</v>
      </c>
      <c r="U30" s="129">
        <f t="shared" si="2"/>
        <v>11.1</v>
      </c>
      <c r="V30" s="119">
        <v>23</v>
      </c>
      <c r="W30" s="124">
        <v>4</v>
      </c>
      <c r="X30" s="147">
        <f t="shared" si="3"/>
        <v>17.4</v>
      </c>
      <c r="Y30" s="124">
        <v>17</v>
      </c>
      <c r="Z30" s="124">
        <v>1</v>
      </c>
      <c r="AA30" s="129">
        <f t="shared" si="4"/>
        <v>5.9</v>
      </c>
      <c r="AC30" s="93">
        <v>17.4</v>
      </c>
      <c r="AD30" s="93"/>
      <c r="AF30" s="94">
        <v>16.3</v>
      </c>
    </row>
    <row r="31" spans="1:32" s="24" customFormat="1" ht="15" customHeight="1" thickBot="1">
      <c r="A31" s="104">
        <v>42</v>
      </c>
      <c r="B31" s="20">
        <v>411</v>
      </c>
      <c r="C31" s="14" t="s">
        <v>70</v>
      </c>
      <c r="D31" s="25" t="s">
        <v>94</v>
      </c>
      <c r="E31" s="104">
        <v>20</v>
      </c>
      <c r="F31" s="92" t="s">
        <v>138</v>
      </c>
      <c r="G31" s="124">
        <v>43</v>
      </c>
      <c r="H31" s="124">
        <v>39</v>
      </c>
      <c r="I31" s="124">
        <v>828</v>
      </c>
      <c r="J31" s="124">
        <v>156</v>
      </c>
      <c r="K31" s="129">
        <f t="shared" si="0"/>
        <v>18.8</v>
      </c>
      <c r="L31" s="136">
        <v>43</v>
      </c>
      <c r="M31" s="124">
        <v>39</v>
      </c>
      <c r="N31" s="124">
        <v>828</v>
      </c>
      <c r="O31" s="124">
        <v>156</v>
      </c>
      <c r="P31" s="129">
        <f t="shared" si="1"/>
        <v>18.8</v>
      </c>
      <c r="Q31" s="136">
        <v>5</v>
      </c>
      <c r="R31" s="124">
        <v>2</v>
      </c>
      <c r="S31" s="124">
        <v>40</v>
      </c>
      <c r="T31" s="124">
        <v>3</v>
      </c>
      <c r="U31" s="129">
        <f t="shared" si="2"/>
        <v>7.5</v>
      </c>
      <c r="V31" s="119">
        <v>46</v>
      </c>
      <c r="W31" s="124">
        <v>1</v>
      </c>
      <c r="X31" s="147">
        <f t="shared" si="3"/>
        <v>2.2</v>
      </c>
      <c r="Y31" s="124">
        <v>42</v>
      </c>
      <c r="Z31" s="124">
        <v>0</v>
      </c>
      <c r="AA31" s="129">
        <f t="shared" si="4"/>
        <v>0</v>
      </c>
      <c r="AC31" s="86">
        <v>22.4</v>
      </c>
      <c r="AD31" s="86"/>
      <c r="AF31" s="94">
        <v>16.7</v>
      </c>
    </row>
    <row r="32" spans="1:27" s="24" customFormat="1" ht="18" customHeight="1" thickBot="1">
      <c r="A32" s="118"/>
      <c r="B32" s="131"/>
      <c r="C32" s="97"/>
      <c r="D32" s="98" t="s">
        <v>13</v>
      </c>
      <c r="E32" s="134"/>
      <c r="F32" s="1"/>
      <c r="G32" s="137"/>
      <c r="H32" s="137"/>
      <c r="I32" s="137"/>
      <c r="J32" s="137"/>
      <c r="K32" s="144"/>
      <c r="L32" s="126">
        <f>SUM(L11:L31)</f>
        <v>643</v>
      </c>
      <c r="M32" s="126">
        <f>SUM(M11:M31)</f>
        <v>485</v>
      </c>
      <c r="N32" s="126">
        <f>SUM(N11:N31)</f>
        <v>9580</v>
      </c>
      <c r="O32" s="126">
        <f>SUM(O11:O31)</f>
        <v>2018</v>
      </c>
      <c r="P32" s="130">
        <f>IF(L32=" "," ",ROUND(O32/N32*100,1))</f>
        <v>21.1</v>
      </c>
      <c r="Q32" s="126">
        <f>SUM(Q11:Q31)</f>
        <v>113</v>
      </c>
      <c r="R32" s="126">
        <f>SUM(R11:R31)</f>
        <v>49</v>
      </c>
      <c r="S32" s="126">
        <f>SUM(S11:S31)</f>
        <v>908</v>
      </c>
      <c r="T32" s="126">
        <f>SUM(T11:T31)</f>
        <v>79</v>
      </c>
      <c r="U32" s="130">
        <f>IF(Q32=""," ",ROUND(T32/S32*100,1))</f>
        <v>8.7</v>
      </c>
      <c r="V32" s="141"/>
      <c r="W32" s="137"/>
      <c r="X32" s="148"/>
      <c r="Y32" s="137"/>
      <c r="Z32" s="137"/>
      <c r="AA32" s="144"/>
    </row>
    <row r="33" spans="1:27" s="24" customFormat="1" ht="15" customHeight="1" thickBot="1">
      <c r="A33" s="132"/>
      <c r="B33" s="133"/>
      <c r="C33" s="99"/>
      <c r="D33" s="100"/>
      <c r="E33" s="135"/>
      <c r="F33" s="101"/>
      <c r="G33" s="138"/>
      <c r="H33" s="138"/>
      <c r="I33" s="138"/>
      <c r="J33" s="138"/>
      <c r="K33" s="145"/>
      <c r="L33" s="139"/>
      <c r="M33" s="124"/>
      <c r="N33" s="140"/>
      <c r="O33" s="124"/>
      <c r="P33" s="146" t="str">
        <f>IF(L33=""," ",ROUND(O33/N33*100,1))</f>
        <v> </v>
      </c>
      <c r="Q33" s="139"/>
      <c r="R33" s="124"/>
      <c r="S33" s="140"/>
      <c r="T33" s="124"/>
      <c r="U33" s="146" t="str">
        <f>IF(Q33=""," ",ROUND(T33/S33*100,1))</f>
        <v> </v>
      </c>
      <c r="V33" s="142"/>
      <c r="W33" s="138"/>
      <c r="X33" s="149"/>
      <c r="Y33" s="138"/>
      <c r="Z33" s="138"/>
      <c r="AA33" s="145"/>
    </row>
    <row r="34" spans="1:27" s="24" customFormat="1" ht="18" customHeight="1" thickBot="1">
      <c r="A34" s="118"/>
      <c r="B34" s="131"/>
      <c r="C34" s="217" t="s">
        <v>12</v>
      </c>
      <c r="D34" s="239"/>
      <c r="E34" s="134"/>
      <c r="F34" s="1"/>
      <c r="G34" s="137"/>
      <c r="H34" s="137"/>
      <c r="I34" s="137"/>
      <c r="J34" s="137"/>
      <c r="K34" s="144"/>
      <c r="L34" s="126">
        <f>SUM(L33:L33)</f>
        <v>0</v>
      </c>
      <c r="M34" s="126">
        <f>SUM(M33:M33)</f>
        <v>0</v>
      </c>
      <c r="N34" s="126">
        <f>SUM(N33:N33)</f>
        <v>0</v>
      </c>
      <c r="O34" s="126">
        <f>SUM(O33:O33)</f>
        <v>0</v>
      </c>
      <c r="P34" s="130">
        <f>IF(L34=0,"",ROUND(O34/N34*100,1))</f>
      </c>
      <c r="Q34" s="126">
        <f>SUM(Q33:Q33)</f>
        <v>0</v>
      </c>
      <c r="R34" s="126">
        <f>SUM(R33:R33)</f>
        <v>0</v>
      </c>
      <c r="S34" s="126">
        <f>SUM(S33:S33)</f>
        <v>0</v>
      </c>
      <c r="T34" s="126">
        <f>SUM(T33:T33)</f>
        <v>0</v>
      </c>
      <c r="U34" s="130" t="str">
        <f>IF(Q34=0," ",ROUND(T34/S34*100,1))</f>
        <v> </v>
      </c>
      <c r="V34" s="141"/>
      <c r="W34" s="137"/>
      <c r="X34" s="148"/>
      <c r="Y34" s="137"/>
      <c r="Z34" s="137"/>
      <c r="AA34" s="144"/>
    </row>
    <row r="35" spans="1:27" s="24" customFormat="1" ht="18" customHeight="1" thickBot="1">
      <c r="A35" s="118"/>
      <c r="B35" s="106"/>
      <c r="C35" s="217" t="s">
        <v>5</v>
      </c>
      <c r="D35" s="249"/>
      <c r="E35" s="134"/>
      <c r="F35" s="1"/>
      <c r="G35" s="122">
        <f>SUM(G11:G31)</f>
        <v>684</v>
      </c>
      <c r="H35" s="122">
        <f>SUM(H11:H31)</f>
        <v>517</v>
      </c>
      <c r="I35" s="122">
        <f>SUM(I11:I31)</f>
        <v>10014</v>
      </c>
      <c r="J35" s="122">
        <f>SUM(J11:J31)</f>
        <v>2296</v>
      </c>
      <c r="K35" s="130">
        <f>IF(G35=" "," ",ROUND(J35/I35*100,1))</f>
        <v>22.9</v>
      </c>
      <c r="L35" s="126">
        <f>L32+L34</f>
        <v>643</v>
      </c>
      <c r="M35" s="122">
        <f>M32+M34</f>
        <v>485</v>
      </c>
      <c r="N35" s="122">
        <f>N32+N34</f>
        <v>9580</v>
      </c>
      <c r="O35" s="122">
        <f>O32+O34</f>
        <v>2018</v>
      </c>
      <c r="P35" s="130">
        <f>IF(L35=""," ",ROUND(O35/N35*100,1))</f>
        <v>21.1</v>
      </c>
      <c r="Q35" s="126">
        <f>Q32+Q34</f>
        <v>113</v>
      </c>
      <c r="R35" s="122">
        <f>R32+R34</f>
        <v>49</v>
      </c>
      <c r="S35" s="122">
        <f>S32+S34</f>
        <v>908</v>
      </c>
      <c r="T35" s="122">
        <f>T32+T34</f>
        <v>79</v>
      </c>
      <c r="U35" s="130">
        <f>IF(Q35=""," ",ROUND(T35/S35*100,1))</f>
        <v>8.7</v>
      </c>
      <c r="V35" s="121">
        <f>SUM(V11:V31)</f>
        <v>1644</v>
      </c>
      <c r="W35" s="122">
        <f>SUM(W11:W31)</f>
        <v>134</v>
      </c>
      <c r="X35" s="128">
        <f>IF(V35=""," ",ROUND(W35/V35*100,1))</f>
        <v>8.2</v>
      </c>
      <c r="Y35" s="126">
        <f>SUM(Y11:Y31)</f>
        <v>1283</v>
      </c>
      <c r="Z35" s="122">
        <f>SUM(Z11:Z31)</f>
        <v>73</v>
      </c>
      <c r="AA35" s="130">
        <f>IF(Y35=0," ",ROUND(Z35/Y35*100,1))</f>
        <v>5.7</v>
      </c>
    </row>
    <row r="37" spans="9:10" ht="11.25">
      <c r="I37" s="102"/>
      <c r="J37" s="102"/>
    </row>
    <row r="38" spans="9:10" ht="11.25">
      <c r="I38" s="102"/>
      <c r="J38" s="102"/>
    </row>
  </sheetData>
  <sheetProtection/>
  <mergeCells count="35">
    <mergeCell ref="X2:AA2"/>
    <mergeCell ref="E4:G4"/>
    <mergeCell ref="I4:K4"/>
    <mergeCell ref="M4:O4"/>
    <mergeCell ref="Q4:T4"/>
    <mergeCell ref="C35:D35"/>
    <mergeCell ref="E7:K7"/>
    <mergeCell ref="I8:I10"/>
    <mergeCell ref="K8:K10"/>
    <mergeCell ref="E8:E10"/>
    <mergeCell ref="G8:G10"/>
    <mergeCell ref="F8:F10"/>
    <mergeCell ref="C34:D34"/>
    <mergeCell ref="Q8:Q10"/>
    <mergeCell ref="A7:A10"/>
    <mergeCell ref="C7:C10"/>
    <mergeCell ref="D7:D10"/>
    <mergeCell ref="B7:B10"/>
    <mergeCell ref="P8:P10"/>
    <mergeCell ref="N8:N10"/>
    <mergeCell ref="L8:L10"/>
    <mergeCell ref="S8:S10"/>
    <mergeCell ref="AA9:AA10"/>
    <mergeCell ref="Y9:Y10"/>
    <mergeCell ref="Y8:AA8"/>
    <mergeCell ref="U8:U10"/>
    <mergeCell ref="X8:X10"/>
    <mergeCell ref="V8:V10"/>
    <mergeCell ref="Q6:S6"/>
    <mergeCell ref="V6:X6"/>
    <mergeCell ref="E6:G6"/>
    <mergeCell ref="Q7:U7"/>
    <mergeCell ref="V7:AA7"/>
    <mergeCell ref="L6:N6"/>
    <mergeCell ref="L7:P7"/>
  </mergeCells>
  <conditionalFormatting sqref="Z11:Z14 Z16:Z17 Z19:Z20 Z22:Z23 Z25:Z26 Z28:Z29 O11:O31 M11:M31 R11:R31 W11:W31 T11:T31 Z31 J11:J31 H11:H31 T33 R33 O33 M33">
    <cfRule type="cellIs" priority="1" dxfId="1" operator="lessThanOrEqual" stopIfTrue="1">
      <formula>G11</formula>
    </cfRule>
    <cfRule type="cellIs" priority="2" dxfId="0" operator="greaterThan" stopIfTrue="1">
      <formula>G11</formula>
    </cfRule>
  </conditionalFormatting>
  <conditionalFormatting sqref="Y11:Y15 Y17:Y31">
    <cfRule type="cellIs" priority="3" dxfId="1" operator="lessThanOrEqual" stopIfTrue="1">
      <formula>V11</formula>
    </cfRule>
    <cfRule type="cellIs" priority="4" dxfId="0" operator="greaterThan" stopIfTrue="1">
      <formula>V11</formula>
    </cfRule>
  </conditionalFormatting>
  <conditionalFormatting sqref="Z18 Z21 Z24 Z27 Z30 Z15">
    <cfRule type="cellIs" priority="5" dxfId="1" operator="lessThanOrEqual" stopIfTrue="1">
      <formula>V16</formula>
    </cfRule>
    <cfRule type="cellIs" priority="6" dxfId="0" operator="greaterThan" stopIfTrue="1">
      <formula>V16</formula>
    </cfRule>
  </conditionalFormatting>
  <printOptions horizontalCentered="1"/>
  <pageMargins left="0.3937007874015748" right="0.3937007874015748" top="0.5905511811023623" bottom="0.5905511811023623" header="0.5118110236220472" footer="0.31496062992125984"/>
  <pageSetup firstPageNumber="267" useFirstPageNumber="1" fitToHeight="0" horizontalDpi="600" verticalDpi="600" orientation="landscape" paperSize="9" scale="85" r:id="rId1"/>
  <ignoredErrors>
    <ignoredError sqref="U35 U32 K35" evalError="1"/>
    <ignoredError sqref="X35 P32" evalError="1" formula="1"/>
    <ignoredError sqref="U34 P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2010-12-22T04:13:37Z</dcterms:created>
  <dcterms:modified xsi:type="dcterms:W3CDTF">2010-12-22T04:13:49Z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