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061" activeTab="0"/>
  </bookViews>
  <sheets>
    <sheet name="福岡県４－１" sheetId="1" r:id="rId1"/>
    <sheet name="福岡県４－２" sheetId="2" r:id="rId2"/>
    <sheet name="福岡県４－３" sheetId="3" r:id="rId3"/>
    <sheet name="福岡県４－４" sheetId="4" r:id="rId4"/>
  </sheets>
  <definedNames>
    <definedName name="_xlnm.Print_Area" localSheetId="2">'福岡県４－３'!$A$1:$S$68</definedName>
    <definedName name="_xlnm.Print_Area" localSheetId="3">'福岡県４－４'!$A$1:$AA$87</definedName>
    <definedName name="_xlnm.Print_Titles" localSheetId="0">'福岡県４－１'!$4:$6</definedName>
    <definedName name="_xlnm.Print_Titles" localSheetId="1">'福岡県４－２'!$4:$7</definedName>
    <definedName name="_xlnm.Print_Titles" localSheetId="2">'福岡県４－３'!$4:$6</definedName>
    <definedName name="_xlnm.Print_Titles" localSheetId="3">'福岡県４－４'!$7:$10</definedName>
  </definedNames>
  <calcPr fullCalcOnLoad="1"/>
</workbook>
</file>

<file path=xl/sharedStrings.xml><?xml version="1.0" encoding="utf-8"?>
<sst xmlns="http://schemas.openxmlformats.org/spreadsheetml/2006/main" count="984" uniqueCount="417">
  <si>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</si>
  <si>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</si>
  <si>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</si>
  <si>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</si>
  <si>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</si>
  <si>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</si>
  <si>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</si>
  <si>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</si>
  <si>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</si>
  <si>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</si>
  <si>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</si>
  <si>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</si>
  <si>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</si>
  <si>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</si>
  <si>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</si>
  <si>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</si>
  <si>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</si>
  <si>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</si>
  <si>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</si>
  <si>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</si>
  <si>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</si>
  <si>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</si>
  <si>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</si>
  <si>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</si>
  <si>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</si>
  <si>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</si>
  <si>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</si>
  <si>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</si>
  <si>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</si>
  <si>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</si>
  <si>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</si>
  <si>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</si>
  <si>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</si>
  <si>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</si>
  <si>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</si>
  <si>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</si>
  <si>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</si>
  <si>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</si>
  <si>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</si>
  <si>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</si>
  <si>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</si>
  <si>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</si>
  <si>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</si>
  <si>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</si>
  <si>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</si>
  <si>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</si>
  <si>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</si>
  <si>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</si>
  <si>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</si>
  <si>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</si>
  <si>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</si>
  <si>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</si>
  <si>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</si>
  <si>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</si>
  <si>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</si>
  <si>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</si>
  <si>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</si>
  <si>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</si>
  <si>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</si>
  <si>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</si>
  <si>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</si>
  <si>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</si>
  <si>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</si>
  <si>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</si>
  <si>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</si>
  <si>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</si>
  <si>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</si>
  <si>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</si>
  <si>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</si>
  <si>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福岡県</t>
  </si>
  <si>
    <t>芦屋町</t>
  </si>
  <si>
    <t>企画政策課</t>
  </si>
  <si>
    <t>芦屋町男女共同参画推進プラン</t>
  </si>
  <si>
    <t>宇美町</t>
  </si>
  <si>
    <t>男女共同参画うみプラン</t>
  </si>
  <si>
    <t>吉富町</t>
  </si>
  <si>
    <t>住民課</t>
  </si>
  <si>
    <t>福岡県</t>
  </si>
  <si>
    <t>古賀市</t>
  </si>
  <si>
    <t>市民共働課</t>
  </si>
  <si>
    <t>古賀市男女平等をめざす基本条例</t>
  </si>
  <si>
    <t>古賀市男女共同参画計画</t>
  </si>
  <si>
    <t>糸田町</t>
  </si>
  <si>
    <t>総務課</t>
  </si>
  <si>
    <t>糸田町男女共同参画推進条例</t>
  </si>
  <si>
    <t>糸田町男女共同参画基本計画</t>
  </si>
  <si>
    <t>水巻町</t>
  </si>
  <si>
    <t>企画財政課</t>
  </si>
  <si>
    <t>第2次みずまき男女共同参画プラン</t>
  </si>
  <si>
    <t>水巻町</t>
  </si>
  <si>
    <t>太宰府市</t>
  </si>
  <si>
    <t>人権政策課</t>
  </si>
  <si>
    <t>太宰府市男女共同参画推進条例</t>
  </si>
  <si>
    <t>太宰府市男女共同参画プラン</t>
  </si>
  <si>
    <t>大任町</t>
  </si>
  <si>
    <t>柳川市</t>
  </si>
  <si>
    <t>企画課</t>
  </si>
  <si>
    <t>柳川市男女共同参画計画</t>
  </si>
  <si>
    <t>みやこ町</t>
  </si>
  <si>
    <t>人権男女共同参画課</t>
  </si>
  <si>
    <t>みやこ町男女共同参画計画</t>
  </si>
  <si>
    <t>みやま市</t>
  </si>
  <si>
    <t>鞍手町</t>
  </si>
  <si>
    <t>福祉人権課</t>
  </si>
  <si>
    <t>鞍手町男女共同参画基本計画</t>
  </si>
  <si>
    <t>遠賀町</t>
  </si>
  <si>
    <t>住民課</t>
  </si>
  <si>
    <t>遠賀町男女共同参画社会推進計画</t>
  </si>
  <si>
    <t>岡垣町</t>
  </si>
  <si>
    <t>嘉麻市</t>
  </si>
  <si>
    <t>企画調整課</t>
  </si>
  <si>
    <t>嘉麻市男女共同参画社会基本計画</t>
  </si>
  <si>
    <t>福岡県</t>
  </si>
  <si>
    <t>苅田町</t>
  </si>
  <si>
    <t>人権男女共同参画課</t>
  </si>
  <si>
    <t>苅田町男女共同参画推進条例</t>
  </si>
  <si>
    <t>苅田町男女共同参画行動計画</t>
  </si>
  <si>
    <t>「苅田町男女共同参画都市」宣言</t>
  </si>
  <si>
    <t>粕屋町</t>
  </si>
  <si>
    <t>八女市</t>
  </si>
  <si>
    <t>男女共同参画・生涯学習課</t>
  </si>
  <si>
    <t>八女市男女共同参画のまちづくり条例</t>
  </si>
  <si>
    <t>八女市男女共同参画都市宣言</t>
  </si>
  <si>
    <t>飯塚市</t>
  </si>
  <si>
    <t>男女共同参画推進課</t>
  </si>
  <si>
    <t>飯塚市男女共同参画推進条例</t>
  </si>
  <si>
    <t>飯塚市男女共同参画プラン</t>
  </si>
  <si>
    <t>飯塚市男女共同参画推進センター</t>
  </si>
  <si>
    <t>飯塚市飯塚14番67号</t>
  </si>
  <si>
    <t>福智町</t>
  </si>
  <si>
    <t>企画課</t>
  </si>
  <si>
    <t>福智町男女共同参画推進条例</t>
  </si>
  <si>
    <t>豊前市</t>
  </si>
  <si>
    <t>総合政策課</t>
  </si>
  <si>
    <t>豊前市男女共同参画推進条例</t>
  </si>
  <si>
    <t>豊前市男女共同参画行動計画</t>
  </si>
  <si>
    <t>那珂川町</t>
  </si>
  <si>
    <t>那珂川町男女共同参画推進条例</t>
  </si>
  <si>
    <t>那珂川町男女共同参画プラン</t>
  </si>
  <si>
    <t>那珂川町男女共同参画都市宣言</t>
  </si>
  <si>
    <t>田川市</t>
  </si>
  <si>
    <t>男女共同参画推進室</t>
  </si>
  <si>
    <t>田川市男女共同参画推進条例</t>
  </si>
  <si>
    <t>福岡県</t>
  </si>
  <si>
    <t>田川市男女共同参画センター</t>
  </si>
  <si>
    <t>田川市大字伊田2550番地の1</t>
  </si>
  <si>
    <t>直方市</t>
  </si>
  <si>
    <t>市民協働課</t>
  </si>
  <si>
    <t>直方市男女共同参画推進条例</t>
  </si>
  <si>
    <t>直方男女共同参画推進支援室</t>
  </si>
  <si>
    <t>直方市津田町7番20号</t>
  </si>
  <si>
    <t>http://www.city.nogata.fukuoka.jp/</t>
  </si>
  <si>
    <t>朝倉市</t>
  </si>
  <si>
    <t>朝倉市男女共同参画のまちづくり条例</t>
  </si>
  <si>
    <t>朝倉市男女共同参画推進計画</t>
  </si>
  <si>
    <t>朝倉市</t>
  </si>
  <si>
    <t>中間市</t>
  </si>
  <si>
    <t>中間市男女共同参画プラン（改訂版）</t>
  </si>
  <si>
    <t>筑前町</t>
  </si>
  <si>
    <t>筑前町男女共同参画推進条例</t>
  </si>
  <si>
    <t>筑前町男女共同参画プラン</t>
  </si>
  <si>
    <t>筑紫野市</t>
  </si>
  <si>
    <t>男女共同参画推進課</t>
  </si>
  <si>
    <t>筑紫野市男女共同参画推進条例</t>
  </si>
  <si>
    <t>第2次ちくしの男女共同参画プラン</t>
  </si>
  <si>
    <t>筑紫野市女性センター</t>
  </si>
  <si>
    <t>筑紫野市男女共同参画都市宣言</t>
  </si>
  <si>
    <t>築上町</t>
  </si>
  <si>
    <t>人権課</t>
  </si>
  <si>
    <t>築上町男女共同参画推進条例</t>
  </si>
  <si>
    <t>男女共同参画推進宣言の町</t>
  </si>
  <si>
    <t>大野城市</t>
  </si>
  <si>
    <t>人権女性政策課</t>
  </si>
  <si>
    <t>大野城市男女共同参画条例</t>
  </si>
  <si>
    <t>(財)大野城市都市施設管理公社　男女平等推進センター</t>
  </si>
  <si>
    <t>大木町</t>
  </si>
  <si>
    <t>企画調整課</t>
  </si>
  <si>
    <t>大木町男女共同参画計画</t>
  </si>
  <si>
    <t>大牟田市</t>
  </si>
  <si>
    <t>男女共同参画推進室</t>
  </si>
  <si>
    <t>大牟田市男女共同参画推進条例</t>
  </si>
  <si>
    <t>おおむた男女共同参画プラン</t>
  </si>
  <si>
    <t>大牟田市女性センター</t>
  </si>
  <si>
    <t>大川市</t>
  </si>
  <si>
    <t>企画調整課</t>
  </si>
  <si>
    <t>大川市男女共同参画計画</t>
  </si>
  <si>
    <t>大刀洗町</t>
  </si>
  <si>
    <t>大刀洗町男女共同参画推進条例</t>
  </si>
  <si>
    <t>川崎町</t>
  </si>
  <si>
    <t>人権推進課</t>
  </si>
  <si>
    <t>川崎町男女共同参画推進条例</t>
  </si>
  <si>
    <t>赤村</t>
  </si>
  <si>
    <t>政策推進課</t>
  </si>
  <si>
    <t>須恵町</t>
  </si>
  <si>
    <t>まちづくり課</t>
  </si>
  <si>
    <t>新宮町</t>
  </si>
  <si>
    <t>総合政策課</t>
  </si>
  <si>
    <t>小竹町</t>
  </si>
  <si>
    <t>小郡市</t>
  </si>
  <si>
    <t>小郡市男女共同参画推進条例</t>
  </si>
  <si>
    <t>小郡市男女共同参画計画</t>
  </si>
  <si>
    <t>春日市</t>
  </si>
  <si>
    <t>春日市男女共同参画を推進する条例</t>
  </si>
  <si>
    <t>春日市男女共同参画プラン</t>
  </si>
  <si>
    <t>春日市男女共同参画都市宣言</t>
  </si>
  <si>
    <t>宗像市</t>
  </si>
  <si>
    <t>宗像市男女共同参画推進条例</t>
  </si>
  <si>
    <t>宗像市男女共同参画プラン</t>
  </si>
  <si>
    <t>福岡県</t>
  </si>
  <si>
    <t>宗像市男女共同参画推進センター</t>
  </si>
  <si>
    <t>宗像市久原180</t>
  </si>
  <si>
    <t>福岡県</t>
  </si>
  <si>
    <t>篠栗町</t>
  </si>
  <si>
    <t>糸島市</t>
  </si>
  <si>
    <t>糸島市男女共同参画社会推進条例</t>
  </si>
  <si>
    <t>男女共同参画センター　ラポール</t>
  </si>
  <si>
    <t>男女共同参画センター　かがやき</t>
  </si>
  <si>
    <t>志免町</t>
  </si>
  <si>
    <t>経営企画課</t>
  </si>
  <si>
    <t>志免町男女共同参画行動計画</t>
  </si>
  <si>
    <t>香春町</t>
  </si>
  <si>
    <t>香春町男女共同参画推進条例</t>
  </si>
  <si>
    <t>行橋市</t>
  </si>
  <si>
    <t>行橋市男女共同参画を推進する条例</t>
  </si>
  <si>
    <t>第2次行橋市男女共同参画プランゆくはしアクションプラン21</t>
  </si>
  <si>
    <t>行橋市男女共同参画センター</t>
  </si>
  <si>
    <t>ともに輝く男女共同参画都市　ゆくはし宣言</t>
  </si>
  <si>
    <t>広川町</t>
  </si>
  <si>
    <t>特定していない</t>
  </si>
  <si>
    <t>桂川町</t>
  </si>
  <si>
    <t>健康福祉課</t>
  </si>
  <si>
    <t>宮若市</t>
  </si>
  <si>
    <t>人権福祉課</t>
  </si>
  <si>
    <t>久留米市</t>
  </si>
  <si>
    <t>久留米市男女平等を進める条例</t>
  </si>
  <si>
    <t>久留米市男女共同参画行動計画</t>
  </si>
  <si>
    <t>久留米市</t>
  </si>
  <si>
    <t>久留米市男女平等推進センター</t>
  </si>
  <si>
    <t>久留米市諏訪野町1830-6</t>
  </si>
  <si>
    <t>久留米女性憲章</t>
  </si>
  <si>
    <t>久山町</t>
  </si>
  <si>
    <t>うきは市</t>
  </si>
  <si>
    <t>男女共同参画課</t>
  </si>
  <si>
    <t>うきは市男女共同参画推進条例</t>
  </si>
  <si>
    <t>うきは市男女共同参画基本計画</t>
  </si>
  <si>
    <t>福津市</t>
  </si>
  <si>
    <t>男女共同参画推進室</t>
  </si>
  <si>
    <t>福津市男女がともに歩むまちづくり基本条例</t>
  </si>
  <si>
    <t>男女共同参画プラン・ふくつ</t>
  </si>
  <si>
    <t>男女共同参画都市宣言</t>
  </si>
  <si>
    <t>東峰村</t>
  </si>
  <si>
    <t>住民福祉課</t>
  </si>
  <si>
    <t>東峰村男女共同参画のむらづくり条例</t>
  </si>
  <si>
    <t>筑後市</t>
  </si>
  <si>
    <t>男女共同参画推進室</t>
  </si>
  <si>
    <t>筑後市男女共同参画推進条例</t>
  </si>
  <si>
    <t>毎年度</t>
  </si>
  <si>
    <t>上毛町</t>
  </si>
  <si>
    <t>福津市</t>
  </si>
  <si>
    <t>添田町</t>
  </si>
  <si>
    <t>協働のまちづくり課</t>
  </si>
  <si>
    <t>鞍手町男女共同参画推進条例</t>
  </si>
  <si>
    <t>福岡県</t>
  </si>
  <si>
    <t>大野城市男女共同参画基本計画・後期実施計画</t>
  </si>
  <si>
    <t>H.18.9.20</t>
  </si>
  <si>
    <t>第2次のおがた男女共同参画プラン</t>
  </si>
  <si>
    <t>筑後市男女共同参画計画
ひろがり2（第3次行動計画）</t>
  </si>
  <si>
    <r>
      <t>H18.12.12</t>
    </r>
    <r>
      <rPr>
        <sz val="8.5"/>
        <rFont val="ＭＳ Ｐゴシック"/>
        <family val="3"/>
      </rPr>
      <t>（第3章及び第4章はH19.4.1）</t>
    </r>
  </si>
  <si>
    <t>836-0862</t>
  </si>
  <si>
    <t>830-0037</t>
  </si>
  <si>
    <t>サンクス</t>
  </si>
  <si>
    <t>820-0041</t>
  </si>
  <si>
    <t>ゆめっせ</t>
  </si>
  <si>
    <t>825-0002</t>
  </si>
  <si>
    <t>○</t>
  </si>
  <si>
    <t>えみくる</t>
  </si>
  <si>
    <t>822-0026</t>
  </si>
  <si>
    <t>○</t>
  </si>
  <si>
    <t>る～ぷる</t>
  </si>
  <si>
    <t>○</t>
  </si>
  <si>
    <t>818-0057</t>
  </si>
  <si>
    <t>○</t>
  </si>
  <si>
    <t>816-0934</t>
  </si>
  <si>
    <t>ゆい</t>
  </si>
  <si>
    <t>811-3437</t>
  </si>
  <si>
    <t>○</t>
  </si>
  <si>
    <t>819-1123</t>
  </si>
  <si>
    <t>○</t>
  </si>
  <si>
    <t>819-1321</t>
  </si>
  <si>
    <t>大牟田市原山町13－3</t>
  </si>
  <si>
    <t>行橋市中央1－1－2</t>
  </si>
  <si>
    <t>福岡県大野城市曙町2丁目3番1号</t>
  </si>
  <si>
    <t>糸島市神在1048番地1</t>
  </si>
  <si>
    <t>糸島市志摩初18番地3</t>
  </si>
  <si>
    <t>宣　　言　　名　　称</t>
  </si>
  <si>
    <t>市　（区）　長</t>
  </si>
  <si>
    <t>女
性
比
率 
（％）</t>
  </si>
  <si>
    <t>H9.6</t>
  </si>
  <si>
    <t>男女共同参画都市宣言</t>
  </si>
  <si>
    <t>嘉麻市</t>
  </si>
  <si>
    <t>水巻町</t>
  </si>
  <si>
    <t xml:space="preserve">うち
　女理
　性職
　管数
</t>
  </si>
  <si>
    <t>福岡市</t>
  </si>
  <si>
    <t>北九州市</t>
  </si>
  <si>
    <t>男女共同参画課</t>
  </si>
  <si>
    <t>福岡市男女共同参画を推進する条例</t>
  </si>
  <si>
    <t>男女共同参画推進部</t>
  </si>
  <si>
    <t>○</t>
  </si>
  <si>
    <t>その他 ： 平成21年6 月1日</t>
  </si>
  <si>
    <t>（福岡市、北九州市（管理職の在職状況を除く））</t>
  </si>
  <si>
    <t>平成22年度</t>
  </si>
  <si>
    <t>平成23年度</t>
  </si>
  <si>
    <t>平成24年度</t>
  </si>
  <si>
    <t>平成25年度</t>
  </si>
  <si>
    <t>平成26年度</t>
  </si>
  <si>
    <t>平成31年度</t>
  </si>
  <si>
    <t>平成29年度</t>
  </si>
  <si>
    <t>平成18年4月～平成23年3月</t>
  </si>
  <si>
    <t>平成21年4月～平成26年3月</t>
  </si>
  <si>
    <t>平成15年4月～平成25年3月</t>
  </si>
  <si>
    <t>平成13年4月～平成23年3月</t>
  </si>
  <si>
    <t>平成20年4月～平成30年3月</t>
  </si>
  <si>
    <t>平成19年4月～平成29年3月</t>
  </si>
  <si>
    <t>平成19年4月～平成24年3月</t>
  </si>
  <si>
    <t>平成22年4月～平成27年3月</t>
  </si>
  <si>
    <t>平成16年4月～平成26年3月</t>
  </si>
  <si>
    <t>平成22年4月～平成26年3月</t>
  </si>
  <si>
    <t>平成17年4月～平成23年3月</t>
  </si>
  <si>
    <t>平成20年4月～平成25年3月</t>
  </si>
  <si>
    <t>平成14年4月～平成24年3月</t>
  </si>
  <si>
    <t>平成20年4月～平成24年3月</t>
  </si>
  <si>
    <t>平成21年4月～平成31年3月</t>
  </si>
  <si>
    <t>平成22年4月～平成32年3月</t>
  </si>
  <si>
    <t>平成15年10月～平成23年3月</t>
  </si>
  <si>
    <t>平成19年8月～平成29年3月</t>
  </si>
  <si>
    <t>男女平等政策室</t>
  </si>
  <si>
    <t>田川市男女共同参画プラン　～1人ひとりを尊重し、豊かに輝くまち・田川～</t>
  </si>
  <si>
    <t>教育委員会</t>
  </si>
  <si>
    <r>
      <t xml:space="preserve">H18.4.1
</t>
    </r>
    <r>
      <rPr>
        <sz val="8.5"/>
        <rFont val="ＭＳ Ｐゴシック"/>
        <family val="3"/>
      </rPr>
      <t>(一部はH18.10.1)</t>
    </r>
  </si>
  <si>
    <t>施設管理</t>
  </si>
  <si>
    <t>事業運営</t>
  </si>
  <si>
    <t>そ　の　他</t>
  </si>
  <si>
    <t>市民課人権同和対策室</t>
  </si>
  <si>
    <t>総務課 生涯学習まちづくり推進室</t>
  </si>
  <si>
    <t>福岡市男女共同参画推進センター</t>
  </si>
  <si>
    <t>アミカス</t>
  </si>
  <si>
    <t>815-0083</t>
  </si>
  <si>
    <t>福岡市南区高宮3丁目3-1</t>
  </si>
  <si>
    <t>(092)
526-3755</t>
  </si>
  <si>
    <t>(092)
526-3766</t>
  </si>
  <si>
    <t>http://amikas.city.fukuoka.lg.jp</t>
  </si>
  <si>
    <t>北九州市立男女共同参画センター</t>
  </si>
  <si>
    <t>ムーブ</t>
  </si>
  <si>
    <t>803-0814</t>
  </si>
  <si>
    <t>北九州市小倉北区大手町11番4号</t>
  </si>
  <si>
    <t>(093)
583-3939</t>
  </si>
  <si>
    <t>(093)
583-5107</t>
  </si>
  <si>
    <t>http://www.kitakyu-move.
jp/</t>
  </si>
  <si>
    <t>○</t>
  </si>
  <si>
    <t>男 女 共 同 参 画 に 関 す る 宣 言（注１）</t>
  </si>
  <si>
    <t>国との共催
　　　(注２)</t>
  </si>
  <si>
    <t>地域づくり課</t>
  </si>
  <si>
    <t>　</t>
  </si>
  <si>
    <t>市(区)町村コード</t>
  </si>
  <si>
    <t>男女共同参画に関する条例（可決済のもの）</t>
  </si>
  <si>
    <t>福岡市男女共同参画基本計画</t>
  </si>
  <si>
    <t>北九州市男女共同参画社会の形成の推進に関する条例</t>
  </si>
  <si>
    <t>北九州市男女共同参画基本計画（第2次）</t>
  </si>
  <si>
    <t>第2次八女市男女共同参画行動計画</t>
  </si>
  <si>
    <t>岡垣町男女共同参画～ともに支えあい、ともに輝く～まちづくり条例</t>
  </si>
  <si>
    <t>岡垣町第2次男女共同参画基本計画</t>
  </si>
  <si>
    <t>　</t>
  </si>
  <si>
    <t>市（区）町村コード</t>
  </si>
  <si>
    <t>管　理　・　運　営　主　体</t>
  </si>
  <si>
    <t>ホームページ</t>
  </si>
  <si>
    <t>(0944)
43-1015</t>
  </si>
  <si>
    <t>(0942)
30-7800</t>
  </si>
  <si>
    <t>(0942)
30-7811</t>
  </si>
  <si>
    <t>http://www.city.kurume.fukuoka.jp/</t>
  </si>
  <si>
    <t>○</t>
  </si>
  <si>
    <t>(0948)
22-7058</t>
  </si>
  <si>
    <t>(0948)
22-3609</t>
  </si>
  <si>
    <t>http://www.city.iizuka.lg.jp/</t>
  </si>
  <si>
    <t>(0947)
44-0159</t>
  </si>
  <si>
    <t>http://www.joho.tagawa.fukuoka.jp</t>
  </si>
  <si>
    <t>(0949)
25-2229</t>
  </si>
  <si>
    <t>824-0005</t>
  </si>
  <si>
    <t>(0930)
26-2232</t>
  </si>
  <si>
    <t>http://www.city.yukuhashi.fukuoka.jp/</t>
  </si>
  <si>
    <t>筑紫野市二日市南一丁目9番3号</t>
  </si>
  <si>
    <t>(092)
918-1311</t>
  </si>
  <si>
    <t>(092)
923-0416</t>
  </si>
  <si>
    <t>http://www.city.chikushino.fukuoka.jp/soumubu/danjok
yodo-sankakusuisinka/
josei-center.html</t>
  </si>
  <si>
    <t>(092)
586-4030</t>
  </si>
  <si>
    <t>(092)
586-4031</t>
  </si>
  <si>
    <t>http://www.madokapia.or.jp/</t>
  </si>
  <si>
    <t>(0940)
36-0250</t>
  </si>
  <si>
    <t>(0940)
36-0269</t>
  </si>
  <si>
    <t>http://www.city.munakata.lg.jp/</t>
  </si>
  <si>
    <t>(092)
324-2800</t>
  </si>
  <si>
    <t>-</t>
  </si>
  <si>
    <t>うち</t>
  </si>
  <si>
    <t>うち</t>
  </si>
  <si>
    <t>　（区）長数
女性副市</t>
  </si>
  <si>
    <t>女性副町村長数　　</t>
  </si>
  <si>
    <t>女性自治会長数</t>
  </si>
  <si>
    <t>2・4</t>
  </si>
  <si>
    <t>1・2</t>
  </si>
  <si>
    <t>1・2</t>
  </si>
  <si>
    <t>調査時点コード</t>
  </si>
  <si>
    <t>うち</t>
  </si>
  <si>
    <t>－</t>
  </si>
  <si>
    <t>－</t>
  </si>
  <si>
    <t>-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</si>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</sst>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8.5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wrapText="1"/>
    </xf>
    <xf numFmtId="57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57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/>
    </xf>
    <xf numFmtId="57" fontId="2" fillId="0" borderId="12" xfId="0" applyNumberFormat="1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57" fontId="2" fillId="0" borderId="12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57" fontId="2" fillId="0" borderId="26" xfId="0" applyNumberFormat="1" applyFont="1" applyFill="1" applyBorder="1" applyAlignment="1">
      <alignment horizontal="left" vertical="center" shrinkToFi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11" fillId="0" borderId="10" xfId="43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distributed" textRotation="255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top" textRotation="255" wrapText="1"/>
    </xf>
    <xf numFmtId="57" fontId="2" fillId="0" borderId="15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/>
    </xf>
    <xf numFmtId="188" fontId="2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wrapText="1"/>
    </xf>
    <xf numFmtId="0" fontId="2" fillId="0" borderId="32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191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91" fontId="2" fillId="0" borderId="44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30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91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 textRotation="255"/>
    </xf>
    <xf numFmtId="0" fontId="2" fillId="0" borderId="18" xfId="0" applyNumberFormat="1" applyFont="1" applyFill="1" applyBorder="1" applyAlignment="1">
      <alignment horizontal="center" vertical="center" textRotation="255"/>
    </xf>
    <xf numFmtId="0" fontId="2" fillId="0" borderId="21" xfId="0" applyNumberFormat="1" applyFont="1" applyFill="1" applyBorder="1" applyAlignment="1">
      <alignment horizontal="center" vertical="center" textRotation="255" shrinkToFit="1"/>
    </xf>
    <xf numFmtId="0" fontId="2" fillId="0" borderId="18" xfId="0" applyNumberFormat="1" applyFont="1" applyFill="1" applyBorder="1" applyAlignment="1">
      <alignment horizontal="center" vertical="center" textRotation="255" shrinkToFit="1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255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 textRotation="255"/>
    </xf>
    <xf numFmtId="38" fontId="2" fillId="0" borderId="12" xfId="49" applyFont="1" applyFill="1" applyBorder="1" applyAlignment="1">
      <alignment horizontal="center" vertical="center" textRotation="255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47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horizontal="center" vertical="center"/>
    </xf>
    <xf numFmtId="192" fontId="2" fillId="0" borderId="48" xfId="49" applyNumberFormat="1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horizontal="right" vertical="center"/>
    </xf>
    <xf numFmtId="192" fontId="2" fillId="0" borderId="13" xfId="49" applyNumberFormat="1" applyFont="1" applyFill="1" applyBorder="1" applyAlignment="1">
      <alignment vertical="center"/>
    </xf>
    <xf numFmtId="192" fontId="2" fillId="0" borderId="13" xfId="49" applyNumberFormat="1" applyFont="1" applyFill="1" applyBorder="1" applyAlignment="1">
      <alignment horizontal="right" vertical="center"/>
    </xf>
    <xf numFmtId="192" fontId="2" fillId="0" borderId="17" xfId="49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53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vertical="center"/>
    </xf>
    <xf numFmtId="192" fontId="2" fillId="0" borderId="45" xfId="49" applyNumberFormat="1" applyFont="1" applyFill="1" applyBorder="1" applyAlignment="1">
      <alignment vertical="center"/>
    </xf>
    <xf numFmtId="192" fontId="2" fillId="0" borderId="55" xfId="49" applyNumberFormat="1" applyFont="1" applyFill="1" applyBorder="1" applyAlignment="1">
      <alignment vertical="center"/>
    </xf>
    <xf numFmtId="192" fontId="2" fillId="0" borderId="25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horizontal="right" vertical="center"/>
    </xf>
    <xf numFmtId="192" fontId="2" fillId="0" borderId="40" xfId="49" applyNumberFormat="1" applyFont="1" applyFill="1" applyBorder="1" applyAlignment="1">
      <alignment vertical="center"/>
    </xf>
    <xf numFmtId="57" fontId="2" fillId="0" borderId="24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192" fontId="2" fillId="0" borderId="26" xfId="49" applyNumberFormat="1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58" xfId="0" applyNumberFormat="1" applyFont="1" applyFill="1" applyBorder="1" applyAlignment="1">
      <alignment vertical="center"/>
    </xf>
    <xf numFmtId="188" fontId="2" fillId="0" borderId="59" xfId="0" applyNumberFormat="1" applyFont="1" applyFill="1" applyBorder="1" applyAlignment="1">
      <alignment horizontal="center" vertical="center"/>
    </xf>
    <xf numFmtId="38" fontId="2" fillId="0" borderId="59" xfId="49" applyFont="1" applyFill="1" applyBorder="1" applyAlignment="1">
      <alignment vertical="center"/>
    </xf>
    <xf numFmtId="192" fontId="2" fillId="0" borderId="60" xfId="49" applyNumberFormat="1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192" fontId="2" fillId="0" borderId="61" xfId="49" applyNumberFormat="1" applyFont="1" applyFill="1" applyBorder="1" applyAlignment="1">
      <alignment vertical="center"/>
    </xf>
    <xf numFmtId="0" fontId="2" fillId="0" borderId="62" xfId="0" applyNumberFormat="1" applyFont="1" applyFill="1" applyBorder="1" applyAlignment="1">
      <alignment vertical="center"/>
    </xf>
    <xf numFmtId="188" fontId="2" fillId="0" borderId="63" xfId="0" applyNumberFormat="1" applyFont="1" applyFill="1" applyBorder="1" applyAlignment="1">
      <alignment horizontal="center" vertical="center"/>
    </xf>
    <xf numFmtId="38" fontId="2" fillId="0" borderId="63" xfId="49" applyFont="1" applyFill="1" applyBorder="1" applyAlignment="1">
      <alignment vertical="center"/>
    </xf>
    <xf numFmtId="192" fontId="2" fillId="0" borderId="64" xfId="49" applyNumberFormat="1" applyFont="1" applyFill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192" fontId="2" fillId="0" borderId="65" xfId="49" applyNumberFormat="1" applyFont="1" applyFill="1" applyBorder="1" applyAlignment="1">
      <alignment vertical="center"/>
    </xf>
    <xf numFmtId="0" fontId="2" fillId="0" borderId="66" xfId="0" applyNumberFormat="1" applyFont="1" applyFill="1" applyBorder="1" applyAlignment="1">
      <alignment vertical="center"/>
    </xf>
    <xf numFmtId="188" fontId="2" fillId="0" borderId="67" xfId="0" applyNumberFormat="1" applyFont="1" applyFill="1" applyBorder="1" applyAlignment="1">
      <alignment horizontal="center" vertical="center"/>
    </xf>
    <xf numFmtId="38" fontId="2" fillId="0" borderId="67" xfId="49" applyFont="1" applyFill="1" applyBorder="1" applyAlignment="1">
      <alignment vertical="center"/>
    </xf>
    <xf numFmtId="192" fontId="2" fillId="0" borderId="68" xfId="49" applyNumberFormat="1" applyFont="1" applyFill="1" applyBorder="1" applyAlignment="1">
      <alignment vertical="center"/>
    </xf>
    <xf numFmtId="38" fontId="2" fillId="0" borderId="66" xfId="49" applyFont="1" applyFill="1" applyBorder="1" applyAlignment="1">
      <alignment vertical="center"/>
    </xf>
    <xf numFmtId="192" fontId="2" fillId="0" borderId="69" xfId="49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 shrinkToFit="1"/>
    </xf>
    <xf numFmtId="0" fontId="2" fillId="0" borderId="22" xfId="0" applyFont="1" applyFill="1" applyBorder="1" applyAlignment="1">
      <alignment horizontal="center" vertical="distributed" textRotation="255" shrinkToFit="1"/>
    </xf>
    <xf numFmtId="0" fontId="2" fillId="0" borderId="21" xfId="0" applyFont="1" applyFill="1" applyBorder="1" applyAlignment="1">
      <alignment horizontal="center" vertical="distributed" textRotation="255" shrinkToFit="1"/>
    </xf>
    <xf numFmtId="0" fontId="2" fillId="0" borderId="71" xfId="0" applyFont="1" applyFill="1" applyBorder="1" applyAlignment="1">
      <alignment horizontal="center" vertical="distributed" textRotation="255" shrinkToFit="1"/>
    </xf>
    <xf numFmtId="0" fontId="2" fillId="0" borderId="72" xfId="0" applyFont="1" applyFill="1" applyBorder="1" applyAlignment="1">
      <alignment horizontal="center" vertical="distributed" textRotation="255" shrinkToFit="1"/>
    </xf>
    <xf numFmtId="0" fontId="2" fillId="0" borderId="18" xfId="0" applyFont="1" applyFill="1" applyBorder="1" applyAlignment="1">
      <alignment horizontal="center" vertical="distributed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distributed" textRotation="255"/>
    </xf>
    <xf numFmtId="0" fontId="0" fillId="0" borderId="72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41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5" fillId="0" borderId="7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 textRotation="255" shrinkToFit="1"/>
    </xf>
    <xf numFmtId="0" fontId="2" fillId="0" borderId="81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>
      <alignment horizontal="center" vertical="center"/>
    </xf>
    <xf numFmtId="0" fontId="2" fillId="0" borderId="83" xfId="0" applyNumberFormat="1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41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distributed" textRotation="255"/>
    </xf>
    <xf numFmtId="0" fontId="4" fillId="0" borderId="79" xfId="0" applyFont="1" applyFill="1" applyBorder="1" applyAlignment="1">
      <alignment horizontal="center" vertical="distributed" textRotation="255" wrapText="1"/>
    </xf>
    <xf numFmtId="0" fontId="4" fillId="0" borderId="72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41" xfId="0" applyFont="1" applyFill="1" applyBorder="1" applyAlignment="1">
      <alignment horizontal="center" vertical="distributed" textRotation="255"/>
    </xf>
    <xf numFmtId="0" fontId="0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textRotation="255"/>
    </xf>
    <xf numFmtId="0" fontId="2" fillId="0" borderId="81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textRotation="255" wrapText="1"/>
    </xf>
    <xf numFmtId="0" fontId="2" fillId="0" borderId="81" xfId="0" applyFont="1" applyFill="1" applyBorder="1" applyAlignment="1">
      <alignment vertical="center" textRotation="255" wrapText="1"/>
    </xf>
    <xf numFmtId="0" fontId="2" fillId="0" borderId="16" xfId="0" applyFont="1" applyFill="1" applyBorder="1" applyAlignment="1">
      <alignment vertical="center" textRotation="255" wrapText="1"/>
    </xf>
    <xf numFmtId="58" fontId="12" fillId="0" borderId="47" xfId="0" applyNumberFormat="1" applyFont="1" applyFill="1" applyBorder="1" applyAlignment="1">
      <alignment horizontal="center" vertical="center"/>
    </xf>
    <xf numFmtId="58" fontId="12" fillId="0" borderId="49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distributed" vertical="distributed" textRotation="255"/>
    </xf>
    <xf numFmtId="0" fontId="2" fillId="0" borderId="22" xfId="0" applyFont="1" applyFill="1" applyBorder="1" applyAlignment="1">
      <alignment horizontal="distributed" vertical="distributed" textRotation="255"/>
    </xf>
    <xf numFmtId="0" fontId="2" fillId="0" borderId="21" xfId="0" applyFont="1" applyFill="1" applyBorder="1" applyAlignment="1">
      <alignment horizontal="distributed" vertical="distributed" textRotation="255"/>
    </xf>
    <xf numFmtId="0" fontId="2" fillId="0" borderId="71" xfId="0" applyFont="1" applyFill="1" applyBorder="1" applyAlignment="1">
      <alignment horizontal="distributed" vertical="distributed" textRotation="255"/>
    </xf>
    <xf numFmtId="0" fontId="2" fillId="0" borderId="72" xfId="0" applyFont="1" applyFill="1" applyBorder="1" applyAlignment="1">
      <alignment horizontal="distributed" vertical="distributed" textRotation="255"/>
    </xf>
    <xf numFmtId="0" fontId="2" fillId="0" borderId="18" xfId="0" applyFont="1" applyFill="1" applyBorder="1" applyAlignment="1">
      <alignment horizontal="distributed" vertical="distributed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vertical="center" textRotation="255"/>
    </xf>
    <xf numFmtId="0" fontId="2" fillId="0" borderId="31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vertical="center" textRotation="255"/>
    </xf>
    <xf numFmtId="0" fontId="2" fillId="0" borderId="8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0.625" style="1" customWidth="1"/>
    <col min="6" max="9" width="3.375" style="22" customWidth="1"/>
    <col min="10" max="10" width="30.625" style="1" customWidth="1"/>
    <col min="11" max="12" width="8.625" style="1" customWidth="1"/>
    <col min="13" max="13" width="3.375" style="22" customWidth="1"/>
    <col min="14" max="14" width="32.625" style="1" customWidth="1"/>
    <col min="15" max="15" width="20.625" style="1" customWidth="1"/>
    <col min="16" max="16" width="3.375" style="22" customWidth="1"/>
    <col min="17" max="16384" width="9.00390625" style="1" customWidth="1"/>
  </cols>
  <sheetData>
    <row r="1" spans="1:4" ht="16.5" customHeight="1" thickBot="1">
      <c r="A1" s="21" t="s">
        <v>14</v>
      </c>
      <c r="B1" s="21"/>
      <c r="D1" s="1" t="s">
        <v>362</v>
      </c>
    </row>
    <row r="2" spans="1:16" ht="22.5" customHeight="1" thickBot="1">
      <c r="A2" s="23" t="s">
        <v>18</v>
      </c>
      <c r="O2" s="263" t="s">
        <v>69</v>
      </c>
      <c r="P2" s="264"/>
    </row>
    <row r="3" ht="9.75" customHeight="1" thickBot="1"/>
    <row r="4" spans="1:16" s="24" customFormat="1" ht="31.5" customHeight="1">
      <c r="A4" s="236" t="s">
        <v>26</v>
      </c>
      <c r="B4" s="245" t="s">
        <v>363</v>
      </c>
      <c r="C4" s="239" t="s">
        <v>51</v>
      </c>
      <c r="D4" s="242" t="s">
        <v>17</v>
      </c>
      <c r="E4" s="248" t="s">
        <v>52</v>
      </c>
      <c r="F4" s="260" t="s">
        <v>53</v>
      </c>
      <c r="G4" s="251" t="s">
        <v>54</v>
      </c>
      <c r="H4" s="254" t="s">
        <v>63</v>
      </c>
      <c r="I4" s="242" t="s">
        <v>55</v>
      </c>
      <c r="J4" s="265" t="s">
        <v>364</v>
      </c>
      <c r="K4" s="266"/>
      <c r="L4" s="266"/>
      <c r="M4" s="267"/>
      <c r="N4" s="265" t="s">
        <v>65</v>
      </c>
      <c r="O4" s="266"/>
      <c r="P4" s="267"/>
    </row>
    <row r="5" spans="1:16" s="27" customFormat="1" ht="18" customHeight="1">
      <c r="A5" s="237"/>
      <c r="B5" s="246"/>
      <c r="C5" s="240"/>
      <c r="D5" s="243"/>
      <c r="E5" s="249"/>
      <c r="F5" s="261"/>
      <c r="G5" s="252"/>
      <c r="H5" s="255"/>
      <c r="I5" s="243"/>
      <c r="J5" s="257" t="s">
        <v>7</v>
      </c>
      <c r="K5" s="258"/>
      <c r="L5" s="259"/>
      <c r="M5" s="26" t="s">
        <v>8</v>
      </c>
      <c r="N5" s="257" t="s">
        <v>9</v>
      </c>
      <c r="O5" s="259"/>
      <c r="P5" s="26" t="s">
        <v>8</v>
      </c>
    </row>
    <row r="6" spans="1:16" s="24" customFormat="1" ht="60" customHeight="1">
      <c r="A6" s="238"/>
      <c r="B6" s="247"/>
      <c r="C6" s="241"/>
      <c r="D6" s="244"/>
      <c r="E6" s="250"/>
      <c r="F6" s="262"/>
      <c r="G6" s="253"/>
      <c r="H6" s="256"/>
      <c r="I6" s="244"/>
      <c r="J6" s="28" t="s">
        <v>56</v>
      </c>
      <c r="K6" s="29" t="s">
        <v>3</v>
      </c>
      <c r="L6" s="29" t="s">
        <v>4</v>
      </c>
      <c r="M6" s="20" t="s">
        <v>57</v>
      </c>
      <c r="N6" s="30" t="s">
        <v>58</v>
      </c>
      <c r="O6" s="31" t="s">
        <v>25</v>
      </c>
      <c r="P6" s="20" t="s">
        <v>57</v>
      </c>
    </row>
    <row r="7" spans="1:16" s="27" customFormat="1" ht="13.5" customHeight="1">
      <c r="A7" s="42">
        <v>40</v>
      </c>
      <c r="B7" s="11">
        <v>130</v>
      </c>
      <c r="C7" s="13" t="s">
        <v>143</v>
      </c>
      <c r="D7" s="5" t="s">
        <v>302</v>
      </c>
      <c r="E7" s="32" t="s">
        <v>304</v>
      </c>
      <c r="F7" s="142">
        <v>1</v>
      </c>
      <c r="G7" s="143">
        <v>1</v>
      </c>
      <c r="H7" s="144">
        <v>1</v>
      </c>
      <c r="I7" s="145">
        <v>1</v>
      </c>
      <c r="J7" s="33" t="s">
        <v>305</v>
      </c>
      <c r="K7" s="34">
        <v>38075</v>
      </c>
      <c r="L7" s="34">
        <v>38078</v>
      </c>
      <c r="M7" s="152"/>
      <c r="N7" s="35" t="s">
        <v>365</v>
      </c>
      <c r="O7" s="36" t="s">
        <v>317</v>
      </c>
      <c r="P7" s="152"/>
    </row>
    <row r="8" spans="1:16" s="27" customFormat="1" ht="24" customHeight="1">
      <c r="A8" s="42">
        <v>40</v>
      </c>
      <c r="B8" s="11">
        <v>100</v>
      </c>
      <c r="C8" s="13" t="s">
        <v>69</v>
      </c>
      <c r="D8" s="5" t="s">
        <v>303</v>
      </c>
      <c r="E8" s="32" t="s">
        <v>306</v>
      </c>
      <c r="F8" s="142">
        <v>1</v>
      </c>
      <c r="G8" s="143">
        <v>1</v>
      </c>
      <c r="H8" s="144">
        <v>1</v>
      </c>
      <c r="I8" s="145">
        <v>1</v>
      </c>
      <c r="J8" s="37" t="s">
        <v>366</v>
      </c>
      <c r="K8" s="34">
        <v>37343</v>
      </c>
      <c r="L8" s="34">
        <v>37347</v>
      </c>
      <c r="M8" s="152"/>
      <c r="N8" s="35" t="s">
        <v>367</v>
      </c>
      <c r="O8" s="36" t="s">
        <v>318</v>
      </c>
      <c r="P8" s="152"/>
    </row>
    <row r="9" spans="1:16" s="58" customFormat="1" ht="13.5" customHeight="1">
      <c r="A9" s="42">
        <v>40</v>
      </c>
      <c r="B9" s="11">
        <v>202</v>
      </c>
      <c r="C9" s="13" t="s">
        <v>143</v>
      </c>
      <c r="D9" s="5" t="s">
        <v>178</v>
      </c>
      <c r="E9" s="37" t="s">
        <v>179</v>
      </c>
      <c r="F9" s="41">
        <v>1</v>
      </c>
      <c r="G9" s="11">
        <v>1</v>
      </c>
      <c r="H9" s="42">
        <v>1</v>
      </c>
      <c r="I9" s="11">
        <v>1</v>
      </c>
      <c r="J9" s="37" t="s">
        <v>180</v>
      </c>
      <c r="K9" s="38">
        <v>38721</v>
      </c>
      <c r="L9" s="38">
        <v>38808</v>
      </c>
      <c r="M9" s="11"/>
      <c r="N9" s="39" t="s">
        <v>181</v>
      </c>
      <c r="O9" s="18" t="s">
        <v>319</v>
      </c>
      <c r="P9" s="11"/>
    </row>
    <row r="10" spans="1:16" s="58" customFormat="1" ht="13.5" customHeight="1">
      <c r="A10" s="42">
        <v>40</v>
      </c>
      <c r="B10" s="11">
        <v>203</v>
      </c>
      <c r="C10" s="13" t="s">
        <v>69</v>
      </c>
      <c r="D10" s="5" t="s">
        <v>233</v>
      </c>
      <c r="E10" s="37" t="s">
        <v>335</v>
      </c>
      <c r="F10" s="41">
        <v>1</v>
      </c>
      <c r="G10" s="11">
        <v>1</v>
      </c>
      <c r="H10" s="42">
        <v>1</v>
      </c>
      <c r="I10" s="11">
        <v>1</v>
      </c>
      <c r="J10" s="37" t="s">
        <v>234</v>
      </c>
      <c r="K10" s="38">
        <v>37529</v>
      </c>
      <c r="L10" s="38">
        <v>37712</v>
      </c>
      <c r="M10" s="11"/>
      <c r="N10" s="39" t="s">
        <v>235</v>
      </c>
      <c r="O10" s="18" t="s">
        <v>320</v>
      </c>
      <c r="P10" s="11"/>
    </row>
    <row r="11" spans="1:16" s="58" customFormat="1" ht="13.5" customHeight="1">
      <c r="A11" s="42">
        <v>40</v>
      </c>
      <c r="B11" s="11">
        <v>204</v>
      </c>
      <c r="C11" s="13" t="s">
        <v>69</v>
      </c>
      <c r="D11" s="5" t="s">
        <v>146</v>
      </c>
      <c r="E11" s="37" t="s">
        <v>147</v>
      </c>
      <c r="F11" s="41">
        <v>1</v>
      </c>
      <c r="G11" s="11">
        <v>1</v>
      </c>
      <c r="H11" s="42">
        <v>1</v>
      </c>
      <c r="I11" s="11">
        <v>1</v>
      </c>
      <c r="J11" s="37" t="s">
        <v>148</v>
      </c>
      <c r="K11" s="38">
        <v>37813</v>
      </c>
      <c r="L11" s="38">
        <v>37813</v>
      </c>
      <c r="M11" s="11"/>
      <c r="N11" s="39" t="s">
        <v>265</v>
      </c>
      <c r="O11" s="18" t="s">
        <v>321</v>
      </c>
      <c r="P11" s="11"/>
    </row>
    <row r="12" spans="1:16" s="58" customFormat="1" ht="13.5" customHeight="1">
      <c r="A12" s="42">
        <v>40</v>
      </c>
      <c r="B12" s="11">
        <v>205</v>
      </c>
      <c r="C12" s="13" t="s">
        <v>69</v>
      </c>
      <c r="D12" s="5" t="s">
        <v>123</v>
      </c>
      <c r="E12" s="37" t="s">
        <v>124</v>
      </c>
      <c r="F12" s="41">
        <v>1</v>
      </c>
      <c r="G12" s="11">
        <v>1</v>
      </c>
      <c r="H12" s="42">
        <v>1</v>
      </c>
      <c r="I12" s="11">
        <v>1</v>
      </c>
      <c r="J12" s="37" t="s">
        <v>125</v>
      </c>
      <c r="K12" s="38">
        <v>39273</v>
      </c>
      <c r="L12" s="38">
        <v>39356</v>
      </c>
      <c r="M12" s="11"/>
      <c r="N12" s="39" t="s">
        <v>126</v>
      </c>
      <c r="O12" s="18" t="s">
        <v>334</v>
      </c>
      <c r="P12" s="11"/>
    </row>
    <row r="13" spans="1:16" s="58" customFormat="1" ht="24" customHeight="1">
      <c r="A13" s="42">
        <v>40</v>
      </c>
      <c r="B13" s="11">
        <v>206</v>
      </c>
      <c r="C13" s="13" t="s">
        <v>69</v>
      </c>
      <c r="D13" s="5" t="s">
        <v>140</v>
      </c>
      <c r="E13" s="37" t="s">
        <v>141</v>
      </c>
      <c r="F13" s="41">
        <v>1</v>
      </c>
      <c r="G13" s="11">
        <v>1</v>
      </c>
      <c r="H13" s="42">
        <v>1</v>
      </c>
      <c r="I13" s="11">
        <v>1</v>
      </c>
      <c r="J13" s="37" t="s">
        <v>142</v>
      </c>
      <c r="K13" s="38">
        <v>38173</v>
      </c>
      <c r="L13" s="38">
        <v>38200</v>
      </c>
      <c r="M13" s="11"/>
      <c r="N13" s="39" t="s">
        <v>336</v>
      </c>
      <c r="O13" s="18" t="s">
        <v>322</v>
      </c>
      <c r="P13" s="11"/>
    </row>
    <row r="14" spans="1:16" s="58" customFormat="1" ht="13.5" customHeight="1">
      <c r="A14" s="42">
        <v>40</v>
      </c>
      <c r="B14" s="11">
        <v>207</v>
      </c>
      <c r="C14" s="13" t="s">
        <v>69</v>
      </c>
      <c r="D14" s="5" t="s">
        <v>95</v>
      </c>
      <c r="E14" s="37" t="s">
        <v>96</v>
      </c>
      <c r="F14" s="41">
        <v>1</v>
      </c>
      <c r="G14" s="11">
        <v>2</v>
      </c>
      <c r="H14" s="42">
        <v>1</v>
      </c>
      <c r="I14" s="11">
        <v>1</v>
      </c>
      <c r="J14" s="37"/>
      <c r="K14" s="38"/>
      <c r="L14" s="38"/>
      <c r="M14" s="11">
        <v>2</v>
      </c>
      <c r="N14" s="39" t="s">
        <v>97</v>
      </c>
      <c r="O14" s="18" t="s">
        <v>323</v>
      </c>
      <c r="P14" s="11"/>
    </row>
    <row r="15" spans="1:16" s="58" customFormat="1" ht="24" customHeight="1">
      <c r="A15" s="42">
        <v>40</v>
      </c>
      <c r="B15" s="11">
        <v>210</v>
      </c>
      <c r="C15" s="13" t="s">
        <v>69</v>
      </c>
      <c r="D15" s="5" t="s">
        <v>119</v>
      </c>
      <c r="E15" s="37" t="s">
        <v>120</v>
      </c>
      <c r="F15" s="41">
        <v>1</v>
      </c>
      <c r="G15" s="11">
        <v>1</v>
      </c>
      <c r="H15" s="42">
        <v>1</v>
      </c>
      <c r="I15" s="11">
        <v>1</v>
      </c>
      <c r="J15" s="37" t="s">
        <v>121</v>
      </c>
      <c r="K15" s="38">
        <v>38069</v>
      </c>
      <c r="L15" s="38">
        <v>38078</v>
      </c>
      <c r="M15" s="11"/>
      <c r="N15" s="40" t="s">
        <v>368</v>
      </c>
      <c r="O15" s="18" t="s">
        <v>317</v>
      </c>
      <c r="P15" s="11"/>
    </row>
    <row r="16" spans="1:16" s="58" customFormat="1" ht="24" customHeight="1">
      <c r="A16" s="42">
        <v>40</v>
      </c>
      <c r="B16" s="11">
        <v>211</v>
      </c>
      <c r="C16" s="13" t="s">
        <v>69</v>
      </c>
      <c r="D16" s="5" t="s">
        <v>253</v>
      </c>
      <c r="E16" s="37" t="s">
        <v>254</v>
      </c>
      <c r="F16" s="41">
        <v>1</v>
      </c>
      <c r="G16" s="11">
        <v>1</v>
      </c>
      <c r="H16" s="42">
        <v>1</v>
      </c>
      <c r="I16" s="11">
        <v>1</v>
      </c>
      <c r="J16" s="37" t="s">
        <v>255</v>
      </c>
      <c r="K16" s="38">
        <v>39903</v>
      </c>
      <c r="L16" s="38">
        <v>39904</v>
      </c>
      <c r="M16" s="11"/>
      <c r="N16" s="39" t="s">
        <v>266</v>
      </c>
      <c r="O16" s="36" t="s">
        <v>323</v>
      </c>
      <c r="P16" s="11"/>
    </row>
    <row r="17" spans="1:16" s="58" customFormat="1" ht="13.5" customHeight="1">
      <c r="A17" s="42">
        <v>40</v>
      </c>
      <c r="B17" s="11">
        <v>212</v>
      </c>
      <c r="C17" s="13" t="s">
        <v>69</v>
      </c>
      <c r="D17" s="5" t="s">
        <v>183</v>
      </c>
      <c r="E17" s="37" t="s">
        <v>184</v>
      </c>
      <c r="F17" s="41">
        <v>1</v>
      </c>
      <c r="G17" s="11">
        <v>2</v>
      </c>
      <c r="H17" s="42">
        <v>1</v>
      </c>
      <c r="I17" s="11">
        <v>1</v>
      </c>
      <c r="J17" s="37"/>
      <c r="K17" s="38"/>
      <c r="L17" s="38"/>
      <c r="M17" s="11">
        <v>2</v>
      </c>
      <c r="N17" s="39" t="s">
        <v>185</v>
      </c>
      <c r="O17" s="18" t="s">
        <v>333</v>
      </c>
      <c r="P17" s="11"/>
    </row>
    <row r="18" spans="1:16" s="58" customFormat="1" ht="22.5" customHeight="1">
      <c r="A18" s="42">
        <v>40</v>
      </c>
      <c r="B18" s="11">
        <v>213</v>
      </c>
      <c r="C18" s="13" t="s">
        <v>69</v>
      </c>
      <c r="D18" s="5" t="s">
        <v>222</v>
      </c>
      <c r="E18" s="37" t="s">
        <v>114</v>
      </c>
      <c r="F18" s="41">
        <v>1</v>
      </c>
      <c r="G18" s="11">
        <v>1</v>
      </c>
      <c r="H18" s="42">
        <v>1</v>
      </c>
      <c r="I18" s="11">
        <v>1</v>
      </c>
      <c r="J18" s="37" t="s">
        <v>223</v>
      </c>
      <c r="K18" s="38">
        <v>37979</v>
      </c>
      <c r="L18" s="38">
        <v>38078</v>
      </c>
      <c r="M18" s="11"/>
      <c r="N18" s="39" t="s">
        <v>224</v>
      </c>
      <c r="O18" s="18" t="s">
        <v>324</v>
      </c>
      <c r="P18" s="11"/>
    </row>
    <row r="19" spans="1:16" s="58" customFormat="1" ht="13.5" customHeight="1">
      <c r="A19" s="42">
        <v>40</v>
      </c>
      <c r="B19" s="11">
        <v>214</v>
      </c>
      <c r="C19" s="13" t="s">
        <v>69</v>
      </c>
      <c r="D19" s="5" t="s">
        <v>132</v>
      </c>
      <c r="E19" s="37" t="s">
        <v>133</v>
      </c>
      <c r="F19" s="41">
        <v>1</v>
      </c>
      <c r="G19" s="11">
        <v>2</v>
      </c>
      <c r="H19" s="42">
        <v>1</v>
      </c>
      <c r="I19" s="11">
        <v>1</v>
      </c>
      <c r="J19" s="37" t="s">
        <v>134</v>
      </c>
      <c r="K19" s="38">
        <v>40262</v>
      </c>
      <c r="L19" s="38">
        <v>40269</v>
      </c>
      <c r="M19" s="11"/>
      <c r="N19" s="39" t="s">
        <v>135</v>
      </c>
      <c r="O19" s="18" t="s">
        <v>325</v>
      </c>
      <c r="P19" s="11"/>
    </row>
    <row r="20" spans="1:16" s="58" customFormat="1" ht="13.5" customHeight="1">
      <c r="A20" s="42">
        <v>40</v>
      </c>
      <c r="B20" s="11">
        <v>215</v>
      </c>
      <c r="C20" s="13" t="s">
        <v>69</v>
      </c>
      <c r="D20" s="2" t="s">
        <v>156</v>
      </c>
      <c r="E20" s="37" t="s">
        <v>114</v>
      </c>
      <c r="F20" s="41">
        <v>1</v>
      </c>
      <c r="G20" s="11">
        <v>1</v>
      </c>
      <c r="H20" s="42">
        <v>1</v>
      </c>
      <c r="I20" s="11">
        <v>1</v>
      </c>
      <c r="J20" s="37"/>
      <c r="K20" s="38"/>
      <c r="L20" s="38"/>
      <c r="M20" s="11">
        <v>0</v>
      </c>
      <c r="N20" s="40" t="s">
        <v>157</v>
      </c>
      <c r="O20" s="18" t="s">
        <v>326</v>
      </c>
      <c r="P20" s="11"/>
    </row>
    <row r="21" spans="1:16" s="58" customFormat="1" ht="13.5" customHeight="1">
      <c r="A21" s="42">
        <v>40</v>
      </c>
      <c r="B21" s="11">
        <v>216</v>
      </c>
      <c r="C21" s="13" t="s">
        <v>69</v>
      </c>
      <c r="D21" s="5" t="s">
        <v>198</v>
      </c>
      <c r="E21" s="37" t="s">
        <v>96</v>
      </c>
      <c r="F21" s="41">
        <v>1</v>
      </c>
      <c r="G21" s="11">
        <v>2</v>
      </c>
      <c r="H21" s="42">
        <v>1</v>
      </c>
      <c r="I21" s="11">
        <v>1</v>
      </c>
      <c r="J21" s="37" t="s">
        <v>199</v>
      </c>
      <c r="K21" s="38">
        <v>39437</v>
      </c>
      <c r="L21" s="38">
        <v>39539</v>
      </c>
      <c r="M21" s="11"/>
      <c r="N21" s="39" t="s">
        <v>200</v>
      </c>
      <c r="O21" s="18" t="s">
        <v>325</v>
      </c>
      <c r="P21" s="11"/>
    </row>
    <row r="22" spans="1:16" s="58" customFormat="1" ht="13.5" customHeight="1">
      <c r="A22" s="42">
        <v>40</v>
      </c>
      <c r="B22" s="11">
        <v>217</v>
      </c>
      <c r="C22" s="13" t="s">
        <v>69</v>
      </c>
      <c r="D22" s="5" t="s">
        <v>161</v>
      </c>
      <c r="E22" s="37" t="s">
        <v>162</v>
      </c>
      <c r="F22" s="41">
        <v>1</v>
      </c>
      <c r="G22" s="11">
        <v>1</v>
      </c>
      <c r="H22" s="42">
        <v>1</v>
      </c>
      <c r="I22" s="11">
        <v>1</v>
      </c>
      <c r="J22" s="37" t="s">
        <v>163</v>
      </c>
      <c r="K22" s="38">
        <v>38643</v>
      </c>
      <c r="L22" s="38">
        <v>38808</v>
      </c>
      <c r="M22" s="11"/>
      <c r="N22" s="39" t="s">
        <v>164</v>
      </c>
      <c r="O22" s="18" t="s">
        <v>321</v>
      </c>
      <c r="P22" s="11"/>
    </row>
    <row r="23" spans="1:16" s="58" customFormat="1" ht="48" customHeight="1">
      <c r="A23" s="42">
        <v>40</v>
      </c>
      <c r="B23" s="11">
        <v>218</v>
      </c>
      <c r="C23" s="13" t="s">
        <v>143</v>
      </c>
      <c r="D23" s="5" t="s">
        <v>201</v>
      </c>
      <c r="E23" s="37" t="s">
        <v>99</v>
      </c>
      <c r="F23" s="41">
        <v>1</v>
      </c>
      <c r="G23" s="11">
        <v>1</v>
      </c>
      <c r="H23" s="42">
        <v>1</v>
      </c>
      <c r="I23" s="11">
        <v>1</v>
      </c>
      <c r="J23" s="37" t="s">
        <v>202</v>
      </c>
      <c r="K23" s="38">
        <v>39063</v>
      </c>
      <c r="L23" s="43" t="s">
        <v>267</v>
      </c>
      <c r="M23" s="11"/>
      <c r="N23" s="39" t="s">
        <v>203</v>
      </c>
      <c r="O23" s="18" t="s">
        <v>327</v>
      </c>
      <c r="P23" s="11"/>
    </row>
    <row r="24" spans="1:16" s="58" customFormat="1" ht="24" customHeight="1">
      <c r="A24" s="42">
        <v>40</v>
      </c>
      <c r="B24" s="11">
        <v>219</v>
      </c>
      <c r="C24" s="13" t="s">
        <v>69</v>
      </c>
      <c r="D24" s="2" t="s">
        <v>171</v>
      </c>
      <c r="E24" s="37" t="s">
        <v>172</v>
      </c>
      <c r="F24" s="41">
        <v>1</v>
      </c>
      <c r="G24" s="11">
        <v>1</v>
      </c>
      <c r="H24" s="42">
        <v>1</v>
      </c>
      <c r="I24" s="11">
        <v>1</v>
      </c>
      <c r="J24" s="37" t="s">
        <v>173</v>
      </c>
      <c r="K24" s="38">
        <v>38806</v>
      </c>
      <c r="L24" s="38">
        <v>38808</v>
      </c>
      <c r="M24" s="11"/>
      <c r="N24" s="40" t="s">
        <v>263</v>
      </c>
      <c r="O24" s="44" t="s">
        <v>328</v>
      </c>
      <c r="P24" s="11"/>
    </row>
    <row r="25" spans="1:16" s="58" customFormat="1" ht="13.5" customHeight="1">
      <c r="A25" s="138">
        <v>40</v>
      </c>
      <c r="B25" s="139">
        <v>220</v>
      </c>
      <c r="C25" s="13" t="s">
        <v>69</v>
      </c>
      <c r="D25" s="2" t="s">
        <v>205</v>
      </c>
      <c r="E25" s="37" t="s">
        <v>124</v>
      </c>
      <c r="F25" s="41">
        <v>1</v>
      </c>
      <c r="G25" s="11">
        <v>1</v>
      </c>
      <c r="H25" s="42">
        <v>1</v>
      </c>
      <c r="I25" s="11">
        <v>1</v>
      </c>
      <c r="J25" s="37" t="s">
        <v>206</v>
      </c>
      <c r="K25" s="38">
        <v>38077</v>
      </c>
      <c r="L25" s="38">
        <v>38078</v>
      </c>
      <c r="M25" s="11"/>
      <c r="N25" s="45" t="s">
        <v>207</v>
      </c>
      <c r="O25" s="18" t="s">
        <v>320</v>
      </c>
      <c r="P25" s="11"/>
    </row>
    <row r="26" spans="1:16" s="58" customFormat="1" ht="13.5" customHeight="1">
      <c r="A26" s="42">
        <v>40</v>
      </c>
      <c r="B26" s="11">
        <v>221</v>
      </c>
      <c r="C26" s="13" t="s">
        <v>69</v>
      </c>
      <c r="D26" s="5" t="s">
        <v>90</v>
      </c>
      <c r="E26" s="37" t="s">
        <v>91</v>
      </c>
      <c r="F26" s="41">
        <v>1</v>
      </c>
      <c r="G26" s="11">
        <v>2</v>
      </c>
      <c r="H26" s="42">
        <v>1</v>
      </c>
      <c r="I26" s="11">
        <v>1</v>
      </c>
      <c r="J26" s="37" t="s">
        <v>92</v>
      </c>
      <c r="K26" s="38">
        <v>38707</v>
      </c>
      <c r="L26" s="38">
        <v>38808</v>
      </c>
      <c r="M26" s="11"/>
      <c r="N26" s="39" t="s">
        <v>93</v>
      </c>
      <c r="O26" s="18" t="s">
        <v>319</v>
      </c>
      <c r="P26" s="11"/>
    </row>
    <row r="27" spans="1:16" s="58" customFormat="1" ht="13.5" customHeight="1">
      <c r="A27" s="42">
        <v>40</v>
      </c>
      <c r="B27" s="11">
        <v>223</v>
      </c>
      <c r="C27" s="13" t="s">
        <v>77</v>
      </c>
      <c r="D27" s="5" t="s">
        <v>78</v>
      </c>
      <c r="E27" s="37" t="s">
        <v>79</v>
      </c>
      <c r="F27" s="41">
        <v>1</v>
      </c>
      <c r="G27" s="11">
        <v>2</v>
      </c>
      <c r="H27" s="42">
        <v>1</v>
      </c>
      <c r="I27" s="11">
        <v>1</v>
      </c>
      <c r="J27" s="37" t="s">
        <v>80</v>
      </c>
      <c r="K27" s="38">
        <v>38342</v>
      </c>
      <c r="L27" s="38">
        <v>38443</v>
      </c>
      <c r="M27" s="11"/>
      <c r="N27" s="39" t="s">
        <v>81</v>
      </c>
      <c r="O27" s="18" t="s">
        <v>329</v>
      </c>
      <c r="P27" s="11"/>
    </row>
    <row r="28" spans="1:16" s="58" customFormat="1" ht="24" customHeight="1">
      <c r="A28" s="42">
        <v>40</v>
      </c>
      <c r="B28" s="11">
        <v>224</v>
      </c>
      <c r="C28" s="13" t="s">
        <v>69</v>
      </c>
      <c r="D28" s="5" t="s">
        <v>245</v>
      </c>
      <c r="E28" s="37" t="s">
        <v>246</v>
      </c>
      <c r="F28" s="41">
        <v>1</v>
      </c>
      <c r="G28" s="11">
        <v>1</v>
      </c>
      <c r="H28" s="42">
        <v>1</v>
      </c>
      <c r="I28" s="11">
        <v>1</v>
      </c>
      <c r="J28" s="37" t="s">
        <v>247</v>
      </c>
      <c r="K28" s="38">
        <v>38376</v>
      </c>
      <c r="L28" s="38">
        <v>38376</v>
      </c>
      <c r="M28" s="11"/>
      <c r="N28" s="39" t="s">
        <v>248</v>
      </c>
      <c r="O28" s="18" t="s">
        <v>322</v>
      </c>
      <c r="P28" s="11"/>
    </row>
    <row r="29" spans="1:16" s="58" customFormat="1" ht="13.5" customHeight="1">
      <c r="A29" s="42">
        <v>40</v>
      </c>
      <c r="B29" s="11">
        <v>225</v>
      </c>
      <c r="C29" s="13" t="s">
        <v>69</v>
      </c>
      <c r="D29" s="5" t="s">
        <v>241</v>
      </c>
      <c r="E29" s="37" t="s">
        <v>242</v>
      </c>
      <c r="F29" s="41">
        <v>1</v>
      </c>
      <c r="G29" s="11">
        <v>1</v>
      </c>
      <c r="H29" s="42">
        <v>1</v>
      </c>
      <c r="I29" s="11">
        <v>1</v>
      </c>
      <c r="J29" s="37" t="s">
        <v>243</v>
      </c>
      <c r="K29" s="38">
        <v>38898</v>
      </c>
      <c r="L29" s="38">
        <v>38898</v>
      </c>
      <c r="M29" s="11"/>
      <c r="N29" s="39" t="s">
        <v>244</v>
      </c>
      <c r="O29" s="18" t="s">
        <v>322</v>
      </c>
      <c r="P29" s="11"/>
    </row>
    <row r="30" spans="1:16" s="58" customFormat="1" ht="13.5" customHeight="1">
      <c r="A30" s="42">
        <v>40</v>
      </c>
      <c r="B30" s="11">
        <v>226</v>
      </c>
      <c r="C30" s="13" t="s">
        <v>69</v>
      </c>
      <c r="D30" s="5" t="s">
        <v>231</v>
      </c>
      <c r="E30" s="37" t="s">
        <v>232</v>
      </c>
      <c r="F30" s="41">
        <v>1</v>
      </c>
      <c r="G30" s="11">
        <v>2</v>
      </c>
      <c r="H30" s="42">
        <v>0</v>
      </c>
      <c r="I30" s="11">
        <v>0</v>
      </c>
      <c r="J30" s="37"/>
      <c r="K30" s="38"/>
      <c r="L30" s="38"/>
      <c r="M30" s="11">
        <v>3</v>
      </c>
      <c r="N30" s="39"/>
      <c r="O30" s="18"/>
      <c r="P30" s="11">
        <v>1</v>
      </c>
    </row>
    <row r="31" spans="1:16" s="58" customFormat="1" ht="13.5" customHeight="1">
      <c r="A31" s="42">
        <v>40</v>
      </c>
      <c r="B31" s="11">
        <v>227</v>
      </c>
      <c r="C31" s="13" t="s">
        <v>69</v>
      </c>
      <c r="D31" s="5" t="s">
        <v>109</v>
      </c>
      <c r="E31" s="37" t="s">
        <v>110</v>
      </c>
      <c r="F31" s="41">
        <v>1</v>
      </c>
      <c r="G31" s="11">
        <v>2</v>
      </c>
      <c r="H31" s="42">
        <v>1</v>
      </c>
      <c r="I31" s="11">
        <v>0</v>
      </c>
      <c r="J31" s="37"/>
      <c r="K31" s="38"/>
      <c r="L31" s="38"/>
      <c r="M31" s="11">
        <v>3</v>
      </c>
      <c r="N31" s="39" t="s">
        <v>111</v>
      </c>
      <c r="O31" s="18" t="s">
        <v>322</v>
      </c>
      <c r="P31" s="11"/>
    </row>
    <row r="32" spans="1:16" s="58" customFormat="1" ht="13.5" customHeight="1">
      <c r="A32" s="42">
        <v>40</v>
      </c>
      <c r="B32" s="11">
        <v>228</v>
      </c>
      <c r="C32" s="13" t="s">
        <v>69</v>
      </c>
      <c r="D32" s="5" t="s">
        <v>152</v>
      </c>
      <c r="E32" s="37" t="s">
        <v>71</v>
      </c>
      <c r="F32" s="41">
        <v>1</v>
      </c>
      <c r="G32" s="11">
        <v>2</v>
      </c>
      <c r="H32" s="42">
        <v>1</v>
      </c>
      <c r="I32" s="11">
        <v>1</v>
      </c>
      <c r="J32" s="37" t="s">
        <v>153</v>
      </c>
      <c r="K32" s="38">
        <v>39444</v>
      </c>
      <c r="L32" s="38">
        <v>39539</v>
      </c>
      <c r="M32" s="11"/>
      <c r="N32" s="39" t="s">
        <v>154</v>
      </c>
      <c r="O32" s="18" t="s">
        <v>323</v>
      </c>
      <c r="P32" s="11"/>
    </row>
    <row r="33" spans="1:16" s="58" customFormat="1" ht="13.5" customHeight="1">
      <c r="A33" s="42">
        <v>40</v>
      </c>
      <c r="B33" s="11">
        <v>229</v>
      </c>
      <c r="C33" s="13" t="s">
        <v>69</v>
      </c>
      <c r="D33" s="5" t="s">
        <v>101</v>
      </c>
      <c r="E33" s="37" t="s">
        <v>342</v>
      </c>
      <c r="F33" s="41">
        <v>1</v>
      </c>
      <c r="G33" s="11">
        <v>2</v>
      </c>
      <c r="H33" s="42">
        <v>1</v>
      </c>
      <c r="I33" s="11">
        <v>1</v>
      </c>
      <c r="J33" s="37"/>
      <c r="K33" s="38"/>
      <c r="L33" s="38"/>
      <c r="M33" s="11">
        <v>2</v>
      </c>
      <c r="N33" s="39"/>
      <c r="O33" s="18"/>
      <c r="P33" s="11">
        <v>1</v>
      </c>
    </row>
    <row r="34" spans="1:16" s="58" customFormat="1" ht="13.5" customHeight="1">
      <c r="A34" s="42">
        <v>40</v>
      </c>
      <c r="B34" s="11">
        <v>230</v>
      </c>
      <c r="C34" s="13" t="s">
        <v>69</v>
      </c>
      <c r="D34" s="5" t="s">
        <v>213</v>
      </c>
      <c r="E34" s="37" t="s">
        <v>91</v>
      </c>
      <c r="F34" s="41">
        <v>1</v>
      </c>
      <c r="G34" s="11">
        <v>2</v>
      </c>
      <c r="H34" s="42">
        <v>1</v>
      </c>
      <c r="I34" s="11">
        <v>0</v>
      </c>
      <c r="J34" s="37" t="s">
        <v>214</v>
      </c>
      <c r="K34" s="38">
        <v>40268</v>
      </c>
      <c r="L34" s="38">
        <v>40269</v>
      </c>
      <c r="M34" s="11"/>
      <c r="N34" s="39"/>
      <c r="O34" s="18"/>
      <c r="P34" s="11">
        <v>1</v>
      </c>
    </row>
    <row r="35" spans="1:16" s="58" customFormat="1" ht="13.5" customHeight="1">
      <c r="A35" s="42">
        <v>40</v>
      </c>
      <c r="B35" s="11">
        <v>305</v>
      </c>
      <c r="C35" s="13" t="s">
        <v>69</v>
      </c>
      <c r="D35" s="5" t="s">
        <v>136</v>
      </c>
      <c r="E35" s="37" t="s">
        <v>91</v>
      </c>
      <c r="F35" s="41">
        <v>1</v>
      </c>
      <c r="G35" s="11">
        <v>2</v>
      </c>
      <c r="H35" s="42">
        <v>1</v>
      </c>
      <c r="I35" s="11">
        <v>1</v>
      </c>
      <c r="J35" s="37" t="s">
        <v>137</v>
      </c>
      <c r="K35" s="38">
        <v>38418</v>
      </c>
      <c r="L35" s="38">
        <v>38443</v>
      </c>
      <c r="M35" s="11"/>
      <c r="N35" s="40" t="s">
        <v>138</v>
      </c>
      <c r="O35" s="18" t="s">
        <v>319</v>
      </c>
      <c r="P35" s="11"/>
    </row>
    <row r="36" spans="1:16" s="58" customFormat="1" ht="13.5" customHeight="1">
      <c r="A36" s="42">
        <v>40</v>
      </c>
      <c r="B36" s="11">
        <v>323</v>
      </c>
      <c r="C36" s="13" t="s">
        <v>69</v>
      </c>
      <c r="D36" s="5" t="s">
        <v>217</v>
      </c>
      <c r="E36" s="37" t="s">
        <v>218</v>
      </c>
      <c r="F36" s="41">
        <v>1</v>
      </c>
      <c r="G36" s="11">
        <v>2</v>
      </c>
      <c r="H36" s="42">
        <v>1</v>
      </c>
      <c r="I36" s="11">
        <v>1</v>
      </c>
      <c r="J36" s="37"/>
      <c r="K36" s="38"/>
      <c r="L36" s="38"/>
      <c r="M36" s="11">
        <v>0</v>
      </c>
      <c r="N36" s="39" t="s">
        <v>219</v>
      </c>
      <c r="O36" s="18" t="s">
        <v>325</v>
      </c>
      <c r="P36" s="11"/>
    </row>
    <row r="37" spans="1:16" s="58" customFormat="1" ht="24" customHeight="1">
      <c r="A37" s="42">
        <v>40</v>
      </c>
      <c r="B37" s="11">
        <v>341</v>
      </c>
      <c r="C37" s="13" t="s">
        <v>69</v>
      </c>
      <c r="D37" s="5" t="s">
        <v>73</v>
      </c>
      <c r="E37" s="37" t="s">
        <v>343</v>
      </c>
      <c r="F37" s="41">
        <v>1</v>
      </c>
      <c r="G37" s="11">
        <v>2</v>
      </c>
      <c r="H37" s="42">
        <v>0</v>
      </c>
      <c r="I37" s="11">
        <v>1</v>
      </c>
      <c r="J37" s="37"/>
      <c r="K37" s="38"/>
      <c r="L37" s="38"/>
      <c r="M37" s="11">
        <v>2</v>
      </c>
      <c r="N37" s="39" t="s">
        <v>74</v>
      </c>
      <c r="O37" s="18" t="s">
        <v>323</v>
      </c>
      <c r="P37" s="11"/>
    </row>
    <row r="38" spans="1:16" s="58" customFormat="1" ht="13.5" customHeight="1">
      <c r="A38" s="42">
        <v>40</v>
      </c>
      <c r="B38" s="11">
        <v>342</v>
      </c>
      <c r="C38" s="13" t="s">
        <v>143</v>
      </c>
      <c r="D38" s="2" t="s">
        <v>212</v>
      </c>
      <c r="E38" s="37" t="s">
        <v>83</v>
      </c>
      <c r="F38" s="41">
        <v>1</v>
      </c>
      <c r="G38" s="11">
        <v>2</v>
      </c>
      <c r="H38" s="42">
        <v>0</v>
      </c>
      <c r="I38" s="11">
        <v>0</v>
      </c>
      <c r="J38" s="37"/>
      <c r="K38" s="38"/>
      <c r="L38" s="38"/>
      <c r="M38" s="11">
        <v>0</v>
      </c>
      <c r="N38" s="40"/>
      <c r="O38" s="18"/>
      <c r="P38" s="11">
        <v>0</v>
      </c>
    </row>
    <row r="39" spans="1:16" s="58" customFormat="1" ht="13.5" customHeight="1">
      <c r="A39" s="42">
        <v>40</v>
      </c>
      <c r="B39" s="11">
        <v>344</v>
      </c>
      <c r="C39" s="13" t="s">
        <v>77</v>
      </c>
      <c r="D39" s="5" t="s">
        <v>193</v>
      </c>
      <c r="E39" s="37" t="s">
        <v>194</v>
      </c>
      <c r="F39" s="41">
        <v>1</v>
      </c>
      <c r="G39" s="11">
        <v>2</v>
      </c>
      <c r="H39" s="42">
        <v>0</v>
      </c>
      <c r="I39" s="11">
        <v>0</v>
      </c>
      <c r="J39" s="128"/>
      <c r="K39" s="38"/>
      <c r="L39" s="38"/>
      <c r="M39" s="11">
        <v>3</v>
      </c>
      <c r="N39" s="40"/>
      <c r="O39" s="18"/>
      <c r="P39" s="11">
        <v>0</v>
      </c>
    </row>
    <row r="40" spans="1:16" s="58" customFormat="1" ht="13.5" customHeight="1">
      <c r="A40" s="42">
        <v>40</v>
      </c>
      <c r="B40" s="11">
        <v>345</v>
      </c>
      <c r="C40" s="13" t="s">
        <v>69</v>
      </c>
      <c r="D40" s="5" t="s">
        <v>195</v>
      </c>
      <c r="E40" s="37" t="s">
        <v>196</v>
      </c>
      <c r="F40" s="41">
        <v>1</v>
      </c>
      <c r="G40" s="11">
        <v>2</v>
      </c>
      <c r="H40" s="42">
        <v>0</v>
      </c>
      <c r="I40" s="11">
        <v>0</v>
      </c>
      <c r="J40" s="37"/>
      <c r="K40" s="38"/>
      <c r="L40" s="38"/>
      <c r="M40" s="11">
        <v>0</v>
      </c>
      <c r="N40" s="39"/>
      <c r="O40" s="18"/>
      <c r="P40" s="11">
        <v>0</v>
      </c>
    </row>
    <row r="41" spans="1:16" s="58" customFormat="1" ht="13.5" customHeight="1">
      <c r="A41" s="42">
        <v>40</v>
      </c>
      <c r="B41" s="11">
        <v>348</v>
      </c>
      <c r="C41" s="13" t="s">
        <v>143</v>
      </c>
      <c r="D41" s="5" t="s">
        <v>240</v>
      </c>
      <c r="E41" s="37" t="s">
        <v>83</v>
      </c>
      <c r="F41" s="41">
        <v>1</v>
      </c>
      <c r="G41" s="11">
        <v>2</v>
      </c>
      <c r="H41" s="42">
        <v>0</v>
      </c>
      <c r="I41" s="11">
        <v>0</v>
      </c>
      <c r="J41" s="37"/>
      <c r="K41" s="38"/>
      <c r="L41" s="38"/>
      <c r="M41" s="11">
        <v>0</v>
      </c>
      <c r="N41" s="39"/>
      <c r="O41" s="18"/>
      <c r="P41" s="11">
        <v>0</v>
      </c>
    </row>
    <row r="42" spans="1:16" s="58" customFormat="1" ht="13.5" customHeight="1">
      <c r="A42" s="42">
        <v>40</v>
      </c>
      <c r="B42" s="11">
        <v>349</v>
      </c>
      <c r="C42" s="13" t="s">
        <v>69</v>
      </c>
      <c r="D42" s="7" t="s">
        <v>118</v>
      </c>
      <c r="E42" s="40" t="s">
        <v>260</v>
      </c>
      <c r="F42" s="41">
        <v>1</v>
      </c>
      <c r="G42" s="11">
        <v>2</v>
      </c>
      <c r="H42" s="42">
        <v>0</v>
      </c>
      <c r="I42" s="11">
        <v>0</v>
      </c>
      <c r="J42" s="37"/>
      <c r="K42" s="38"/>
      <c r="L42" s="38"/>
      <c r="M42" s="11">
        <v>2</v>
      </c>
      <c r="N42" s="39"/>
      <c r="O42" s="18"/>
      <c r="P42" s="11">
        <v>0</v>
      </c>
    </row>
    <row r="43" spans="1:16" s="58" customFormat="1" ht="13.5" customHeight="1">
      <c r="A43" s="42">
        <v>40</v>
      </c>
      <c r="B43" s="11">
        <v>381</v>
      </c>
      <c r="C43" s="13" t="s">
        <v>69</v>
      </c>
      <c r="D43" s="5" t="s">
        <v>70</v>
      </c>
      <c r="E43" s="37" t="s">
        <v>71</v>
      </c>
      <c r="F43" s="41">
        <v>1</v>
      </c>
      <c r="G43" s="11">
        <v>2</v>
      </c>
      <c r="H43" s="42">
        <v>0</v>
      </c>
      <c r="I43" s="11">
        <v>1</v>
      </c>
      <c r="J43" s="37"/>
      <c r="K43" s="38"/>
      <c r="L43" s="38"/>
      <c r="M43" s="11">
        <v>0</v>
      </c>
      <c r="N43" s="39" t="s">
        <v>72</v>
      </c>
      <c r="O43" s="18" t="s">
        <v>330</v>
      </c>
      <c r="P43" s="11"/>
    </row>
    <row r="44" spans="1:16" s="58" customFormat="1" ht="13.5" customHeight="1">
      <c r="A44" s="42">
        <v>40</v>
      </c>
      <c r="B44" s="11">
        <v>382</v>
      </c>
      <c r="C44" s="13" t="s">
        <v>69</v>
      </c>
      <c r="D44" s="5" t="s">
        <v>86</v>
      </c>
      <c r="E44" s="37" t="s">
        <v>87</v>
      </c>
      <c r="F44" s="41">
        <v>1</v>
      </c>
      <c r="G44" s="11">
        <v>2</v>
      </c>
      <c r="H44" s="42">
        <v>1</v>
      </c>
      <c r="I44" s="11">
        <v>1</v>
      </c>
      <c r="J44" s="37"/>
      <c r="K44" s="38"/>
      <c r="L44" s="38"/>
      <c r="M44" s="11">
        <v>0</v>
      </c>
      <c r="N44" s="39" t="s">
        <v>88</v>
      </c>
      <c r="O44" s="18" t="s">
        <v>331</v>
      </c>
      <c r="P44" s="11"/>
    </row>
    <row r="45" spans="1:16" s="58" customFormat="1" ht="24" customHeight="1">
      <c r="A45" s="42">
        <v>40</v>
      </c>
      <c r="B45" s="11">
        <v>383</v>
      </c>
      <c r="C45" s="13" t="s">
        <v>69</v>
      </c>
      <c r="D45" s="5" t="s">
        <v>108</v>
      </c>
      <c r="E45" s="37" t="s">
        <v>361</v>
      </c>
      <c r="F45" s="41">
        <v>1</v>
      </c>
      <c r="G45" s="11">
        <v>2</v>
      </c>
      <c r="H45" s="42">
        <v>1</v>
      </c>
      <c r="I45" s="11">
        <v>1</v>
      </c>
      <c r="J45" s="37" t="s">
        <v>369</v>
      </c>
      <c r="K45" s="38">
        <v>38071</v>
      </c>
      <c r="L45" s="38">
        <v>38071</v>
      </c>
      <c r="M45" s="11"/>
      <c r="N45" s="39" t="s">
        <v>370</v>
      </c>
      <c r="O45" s="36" t="s">
        <v>331</v>
      </c>
      <c r="P45" s="11"/>
    </row>
    <row r="46" spans="1:16" s="58" customFormat="1" ht="13.5" customHeight="1">
      <c r="A46" s="42">
        <v>40</v>
      </c>
      <c r="B46" s="11">
        <v>384</v>
      </c>
      <c r="C46" s="13" t="s">
        <v>69</v>
      </c>
      <c r="D46" s="5" t="s">
        <v>105</v>
      </c>
      <c r="E46" s="37" t="s">
        <v>106</v>
      </c>
      <c r="F46" s="41">
        <v>1</v>
      </c>
      <c r="G46" s="11">
        <v>2</v>
      </c>
      <c r="H46" s="42">
        <v>1</v>
      </c>
      <c r="I46" s="11">
        <v>1</v>
      </c>
      <c r="J46" s="37"/>
      <c r="K46" s="38"/>
      <c r="L46" s="38"/>
      <c r="M46" s="11">
        <v>2</v>
      </c>
      <c r="N46" s="39" t="s">
        <v>107</v>
      </c>
      <c r="O46" s="18" t="s">
        <v>332</v>
      </c>
      <c r="P46" s="11"/>
    </row>
    <row r="47" spans="1:16" s="58" customFormat="1" ht="13.5" customHeight="1">
      <c r="A47" s="42">
        <v>40</v>
      </c>
      <c r="B47" s="11">
        <v>401</v>
      </c>
      <c r="C47" s="13" t="s">
        <v>69</v>
      </c>
      <c r="D47" s="5" t="s">
        <v>197</v>
      </c>
      <c r="E47" s="37" t="s">
        <v>83</v>
      </c>
      <c r="F47" s="41">
        <v>1</v>
      </c>
      <c r="G47" s="11">
        <v>2</v>
      </c>
      <c r="H47" s="42">
        <v>0</v>
      </c>
      <c r="I47" s="11">
        <v>0</v>
      </c>
      <c r="J47" s="46"/>
      <c r="K47" s="38"/>
      <c r="L47" s="38"/>
      <c r="M47" s="11">
        <v>0</v>
      </c>
      <c r="N47" s="39"/>
      <c r="O47" s="18"/>
      <c r="P47" s="11">
        <v>1</v>
      </c>
    </row>
    <row r="48" spans="1:16" s="58" customFormat="1" ht="13.5" customHeight="1">
      <c r="A48" s="42">
        <v>40</v>
      </c>
      <c r="B48" s="11">
        <v>402</v>
      </c>
      <c r="C48" s="13" t="s">
        <v>69</v>
      </c>
      <c r="D48" s="7" t="s">
        <v>102</v>
      </c>
      <c r="E48" s="40" t="s">
        <v>103</v>
      </c>
      <c r="F48" s="41">
        <v>1</v>
      </c>
      <c r="G48" s="11">
        <v>2</v>
      </c>
      <c r="H48" s="42">
        <v>1</v>
      </c>
      <c r="I48" s="11">
        <v>1</v>
      </c>
      <c r="J48" s="40" t="s">
        <v>261</v>
      </c>
      <c r="K48" s="38">
        <v>39800</v>
      </c>
      <c r="L48" s="38">
        <v>39904</v>
      </c>
      <c r="M48" s="11"/>
      <c r="N48" s="39" t="s">
        <v>104</v>
      </c>
      <c r="O48" s="18" t="s">
        <v>318</v>
      </c>
      <c r="P48" s="11"/>
    </row>
    <row r="49" spans="1:16" s="58" customFormat="1" ht="13.5" customHeight="1">
      <c r="A49" s="42">
        <v>40</v>
      </c>
      <c r="B49" s="11">
        <v>406</v>
      </c>
      <c r="C49" s="13" t="s">
        <v>69</v>
      </c>
      <c r="D49" s="7" t="s">
        <v>191</v>
      </c>
      <c r="E49" s="40" t="s">
        <v>192</v>
      </c>
      <c r="F49" s="41">
        <v>1</v>
      </c>
      <c r="G49" s="11">
        <v>2</v>
      </c>
      <c r="H49" s="42">
        <v>0</v>
      </c>
      <c r="I49" s="11">
        <v>0</v>
      </c>
      <c r="J49" s="28"/>
      <c r="K49" s="38"/>
      <c r="L49" s="38"/>
      <c r="M49" s="11">
        <v>1</v>
      </c>
      <c r="N49" s="39"/>
      <c r="O49" s="18"/>
      <c r="P49" s="11">
        <v>1</v>
      </c>
    </row>
    <row r="50" spans="1:16" s="58" customFormat="1" ht="13.5" customHeight="1">
      <c r="A50" s="42">
        <v>40</v>
      </c>
      <c r="B50" s="11">
        <v>421</v>
      </c>
      <c r="C50" s="13" t="s">
        <v>69</v>
      </c>
      <c r="D50" s="5" t="s">
        <v>229</v>
      </c>
      <c r="E50" s="37" t="s">
        <v>230</v>
      </c>
      <c r="F50" s="41">
        <v>1</v>
      </c>
      <c r="G50" s="11">
        <v>1</v>
      </c>
      <c r="H50" s="42">
        <v>0</v>
      </c>
      <c r="I50" s="11">
        <v>1</v>
      </c>
      <c r="J50" s="37"/>
      <c r="K50" s="38"/>
      <c r="L50" s="38"/>
      <c r="M50" s="11">
        <v>2</v>
      </c>
      <c r="N50" s="39"/>
      <c r="O50" s="18"/>
      <c r="P50" s="11">
        <v>1</v>
      </c>
    </row>
    <row r="51" spans="1:16" s="58" customFormat="1" ht="36" customHeight="1">
      <c r="A51" s="42">
        <v>40</v>
      </c>
      <c r="B51" s="11">
        <v>447</v>
      </c>
      <c r="C51" s="13" t="s">
        <v>69</v>
      </c>
      <c r="D51" s="5" t="s">
        <v>158</v>
      </c>
      <c r="E51" s="37" t="s">
        <v>130</v>
      </c>
      <c r="F51" s="41">
        <v>1</v>
      </c>
      <c r="G51" s="11">
        <v>2</v>
      </c>
      <c r="H51" s="42">
        <v>1</v>
      </c>
      <c r="I51" s="11">
        <v>1</v>
      </c>
      <c r="J51" s="37" t="s">
        <v>159</v>
      </c>
      <c r="K51" s="38">
        <v>38790</v>
      </c>
      <c r="L51" s="43" t="s">
        <v>338</v>
      </c>
      <c r="M51" s="11"/>
      <c r="N51" s="40" t="s">
        <v>160</v>
      </c>
      <c r="O51" s="18" t="s">
        <v>317</v>
      </c>
      <c r="P51" s="11"/>
    </row>
    <row r="52" spans="1:16" s="58" customFormat="1" ht="13.5" customHeight="1">
      <c r="A52" s="42">
        <v>40</v>
      </c>
      <c r="B52" s="11">
        <v>448</v>
      </c>
      <c r="C52" s="13" t="s">
        <v>69</v>
      </c>
      <c r="D52" s="5" t="s">
        <v>250</v>
      </c>
      <c r="E52" s="37" t="s">
        <v>251</v>
      </c>
      <c r="F52" s="41">
        <v>1</v>
      </c>
      <c r="G52" s="11">
        <v>2</v>
      </c>
      <c r="H52" s="42">
        <v>0</v>
      </c>
      <c r="I52" s="11">
        <v>0</v>
      </c>
      <c r="J52" s="37" t="s">
        <v>252</v>
      </c>
      <c r="K52" s="38">
        <v>40184</v>
      </c>
      <c r="L52" s="38">
        <v>40269</v>
      </c>
      <c r="M52" s="11"/>
      <c r="N52" s="39"/>
      <c r="O52" s="18"/>
      <c r="P52" s="11">
        <v>1</v>
      </c>
    </row>
    <row r="53" spans="1:16" s="58" customFormat="1" ht="13.5" customHeight="1">
      <c r="A53" s="42">
        <v>40</v>
      </c>
      <c r="B53" s="11">
        <v>503</v>
      </c>
      <c r="C53" s="13" t="s">
        <v>69</v>
      </c>
      <c r="D53" s="5" t="s">
        <v>186</v>
      </c>
      <c r="E53" s="37" t="s">
        <v>87</v>
      </c>
      <c r="F53" s="41">
        <v>1</v>
      </c>
      <c r="G53" s="11">
        <v>2</v>
      </c>
      <c r="H53" s="42">
        <v>0</v>
      </c>
      <c r="I53" s="11">
        <v>0</v>
      </c>
      <c r="J53" s="37" t="s">
        <v>187</v>
      </c>
      <c r="K53" s="38">
        <v>40175</v>
      </c>
      <c r="L53" s="38">
        <v>40269</v>
      </c>
      <c r="M53" s="11"/>
      <c r="N53" s="39"/>
      <c r="O53" s="18"/>
      <c r="P53" s="11">
        <v>1</v>
      </c>
    </row>
    <row r="54" spans="1:16" s="58" customFormat="1" ht="13.5" customHeight="1">
      <c r="A54" s="42">
        <v>40</v>
      </c>
      <c r="B54" s="11">
        <v>522</v>
      </c>
      <c r="C54" s="13" t="s">
        <v>69</v>
      </c>
      <c r="D54" s="5" t="s">
        <v>175</v>
      </c>
      <c r="E54" s="37" t="s">
        <v>176</v>
      </c>
      <c r="F54" s="41">
        <v>1</v>
      </c>
      <c r="G54" s="11">
        <v>2</v>
      </c>
      <c r="H54" s="42">
        <v>1</v>
      </c>
      <c r="I54" s="11">
        <v>1</v>
      </c>
      <c r="J54" s="37"/>
      <c r="K54" s="38"/>
      <c r="L54" s="38"/>
      <c r="M54" s="11">
        <v>0</v>
      </c>
      <c r="N54" s="39" t="s">
        <v>177</v>
      </c>
      <c r="O54" s="18" t="s">
        <v>321</v>
      </c>
      <c r="P54" s="11"/>
    </row>
    <row r="55" spans="1:16" s="58" customFormat="1" ht="13.5" customHeight="1">
      <c r="A55" s="42">
        <v>40</v>
      </c>
      <c r="B55" s="11">
        <v>544</v>
      </c>
      <c r="C55" s="13" t="s">
        <v>69</v>
      </c>
      <c r="D55" s="5" t="s">
        <v>227</v>
      </c>
      <c r="E55" s="37" t="s">
        <v>337</v>
      </c>
      <c r="F55" s="41">
        <v>2</v>
      </c>
      <c r="G55" s="11">
        <v>2</v>
      </c>
      <c r="H55" s="42">
        <v>0</v>
      </c>
      <c r="I55" s="11">
        <v>0</v>
      </c>
      <c r="J55" s="37"/>
      <c r="K55" s="38"/>
      <c r="L55" s="38"/>
      <c r="M55" s="11">
        <v>0</v>
      </c>
      <c r="N55" s="39"/>
      <c r="O55" s="18"/>
      <c r="P55" s="11">
        <v>0</v>
      </c>
    </row>
    <row r="56" spans="1:16" s="58" customFormat="1" ht="13.5" customHeight="1">
      <c r="A56" s="42">
        <v>40</v>
      </c>
      <c r="B56" s="11">
        <v>601</v>
      </c>
      <c r="C56" s="13" t="s">
        <v>69</v>
      </c>
      <c r="D56" s="5" t="s">
        <v>220</v>
      </c>
      <c r="E56" s="37" t="s">
        <v>83</v>
      </c>
      <c r="F56" s="41">
        <v>1</v>
      </c>
      <c r="G56" s="11">
        <v>2</v>
      </c>
      <c r="H56" s="42">
        <v>0</v>
      </c>
      <c r="I56" s="11">
        <v>0</v>
      </c>
      <c r="J56" s="37" t="s">
        <v>221</v>
      </c>
      <c r="K56" s="38">
        <v>39722</v>
      </c>
      <c r="L56" s="38">
        <v>39722</v>
      </c>
      <c r="M56" s="11"/>
      <c r="N56" s="39"/>
      <c r="O56" s="18"/>
      <c r="P56" s="11">
        <v>1</v>
      </c>
    </row>
    <row r="57" spans="1:16" s="58" customFormat="1" ht="13.5" customHeight="1">
      <c r="A57" s="42">
        <v>40</v>
      </c>
      <c r="B57" s="11">
        <v>602</v>
      </c>
      <c r="C57" s="13" t="s">
        <v>69</v>
      </c>
      <c r="D57" s="5" t="s">
        <v>259</v>
      </c>
      <c r="E57" s="37" t="s">
        <v>83</v>
      </c>
      <c r="F57" s="41">
        <v>1</v>
      </c>
      <c r="G57" s="11">
        <v>1</v>
      </c>
      <c r="H57" s="42">
        <v>0</v>
      </c>
      <c r="I57" s="11">
        <v>0</v>
      </c>
      <c r="J57" s="37"/>
      <c r="K57" s="38"/>
      <c r="L57" s="38"/>
      <c r="M57" s="11">
        <v>0</v>
      </c>
      <c r="N57" s="39"/>
      <c r="O57" s="18"/>
      <c r="P57" s="11">
        <v>0</v>
      </c>
    </row>
    <row r="58" spans="1:16" s="58" customFormat="1" ht="13.5" customHeight="1">
      <c r="A58" s="42">
        <v>40</v>
      </c>
      <c r="B58" s="11">
        <v>604</v>
      </c>
      <c r="C58" s="13" t="s">
        <v>69</v>
      </c>
      <c r="D58" s="5" t="s">
        <v>82</v>
      </c>
      <c r="E58" s="37" t="s">
        <v>83</v>
      </c>
      <c r="F58" s="41">
        <v>1</v>
      </c>
      <c r="G58" s="11">
        <v>2</v>
      </c>
      <c r="H58" s="42">
        <v>1</v>
      </c>
      <c r="I58" s="11">
        <v>1</v>
      </c>
      <c r="J58" s="37" t="s">
        <v>84</v>
      </c>
      <c r="K58" s="38" t="s">
        <v>264</v>
      </c>
      <c r="L58" s="38">
        <v>38980</v>
      </c>
      <c r="M58" s="11"/>
      <c r="N58" s="39" t="s">
        <v>85</v>
      </c>
      <c r="O58" s="18" t="s">
        <v>318</v>
      </c>
      <c r="P58" s="11"/>
    </row>
    <row r="59" spans="1:16" s="58" customFormat="1" ht="13.5" customHeight="1">
      <c r="A59" s="42">
        <v>40</v>
      </c>
      <c r="B59" s="11">
        <v>605</v>
      </c>
      <c r="C59" s="13" t="s">
        <v>69</v>
      </c>
      <c r="D59" s="5" t="s">
        <v>188</v>
      </c>
      <c r="E59" s="37" t="s">
        <v>189</v>
      </c>
      <c r="F59" s="41">
        <v>1</v>
      </c>
      <c r="G59" s="11">
        <v>2</v>
      </c>
      <c r="H59" s="42">
        <v>0</v>
      </c>
      <c r="I59" s="11">
        <v>0</v>
      </c>
      <c r="J59" s="37" t="s">
        <v>190</v>
      </c>
      <c r="K59" s="38">
        <v>40085</v>
      </c>
      <c r="L59" s="38">
        <v>40087</v>
      </c>
      <c r="M59" s="11"/>
      <c r="N59" s="39"/>
      <c r="O59" s="18"/>
      <c r="P59" s="11">
        <v>1</v>
      </c>
    </row>
    <row r="60" spans="1:16" s="58" customFormat="1" ht="13.5" customHeight="1">
      <c r="A60" s="42">
        <v>40</v>
      </c>
      <c r="B60" s="11">
        <v>608</v>
      </c>
      <c r="C60" s="13" t="s">
        <v>69</v>
      </c>
      <c r="D60" s="5" t="s">
        <v>94</v>
      </c>
      <c r="E60" s="37" t="s">
        <v>83</v>
      </c>
      <c r="F60" s="41">
        <v>1</v>
      </c>
      <c r="G60" s="11">
        <v>1</v>
      </c>
      <c r="H60" s="42">
        <v>0</v>
      </c>
      <c r="I60" s="11">
        <v>0</v>
      </c>
      <c r="J60" s="37"/>
      <c r="K60" s="38"/>
      <c r="L60" s="38"/>
      <c r="M60" s="11">
        <v>1</v>
      </c>
      <c r="N60" s="39"/>
      <c r="O60" s="18"/>
      <c r="P60" s="11">
        <v>1</v>
      </c>
    </row>
    <row r="61" spans="1:16" s="58" customFormat="1" ht="13.5" customHeight="1">
      <c r="A61" s="42">
        <v>40</v>
      </c>
      <c r="B61" s="11">
        <v>610</v>
      </c>
      <c r="C61" s="13" t="s">
        <v>69</v>
      </c>
      <c r="D61" s="7" t="s">
        <v>129</v>
      </c>
      <c r="E61" s="40" t="s">
        <v>83</v>
      </c>
      <c r="F61" s="41">
        <v>1</v>
      </c>
      <c r="G61" s="11">
        <v>2</v>
      </c>
      <c r="H61" s="42">
        <v>0</v>
      </c>
      <c r="I61" s="11">
        <v>0</v>
      </c>
      <c r="J61" s="40" t="s">
        <v>131</v>
      </c>
      <c r="K61" s="38">
        <v>39884</v>
      </c>
      <c r="L61" s="38">
        <v>39965</v>
      </c>
      <c r="M61" s="11"/>
      <c r="N61" s="39"/>
      <c r="O61" s="18"/>
      <c r="P61" s="11">
        <v>1</v>
      </c>
    </row>
    <row r="62" spans="1:16" s="58" customFormat="1" ht="13.5" customHeight="1">
      <c r="A62" s="42">
        <v>40</v>
      </c>
      <c r="B62" s="11">
        <v>621</v>
      </c>
      <c r="C62" s="13" t="s">
        <v>69</v>
      </c>
      <c r="D62" s="5" t="s">
        <v>113</v>
      </c>
      <c r="E62" s="37" t="s">
        <v>114</v>
      </c>
      <c r="F62" s="41">
        <v>1</v>
      </c>
      <c r="G62" s="11">
        <v>1</v>
      </c>
      <c r="H62" s="42">
        <v>1</v>
      </c>
      <c r="I62" s="11">
        <v>1</v>
      </c>
      <c r="J62" s="37" t="s">
        <v>115</v>
      </c>
      <c r="K62" s="38">
        <v>39253</v>
      </c>
      <c r="L62" s="38">
        <v>39264</v>
      </c>
      <c r="M62" s="11"/>
      <c r="N62" s="39" t="s">
        <v>116</v>
      </c>
      <c r="O62" s="18" t="s">
        <v>319</v>
      </c>
      <c r="P62" s="11"/>
    </row>
    <row r="63" spans="1:16" s="58" customFormat="1" ht="13.5" customHeight="1">
      <c r="A63" s="42">
        <v>40</v>
      </c>
      <c r="B63" s="11">
        <v>625</v>
      </c>
      <c r="C63" s="13" t="s">
        <v>69</v>
      </c>
      <c r="D63" s="5" t="s">
        <v>98</v>
      </c>
      <c r="E63" s="37" t="s">
        <v>99</v>
      </c>
      <c r="F63" s="41">
        <v>1</v>
      </c>
      <c r="G63" s="11">
        <v>1</v>
      </c>
      <c r="H63" s="42">
        <v>0</v>
      </c>
      <c r="I63" s="11">
        <v>1</v>
      </c>
      <c r="J63" s="37"/>
      <c r="K63" s="47"/>
      <c r="L63" s="47"/>
      <c r="M63" s="11">
        <v>1</v>
      </c>
      <c r="N63" s="39" t="s">
        <v>100</v>
      </c>
      <c r="O63" s="36" t="s">
        <v>321</v>
      </c>
      <c r="P63" s="11"/>
    </row>
    <row r="64" spans="1:16" s="58" customFormat="1" ht="13.5" customHeight="1">
      <c r="A64" s="42">
        <v>40</v>
      </c>
      <c r="B64" s="11">
        <v>642</v>
      </c>
      <c r="C64" s="13" t="s">
        <v>69</v>
      </c>
      <c r="D64" s="2" t="s">
        <v>75</v>
      </c>
      <c r="E64" s="37" t="s">
        <v>76</v>
      </c>
      <c r="F64" s="41">
        <v>1</v>
      </c>
      <c r="G64" s="11">
        <v>2</v>
      </c>
      <c r="H64" s="42">
        <v>0</v>
      </c>
      <c r="I64" s="11">
        <v>0</v>
      </c>
      <c r="J64" s="37"/>
      <c r="K64" s="38"/>
      <c r="L64" s="38"/>
      <c r="M64" s="11">
        <v>0</v>
      </c>
      <c r="N64" s="40"/>
      <c r="O64" s="18"/>
      <c r="P64" s="11">
        <v>0</v>
      </c>
    </row>
    <row r="65" spans="1:16" s="58" customFormat="1" ht="13.5" customHeight="1">
      <c r="A65" s="42">
        <v>40</v>
      </c>
      <c r="B65" s="11">
        <v>646</v>
      </c>
      <c r="C65" s="13" t="s">
        <v>69</v>
      </c>
      <c r="D65" s="5" t="s">
        <v>257</v>
      </c>
      <c r="E65" s="37" t="s">
        <v>106</v>
      </c>
      <c r="F65" s="41">
        <v>1</v>
      </c>
      <c r="G65" s="11">
        <v>2</v>
      </c>
      <c r="H65" s="42">
        <v>0</v>
      </c>
      <c r="I65" s="11">
        <v>0</v>
      </c>
      <c r="J65" s="37"/>
      <c r="K65" s="38"/>
      <c r="L65" s="38"/>
      <c r="M65" s="11">
        <v>0</v>
      </c>
      <c r="N65" s="39"/>
      <c r="O65" s="18"/>
      <c r="P65" s="11">
        <v>0</v>
      </c>
    </row>
    <row r="66" spans="1:16" s="58" customFormat="1" ht="13.5" customHeight="1" thickBot="1">
      <c r="A66" s="42">
        <v>40</v>
      </c>
      <c r="B66" s="11">
        <v>647</v>
      </c>
      <c r="C66" s="48" t="s">
        <v>69</v>
      </c>
      <c r="D66" s="49" t="s">
        <v>167</v>
      </c>
      <c r="E66" s="50" t="s">
        <v>168</v>
      </c>
      <c r="F66" s="146">
        <v>1</v>
      </c>
      <c r="G66" s="52">
        <v>2</v>
      </c>
      <c r="H66" s="147">
        <v>0</v>
      </c>
      <c r="I66" s="52">
        <v>1</v>
      </c>
      <c r="J66" s="50" t="s">
        <v>169</v>
      </c>
      <c r="K66" s="51">
        <v>40074</v>
      </c>
      <c r="L66" s="51">
        <v>40074</v>
      </c>
      <c r="M66" s="52"/>
      <c r="N66" s="53"/>
      <c r="O66" s="54"/>
      <c r="P66" s="52">
        <v>1</v>
      </c>
    </row>
    <row r="67" spans="1:16" s="58" customFormat="1" ht="18" customHeight="1" thickBot="1">
      <c r="A67" s="140"/>
      <c r="B67" s="141"/>
      <c r="C67" s="235" t="s">
        <v>5</v>
      </c>
      <c r="D67" s="235"/>
      <c r="E67" s="55"/>
      <c r="F67" s="148"/>
      <c r="G67" s="149"/>
      <c r="H67" s="150">
        <f>SUM(H7:H66)</f>
        <v>37</v>
      </c>
      <c r="I67" s="151">
        <f>SUM(I7:I66)</f>
        <v>40</v>
      </c>
      <c r="J67" s="150">
        <f>COUNTA(J7:J66)</f>
        <v>34</v>
      </c>
      <c r="K67" s="56"/>
      <c r="L67" s="56"/>
      <c r="M67" s="149"/>
      <c r="N67" s="150">
        <f>COUNTA(N7:N66)</f>
        <v>38</v>
      </c>
      <c r="O67" s="57"/>
      <c r="P67" s="149"/>
    </row>
  </sheetData>
  <sheetProtection/>
  <mergeCells count="15">
    <mergeCell ref="J5:L5"/>
    <mergeCell ref="F4:F6"/>
    <mergeCell ref="O2:P2"/>
    <mergeCell ref="J4:M4"/>
    <mergeCell ref="N4:P4"/>
    <mergeCell ref="N5:O5"/>
    <mergeCell ref="C67:D67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251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3.625" style="1" customWidth="1"/>
    <col min="6" max="6" width="11.625" style="1" customWidth="1"/>
    <col min="7" max="7" width="8.125" style="22" customWidth="1"/>
    <col min="8" max="8" width="21.625" style="1" customWidth="1"/>
    <col min="9" max="10" width="9.125" style="1" customWidth="1"/>
    <col min="11" max="11" width="21.625" style="1" customWidth="1"/>
    <col min="12" max="20" width="3.375" style="1" customWidth="1"/>
    <col min="21" max="21" width="6.625" style="1" customWidth="1"/>
    <col min="22" max="16384" width="9.00390625" style="1" customWidth="1"/>
  </cols>
  <sheetData>
    <row r="1" spans="1:2" ht="12" thickBot="1">
      <c r="A1" s="21" t="s">
        <v>15</v>
      </c>
      <c r="B1" s="21"/>
    </row>
    <row r="2" spans="1:21" ht="22.5" customHeight="1" thickBot="1">
      <c r="A2" s="23" t="s">
        <v>34</v>
      </c>
      <c r="R2" s="263" t="s">
        <v>69</v>
      </c>
      <c r="S2" s="280"/>
      <c r="T2" s="280"/>
      <c r="U2" s="264"/>
    </row>
    <row r="3" ht="12" thickBot="1">
      <c r="F3" s="1" t="s">
        <v>371</v>
      </c>
    </row>
    <row r="4" spans="1:21" s="24" customFormat="1" ht="18" customHeight="1">
      <c r="A4" s="236" t="s">
        <v>26</v>
      </c>
      <c r="B4" s="275" t="s">
        <v>372</v>
      </c>
      <c r="C4" s="236" t="s">
        <v>59</v>
      </c>
      <c r="D4" s="251" t="s">
        <v>60</v>
      </c>
      <c r="E4" s="266" t="s">
        <v>66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7"/>
      <c r="U4" s="285" t="s">
        <v>19</v>
      </c>
    </row>
    <row r="5" spans="1:21" s="24" customFormat="1" ht="18" customHeight="1">
      <c r="A5" s="237"/>
      <c r="B5" s="276"/>
      <c r="C5" s="237"/>
      <c r="D5" s="278"/>
      <c r="E5" s="59"/>
      <c r="F5" s="59"/>
      <c r="G5" s="60"/>
      <c r="H5" s="61"/>
      <c r="I5" s="61"/>
      <c r="J5" s="61"/>
      <c r="K5" s="61"/>
      <c r="L5" s="257" t="s">
        <v>373</v>
      </c>
      <c r="M5" s="258"/>
      <c r="N5" s="258"/>
      <c r="O5" s="258"/>
      <c r="P5" s="258"/>
      <c r="Q5" s="258"/>
      <c r="R5" s="258"/>
      <c r="S5" s="258"/>
      <c r="T5" s="291"/>
      <c r="U5" s="286"/>
    </row>
    <row r="6" spans="1:21" s="24" customFormat="1" ht="18" customHeight="1">
      <c r="A6" s="237"/>
      <c r="B6" s="276"/>
      <c r="C6" s="237"/>
      <c r="D6" s="278"/>
      <c r="E6" s="288" t="s">
        <v>32</v>
      </c>
      <c r="F6" s="62"/>
      <c r="G6" s="292" t="s">
        <v>31</v>
      </c>
      <c r="H6" s="292"/>
      <c r="I6" s="292"/>
      <c r="J6" s="290"/>
      <c r="K6" s="290"/>
      <c r="L6" s="257" t="s">
        <v>339</v>
      </c>
      <c r="M6" s="258"/>
      <c r="N6" s="259"/>
      <c r="O6" s="290" t="s">
        <v>340</v>
      </c>
      <c r="P6" s="258"/>
      <c r="Q6" s="259"/>
      <c r="R6" s="290" t="s">
        <v>341</v>
      </c>
      <c r="S6" s="258"/>
      <c r="T6" s="291"/>
      <c r="U6" s="286"/>
    </row>
    <row r="7" spans="1:21" ht="55.5" customHeight="1">
      <c r="A7" s="238"/>
      <c r="B7" s="277"/>
      <c r="C7" s="238"/>
      <c r="D7" s="279"/>
      <c r="E7" s="289"/>
      <c r="F7" s="14" t="s">
        <v>27</v>
      </c>
      <c r="G7" s="64" t="s">
        <v>28</v>
      </c>
      <c r="H7" s="65" t="s">
        <v>30</v>
      </c>
      <c r="I7" s="65" t="s">
        <v>29</v>
      </c>
      <c r="J7" s="16" t="s">
        <v>61</v>
      </c>
      <c r="K7" s="16" t="s">
        <v>374</v>
      </c>
      <c r="L7" s="66" t="s">
        <v>64</v>
      </c>
      <c r="M7" s="67" t="s">
        <v>62</v>
      </c>
      <c r="N7" s="68" t="s">
        <v>33</v>
      </c>
      <c r="O7" s="69" t="s">
        <v>64</v>
      </c>
      <c r="P7" s="67" t="s">
        <v>62</v>
      </c>
      <c r="Q7" s="70" t="s">
        <v>33</v>
      </c>
      <c r="R7" s="68" t="s">
        <v>64</v>
      </c>
      <c r="S7" s="67" t="s">
        <v>62</v>
      </c>
      <c r="T7" s="71" t="s">
        <v>33</v>
      </c>
      <c r="U7" s="287"/>
    </row>
    <row r="8" spans="1:21" s="58" customFormat="1" ht="24" customHeight="1">
      <c r="A8" s="42">
        <v>40</v>
      </c>
      <c r="B8" s="11">
        <v>130</v>
      </c>
      <c r="C8" s="13" t="s">
        <v>143</v>
      </c>
      <c r="D8" s="7" t="s">
        <v>302</v>
      </c>
      <c r="E8" s="72" t="s">
        <v>344</v>
      </c>
      <c r="F8" s="73" t="s">
        <v>345</v>
      </c>
      <c r="G8" s="64" t="s">
        <v>346</v>
      </c>
      <c r="H8" s="74" t="s">
        <v>347</v>
      </c>
      <c r="I8" s="75" t="s">
        <v>348</v>
      </c>
      <c r="J8" s="76" t="s">
        <v>349</v>
      </c>
      <c r="K8" s="77" t="s">
        <v>350</v>
      </c>
      <c r="L8" s="78"/>
      <c r="M8" s="31" t="s">
        <v>281</v>
      </c>
      <c r="N8" s="79"/>
      <c r="O8" s="31" t="s">
        <v>281</v>
      </c>
      <c r="P8" s="80"/>
      <c r="Q8" s="81"/>
      <c r="R8" s="79"/>
      <c r="S8" s="80"/>
      <c r="T8" s="82"/>
      <c r="U8" s="159">
        <v>1</v>
      </c>
    </row>
    <row r="9" spans="1:21" s="58" customFormat="1" ht="24" customHeight="1">
      <c r="A9" s="42">
        <v>40</v>
      </c>
      <c r="B9" s="11">
        <v>100</v>
      </c>
      <c r="C9" s="13" t="s">
        <v>69</v>
      </c>
      <c r="D9" s="7" t="s">
        <v>303</v>
      </c>
      <c r="E9" s="72" t="s">
        <v>351</v>
      </c>
      <c r="F9" s="73" t="s">
        <v>352</v>
      </c>
      <c r="G9" s="64" t="s">
        <v>353</v>
      </c>
      <c r="H9" s="75" t="s">
        <v>354</v>
      </c>
      <c r="I9" s="75" t="s">
        <v>355</v>
      </c>
      <c r="J9" s="76" t="s">
        <v>356</v>
      </c>
      <c r="K9" s="27" t="s">
        <v>357</v>
      </c>
      <c r="L9" s="66"/>
      <c r="M9" s="83" t="s">
        <v>358</v>
      </c>
      <c r="N9" s="68"/>
      <c r="O9" s="84"/>
      <c r="P9" s="83" t="s">
        <v>358</v>
      </c>
      <c r="Q9" s="85"/>
      <c r="R9" s="68"/>
      <c r="S9" s="83"/>
      <c r="T9" s="71"/>
      <c r="U9" s="159">
        <v>1</v>
      </c>
    </row>
    <row r="10" spans="1:21" s="58" customFormat="1" ht="24" customHeight="1">
      <c r="A10" s="42">
        <v>40</v>
      </c>
      <c r="B10" s="41">
        <v>202</v>
      </c>
      <c r="C10" s="13" t="s">
        <v>262</v>
      </c>
      <c r="D10" s="5" t="s">
        <v>178</v>
      </c>
      <c r="E10" s="8" t="s">
        <v>182</v>
      </c>
      <c r="F10" s="76"/>
      <c r="G10" s="36" t="s">
        <v>268</v>
      </c>
      <c r="H10" s="76" t="s">
        <v>289</v>
      </c>
      <c r="I10" s="76" t="s">
        <v>375</v>
      </c>
      <c r="J10" s="76" t="s">
        <v>375</v>
      </c>
      <c r="K10" s="98"/>
      <c r="L10" s="28" t="s">
        <v>307</v>
      </c>
      <c r="M10" s="31"/>
      <c r="N10" s="31"/>
      <c r="O10" s="31" t="s">
        <v>307</v>
      </c>
      <c r="P10" s="31"/>
      <c r="Q10" s="31"/>
      <c r="R10" s="31"/>
      <c r="S10" s="31"/>
      <c r="T10" s="26"/>
      <c r="U10" s="87">
        <v>1</v>
      </c>
    </row>
    <row r="11" spans="1:21" s="58" customFormat="1" ht="24" customHeight="1">
      <c r="A11" s="42">
        <v>40</v>
      </c>
      <c r="B11" s="41">
        <v>203</v>
      </c>
      <c r="C11" s="13" t="s">
        <v>112</v>
      </c>
      <c r="D11" s="5" t="s">
        <v>236</v>
      </c>
      <c r="E11" s="8" t="s">
        <v>237</v>
      </c>
      <c r="F11" s="76"/>
      <c r="G11" s="86" t="s">
        <v>269</v>
      </c>
      <c r="H11" s="76" t="s">
        <v>238</v>
      </c>
      <c r="I11" s="76" t="s">
        <v>376</v>
      </c>
      <c r="J11" s="76" t="s">
        <v>377</v>
      </c>
      <c r="K11" s="12" t="s">
        <v>378</v>
      </c>
      <c r="L11" s="28" t="s">
        <v>379</v>
      </c>
      <c r="M11" s="31"/>
      <c r="N11" s="31"/>
      <c r="O11" s="31" t="s">
        <v>379</v>
      </c>
      <c r="P11" s="31"/>
      <c r="Q11" s="31"/>
      <c r="R11" s="31"/>
      <c r="S11" s="31"/>
      <c r="T11" s="26"/>
      <c r="U11" s="87">
        <v>1</v>
      </c>
    </row>
    <row r="12" spans="1:21" s="58" customFormat="1" ht="24" customHeight="1">
      <c r="A12" s="42">
        <v>40</v>
      </c>
      <c r="B12" s="41">
        <v>205</v>
      </c>
      <c r="C12" s="13" t="s">
        <v>69</v>
      </c>
      <c r="D12" s="5" t="s">
        <v>123</v>
      </c>
      <c r="E12" s="8" t="s">
        <v>127</v>
      </c>
      <c r="F12" s="76" t="s">
        <v>270</v>
      </c>
      <c r="G12" s="86" t="s">
        <v>271</v>
      </c>
      <c r="H12" s="76" t="s">
        <v>128</v>
      </c>
      <c r="I12" s="76" t="s">
        <v>380</v>
      </c>
      <c r="J12" s="76" t="s">
        <v>381</v>
      </c>
      <c r="K12" s="12" t="s">
        <v>382</v>
      </c>
      <c r="L12" s="28" t="s">
        <v>287</v>
      </c>
      <c r="M12" s="31"/>
      <c r="N12" s="31"/>
      <c r="O12" s="31" t="s">
        <v>287</v>
      </c>
      <c r="P12" s="31"/>
      <c r="Q12" s="31"/>
      <c r="R12" s="31"/>
      <c r="S12" s="31"/>
      <c r="T12" s="26"/>
      <c r="U12" s="87">
        <v>1</v>
      </c>
    </row>
    <row r="13" spans="1:21" s="58" customFormat="1" ht="24" customHeight="1">
      <c r="A13" s="42">
        <v>40</v>
      </c>
      <c r="B13" s="41">
        <v>206</v>
      </c>
      <c r="C13" s="13" t="s">
        <v>143</v>
      </c>
      <c r="D13" s="5" t="s">
        <v>140</v>
      </c>
      <c r="E13" s="8" t="s">
        <v>144</v>
      </c>
      <c r="F13" s="76" t="s">
        <v>272</v>
      </c>
      <c r="G13" s="86" t="s">
        <v>273</v>
      </c>
      <c r="H13" s="76" t="s">
        <v>145</v>
      </c>
      <c r="I13" s="76" t="s">
        <v>383</v>
      </c>
      <c r="J13" s="76" t="s">
        <v>383</v>
      </c>
      <c r="K13" s="12" t="s">
        <v>384</v>
      </c>
      <c r="L13" s="28" t="s">
        <v>274</v>
      </c>
      <c r="M13" s="31"/>
      <c r="N13" s="31"/>
      <c r="O13" s="31" t="s">
        <v>274</v>
      </c>
      <c r="P13" s="31"/>
      <c r="Q13" s="31"/>
      <c r="R13" s="31"/>
      <c r="S13" s="31"/>
      <c r="T13" s="26"/>
      <c r="U13" s="87">
        <v>1</v>
      </c>
    </row>
    <row r="14" spans="1:21" s="58" customFormat="1" ht="13.5" customHeight="1">
      <c r="A14" s="42">
        <v>40</v>
      </c>
      <c r="B14" s="41">
        <v>207</v>
      </c>
      <c r="C14" s="13" t="s">
        <v>69</v>
      </c>
      <c r="D14" s="5" t="s">
        <v>95</v>
      </c>
      <c r="E14" s="8"/>
      <c r="F14" s="76"/>
      <c r="G14" s="86"/>
      <c r="H14" s="76"/>
      <c r="I14" s="76"/>
      <c r="J14" s="76"/>
      <c r="K14" s="12"/>
      <c r="L14" s="28"/>
      <c r="M14" s="31"/>
      <c r="N14" s="31"/>
      <c r="O14" s="31"/>
      <c r="P14" s="31"/>
      <c r="Q14" s="31"/>
      <c r="R14" s="31"/>
      <c r="S14" s="31"/>
      <c r="T14" s="26"/>
      <c r="U14" s="87">
        <v>0</v>
      </c>
    </row>
    <row r="15" spans="1:21" s="58" customFormat="1" ht="24" customHeight="1">
      <c r="A15" s="42">
        <v>40</v>
      </c>
      <c r="B15" s="41">
        <v>209</v>
      </c>
      <c r="C15" s="13" t="s">
        <v>69</v>
      </c>
      <c r="D15" s="5" t="s">
        <v>146</v>
      </c>
      <c r="E15" s="8" t="s">
        <v>149</v>
      </c>
      <c r="F15" s="76" t="s">
        <v>275</v>
      </c>
      <c r="G15" s="36" t="s">
        <v>276</v>
      </c>
      <c r="H15" s="76" t="s">
        <v>150</v>
      </c>
      <c r="I15" s="76" t="s">
        <v>385</v>
      </c>
      <c r="J15" s="76" t="s">
        <v>385</v>
      </c>
      <c r="K15" s="12" t="s">
        <v>151</v>
      </c>
      <c r="L15" s="28" t="s">
        <v>277</v>
      </c>
      <c r="M15" s="31"/>
      <c r="N15" s="31"/>
      <c r="O15" s="31" t="s">
        <v>277</v>
      </c>
      <c r="P15" s="31"/>
      <c r="Q15" s="31"/>
      <c r="R15" s="31"/>
      <c r="S15" s="31"/>
      <c r="T15" s="26"/>
      <c r="U15" s="87">
        <v>0</v>
      </c>
    </row>
    <row r="16" spans="1:21" s="58" customFormat="1" ht="13.5" customHeight="1">
      <c r="A16" s="42">
        <v>40</v>
      </c>
      <c r="B16" s="41">
        <v>210</v>
      </c>
      <c r="C16" s="13" t="s">
        <v>69</v>
      </c>
      <c r="D16" s="5" t="s">
        <v>119</v>
      </c>
      <c r="E16" s="8"/>
      <c r="F16" s="76"/>
      <c r="G16" s="86"/>
      <c r="H16" s="76"/>
      <c r="I16" s="76"/>
      <c r="J16" s="76"/>
      <c r="K16" s="12"/>
      <c r="L16" s="28"/>
      <c r="M16" s="31"/>
      <c r="N16" s="31"/>
      <c r="O16" s="31"/>
      <c r="P16" s="31"/>
      <c r="Q16" s="31"/>
      <c r="R16" s="31"/>
      <c r="S16" s="31"/>
      <c r="T16" s="26"/>
      <c r="U16" s="87">
        <v>1</v>
      </c>
    </row>
    <row r="17" spans="1:21" s="58" customFormat="1" ht="13.5" customHeight="1">
      <c r="A17" s="42">
        <v>40</v>
      </c>
      <c r="B17" s="41">
        <v>211</v>
      </c>
      <c r="C17" s="13" t="s">
        <v>69</v>
      </c>
      <c r="D17" s="5" t="s">
        <v>253</v>
      </c>
      <c r="E17" s="8"/>
      <c r="F17" s="76"/>
      <c r="G17" s="86"/>
      <c r="H17" s="76"/>
      <c r="I17" s="76"/>
      <c r="J17" s="76"/>
      <c r="K17" s="98"/>
      <c r="L17" s="28"/>
      <c r="M17" s="31"/>
      <c r="N17" s="31"/>
      <c r="O17" s="31"/>
      <c r="P17" s="31"/>
      <c r="Q17" s="31"/>
      <c r="R17" s="31"/>
      <c r="S17" s="31"/>
      <c r="T17" s="26"/>
      <c r="U17" s="87">
        <v>0</v>
      </c>
    </row>
    <row r="18" spans="1:21" s="58" customFormat="1" ht="13.5" customHeight="1">
      <c r="A18" s="42">
        <v>40</v>
      </c>
      <c r="B18" s="41">
        <v>212</v>
      </c>
      <c r="C18" s="13" t="s">
        <v>69</v>
      </c>
      <c r="D18" s="5" t="s">
        <v>183</v>
      </c>
      <c r="E18" s="8"/>
      <c r="F18" s="76"/>
      <c r="G18" s="86"/>
      <c r="H18" s="76"/>
      <c r="I18" s="76"/>
      <c r="J18" s="76"/>
      <c r="K18" s="12"/>
      <c r="L18" s="28"/>
      <c r="M18" s="31"/>
      <c r="N18" s="31"/>
      <c r="O18" s="31"/>
      <c r="P18" s="31"/>
      <c r="Q18" s="31"/>
      <c r="R18" s="31"/>
      <c r="S18" s="31"/>
      <c r="T18" s="26"/>
      <c r="U18" s="87">
        <v>0</v>
      </c>
    </row>
    <row r="19" spans="1:21" s="58" customFormat="1" ht="24" customHeight="1">
      <c r="A19" s="42">
        <v>40</v>
      </c>
      <c r="B19" s="41">
        <v>213</v>
      </c>
      <c r="C19" s="13" t="s">
        <v>69</v>
      </c>
      <c r="D19" s="5" t="s">
        <v>222</v>
      </c>
      <c r="E19" s="8" t="s">
        <v>225</v>
      </c>
      <c r="F19" s="76" t="s">
        <v>278</v>
      </c>
      <c r="G19" s="86" t="s">
        <v>386</v>
      </c>
      <c r="H19" s="76" t="s">
        <v>290</v>
      </c>
      <c r="I19" s="76" t="s">
        <v>387</v>
      </c>
      <c r="J19" s="76" t="s">
        <v>387</v>
      </c>
      <c r="K19" s="12" t="s">
        <v>388</v>
      </c>
      <c r="L19" s="28" t="s">
        <v>279</v>
      </c>
      <c r="M19" s="31"/>
      <c r="N19" s="31"/>
      <c r="O19" s="31" t="s">
        <v>279</v>
      </c>
      <c r="P19" s="31"/>
      <c r="Q19" s="31"/>
      <c r="R19" s="31"/>
      <c r="S19" s="31"/>
      <c r="T19" s="26"/>
      <c r="U19" s="87">
        <v>1</v>
      </c>
    </row>
    <row r="20" spans="1:21" s="58" customFormat="1" ht="13.5" customHeight="1">
      <c r="A20" s="42">
        <v>40</v>
      </c>
      <c r="B20" s="41">
        <v>214</v>
      </c>
      <c r="C20" s="13" t="s">
        <v>69</v>
      </c>
      <c r="D20" s="5" t="s">
        <v>132</v>
      </c>
      <c r="E20" s="8"/>
      <c r="F20" s="76"/>
      <c r="G20" s="86"/>
      <c r="H20" s="76"/>
      <c r="I20" s="76"/>
      <c r="J20" s="76"/>
      <c r="K20" s="12"/>
      <c r="L20" s="28"/>
      <c r="M20" s="31"/>
      <c r="N20" s="31"/>
      <c r="O20" s="31"/>
      <c r="P20" s="31"/>
      <c r="Q20" s="31"/>
      <c r="R20" s="31"/>
      <c r="S20" s="31"/>
      <c r="T20" s="26"/>
      <c r="U20" s="87">
        <v>0</v>
      </c>
    </row>
    <row r="21" spans="1:21" s="58" customFormat="1" ht="13.5" customHeight="1">
      <c r="A21" s="42">
        <v>40</v>
      </c>
      <c r="B21" s="41">
        <v>215</v>
      </c>
      <c r="C21" s="13" t="s">
        <v>69</v>
      </c>
      <c r="D21" s="5" t="s">
        <v>156</v>
      </c>
      <c r="E21" s="8"/>
      <c r="F21" s="76"/>
      <c r="G21" s="86"/>
      <c r="H21" s="76"/>
      <c r="I21" s="76"/>
      <c r="J21" s="76"/>
      <c r="K21" s="12"/>
      <c r="L21" s="28"/>
      <c r="M21" s="31"/>
      <c r="N21" s="31"/>
      <c r="O21" s="31"/>
      <c r="P21" s="31"/>
      <c r="Q21" s="31"/>
      <c r="R21" s="31"/>
      <c r="S21" s="31"/>
      <c r="T21" s="26"/>
      <c r="U21" s="87">
        <v>0</v>
      </c>
    </row>
    <row r="22" spans="1:21" s="58" customFormat="1" ht="13.5" customHeight="1">
      <c r="A22" s="42">
        <v>40</v>
      </c>
      <c r="B22" s="41">
        <v>216</v>
      </c>
      <c r="C22" s="13" t="s">
        <v>69</v>
      </c>
      <c r="D22" s="5" t="s">
        <v>198</v>
      </c>
      <c r="E22" s="8"/>
      <c r="F22" s="76"/>
      <c r="G22" s="86"/>
      <c r="H22" s="76"/>
      <c r="I22" s="76"/>
      <c r="J22" s="76"/>
      <c r="K22" s="12"/>
      <c r="L22" s="28"/>
      <c r="M22" s="31"/>
      <c r="N22" s="31"/>
      <c r="O22" s="31"/>
      <c r="P22" s="31"/>
      <c r="Q22" s="31"/>
      <c r="R22" s="31"/>
      <c r="S22" s="31"/>
      <c r="T22" s="26"/>
      <c r="U22" s="87">
        <v>1</v>
      </c>
    </row>
    <row r="23" spans="1:21" s="58" customFormat="1" ht="48" customHeight="1">
      <c r="A23" s="153">
        <v>40</v>
      </c>
      <c r="B23" s="154">
        <v>217</v>
      </c>
      <c r="C23" s="28" t="s">
        <v>69</v>
      </c>
      <c r="D23" s="6" t="s">
        <v>161</v>
      </c>
      <c r="E23" s="8" t="s">
        <v>165</v>
      </c>
      <c r="F23" s="76"/>
      <c r="G23" s="31" t="s">
        <v>280</v>
      </c>
      <c r="H23" s="76" t="s">
        <v>389</v>
      </c>
      <c r="I23" s="76" t="s">
        <v>390</v>
      </c>
      <c r="J23" s="76" t="s">
        <v>391</v>
      </c>
      <c r="K23" s="12" t="s">
        <v>392</v>
      </c>
      <c r="L23" s="28" t="s">
        <v>281</v>
      </c>
      <c r="M23" s="31"/>
      <c r="N23" s="31"/>
      <c r="O23" s="31" t="s">
        <v>281</v>
      </c>
      <c r="P23" s="31"/>
      <c r="Q23" s="31"/>
      <c r="R23" s="31"/>
      <c r="S23" s="31"/>
      <c r="T23" s="26"/>
      <c r="U23" s="160">
        <v>1</v>
      </c>
    </row>
    <row r="24" spans="1:21" s="58" customFormat="1" ht="13.5" customHeight="1">
      <c r="A24" s="42">
        <v>40</v>
      </c>
      <c r="B24" s="41">
        <v>218</v>
      </c>
      <c r="C24" s="13" t="s">
        <v>143</v>
      </c>
      <c r="D24" s="5" t="s">
        <v>201</v>
      </c>
      <c r="E24" s="8"/>
      <c r="F24" s="76"/>
      <c r="G24" s="86"/>
      <c r="H24" s="76"/>
      <c r="I24" s="76"/>
      <c r="J24" s="76"/>
      <c r="K24" s="12"/>
      <c r="L24" s="28"/>
      <c r="M24" s="31"/>
      <c r="N24" s="31"/>
      <c r="O24" s="31"/>
      <c r="P24" s="31"/>
      <c r="Q24" s="31"/>
      <c r="R24" s="31"/>
      <c r="S24" s="31"/>
      <c r="T24" s="26"/>
      <c r="U24" s="87">
        <v>1</v>
      </c>
    </row>
    <row r="25" spans="1:21" s="58" customFormat="1" ht="24" customHeight="1">
      <c r="A25" s="42">
        <v>40</v>
      </c>
      <c r="B25" s="41">
        <v>219</v>
      </c>
      <c r="C25" s="13" t="s">
        <v>69</v>
      </c>
      <c r="D25" s="5" t="s">
        <v>171</v>
      </c>
      <c r="E25" s="8" t="s">
        <v>174</v>
      </c>
      <c r="F25" s="76"/>
      <c r="G25" s="86" t="s">
        <v>282</v>
      </c>
      <c r="H25" s="76" t="s">
        <v>291</v>
      </c>
      <c r="I25" s="76" t="s">
        <v>393</v>
      </c>
      <c r="J25" s="76" t="s">
        <v>394</v>
      </c>
      <c r="K25" s="12" t="s">
        <v>395</v>
      </c>
      <c r="L25" s="28"/>
      <c r="M25" s="31" t="s">
        <v>281</v>
      </c>
      <c r="N25" s="31"/>
      <c r="O25" s="31"/>
      <c r="P25" s="31" t="s">
        <v>281</v>
      </c>
      <c r="Q25" s="31"/>
      <c r="R25" s="31"/>
      <c r="S25" s="31"/>
      <c r="T25" s="26"/>
      <c r="U25" s="87">
        <v>1</v>
      </c>
    </row>
    <row r="26" spans="1:21" s="58" customFormat="1" ht="24" customHeight="1">
      <c r="A26" s="42">
        <v>40</v>
      </c>
      <c r="B26" s="41">
        <v>220</v>
      </c>
      <c r="C26" s="13" t="s">
        <v>208</v>
      </c>
      <c r="D26" s="5" t="s">
        <v>205</v>
      </c>
      <c r="E26" s="8" t="s">
        <v>209</v>
      </c>
      <c r="F26" s="76" t="s">
        <v>283</v>
      </c>
      <c r="G26" s="86" t="s">
        <v>284</v>
      </c>
      <c r="H26" s="76" t="s">
        <v>210</v>
      </c>
      <c r="I26" s="76" t="s">
        <v>396</v>
      </c>
      <c r="J26" s="76" t="s">
        <v>397</v>
      </c>
      <c r="K26" s="12" t="s">
        <v>398</v>
      </c>
      <c r="L26" s="28" t="s">
        <v>285</v>
      </c>
      <c r="M26" s="31"/>
      <c r="N26" s="31"/>
      <c r="O26" s="31" t="s">
        <v>285</v>
      </c>
      <c r="P26" s="31"/>
      <c r="Q26" s="31"/>
      <c r="R26" s="31"/>
      <c r="S26" s="31"/>
      <c r="T26" s="26"/>
      <c r="U26" s="87">
        <v>1</v>
      </c>
    </row>
    <row r="27" spans="1:21" s="58" customFormat="1" ht="13.5" customHeight="1">
      <c r="A27" s="42">
        <v>40</v>
      </c>
      <c r="B27" s="41">
        <v>221</v>
      </c>
      <c r="C27" s="13" t="s">
        <v>69</v>
      </c>
      <c r="D27" s="5" t="s">
        <v>90</v>
      </c>
      <c r="E27" s="8"/>
      <c r="F27" s="76"/>
      <c r="G27" s="86"/>
      <c r="H27" s="76"/>
      <c r="I27" s="76"/>
      <c r="J27" s="76"/>
      <c r="K27" s="12"/>
      <c r="L27" s="28"/>
      <c r="M27" s="31"/>
      <c r="N27" s="31"/>
      <c r="O27" s="31"/>
      <c r="P27" s="31"/>
      <c r="Q27" s="31"/>
      <c r="R27" s="31"/>
      <c r="S27" s="31"/>
      <c r="T27" s="26"/>
      <c r="U27" s="87">
        <v>1</v>
      </c>
    </row>
    <row r="28" spans="1:21" s="58" customFormat="1" ht="13.5" customHeight="1">
      <c r="A28" s="42">
        <v>40</v>
      </c>
      <c r="B28" s="41">
        <v>223</v>
      </c>
      <c r="C28" s="13" t="s">
        <v>77</v>
      </c>
      <c r="D28" s="5" t="s">
        <v>78</v>
      </c>
      <c r="E28" s="8"/>
      <c r="F28" s="76"/>
      <c r="G28" s="86"/>
      <c r="H28" s="76"/>
      <c r="I28" s="76"/>
      <c r="J28" s="76"/>
      <c r="K28" s="12"/>
      <c r="L28" s="28"/>
      <c r="M28" s="31"/>
      <c r="N28" s="31"/>
      <c r="O28" s="31"/>
      <c r="P28" s="31"/>
      <c r="Q28" s="31"/>
      <c r="R28" s="31"/>
      <c r="S28" s="31"/>
      <c r="T28" s="26"/>
      <c r="U28" s="87">
        <v>1</v>
      </c>
    </row>
    <row r="29" spans="1:21" s="58" customFormat="1" ht="13.5" customHeight="1">
      <c r="A29" s="42">
        <v>40</v>
      </c>
      <c r="B29" s="154">
        <v>224</v>
      </c>
      <c r="C29" s="28" t="s">
        <v>69</v>
      </c>
      <c r="D29" s="6" t="s">
        <v>245</v>
      </c>
      <c r="E29" s="8"/>
      <c r="F29" s="76"/>
      <c r="G29" s="31"/>
      <c r="H29" s="76"/>
      <c r="I29" s="76"/>
      <c r="J29" s="76"/>
      <c r="K29" s="12"/>
      <c r="L29" s="28"/>
      <c r="M29" s="31"/>
      <c r="N29" s="31"/>
      <c r="O29" s="31"/>
      <c r="P29" s="31"/>
      <c r="Q29" s="31"/>
      <c r="R29" s="31"/>
      <c r="S29" s="31"/>
      <c r="T29" s="26"/>
      <c r="U29" s="87">
        <v>1</v>
      </c>
    </row>
    <row r="30" spans="1:21" s="58" customFormat="1" ht="13.5" customHeight="1">
      <c r="A30" s="42">
        <v>40</v>
      </c>
      <c r="B30" s="41">
        <v>225</v>
      </c>
      <c r="C30" s="13" t="s">
        <v>69</v>
      </c>
      <c r="D30" s="5" t="s">
        <v>241</v>
      </c>
      <c r="E30" s="8"/>
      <c r="F30" s="76"/>
      <c r="G30" s="86"/>
      <c r="H30" s="76"/>
      <c r="I30" s="76"/>
      <c r="J30" s="76"/>
      <c r="K30" s="12"/>
      <c r="L30" s="28"/>
      <c r="M30" s="31"/>
      <c r="N30" s="31"/>
      <c r="O30" s="31"/>
      <c r="P30" s="31"/>
      <c r="Q30" s="31"/>
      <c r="R30" s="31"/>
      <c r="S30" s="31"/>
      <c r="T30" s="26"/>
      <c r="U30" s="87">
        <v>0</v>
      </c>
    </row>
    <row r="31" spans="1:21" s="58" customFormat="1" ht="13.5" customHeight="1">
      <c r="A31" s="42">
        <v>40</v>
      </c>
      <c r="B31" s="41">
        <v>226</v>
      </c>
      <c r="C31" s="13" t="s">
        <v>69</v>
      </c>
      <c r="D31" s="5" t="s">
        <v>231</v>
      </c>
      <c r="E31" s="8"/>
      <c r="F31" s="76"/>
      <c r="G31" s="86"/>
      <c r="H31" s="76"/>
      <c r="I31" s="76"/>
      <c r="J31" s="76"/>
      <c r="K31" s="12"/>
      <c r="L31" s="28"/>
      <c r="M31" s="31"/>
      <c r="N31" s="31"/>
      <c r="O31" s="31"/>
      <c r="P31" s="31"/>
      <c r="Q31" s="31"/>
      <c r="R31" s="31"/>
      <c r="S31" s="31"/>
      <c r="T31" s="26"/>
      <c r="U31" s="87">
        <v>0</v>
      </c>
    </row>
    <row r="32" spans="1:21" s="58" customFormat="1" ht="13.5" customHeight="1">
      <c r="A32" s="42">
        <v>40</v>
      </c>
      <c r="B32" s="154">
        <v>227</v>
      </c>
      <c r="C32" s="28" t="s">
        <v>69</v>
      </c>
      <c r="D32" s="6" t="s">
        <v>109</v>
      </c>
      <c r="E32" s="8"/>
      <c r="F32" s="76"/>
      <c r="G32" s="86"/>
      <c r="H32" s="76"/>
      <c r="I32" s="76"/>
      <c r="J32" s="76"/>
      <c r="K32" s="12"/>
      <c r="L32" s="28"/>
      <c r="M32" s="31"/>
      <c r="N32" s="31"/>
      <c r="O32" s="31"/>
      <c r="P32" s="31"/>
      <c r="Q32" s="31"/>
      <c r="R32" s="31"/>
      <c r="S32" s="31"/>
      <c r="T32" s="26"/>
      <c r="U32" s="87">
        <v>0</v>
      </c>
    </row>
    <row r="33" spans="1:21" s="58" customFormat="1" ht="13.5" customHeight="1">
      <c r="A33" s="42">
        <v>40</v>
      </c>
      <c r="B33" s="41">
        <v>228</v>
      </c>
      <c r="C33" s="13" t="s">
        <v>69</v>
      </c>
      <c r="D33" s="5" t="s">
        <v>152</v>
      </c>
      <c r="E33" s="8"/>
      <c r="F33" s="76"/>
      <c r="G33" s="86"/>
      <c r="H33" s="76"/>
      <c r="I33" s="76"/>
      <c r="J33" s="76"/>
      <c r="K33" s="12"/>
      <c r="L33" s="28"/>
      <c r="M33" s="31"/>
      <c r="N33" s="31"/>
      <c r="O33" s="31"/>
      <c r="P33" s="31"/>
      <c r="Q33" s="31"/>
      <c r="R33" s="31"/>
      <c r="S33" s="31"/>
      <c r="T33" s="26"/>
      <c r="U33" s="87">
        <v>1</v>
      </c>
    </row>
    <row r="34" spans="1:21" s="58" customFormat="1" ht="13.5" customHeight="1">
      <c r="A34" s="42">
        <v>40</v>
      </c>
      <c r="B34" s="41">
        <v>229</v>
      </c>
      <c r="C34" s="13" t="s">
        <v>69</v>
      </c>
      <c r="D34" s="5" t="s">
        <v>101</v>
      </c>
      <c r="E34" s="8"/>
      <c r="F34" s="76"/>
      <c r="G34" s="86"/>
      <c r="H34" s="76"/>
      <c r="I34" s="76"/>
      <c r="J34" s="76"/>
      <c r="K34" s="12"/>
      <c r="L34" s="28"/>
      <c r="M34" s="31"/>
      <c r="N34" s="31"/>
      <c r="O34" s="31"/>
      <c r="P34" s="31"/>
      <c r="Q34" s="31"/>
      <c r="R34" s="31"/>
      <c r="S34" s="31"/>
      <c r="T34" s="26"/>
      <c r="U34" s="87">
        <v>0</v>
      </c>
    </row>
    <row r="35" spans="1:21" s="58" customFormat="1" ht="24" customHeight="1">
      <c r="A35" s="268">
        <v>40</v>
      </c>
      <c r="B35" s="270">
        <v>230</v>
      </c>
      <c r="C35" s="272" t="s">
        <v>69</v>
      </c>
      <c r="D35" s="273" t="s">
        <v>213</v>
      </c>
      <c r="E35" s="8" t="s">
        <v>215</v>
      </c>
      <c r="F35" s="76"/>
      <c r="G35" s="86" t="s">
        <v>286</v>
      </c>
      <c r="H35" s="76" t="s">
        <v>292</v>
      </c>
      <c r="I35" s="76" t="s">
        <v>399</v>
      </c>
      <c r="J35" s="76" t="s">
        <v>399</v>
      </c>
      <c r="K35" s="12"/>
      <c r="L35" s="28" t="s">
        <v>287</v>
      </c>
      <c r="M35" s="31"/>
      <c r="N35" s="31"/>
      <c r="O35" s="31" t="s">
        <v>287</v>
      </c>
      <c r="P35" s="31"/>
      <c r="Q35" s="31"/>
      <c r="R35" s="31" t="s">
        <v>287</v>
      </c>
      <c r="S35" s="31"/>
      <c r="T35" s="26"/>
      <c r="U35" s="283">
        <v>1</v>
      </c>
    </row>
    <row r="36" spans="1:21" s="58" customFormat="1" ht="24" customHeight="1">
      <c r="A36" s="269"/>
      <c r="B36" s="271"/>
      <c r="C36" s="250"/>
      <c r="D36" s="274"/>
      <c r="E36" s="8" t="s">
        <v>216</v>
      </c>
      <c r="F36" s="76"/>
      <c r="G36" s="86" t="s">
        <v>288</v>
      </c>
      <c r="H36" s="76" t="s">
        <v>293</v>
      </c>
      <c r="I36" s="31" t="s">
        <v>400</v>
      </c>
      <c r="J36" s="31" t="s">
        <v>400</v>
      </c>
      <c r="K36" s="12"/>
      <c r="L36" s="28" t="s">
        <v>287</v>
      </c>
      <c r="M36" s="31"/>
      <c r="N36" s="31"/>
      <c r="O36" s="31" t="s">
        <v>287</v>
      </c>
      <c r="P36" s="31"/>
      <c r="Q36" s="31"/>
      <c r="R36" s="31" t="s">
        <v>287</v>
      </c>
      <c r="S36" s="31"/>
      <c r="T36" s="26"/>
      <c r="U36" s="284"/>
    </row>
    <row r="37" spans="1:21" s="58" customFormat="1" ht="13.5" customHeight="1">
      <c r="A37" s="42">
        <v>40</v>
      </c>
      <c r="B37" s="41">
        <v>305</v>
      </c>
      <c r="C37" s="13" t="s">
        <v>69</v>
      </c>
      <c r="D37" s="5" t="s">
        <v>136</v>
      </c>
      <c r="E37" s="8"/>
      <c r="F37" s="76"/>
      <c r="G37" s="86"/>
      <c r="H37" s="76"/>
      <c r="I37" s="76"/>
      <c r="J37" s="76"/>
      <c r="K37" s="12"/>
      <c r="L37" s="28"/>
      <c r="M37" s="31"/>
      <c r="N37" s="31"/>
      <c r="O37" s="31"/>
      <c r="P37" s="31"/>
      <c r="Q37" s="31"/>
      <c r="R37" s="31"/>
      <c r="S37" s="31"/>
      <c r="T37" s="26"/>
      <c r="U37" s="87">
        <v>1</v>
      </c>
    </row>
    <row r="38" spans="1:21" s="58" customFormat="1" ht="13.5" customHeight="1">
      <c r="A38" s="42">
        <v>40</v>
      </c>
      <c r="B38" s="41">
        <v>323</v>
      </c>
      <c r="C38" s="13" t="s">
        <v>69</v>
      </c>
      <c r="D38" s="5" t="s">
        <v>217</v>
      </c>
      <c r="E38" s="8"/>
      <c r="F38" s="76"/>
      <c r="G38" s="86"/>
      <c r="H38" s="76"/>
      <c r="I38" s="76"/>
      <c r="J38" s="76"/>
      <c r="K38" s="12"/>
      <c r="L38" s="28"/>
      <c r="M38" s="31"/>
      <c r="N38" s="31"/>
      <c r="O38" s="31"/>
      <c r="P38" s="31"/>
      <c r="Q38" s="31"/>
      <c r="R38" s="31"/>
      <c r="S38" s="31"/>
      <c r="T38" s="26"/>
      <c r="U38" s="87">
        <v>0</v>
      </c>
    </row>
    <row r="39" spans="1:21" s="58" customFormat="1" ht="13.5" customHeight="1">
      <c r="A39" s="42">
        <v>40</v>
      </c>
      <c r="B39" s="41">
        <v>341</v>
      </c>
      <c r="C39" s="13" t="s">
        <v>69</v>
      </c>
      <c r="D39" s="5" t="s">
        <v>73</v>
      </c>
      <c r="E39" s="8"/>
      <c r="F39" s="76"/>
      <c r="G39" s="86"/>
      <c r="H39" s="76"/>
      <c r="I39" s="76"/>
      <c r="J39" s="76"/>
      <c r="K39" s="12"/>
      <c r="L39" s="28"/>
      <c r="M39" s="31"/>
      <c r="N39" s="31"/>
      <c r="O39" s="31"/>
      <c r="P39" s="31"/>
      <c r="Q39" s="31"/>
      <c r="R39" s="31"/>
      <c r="S39" s="31"/>
      <c r="T39" s="26"/>
      <c r="U39" s="87">
        <v>0</v>
      </c>
    </row>
    <row r="40" spans="1:21" s="58" customFormat="1" ht="13.5" customHeight="1">
      <c r="A40" s="42">
        <v>40</v>
      </c>
      <c r="B40" s="41">
        <v>342</v>
      </c>
      <c r="C40" s="13" t="s">
        <v>69</v>
      </c>
      <c r="D40" s="5" t="s">
        <v>212</v>
      </c>
      <c r="E40" s="8"/>
      <c r="F40" s="76"/>
      <c r="G40" s="86"/>
      <c r="H40" s="76"/>
      <c r="I40" s="76"/>
      <c r="J40" s="76"/>
      <c r="K40" s="12"/>
      <c r="L40" s="28"/>
      <c r="M40" s="31"/>
      <c r="N40" s="31"/>
      <c r="O40" s="31"/>
      <c r="P40" s="31"/>
      <c r="Q40" s="31"/>
      <c r="R40" s="31"/>
      <c r="S40" s="31"/>
      <c r="T40" s="26"/>
      <c r="U40" s="87">
        <v>0</v>
      </c>
    </row>
    <row r="41" spans="1:21" s="58" customFormat="1" ht="13.5" customHeight="1">
      <c r="A41" s="42">
        <v>40</v>
      </c>
      <c r="B41" s="41">
        <v>344</v>
      </c>
      <c r="C41" s="13" t="s">
        <v>77</v>
      </c>
      <c r="D41" s="5" t="s">
        <v>193</v>
      </c>
      <c r="E41" s="8"/>
      <c r="F41" s="76"/>
      <c r="G41" s="86"/>
      <c r="H41" s="76"/>
      <c r="I41" s="76"/>
      <c r="J41" s="76"/>
      <c r="K41" s="12"/>
      <c r="L41" s="28"/>
      <c r="M41" s="31"/>
      <c r="N41" s="31"/>
      <c r="O41" s="31"/>
      <c r="P41" s="31"/>
      <c r="Q41" s="31"/>
      <c r="R41" s="31"/>
      <c r="S41" s="31"/>
      <c r="T41" s="26"/>
      <c r="U41" s="87">
        <v>0</v>
      </c>
    </row>
    <row r="42" spans="1:21" s="58" customFormat="1" ht="13.5" customHeight="1">
      <c r="A42" s="42">
        <v>40</v>
      </c>
      <c r="B42" s="41">
        <v>345</v>
      </c>
      <c r="C42" s="13" t="s">
        <v>69</v>
      </c>
      <c r="D42" s="5" t="s">
        <v>195</v>
      </c>
      <c r="E42" s="8"/>
      <c r="F42" s="76"/>
      <c r="G42" s="86"/>
      <c r="H42" s="76"/>
      <c r="I42" s="76"/>
      <c r="J42" s="76"/>
      <c r="K42" s="12"/>
      <c r="L42" s="28"/>
      <c r="M42" s="31"/>
      <c r="N42" s="31"/>
      <c r="O42" s="31"/>
      <c r="P42" s="31"/>
      <c r="Q42" s="31"/>
      <c r="R42" s="31"/>
      <c r="S42" s="31"/>
      <c r="T42" s="26"/>
      <c r="U42" s="87">
        <v>0</v>
      </c>
    </row>
    <row r="43" spans="1:21" s="58" customFormat="1" ht="13.5" customHeight="1">
      <c r="A43" s="42">
        <v>40</v>
      </c>
      <c r="B43" s="41">
        <v>348</v>
      </c>
      <c r="C43" s="13" t="s">
        <v>262</v>
      </c>
      <c r="D43" s="5" t="s">
        <v>240</v>
      </c>
      <c r="E43" s="8"/>
      <c r="F43" s="76"/>
      <c r="G43" s="86"/>
      <c r="H43" s="76"/>
      <c r="I43" s="76"/>
      <c r="J43" s="76"/>
      <c r="K43" s="12"/>
      <c r="L43" s="28"/>
      <c r="M43" s="31"/>
      <c r="N43" s="31"/>
      <c r="O43" s="31"/>
      <c r="P43" s="31"/>
      <c r="Q43" s="31"/>
      <c r="R43" s="31"/>
      <c r="S43" s="31"/>
      <c r="T43" s="26"/>
      <c r="U43" s="87">
        <v>0</v>
      </c>
    </row>
    <row r="44" spans="1:21" s="58" customFormat="1" ht="13.5" customHeight="1">
      <c r="A44" s="42">
        <v>40</v>
      </c>
      <c r="B44" s="41">
        <v>349</v>
      </c>
      <c r="C44" s="13" t="s">
        <v>69</v>
      </c>
      <c r="D44" s="7" t="s">
        <v>118</v>
      </c>
      <c r="E44" s="8"/>
      <c r="F44" s="76"/>
      <c r="G44" s="86"/>
      <c r="H44" s="76"/>
      <c r="I44" s="76"/>
      <c r="J44" s="76"/>
      <c r="K44" s="12"/>
      <c r="L44" s="28"/>
      <c r="M44" s="31"/>
      <c r="N44" s="31"/>
      <c r="O44" s="31"/>
      <c r="P44" s="31"/>
      <c r="Q44" s="31"/>
      <c r="R44" s="31"/>
      <c r="S44" s="31"/>
      <c r="T44" s="26"/>
      <c r="U44" s="87">
        <v>0</v>
      </c>
    </row>
    <row r="45" spans="1:21" s="58" customFormat="1" ht="13.5" customHeight="1">
      <c r="A45" s="42">
        <v>40</v>
      </c>
      <c r="B45" s="41">
        <v>381</v>
      </c>
      <c r="C45" s="13" t="s">
        <v>69</v>
      </c>
      <c r="D45" s="5" t="s">
        <v>70</v>
      </c>
      <c r="E45" s="8"/>
      <c r="F45" s="76"/>
      <c r="G45" s="86"/>
      <c r="H45" s="76"/>
      <c r="I45" s="76"/>
      <c r="J45" s="76"/>
      <c r="K45" s="12"/>
      <c r="L45" s="28"/>
      <c r="M45" s="31"/>
      <c r="N45" s="31"/>
      <c r="O45" s="31"/>
      <c r="P45" s="31"/>
      <c r="Q45" s="31"/>
      <c r="R45" s="31"/>
      <c r="S45" s="31"/>
      <c r="T45" s="26"/>
      <c r="U45" s="87">
        <v>0</v>
      </c>
    </row>
    <row r="46" spans="1:21" s="58" customFormat="1" ht="13.5" customHeight="1">
      <c r="A46" s="42">
        <v>40</v>
      </c>
      <c r="B46" s="41">
        <v>382</v>
      </c>
      <c r="C46" s="13" t="s">
        <v>69</v>
      </c>
      <c r="D46" s="5" t="s">
        <v>89</v>
      </c>
      <c r="E46" s="8"/>
      <c r="F46" s="76"/>
      <c r="G46" s="86"/>
      <c r="H46" s="76"/>
      <c r="I46" s="76"/>
      <c r="J46" s="76"/>
      <c r="K46" s="12"/>
      <c r="L46" s="28"/>
      <c r="M46" s="31"/>
      <c r="N46" s="31"/>
      <c r="O46" s="31"/>
      <c r="P46" s="31"/>
      <c r="Q46" s="31"/>
      <c r="R46" s="31"/>
      <c r="S46" s="31"/>
      <c r="T46" s="26"/>
      <c r="U46" s="87">
        <v>0</v>
      </c>
    </row>
    <row r="47" spans="1:21" s="58" customFormat="1" ht="13.5" customHeight="1">
      <c r="A47" s="42">
        <v>40</v>
      </c>
      <c r="B47" s="154">
        <v>383</v>
      </c>
      <c r="C47" s="28" t="s">
        <v>69</v>
      </c>
      <c r="D47" s="6" t="s">
        <v>108</v>
      </c>
      <c r="E47" s="8"/>
      <c r="F47" s="76"/>
      <c r="G47" s="31"/>
      <c r="H47" s="76"/>
      <c r="I47" s="76"/>
      <c r="J47" s="76"/>
      <c r="K47" s="12"/>
      <c r="L47" s="28"/>
      <c r="M47" s="31"/>
      <c r="N47" s="31"/>
      <c r="O47" s="31"/>
      <c r="P47" s="31"/>
      <c r="Q47" s="31"/>
      <c r="R47" s="31"/>
      <c r="S47" s="31"/>
      <c r="T47" s="26"/>
      <c r="U47" s="87">
        <v>0</v>
      </c>
    </row>
    <row r="48" spans="1:21" s="58" customFormat="1" ht="13.5" customHeight="1">
      <c r="A48" s="42">
        <v>40</v>
      </c>
      <c r="B48" s="41">
        <v>384</v>
      </c>
      <c r="C48" s="13" t="s">
        <v>69</v>
      </c>
      <c r="D48" s="5" t="s">
        <v>105</v>
      </c>
      <c r="E48" s="8"/>
      <c r="F48" s="76"/>
      <c r="G48" s="86"/>
      <c r="H48" s="76"/>
      <c r="I48" s="76"/>
      <c r="J48" s="76"/>
      <c r="K48" s="12"/>
      <c r="L48" s="28"/>
      <c r="M48" s="31"/>
      <c r="N48" s="31"/>
      <c r="O48" s="31"/>
      <c r="P48" s="31"/>
      <c r="Q48" s="31"/>
      <c r="R48" s="31"/>
      <c r="S48" s="31"/>
      <c r="T48" s="26"/>
      <c r="U48" s="87">
        <v>0</v>
      </c>
    </row>
    <row r="49" spans="1:21" s="58" customFormat="1" ht="13.5" customHeight="1">
      <c r="A49" s="42">
        <v>40</v>
      </c>
      <c r="B49" s="41">
        <v>401</v>
      </c>
      <c r="C49" s="13" t="s">
        <v>69</v>
      </c>
      <c r="D49" s="5" t="s">
        <v>197</v>
      </c>
      <c r="E49" s="8"/>
      <c r="F49" s="76"/>
      <c r="G49" s="86"/>
      <c r="H49" s="76"/>
      <c r="I49" s="76"/>
      <c r="J49" s="76"/>
      <c r="K49" s="12"/>
      <c r="L49" s="28"/>
      <c r="M49" s="31"/>
      <c r="N49" s="31"/>
      <c r="O49" s="31"/>
      <c r="P49" s="31"/>
      <c r="Q49" s="31"/>
      <c r="R49" s="31"/>
      <c r="S49" s="31"/>
      <c r="T49" s="26"/>
      <c r="U49" s="87">
        <v>0</v>
      </c>
    </row>
    <row r="50" spans="1:21" s="58" customFormat="1" ht="13.5" customHeight="1">
      <c r="A50" s="42">
        <v>40</v>
      </c>
      <c r="B50" s="41">
        <v>402</v>
      </c>
      <c r="C50" s="13" t="s">
        <v>69</v>
      </c>
      <c r="D50" s="7" t="s">
        <v>102</v>
      </c>
      <c r="E50" s="88"/>
      <c r="F50" s="31"/>
      <c r="G50" s="86"/>
      <c r="H50" s="31"/>
      <c r="I50" s="31"/>
      <c r="J50" s="31"/>
      <c r="K50" s="63"/>
      <c r="L50" s="28"/>
      <c r="M50" s="31"/>
      <c r="N50" s="31"/>
      <c r="O50" s="31"/>
      <c r="P50" s="31"/>
      <c r="Q50" s="31"/>
      <c r="R50" s="31"/>
      <c r="S50" s="31"/>
      <c r="T50" s="26"/>
      <c r="U50" s="87">
        <v>1</v>
      </c>
    </row>
    <row r="51" spans="1:21" s="58" customFormat="1" ht="13.5" customHeight="1">
      <c r="A51" s="42">
        <v>40</v>
      </c>
      <c r="B51" s="41">
        <v>406</v>
      </c>
      <c r="C51" s="13" t="s">
        <v>69</v>
      </c>
      <c r="D51" s="7" t="s">
        <v>191</v>
      </c>
      <c r="E51" s="25"/>
      <c r="F51" s="31"/>
      <c r="G51" s="86"/>
      <c r="H51" s="31"/>
      <c r="I51" s="31"/>
      <c r="J51" s="31"/>
      <c r="K51" s="63"/>
      <c r="L51" s="28"/>
      <c r="M51" s="31"/>
      <c r="N51" s="31"/>
      <c r="O51" s="31"/>
      <c r="P51" s="31"/>
      <c r="Q51" s="31"/>
      <c r="R51" s="31"/>
      <c r="S51" s="31"/>
      <c r="T51" s="26"/>
      <c r="U51" s="87">
        <v>0</v>
      </c>
    </row>
    <row r="52" spans="1:21" s="58" customFormat="1" ht="13.5" customHeight="1">
      <c r="A52" s="42">
        <v>40</v>
      </c>
      <c r="B52" s="41">
        <v>421</v>
      </c>
      <c r="C52" s="13" t="s">
        <v>143</v>
      </c>
      <c r="D52" s="5" t="s">
        <v>229</v>
      </c>
      <c r="E52" s="8"/>
      <c r="F52" s="76"/>
      <c r="G52" s="86"/>
      <c r="H52" s="76"/>
      <c r="I52" s="76"/>
      <c r="J52" s="76"/>
      <c r="K52" s="12"/>
      <c r="L52" s="28"/>
      <c r="M52" s="31"/>
      <c r="N52" s="31"/>
      <c r="O52" s="31"/>
      <c r="P52" s="31"/>
      <c r="Q52" s="31"/>
      <c r="R52" s="31"/>
      <c r="S52" s="31"/>
      <c r="T52" s="26"/>
      <c r="U52" s="87">
        <v>0</v>
      </c>
    </row>
    <row r="53" spans="1:21" s="58" customFormat="1" ht="13.5" customHeight="1">
      <c r="A53" s="42">
        <v>40</v>
      </c>
      <c r="B53" s="41">
        <v>447</v>
      </c>
      <c r="C53" s="13" t="s">
        <v>69</v>
      </c>
      <c r="D53" s="5" t="s">
        <v>158</v>
      </c>
      <c r="E53" s="8"/>
      <c r="F53" s="76"/>
      <c r="G53" s="86"/>
      <c r="H53" s="76"/>
      <c r="I53" s="76"/>
      <c r="J53" s="76"/>
      <c r="K53" s="12"/>
      <c r="L53" s="28"/>
      <c r="M53" s="31"/>
      <c r="N53" s="31"/>
      <c r="O53" s="31"/>
      <c r="P53" s="31"/>
      <c r="Q53" s="31"/>
      <c r="R53" s="31"/>
      <c r="S53" s="31"/>
      <c r="T53" s="26"/>
      <c r="U53" s="87">
        <v>1</v>
      </c>
    </row>
    <row r="54" spans="1:21" s="58" customFormat="1" ht="13.5" customHeight="1">
      <c r="A54" s="42">
        <v>40</v>
      </c>
      <c r="B54" s="41">
        <v>448</v>
      </c>
      <c r="C54" s="13" t="s">
        <v>69</v>
      </c>
      <c r="D54" s="5" t="s">
        <v>250</v>
      </c>
      <c r="E54" s="8"/>
      <c r="F54" s="76"/>
      <c r="G54" s="86"/>
      <c r="H54" s="76"/>
      <c r="I54" s="76"/>
      <c r="J54" s="76"/>
      <c r="K54" s="12"/>
      <c r="L54" s="28"/>
      <c r="M54" s="31"/>
      <c r="N54" s="31"/>
      <c r="O54" s="31"/>
      <c r="P54" s="31"/>
      <c r="Q54" s="31"/>
      <c r="R54" s="31"/>
      <c r="S54" s="31"/>
      <c r="T54" s="26"/>
      <c r="U54" s="87">
        <v>1</v>
      </c>
    </row>
    <row r="55" spans="1:21" s="58" customFormat="1" ht="13.5" customHeight="1">
      <c r="A55" s="42">
        <v>40</v>
      </c>
      <c r="B55" s="41">
        <v>503</v>
      </c>
      <c r="C55" s="13" t="s">
        <v>69</v>
      </c>
      <c r="D55" s="5" t="s">
        <v>186</v>
      </c>
      <c r="E55" s="8"/>
      <c r="F55" s="76"/>
      <c r="G55" s="86"/>
      <c r="H55" s="76"/>
      <c r="I55" s="76"/>
      <c r="J55" s="76"/>
      <c r="K55" s="12"/>
      <c r="L55" s="28"/>
      <c r="M55" s="31"/>
      <c r="N55" s="31"/>
      <c r="O55" s="31"/>
      <c r="P55" s="31"/>
      <c r="Q55" s="31"/>
      <c r="R55" s="31"/>
      <c r="S55" s="31"/>
      <c r="T55" s="26"/>
      <c r="U55" s="87">
        <v>0</v>
      </c>
    </row>
    <row r="56" spans="1:21" s="58" customFormat="1" ht="13.5" customHeight="1">
      <c r="A56" s="42">
        <v>40</v>
      </c>
      <c r="B56" s="41">
        <v>522</v>
      </c>
      <c r="C56" s="13" t="s">
        <v>69</v>
      </c>
      <c r="D56" s="5" t="s">
        <v>175</v>
      </c>
      <c r="E56" s="8"/>
      <c r="F56" s="76"/>
      <c r="G56" s="86"/>
      <c r="H56" s="76"/>
      <c r="I56" s="76"/>
      <c r="J56" s="76"/>
      <c r="K56" s="12"/>
      <c r="L56" s="28"/>
      <c r="M56" s="31"/>
      <c r="N56" s="31"/>
      <c r="O56" s="31"/>
      <c r="P56" s="31"/>
      <c r="Q56" s="31"/>
      <c r="R56" s="31"/>
      <c r="S56" s="31"/>
      <c r="T56" s="26"/>
      <c r="U56" s="87">
        <v>0</v>
      </c>
    </row>
    <row r="57" spans="1:21" s="58" customFormat="1" ht="13.5" customHeight="1">
      <c r="A57" s="42">
        <v>40</v>
      </c>
      <c r="B57" s="41">
        <v>544</v>
      </c>
      <c r="C57" s="13" t="s">
        <v>69</v>
      </c>
      <c r="D57" s="5" t="s">
        <v>227</v>
      </c>
      <c r="E57" s="8"/>
      <c r="F57" s="76"/>
      <c r="G57" s="86"/>
      <c r="H57" s="76"/>
      <c r="I57" s="76"/>
      <c r="J57" s="76"/>
      <c r="K57" s="12"/>
      <c r="L57" s="28"/>
      <c r="M57" s="31"/>
      <c r="N57" s="31"/>
      <c r="O57" s="31"/>
      <c r="P57" s="31"/>
      <c r="Q57" s="31"/>
      <c r="R57" s="31"/>
      <c r="S57" s="31"/>
      <c r="T57" s="26"/>
      <c r="U57" s="87">
        <v>0</v>
      </c>
    </row>
    <row r="58" spans="1:21" s="58" customFormat="1" ht="13.5" customHeight="1">
      <c r="A58" s="42">
        <v>40</v>
      </c>
      <c r="B58" s="41">
        <v>601</v>
      </c>
      <c r="C58" s="13" t="s">
        <v>69</v>
      </c>
      <c r="D58" s="5" t="s">
        <v>220</v>
      </c>
      <c r="E58" s="8"/>
      <c r="F58" s="76"/>
      <c r="G58" s="86"/>
      <c r="H58" s="76"/>
      <c r="I58" s="76"/>
      <c r="J58" s="76"/>
      <c r="K58" s="12"/>
      <c r="L58" s="28"/>
      <c r="M58" s="31"/>
      <c r="N58" s="31"/>
      <c r="O58" s="31"/>
      <c r="P58" s="31"/>
      <c r="Q58" s="31"/>
      <c r="R58" s="31"/>
      <c r="S58" s="31"/>
      <c r="T58" s="26"/>
      <c r="U58" s="87">
        <v>1</v>
      </c>
    </row>
    <row r="59" spans="1:21" s="58" customFormat="1" ht="13.5" customHeight="1">
      <c r="A59" s="42">
        <v>40</v>
      </c>
      <c r="B59" s="41">
        <v>602</v>
      </c>
      <c r="C59" s="13" t="s">
        <v>69</v>
      </c>
      <c r="D59" s="5" t="s">
        <v>259</v>
      </c>
      <c r="E59" s="8"/>
      <c r="F59" s="76"/>
      <c r="G59" s="86"/>
      <c r="H59" s="76"/>
      <c r="I59" s="76"/>
      <c r="J59" s="76"/>
      <c r="K59" s="12"/>
      <c r="L59" s="28"/>
      <c r="M59" s="31"/>
      <c r="N59" s="31"/>
      <c r="O59" s="31"/>
      <c r="P59" s="31"/>
      <c r="Q59" s="31"/>
      <c r="R59" s="31"/>
      <c r="S59" s="31"/>
      <c r="T59" s="26"/>
      <c r="U59" s="87">
        <v>0</v>
      </c>
    </row>
    <row r="60" spans="1:21" s="58" customFormat="1" ht="13.5" customHeight="1">
      <c r="A60" s="42">
        <v>40</v>
      </c>
      <c r="B60" s="41">
        <v>604</v>
      </c>
      <c r="C60" s="13" t="s">
        <v>69</v>
      </c>
      <c r="D60" s="5" t="s">
        <v>82</v>
      </c>
      <c r="E60" s="8"/>
      <c r="F60" s="76"/>
      <c r="G60" s="86"/>
      <c r="H60" s="76"/>
      <c r="I60" s="76"/>
      <c r="J60" s="76"/>
      <c r="K60" s="12"/>
      <c r="L60" s="28"/>
      <c r="M60" s="31"/>
      <c r="N60" s="31"/>
      <c r="O60" s="31"/>
      <c r="P60" s="31"/>
      <c r="Q60" s="31"/>
      <c r="R60" s="31"/>
      <c r="S60" s="31"/>
      <c r="T60" s="26"/>
      <c r="U60" s="87">
        <v>0</v>
      </c>
    </row>
    <row r="61" spans="1:21" s="58" customFormat="1" ht="13.5" customHeight="1">
      <c r="A61" s="42">
        <v>40</v>
      </c>
      <c r="B61" s="41">
        <v>605</v>
      </c>
      <c r="C61" s="13" t="s">
        <v>69</v>
      </c>
      <c r="D61" s="5" t="s">
        <v>188</v>
      </c>
      <c r="E61" s="8"/>
      <c r="F61" s="76"/>
      <c r="G61" s="86"/>
      <c r="H61" s="76"/>
      <c r="I61" s="76"/>
      <c r="J61" s="76"/>
      <c r="K61" s="12"/>
      <c r="L61" s="28"/>
      <c r="M61" s="31"/>
      <c r="N61" s="31"/>
      <c r="O61" s="31"/>
      <c r="P61" s="31"/>
      <c r="Q61" s="31"/>
      <c r="R61" s="31"/>
      <c r="S61" s="31"/>
      <c r="T61" s="26"/>
      <c r="U61" s="87">
        <v>1</v>
      </c>
    </row>
    <row r="62" spans="1:21" s="58" customFormat="1" ht="13.5" customHeight="1">
      <c r="A62" s="42">
        <v>40</v>
      </c>
      <c r="B62" s="41">
        <v>608</v>
      </c>
      <c r="C62" s="13" t="s">
        <v>69</v>
      </c>
      <c r="D62" s="5" t="s">
        <v>94</v>
      </c>
      <c r="E62" s="8"/>
      <c r="F62" s="76"/>
      <c r="G62" s="86"/>
      <c r="H62" s="76"/>
      <c r="I62" s="76"/>
      <c r="J62" s="76"/>
      <c r="K62" s="12"/>
      <c r="L62" s="28"/>
      <c r="M62" s="31"/>
      <c r="N62" s="31"/>
      <c r="O62" s="31"/>
      <c r="P62" s="31"/>
      <c r="Q62" s="31"/>
      <c r="R62" s="31"/>
      <c r="S62" s="31"/>
      <c r="T62" s="26"/>
      <c r="U62" s="87">
        <v>1</v>
      </c>
    </row>
    <row r="63" spans="1:21" s="58" customFormat="1" ht="13.5" customHeight="1">
      <c r="A63" s="42">
        <v>40</v>
      </c>
      <c r="B63" s="41">
        <v>610</v>
      </c>
      <c r="C63" s="13" t="s">
        <v>69</v>
      </c>
      <c r="D63" s="7" t="s">
        <v>129</v>
      </c>
      <c r="E63" s="8"/>
      <c r="F63" s="76"/>
      <c r="G63" s="86"/>
      <c r="H63" s="76"/>
      <c r="I63" s="76"/>
      <c r="J63" s="76"/>
      <c r="K63" s="12"/>
      <c r="L63" s="28"/>
      <c r="M63" s="31"/>
      <c r="N63" s="31"/>
      <c r="O63" s="31"/>
      <c r="P63" s="31"/>
      <c r="Q63" s="31"/>
      <c r="R63" s="31"/>
      <c r="S63" s="31"/>
      <c r="T63" s="26"/>
      <c r="U63" s="87">
        <v>1</v>
      </c>
    </row>
    <row r="64" spans="1:21" s="58" customFormat="1" ht="13.5" customHeight="1">
      <c r="A64" s="42">
        <v>40</v>
      </c>
      <c r="B64" s="41">
        <v>621</v>
      </c>
      <c r="C64" s="13" t="s">
        <v>69</v>
      </c>
      <c r="D64" s="5" t="s">
        <v>113</v>
      </c>
      <c r="E64" s="8"/>
      <c r="F64" s="76"/>
      <c r="G64" s="86"/>
      <c r="H64" s="76"/>
      <c r="I64" s="76"/>
      <c r="J64" s="76"/>
      <c r="K64" s="12"/>
      <c r="L64" s="28"/>
      <c r="M64" s="31"/>
      <c r="N64" s="31"/>
      <c r="O64" s="31"/>
      <c r="P64" s="31"/>
      <c r="Q64" s="31"/>
      <c r="R64" s="31"/>
      <c r="S64" s="31"/>
      <c r="T64" s="26"/>
      <c r="U64" s="87">
        <v>1</v>
      </c>
    </row>
    <row r="65" spans="1:21" s="58" customFormat="1" ht="13.5" customHeight="1">
      <c r="A65" s="42">
        <v>40</v>
      </c>
      <c r="B65" s="154">
        <v>625</v>
      </c>
      <c r="C65" s="28" t="s">
        <v>69</v>
      </c>
      <c r="D65" s="6" t="s">
        <v>98</v>
      </c>
      <c r="E65" s="8"/>
      <c r="F65" s="76"/>
      <c r="G65" s="31"/>
      <c r="H65" s="76"/>
      <c r="I65" s="76"/>
      <c r="J65" s="76"/>
      <c r="K65" s="12"/>
      <c r="L65" s="28"/>
      <c r="M65" s="31"/>
      <c r="N65" s="31"/>
      <c r="O65" s="31"/>
      <c r="P65" s="31"/>
      <c r="Q65" s="31"/>
      <c r="R65" s="31"/>
      <c r="S65" s="31"/>
      <c r="T65" s="26"/>
      <c r="U65" s="87">
        <v>0</v>
      </c>
    </row>
    <row r="66" spans="1:21" s="58" customFormat="1" ht="13.5" customHeight="1">
      <c r="A66" s="42">
        <v>40</v>
      </c>
      <c r="B66" s="41">
        <v>642</v>
      </c>
      <c r="C66" s="13" t="s">
        <v>69</v>
      </c>
      <c r="D66" s="5" t="s">
        <v>75</v>
      </c>
      <c r="E66" s="8"/>
      <c r="F66" s="76"/>
      <c r="G66" s="86"/>
      <c r="H66" s="76"/>
      <c r="I66" s="76"/>
      <c r="J66" s="76"/>
      <c r="K66" s="12"/>
      <c r="L66" s="28"/>
      <c r="M66" s="31"/>
      <c r="N66" s="31"/>
      <c r="O66" s="31"/>
      <c r="P66" s="31"/>
      <c r="Q66" s="31"/>
      <c r="R66" s="31"/>
      <c r="S66" s="31"/>
      <c r="T66" s="26"/>
      <c r="U66" s="87">
        <v>0</v>
      </c>
    </row>
    <row r="67" spans="1:21" s="58" customFormat="1" ht="13.5" customHeight="1">
      <c r="A67" s="42">
        <v>40</v>
      </c>
      <c r="B67" s="41">
        <v>646</v>
      </c>
      <c r="C67" s="13" t="s">
        <v>69</v>
      </c>
      <c r="D67" s="5" t="s">
        <v>257</v>
      </c>
      <c r="E67" s="8"/>
      <c r="F67" s="76"/>
      <c r="G67" s="86"/>
      <c r="H67" s="76"/>
      <c r="I67" s="76"/>
      <c r="J67" s="76"/>
      <c r="K67" s="12"/>
      <c r="L67" s="28"/>
      <c r="M67" s="31"/>
      <c r="N67" s="31"/>
      <c r="O67" s="31"/>
      <c r="P67" s="31"/>
      <c r="Q67" s="31"/>
      <c r="R67" s="31"/>
      <c r="S67" s="31"/>
      <c r="T67" s="26"/>
      <c r="U67" s="87">
        <v>0</v>
      </c>
    </row>
    <row r="68" spans="1:21" s="58" customFormat="1" ht="13.5" customHeight="1" thickBot="1">
      <c r="A68" s="147">
        <v>40</v>
      </c>
      <c r="B68" s="146">
        <v>647</v>
      </c>
      <c r="C68" s="48" t="s">
        <v>143</v>
      </c>
      <c r="D68" s="49" t="s">
        <v>167</v>
      </c>
      <c r="E68" s="89"/>
      <c r="F68" s="90"/>
      <c r="G68" s="91"/>
      <c r="H68" s="90"/>
      <c r="I68" s="90"/>
      <c r="J68" s="90"/>
      <c r="K68" s="92"/>
      <c r="L68" s="93"/>
      <c r="M68" s="94"/>
      <c r="N68" s="94"/>
      <c r="O68" s="94"/>
      <c r="P68" s="94"/>
      <c r="Q68" s="94"/>
      <c r="R68" s="94"/>
      <c r="S68" s="94"/>
      <c r="T68" s="95"/>
      <c r="U68" s="161">
        <v>0</v>
      </c>
    </row>
    <row r="69" spans="1:21" s="58" customFormat="1" ht="18" customHeight="1" thickBot="1">
      <c r="A69" s="140"/>
      <c r="B69" s="155"/>
      <c r="C69" s="281" t="s">
        <v>5</v>
      </c>
      <c r="D69" s="282"/>
      <c r="E69" s="156">
        <f>COUNTA(E8:E68)</f>
        <v>13</v>
      </c>
      <c r="F69" s="57"/>
      <c r="G69" s="96"/>
      <c r="H69" s="57"/>
      <c r="I69" s="57"/>
      <c r="J69" s="97"/>
      <c r="K69" s="97"/>
      <c r="L69" s="150">
        <f aca="true" t="shared" si="0" ref="L69:T69">COUNTA(L8:L68)</f>
        <v>10</v>
      </c>
      <c r="M69" s="157">
        <f t="shared" si="0"/>
        <v>3</v>
      </c>
      <c r="N69" s="157">
        <f t="shared" si="0"/>
        <v>0</v>
      </c>
      <c r="O69" s="157">
        <f t="shared" si="0"/>
        <v>11</v>
      </c>
      <c r="P69" s="157">
        <f t="shared" si="0"/>
        <v>2</v>
      </c>
      <c r="Q69" s="157">
        <f t="shared" si="0"/>
        <v>0</v>
      </c>
      <c r="R69" s="157">
        <f t="shared" si="0"/>
        <v>2</v>
      </c>
      <c r="S69" s="157">
        <f t="shared" si="0"/>
        <v>0</v>
      </c>
      <c r="T69" s="151">
        <f t="shared" si="0"/>
        <v>0</v>
      </c>
      <c r="U69" s="158">
        <f>SUM(U8:U68)</f>
        <v>27</v>
      </c>
    </row>
  </sheetData>
  <sheetProtection/>
  <mergeCells count="19">
    <mergeCell ref="R2:U2"/>
    <mergeCell ref="C69:D69"/>
    <mergeCell ref="U35:U36"/>
    <mergeCell ref="U4:U7"/>
    <mergeCell ref="E6:E7"/>
    <mergeCell ref="O6:Q6"/>
    <mergeCell ref="R6:T6"/>
    <mergeCell ref="L5:T5"/>
    <mergeCell ref="E4:T4"/>
    <mergeCell ref="G6:K6"/>
    <mergeCell ref="L6:N6"/>
    <mergeCell ref="A35:A36"/>
    <mergeCell ref="B35:B36"/>
    <mergeCell ref="C35:C36"/>
    <mergeCell ref="D35:D36"/>
    <mergeCell ref="A4:A7"/>
    <mergeCell ref="B4:B7"/>
    <mergeCell ref="C4:C7"/>
    <mergeCell ref="D4:D7"/>
  </mergeCells>
  <printOptions horizontalCentered="1"/>
  <pageMargins left="0.3937007874015748" right="0.3937007874015748" top="0.5905511811023623" bottom="0.5905511811023623" header="0.5118110236220472" footer="0.31496062992125984"/>
  <pageSetup firstPageNumber="253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11.75390625" style="1" customWidth="1"/>
    <col min="6" max="6" width="45.625" style="1" customWidth="1"/>
    <col min="7" max="8" width="5.125" style="22" customWidth="1"/>
    <col min="9" max="19" width="6.625" style="1" customWidth="1"/>
    <col min="20" max="16384" width="9.00390625" style="1" customWidth="1"/>
  </cols>
  <sheetData>
    <row r="1" ht="12" thickBot="1">
      <c r="A1" s="1" t="s">
        <v>21</v>
      </c>
    </row>
    <row r="2" spans="1:19" ht="19.5" customHeight="1" thickBot="1">
      <c r="A2" s="23" t="s">
        <v>37</v>
      </c>
      <c r="E2" s="99"/>
      <c r="Q2" s="263" t="s">
        <v>69</v>
      </c>
      <c r="R2" s="280"/>
      <c r="S2" s="264"/>
    </row>
    <row r="3" ht="12" thickBot="1"/>
    <row r="4" spans="1:19" s="24" customFormat="1" ht="13.5" customHeight="1">
      <c r="A4" s="236" t="s">
        <v>26</v>
      </c>
      <c r="B4" s="245" t="s">
        <v>372</v>
      </c>
      <c r="C4" s="236" t="s">
        <v>0</v>
      </c>
      <c r="D4" s="251" t="s">
        <v>17</v>
      </c>
      <c r="E4" s="299" t="s">
        <v>359</v>
      </c>
      <c r="F4" s="300"/>
      <c r="G4" s="300"/>
      <c r="H4" s="301"/>
      <c r="I4" s="299" t="s">
        <v>36</v>
      </c>
      <c r="J4" s="300"/>
      <c r="K4" s="300"/>
      <c r="L4" s="300"/>
      <c r="M4" s="300"/>
      <c r="N4" s="300"/>
      <c r="O4" s="300"/>
      <c r="P4" s="300"/>
      <c r="Q4" s="300"/>
      <c r="R4" s="300"/>
      <c r="S4" s="301"/>
    </row>
    <row r="5" spans="1:19" s="21" customFormat="1" ht="12" customHeight="1">
      <c r="A5" s="237"/>
      <c r="B5" s="246"/>
      <c r="C5" s="237"/>
      <c r="D5" s="278"/>
      <c r="E5" s="304" t="s">
        <v>50</v>
      </c>
      <c r="F5" s="307" t="s">
        <v>294</v>
      </c>
      <c r="G5" s="309" t="s">
        <v>6</v>
      </c>
      <c r="H5" s="305" t="s">
        <v>360</v>
      </c>
      <c r="I5" s="304" t="s">
        <v>295</v>
      </c>
      <c r="J5" s="293" t="s">
        <v>22</v>
      </c>
      <c r="K5" s="100" t="s">
        <v>401</v>
      </c>
      <c r="L5" s="297" t="s">
        <v>296</v>
      </c>
      <c r="M5" s="295" t="s">
        <v>24</v>
      </c>
      <c r="N5" s="293" t="s">
        <v>49</v>
      </c>
      <c r="O5" s="100" t="s">
        <v>401</v>
      </c>
      <c r="P5" s="297" t="s">
        <v>296</v>
      </c>
      <c r="Q5" s="293" t="s">
        <v>23</v>
      </c>
      <c r="R5" s="100" t="s">
        <v>402</v>
      </c>
      <c r="S5" s="302" t="s">
        <v>296</v>
      </c>
    </row>
    <row r="6" spans="1:19" s="24" customFormat="1" ht="84" customHeight="1">
      <c r="A6" s="237"/>
      <c r="B6" s="246"/>
      <c r="C6" s="237"/>
      <c r="D6" s="278"/>
      <c r="E6" s="237"/>
      <c r="F6" s="308"/>
      <c r="G6" s="310"/>
      <c r="H6" s="306"/>
      <c r="I6" s="237"/>
      <c r="J6" s="294"/>
      <c r="K6" s="101" t="s">
        <v>403</v>
      </c>
      <c r="L6" s="298"/>
      <c r="M6" s="296"/>
      <c r="N6" s="294"/>
      <c r="O6" s="102" t="s">
        <v>404</v>
      </c>
      <c r="P6" s="298"/>
      <c r="Q6" s="294"/>
      <c r="R6" s="103" t="s">
        <v>405</v>
      </c>
      <c r="S6" s="303"/>
    </row>
    <row r="7" spans="1:19" s="27" customFormat="1" ht="15" customHeight="1">
      <c r="A7" s="42">
        <v>40</v>
      </c>
      <c r="B7" s="11">
        <v>130</v>
      </c>
      <c r="C7" s="13" t="s">
        <v>143</v>
      </c>
      <c r="D7" s="7" t="s">
        <v>302</v>
      </c>
      <c r="E7" s="9"/>
      <c r="F7" s="4"/>
      <c r="G7" s="10"/>
      <c r="H7" s="11"/>
      <c r="I7" s="166">
        <v>1</v>
      </c>
      <c r="J7" s="167">
        <v>2</v>
      </c>
      <c r="K7" s="167">
        <v>0</v>
      </c>
      <c r="L7" s="181">
        <f>IF(J7=""," ",ROUND(K7/J7*100,1))</f>
        <v>0</v>
      </c>
      <c r="M7" s="173"/>
      <c r="N7" s="168"/>
      <c r="O7" s="167"/>
      <c r="P7" s="181" t="str">
        <f>IF(N7=""," ",ROUND(O7/N7*100,1))</f>
        <v> </v>
      </c>
      <c r="Q7" s="173">
        <v>147</v>
      </c>
      <c r="R7" s="167">
        <v>4</v>
      </c>
      <c r="S7" s="186">
        <f>IF(Q7=""," ",ROUND(R7/Q7*100,1))</f>
        <v>2.7</v>
      </c>
    </row>
    <row r="8" spans="1:19" s="27" customFormat="1" ht="15" customHeight="1">
      <c r="A8" s="42">
        <v>40</v>
      </c>
      <c r="B8" s="11">
        <v>100</v>
      </c>
      <c r="C8" s="13" t="s">
        <v>69</v>
      </c>
      <c r="D8" s="7" t="s">
        <v>303</v>
      </c>
      <c r="E8" s="9"/>
      <c r="F8" s="4"/>
      <c r="G8" s="10"/>
      <c r="H8" s="11"/>
      <c r="I8" s="166">
        <v>1</v>
      </c>
      <c r="J8" s="167">
        <v>2</v>
      </c>
      <c r="K8" s="167">
        <v>0</v>
      </c>
      <c r="L8" s="181">
        <f>IF(J8=""," ",ROUND(K8/J8*100,1))</f>
        <v>0</v>
      </c>
      <c r="M8" s="173"/>
      <c r="N8" s="168"/>
      <c r="O8" s="167"/>
      <c r="P8" s="181" t="str">
        <f>IF(N8=""," ",ROUND(O8/N8*100,1))</f>
        <v> </v>
      </c>
      <c r="Q8" s="173">
        <v>209</v>
      </c>
      <c r="R8" s="167">
        <v>7</v>
      </c>
      <c r="S8" s="186">
        <f>IF(Q8=""," ",ROUND(R8/Q8*100,1))</f>
        <v>3.3</v>
      </c>
    </row>
    <row r="9" spans="1:19" s="58" customFormat="1" ht="15" customHeight="1">
      <c r="A9" s="42">
        <v>40</v>
      </c>
      <c r="B9" s="11">
        <v>202</v>
      </c>
      <c r="C9" s="13" t="s">
        <v>262</v>
      </c>
      <c r="D9" s="5" t="s">
        <v>178</v>
      </c>
      <c r="E9" s="9"/>
      <c r="F9" s="4"/>
      <c r="G9" s="10"/>
      <c r="H9" s="11"/>
      <c r="I9" s="166">
        <v>1</v>
      </c>
      <c r="J9" s="167">
        <v>1</v>
      </c>
      <c r="K9" s="167">
        <v>0</v>
      </c>
      <c r="L9" s="181">
        <f aca="true" t="shared" si="0" ref="L9:L40">IF(J9=""," ",ROUND(K9/J9*100,1))</f>
        <v>0</v>
      </c>
      <c r="M9" s="173"/>
      <c r="N9" s="168"/>
      <c r="O9" s="167"/>
      <c r="P9" s="181" t="str">
        <f aca="true" t="shared" si="1" ref="P9:P40">IF(N9=""," ",ROUND(O9/N9*100,1))</f>
        <v> </v>
      </c>
      <c r="Q9" s="173">
        <v>233</v>
      </c>
      <c r="R9" s="167">
        <v>23</v>
      </c>
      <c r="S9" s="186">
        <f aca="true" t="shared" si="2" ref="S9:S40">IF(Q9=""," ",ROUND(R9/Q9*100,1))</f>
        <v>9.9</v>
      </c>
    </row>
    <row r="10" spans="1:19" s="58" customFormat="1" ht="15" customHeight="1">
      <c r="A10" s="42">
        <v>40</v>
      </c>
      <c r="B10" s="11">
        <v>203</v>
      </c>
      <c r="C10" s="15" t="s">
        <v>112</v>
      </c>
      <c r="D10" s="2" t="s">
        <v>236</v>
      </c>
      <c r="E10" s="9">
        <v>32417</v>
      </c>
      <c r="F10" s="4" t="s">
        <v>239</v>
      </c>
      <c r="G10" s="10">
        <v>1</v>
      </c>
      <c r="H10" s="11">
        <v>0</v>
      </c>
      <c r="I10" s="166">
        <v>1</v>
      </c>
      <c r="J10" s="167">
        <v>2</v>
      </c>
      <c r="K10" s="167">
        <v>0</v>
      </c>
      <c r="L10" s="181">
        <f t="shared" si="0"/>
        <v>0</v>
      </c>
      <c r="M10" s="173"/>
      <c r="N10" s="168"/>
      <c r="O10" s="167"/>
      <c r="P10" s="181" t="str">
        <f t="shared" si="1"/>
        <v> </v>
      </c>
      <c r="Q10" s="173">
        <v>663</v>
      </c>
      <c r="R10" s="167">
        <v>45</v>
      </c>
      <c r="S10" s="186">
        <f t="shared" si="2"/>
        <v>6.8</v>
      </c>
    </row>
    <row r="11" spans="1:19" s="58" customFormat="1" ht="15" customHeight="1">
      <c r="A11" s="42">
        <v>40</v>
      </c>
      <c r="B11" s="11">
        <v>204</v>
      </c>
      <c r="C11" s="13" t="s">
        <v>69</v>
      </c>
      <c r="D11" s="5" t="s">
        <v>146</v>
      </c>
      <c r="E11" s="9"/>
      <c r="F11" s="4"/>
      <c r="G11" s="10"/>
      <c r="H11" s="11"/>
      <c r="I11" s="166">
        <v>1</v>
      </c>
      <c r="J11" s="167">
        <v>1</v>
      </c>
      <c r="K11" s="167">
        <v>0</v>
      </c>
      <c r="L11" s="181">
        <f t="shared" si="0"/>
        <v>0</v>
      </c>
      <c r="M11" s="173"/>
      <c r="N11" s="168"/>
      <c r="O11" s="167"/>
      <c r="P11" s="181" t="str">
        <f t="shared" si="1"/>
        <v> </v>
      </c>
      <c r="Q11" s="173">
        <v>99</v>
      </c>
      <c r="R11" s="167">
        <v>7</v>
      </c>
      <c r="S11" s="186">
        <f t="shared" si="2"/>
        <v>7.1</v>
      </c>
    </row>
    <row r="12" spans="1:19" s="58" customFormat="1" ht="15" customHeight="1">
      <c r="A12" s="42">
        <v>40</v>
      </c>
      <c r="B12" s="11">
        <v>205</v>
      </c>
      <c r="C12" s="15" t="s">
        <v>69</v>
      </c>
      <c r="D12" s="2" t="s">
        <v>123</v>
      </c>
      <c r="E12" s="9"/>
      <c r="F12" s="4"/>
      <c r="G12" s="10"/>
      <c r="H12" s="11"/>
      <c r="I12" s="166">
        <v>1</v>
      </c>
      <c r="J12" s="167">
        <v>1</v>
      </c>
      <c r="K12" s="167">
        <v>0</v>
      </c>
      <c r="L12" s="181">
        <f t="shared" si="0"/>
        <v>0</v>
      </c>
      <c r="M12" s="173"/>
      <c r="N12" s="168"/>
      <c r="O12" s="167"/>
      <c r="P12" s="181" t="str">
        <f t="shared" si="1"/>
        <v> </v>
      </c>
      <c r="Q12" s="173">
        <v>276</v>
      </c>
      <c r="R12" s="167">
        <v>16</v>
      </c>
      <c r="S12" s="186">
        <f t="shared" si="2"/>
        <v>5.8</v>
      </c>
    </row>
    <row r="13" spans="1:19" s="58" customFormat="1" ht="15" customHeight="1">
      <c r="A13" s="42">
        <v>40</v>
      </c>
      <c r="B13" s="11">
        <v>206</v>
      </c>
      <c r="C13" s="13" t="s">
        <v>69</v>
      </c>
      <c r="D13" s="5" t="s">
        <v>140</v>
      </c>
      <c r="E13" s="9"/>
      <c r="F13" s="4"/>
      <c r="G13" s="10"/>
      <c r="H13" s="11"/>
      <c r="I13" s="166">
        <v>1</v>
      </c>
      <c r="J13" s="167">
        <v>1</v>
      </c>
      <c r="K13" s="167">
        <v>0</v>
      </c>
      <c r="L13" s="181">
        <f t="shared" si="0"/>
        <v>0</v>
      </c>
      <c r="M13" s="173"/>
      <c r="N13" s="168"/>
      <c r="O13" s="167"/>
      <c r="P13" s="181" t="str">
        <f t="shared" si="1"/>
        <v> </v>
      </c>
      <c r="Q13" s="173">
        <v>97</v>
      </c>
      <c r="R13" s="167">
        <v>1</v>
      </c>
      <c r="S13" s="186">
        <f t="shared" si="2"/>
        <v>1</v>
      </c>
    </row>
    <row r="14" spans="1:19" s="58" customFormat="1" ht="15" customHeight="1">
      <c r="A14" s="42">
        <v>40</v>
      </c>
      <c r="B14" s="11">
        <v>207</v>
      </c>
      <c r="C14" s="13" t="s">
        <v>69</v>
      </c>
      <c r="D14" s="5" t="s">
        <v>95</v>
      </c>
      <c r="E14" s="9"/>
      <c r="F14" s="4"/>
      <c r="G14" s="10"/>
      <c r="H14" s="11"/>
      <c r="I14" s="166">
        <v>1</v>
      </c>
      <c r="J14" s="167">
        <v>1</v>
      </c>
      <c r="K14" s="167">
        <v>0</v>
      </c>
      <c r="L14" s="181">
        <f t="shared" si="0"/>
        <v>0</v>
      </c>
      <c r="M14" s="173"/>
      <c r="N14" s="168"/>
      <c r="O14" s="167"/>
      <c r="P14" s="181" t="str">
        <f t="shared" si="1"/>
        <v> </v>
      </c>
      <c r="Q14" s="173">
        <v>320</v>
      </c>
      <c r="R14" s="167">
        <v>2</v>
      </c>
      <c r="S14" s="186">
        <f t="shared" si="2"/>
        <v>0.6</v>
      </c>
    </row>
    <row r="15" spans="1:19" s="58" customFormat="1" ht="15" customHeight="1">
      <c r="A15" s="42">
        <v>40</v>
      </c>
      <c r="B15" s="11">
        <v>210</v>
      </c>
      <c r="C15" s="13" t="s">
        <v>69</v>
      </c>
      <c r="D15" s="5" t="s">
        <v>119</v>
      </c>
      <c r="E15" s="104">
        <v>39165</v>
      </c>
      <c r="F15" s="4" t="s">
        <v>122</v>
      </c>
      <c r="G15" s="10" t="s">
        <v>406</v>
      </c>
      <c r="H15" s="11">
        <v>1</v>
      </c>
      <c r="I15" s="166">
        <v>1</v>
      </c>
      <c r="J15" s="167">
        <v>2</v>
      </c>
      <c r="K15" s="167">
        <v>0</v>
      </c>
      <c r="L15" s="181">
        <f t="shared" si="0"/>
        <v>0</v>
      </c>
      <c r="M15" s="173"/>
      <c r="N15" s="168"/>
      <c r="O15" s="167"/>
      <c r="P15" s="181" t="str">
        <f t="shared" si="1"/>
        <v> </v>
      </c>
      <c r="Q15" s="173">
        <v>186</v>
      </c>
      <c r="R15" s="167">
        <v>2</v>
      </c>
      <c r="S15" s="186">
        <f t="shared" si="2"/>
        <v>1.1</v>
      </c>
    </row>
    <row r="16" spans="1:19" s="58" customFormat="1" ht="15" customHeight="1">
      <c r="A16" s="42">
        <v>40</v>
      </c>
      <c r="B16" s="11">
        <v>211</v>
      </c>
      <c r="C16" s="13" t="s">
        <v>69</v>
      </c>
      <c r="D16" s="5" t="s">
        <v>253</v>
      </c>
      <c r="E16" s="9"/>
      <c r="F16" s="4"/>
      <c r="G16" s="10"/>
      <c r="H16" s="11"/>
      <c r="I16" s="166">
        <v>1</v>
      </c>
      <c r="J16" s="167">
        <v>1</v>
      </c>
      <c r="K16" s="167">
        <v>0</v>
      </c>
      <c r="L16" s="181">
        <f t="shared" si="0"/>
        <v>0</v>
      </c>
      <c r="M16" s="173"/>
      <c r="N16" s="168"/>
      <c r="O16" s="167"/>
      <c r="P16" s="181" t="str">
        <f t="shared" si="1"/>
        <v> </v>
      </c>
      <c r="Q16" s="173">
        <v>76</v>
      </c>
      <c r="R16" s="167">
        <v>1</v>
      </c>
      <c r="S16" s="186">
        <f t="shared" si="2"/>
        <v>1.3</v>
      </c>
    </row>
    <row r="17" spans="1:19" s="58" customFormat="1" ht="15" customHeight="1">
      <c r="A17" s="42">
        <v>40</v>
      </c>
      <c r="B17" s="11">
        <v>212</v>
      </c>
      <c r="C17" s="13" t="s">
        <v>69</v>
      </c>
      <c r="D17" s="5" t="s">
        <v>183</v>
      </c>
      <c r="E17" s="9"/>
      <c r="F17" s="4"/>
      <c r="G17" s="10"/>
      <c r="H17" s="11"/>
      <c r="I17" s="166">
        <v>1</v>
      </c>
      <c r="J17" s="167">
        <v>1</v>
      </c>
      <c r="K17" s="167">
        <v>0</v>
      </c>
      <c r="L17" s="181">
        <f t="shared" si="0"/>
        <v>0</v>
      </c>
      <c r="M17" s="173"/>
      <c r="N17" s="168"/>
      <c r="O17" s="167"/>
      <c r="P17" s="181" t="str">
        <f t="shared" si="1"/>
        <v> </v>
      </c>
      <c r="Q17" s="173">
        <v>50</v>
      </c>
      <c r="R17" s="167">
        <v>0</v>
      </c>
      <c r="S17" s="186">
        <f t="shared" si="2"/>
        <v>0</v>
      </c>
    </row>
    <row r="18" spans="1:19" s="58" customFormat="1" ht="15" customHeight="1">
      <c r="A18" s="42">
        <v>40</v>
      </c>
      <c r="B18" s="11">
        <v>213</v>
      </c>
      <c r="C18" s="13" t="s">
        <v>69</v>
      </c>
      <c r="D18" s="5" t="s">
        <v>222</v>
      </c>
      <c r="E18" s="9">
        <v>38661</v>
      </c>
      <c r="F18" s="4" t="s">
        <v>226</v>
      </c>
      <c r="G18" s="10">
        <v>1</v>
      </c>
      <c r="H18" s="11">
        <v>1</v>
      </c>
      <c r="I18" s="166">
        <v>1</v>
      </c>
      <c r="J18" s="167">
        <v>1</v>
      </c>
      <c r="K18" s="167">
        <v>0</v>
      </c>
      <c r="L18" s="181">
        <f t="shared" si="0"/>
        <v>0</v>
      </c>
      <c r="M18" s="173"/>
      <c r="N18" s="168"/>
      <c r="O18" s="167"/>
      <c r="P18" s="181" t="str">
        <f t="shared" si="1"/>
        <v> </v>
      </c>
      <c r="Q18" s="173">
        <v>182</v>
      </c>
      <c r="R18" s="167">
        <v>3</v>
      </c>
      <c r="S18" s="186">
        <f t="shared" si="2"/>
        <v>1.6</v>
      </c>
    </row>
    <row r="19" spans="1:19" s="58" customFormat="1" ht="15" customHeight="1">
      <c r="A19" s="42">
        <v>40</v>
      </c>
      <c r="B19" s="11">
        <v>214</v>
      </c>
      <c r="C19" s="13" t="s">
        <v>69</v>
      </c>
      <c r="D19" s="5" t="s">
        <v>132</v>
      </c>
      <c r="E19" s="9"/>
      <c r="F19" s="4"/>
      <c r="G19" s="10"/>
      <c r="H19" s="11"/>
      <c r="I19" s="166">
        <v>1</v>
      </c>
      <c r="J19" s="167">
        <v>1</v>
      </c>
      <c r="K19" s="167">
        <v>0</v>
      </c>
      <c r="L19" s="181">
        <f t="shared" si="0"/>
        <v>0</v>
      </c>
      <c r="M19" s="173"/>
      <c r="N19" s="168"/>
      <c r="O19" s="167"/>
      <c r="P19" s="181" t="str">
        <f t="shared" si="1"/>
        <v> </v>
      </c>
      <c r="Q19" s="173">
        <v>132</v>
      </c>
      <c r="R19" s="167">
        <v>2</v>
      </c>
      <c r="S19" s="186">
        <f t="shared" si="2"/>
        <v>1.5</v>
      </c>
    </row>
    <row r="20" spans="1:19" s="58" customFormat="1" ht="15" customHeight="1">
      <c r="A20" s="42">
        <v>40</v>
      </c>
      <c r="B20" s="11">
        <v>215</v>
      </c>
      <c r="C20" s="15" t="s">
        <v>69</v>
      </c>
      <c r="D20" s="2" t="s">
        <v>156</v>
      </c>
      <c r="E20" s="9"/>
      <c r="F20" s="4"/>
      <c r="G20" s="10"/>
      <c r="H20" s="11"/>
      <c r="I20" s="166">
        <v>1</v>
      </c>
      <c r="J20" s="167">
        <v>1</v>
      </c>
      <c r="K20" s="167">
        <v>0</v>
      </c>
      <c r="L20" s="181">
        <f t="shared" si="0"/>
        <v>0</v>
      </c>
      <c r="M20" s="168"/>
      <c r="N20" s="167"/>
      <c r="O20" s="167"/>
      <c r="P20" s="181" t="str">
        <f t="shared" si="1"/>
        <v> </v>
      </c>
      <c r="Q20" s="173">
        <v>63</v>
      </c>
      <c r="R20" s="167">
        <v>2</v>
      </c>
      <c r="S20" s="186">
        <f t="shared" si="2"/>
        <v>3.2</v>
      </c>
    </row>
    <row r="21" spans="1:19" s="58" customFormat="1" ht="15" customHeight="1">
      <c r="A21" s="42">
        <v>40</v>
      </c>
      <c r="B21" s="11">
        <v>216</v>
      </c>
      <c r="C21" s="13" t="s">
        <v>69</v>
      </c>
      <c r="D21" s="5" t="s">
        <v>198</v>
      </c>
      <c r="E21" s="9"/>
      <c r="F21" s="4"/>
      <c r="G21" s="10"/>
      <c r="H21" s="11"/>
      <c r="I21" s="166">
        <v>1</v>
      </c>
      <c r="J21" s="167">
        <v>1</v>
      </c>
      <c r="K21" s="167">
        <v>0</v>
      </c>
      <c r="L21" s="181">
        <f t="shared" si="0"/>
        <v>0</v>
      </c>
      <c r="M21" s="173"/>
      <c r="N21" s="168"/>
      <c r="O21" s="167"/>
      <c r="P21" s="181" t="str">
        <f t="shared" si="1"/>
        <v> </v>
      </c>
      <c r="Q21" s="173">
        <v>60</v>
      </c>
      <c r="R21" s="167">
        <v>1</v>
      </c>
      <c r="S21" s="186">
        <f t="shared" si="2"/>
        <v>1.7</v>
      </c>
    </row>
    <row r="22" spans="1:19" s="58" customFormat="1" ht="15" customHeight="1">
      <c r="A22" s="42">
        <v>40</v>
      </c>
      <c r="B22" s="11">
        <v>217</v>
      </c>
      <c r="C22" s="13" t="s">
        <v>69</v>
      </c>
      <c r="D22" s="5" t="s">
        <v>161</v>
      </c>
      <c r="E22" s="104">
        <v>37668</v>
      </c>
      <c r="F22" s="4" t="s">
        <v>166</v>
      </c>
      <c r="G22" s="10">
        <v>1</v>
      </c>
      <c r="H22" s="11">
        <v>1</v>
      </c>
      <c r="I22" s="166">
        <v>1</v>
      </c>
      <c r="J22" s="167">
        <v>1</v>
      </c>
      <c r="K22" s="167">
        <v>0</v>
      </c>
      <c r="L22" s="181">
        <f t="shared" si="0"/>
        <v>0</v>
      </c>
      <c r="M22" s="174"/>
      <c r="N22" s="175"/>
      <c r="O22" s="167"/>
      <c r="P22" s="181" t="str">
        <f t="shared" si="1"/>
        <v> </v>
      </c>
      <c r="Q22" s="173">
        <v>82</v>
      </c>
      <c r="R22" s="167">
        <v>3</v>
      </c>
      <c r="S22" s="186">
        <f t="shared" si="2"/>
        <v>3.7</v>
      </c>
    </row>
    <row r="23" spans="1:19" s="58" customFormat="1" ht="15" customHeight="1">
      <c r="A23" s="42">
        <v>40</v>
      </c>
      <c r="B23" s="11">
        <v>218</v>
      </c>
      <c r="C23" s="13" t="s">
        <v>143</v>
      </c>
      <c r="D23" s="5" t="s">
        <v>201</v>
      </c>
      <c r="E23" s="9">
        <v>36427</v>
      </c>
      <c r="F23" s="4" t="s">
        <v>204</v>
      </c>
      <c r="G23" s="10" t="s">
        <v>407</v>
      </c>
      <c r="H23" s="11">
        <v>0</v>
      </c>
      <c r="I23" s="166">
        <v>1</v>
      </c>
      <c r="J23" s="167">
        <v>1</v>
      </c>
      <c r="K23" s="167">
        <v>0</v>
      </c>
      <c r="L23" s="181">
        <f t="shared" si="0"/>
        <v>0</v>
      </c>
      <c r="M23" s="173"/>
      <c r="N23" s="168"/>
      <c r="O23" s="167"/>
      <c r="P23" s="181" t="str">
        <f t="shared" si="1"/>
        <v> </v>
      </c>
      <c r="Q23" s="173">
        <v>35</v>
      </c>
      <c r="R23" s="167">
        <v>0</v>
      </c>
      <c r="S23" s="186">
        <f t="shared" si="2"/>
        <v>0</v>
      </c>
    </row>
    <row r="24" spans="1:19" s="58" customFormat="1" ht="15" customHeight="1">
      <c r="A24" s="42">
        <v>40</v>
      </c>
      <c r="B24" s="11">
        <v>219</v>
      </c>
      <c r="C24" s="13" t="s">
        <v>69</v>
      </c>
      <c r="D24" s="2" t="s">
        <v>171</v>
      </c>
      <c r="E24" s="9" t="s">
        <v>297</v>
      </c>
      <c r="F24" s="4" t="s">
        <v>298</v>
      </c>
      <c r="G24" s="10">
        <v>2</v>
      </c>
      <c r="H24" s="11">
        <v>1</v>
      </c>
      <c r="I24" s="166">
        <v>1</v>
      </c>
      <c r="J24" s="167">
        <v>1</v>
      </c>
      <c r="K24" s="167">
        <v>0</v>
      </c>
      <c r="L24" s="182">
        <f t="shared" si="0"/>
        <v>0</v>
      </c>
      <c r="M24" s="168"/>
      <c r="N24" s="167"/>
      <c r="O24" s="167"/>
      <c r="P24" s="181" t="str">
        <f t="shared" si="1"/>
        <v> </v>
      </c>
      <c r="Q24" s="173">
        <v>26</v>
      </c>
      <c r="R24" s="167">
        <v>2</v>
      </c>
      <c r="S24" s="186">
        <f t="shared" si="2"/>
        <v>7.7</v>
      </c>
    </row>
    <row r="25" spans="1:19" s="58" customFormat="1" ht="15" customHeight="1">
      <c r="A25" s="42">
        <v>40</v>
      </c>
      <c r="B25" s="11">
        <v>220</v>
      </c>
      <c r="C25" s="13" t="s">
        <v>69</v>
      </c>
      <c r="D25" s="5" t="s">
        <v>205</v>
      </c>
      <c r="E25" s="9"/>
      <c r="F25" s="4"/>
      <c r="G25" s="10"/>
      <c r="H25" s="11"/>
      <c r="I25" s="166">
        <v>1</v>
      </c>
      <c r="J25" s="167">
        <v>1</v>
      </c>
      <c r="K25" s="167">
        <v>0</v>
      </c>
      <c r="L25" s="181">
        <f t="shared" si="0"/>
        <v>0</v>
      </c>
      <c r="M25" s="168"/>
      <c r="N25" s="168"/>
      <c r="O25" s="168"/>
      <c r="P25" s="181" t="str">
        <f t="shared" si="1"/>
        <v> </v>
      </c>
      <c r="Q25" s="173">
        <v>143</v>
      </c>
      <c r="R25" s="167">
        <v>4</v>
      </c>
      <c r="S25" s="186">
        <f t="shared" si="2"/>
        <v>2.8</v>
      </c>
    </row>
    <row r="26" spans="1:19" s="58" customFormat="1" ht="15" customHeight="1">
      <c r="A26" s="42">
        <v>40</v>
      </c>
      <c r="B26" s="11">
        <v>221</v>
      </c>
      <c r="C26" s="13" t="s">
        <v>69</v>
      </c>
      <c r="D26" s="5" t="s">
        <v>90</v>
      </c>
      <c r="E26" s="9"/>
      <c r="F26" s="4"/>
      <c r="G26" s="10"/>
      <c r="H26" s="11"/>
      <c r="I26" s="166">
        <v>1</v>
      </c>
      <c r="J26" s="167">
        <v>1</v>
      </c>
      <c r="K26" s="167">
        <v>0</v>
      </c>
      <c r="L26" s="181">
        <f t="shared" si="0"/>
        <v>0</v>
      </c>
      <c r="M26" s="173"/>
      <c r="N26" s="168"/>
      <c r="O26" s="167"/>
      <c r="P26" s="181" t="str">
        <f t="shared" si="1"/>
        <v> </v>
      </c>
      <c r="Q26" s="173">
        <v>44</v>
      </c>
      <c r="R26" s="167">
        <v>2</v>
      </c>
      <c r="S26" s="186">
        <f t="shared" si="2"/>
        <v>4.5</v>
      </c>
    </row>
    <row r="27" spans="1:19" s="58" customFormat="1" ht="15" customHeight="1">
      <c r="A27" s="42">
        <v>40</v>
      </c>
      <c r="B27" s="11">
        <v>223</v>
      </c>
      <c r="C27" s="13" t="s">
        <v>77</v>
      </c>
      <c r="D27" s="5" t="s">
        <v>78</v>
      </c>
      <c r="E27" s="9"/>
      <c r="F27" s="4"/>
      <c r="G27" s="10"/>
      <c r="H27" s="11"/>
      <c r="I27" s="166">
        <v>1</v>
      </c>
      <c r="J27" s="167">
        <v>1</v>
      </c>
      <c r="K27" s="167">
        <v>0</v>
      </c>
      <c r="L27" s="181">
        <f t="shared" si="0"/>
        <v>0</v>
      </c>
      <c r="M27" s="173"/>
      <c r="N27" s="168"/>
      <c r="O27" s="167"/>
      <c r="P27" s="181" t="str">
        <f t="shared" si="1"/>
        <v> </v>
      </c>
      <c r="Q27" s="173">
        <v>45</v>
      </c>
      <c r="R27" s="167">
        <v>0</v>
      </c>
      <c r="S27" s="186">
        <f t="shared" si="2"/>
        <v>0</v>
      </c>
    </row>
    <row r="28" spans="1:19" s="58" customFormat="1" ht="15" customHeight="1">
      <c r="A28" s="42">
        <v>40</v>
      </c>
      <c r="B28" s="11">
        <v>224</v>
      </c>
      <c r="C28" s="13" t="s">
        <v>69</v>
      </c>
      <c r="D28" s="5" t="s">
        <v>245</v>
      </c>
      <c r="E28" s="9">
        <v>37884</v>
      </c>
      <c r="F28" s="4" t="s">
        <v>249</v>
      </c>
      <c r="G28" s="10">
        <v>1</v>
      </c>
      <c r="H28" s="11">
        <v>1</v>
      </c>
      <c r="I28" s="166">
        <v>1</v>
      </c>
      <c r="J28" s="167">
        <v>1</v>
      </c>
      <c r="K28" s="167">
        <v>0</v>
      </c>
      <c r="L28" s="181">
        <f t="shared" si="0"/>
        <v>0</v>
      </c>
      <c r="M28" s="174"/>
      <c r="N28" s="175"/>
      <c r="O28" s="167"/>
      <c r="P28" s="181" t="str">
        <f t="shared" si="1"/>
        <v> </v>
      </c>
      <c r="Q28" s="173">
        <v>92</v>
      </c>
      <c r="R28" s="167">
        <v>3</v>
      </c>
      <c r="S28" s="186">
        <f t="shared" si="2"/>
        <v>3.3</v>
      </c>
    </row>
    <row r="29" spans="1:19" s="58" customFormat="1" ht="15" customHeight="1">
      <c r="A29" s="42">
        <v>40</v>
      </c>
      <c r="B29" s="11">
        <v>225</v>
      </c>
      <c r="C29" s="13" t="s">
        <v>69</v>
      </c>
      <c r="D29" s="5" t="s">
        <v>241</v>
      </c>
      <c r="E29" s="9"/>
      <c r="F29" s="4"/>
      <c r="G29" s="10"/>
      <c r="H29" s="11"/>
      <c r="I29" s="166">
        <v>1</v>
      </c>
      <c r="J29" s="167">
        <v>1</v>
      </c>
      <c r="K29" s="167">
        <v>0</v>
      </c>
      <c r="L29" s="181">
        <f t="shared" si="0"/>
        <v>0</v>
      </c>
      <c r="M29" s="173"/>
      <c r="N29" s="168"/>
      <c r="O29" s="167"/>
      <c r="P29" s="181" t="str">
        <f t="shared" si="1"/>
        <v> </v>
      </c>
      <c r="Q29" s="173">
        <v>158</v>
      </c>
      <c r="R29" s="167">
        <v>2</v>
      </c>
      <c r="S29" s="186">
        <f t="shared" si="2"/>
        <v>1.3</v>
      </c>
    </row>
    <row r="30" spans="1:19" s="58" customFormat="1" ht="15" customHeight="1">
      <c r="A30" s="42">
        <v>40</v>
      </c>
      <c r="B30" s="11">
        <v>226</v>
      </c>
      <c r="C30" s="13" t="s">
        <v>69</v>
      </c>
      <c r="D30" s="5" t="s">
        <v>231</v>
      </c>
      <c r="E30" s="9"/>
      <c r="F30" s="4"/>
      <c r="G30" s="10"/>
      <c r="H30" s="11"/>
      <c r="I30" s="166">
        <v>1</v>
      </c>
      <c r="J30" s="167">
        <v>1</v>
      </c>
      <c r="K30" s="167">
        <v>0</v>
      </c>
      <c r="L30" s="181">
        <f t="shared" si="0"/>
        <v>0</v>
      </c>
      <c r="M30" s="173"/>
      <c r="N30" s="168"/>
      <c r="O30" s="167"/>
      <c r="P30" s="181" t="str">
        <f t="shared" si="1"/>
        <v> </v>
      </c>
      <c r="Q30" s="173">
        <v>80</v>
      </c>
      <c r="R30" s="167">
        <v>1</v>
      </c>
      <c r="S30" s="186">
        <f t="shared" si="2"/>
        <v>1.3</v>
      </c>
    </row>
    <row r="31" spans="1:19" s="58" customFormat="1" ht="15" customHeight="1">
      <c r="A31" s="42">
        <v>40</v>
      </c>
      <c r="B31" s="11">
        <v>227</v>
      </c>
      <c r="C31" s="13" t="s">
        <v>112</v>
      </c>
      <c r="D31" s="5" t="s">
        <v>299</v>
      </c>
      <c r="E31" s="9"/>
      <c r="F31" s="4"/>
      <c r="G31" s="10"/>
      <c r="H31" s="11"/>
      <c r="I31" s="166">
        <v>1</v>
      </c>
      <c r="J31" s="167">
        <v>1</v>
      </c>
      <c r="K31" s="167">
        <v>0</v>
      </c>
      <c r="L31" s="181">
        <f t="shared" si="0"/>
        <v>0</v>
      </c>
      <c r="M31" s="173"/>
      <c r="N31" s="168"/>
      <c r="O31" s="167"/>
      <c r="P31" s="181" t="str">
        <f t="shared" si="1"/>
        <v> </v>
      </c>
      <c r="Q31" s="173">
        <v>112</v>
      </c>
      <c r="R31" s="167">
        <v>9</v>
      </c>
      <c r="S31" s="186">
        <f t="shared" si="2"/>
        <v>8</v>
      </c>
    </row>
    <row r="32" spans="1:19" s="58" customFormat="1" ht="15" customHeight="1">
      <c r="A32" s="42">
        <v>40</v>
      </c>
      <c r="B32" s="11">
        <v>228</v>
      </c>
      <c r="C32" s="13" t="s">
        <v>69</v>
      </c>
      <c r="D32" s="5" t="s">
        <v>155</v>
      </c>
      <c r="E32" s="13"/>
      <c r="F32" s="4"/>
      <c r="G32" s="10"/>
      <c r="H32" s="11"/>
      <c r="I32" s="166">
        <v>1</v>
      </c>
      <c r="J32" s="167">
        <v>1</v>
      </c>
      <c r="K32" s="167">
        <v>0</v>
      </c>
      <c r="L32" s="181">
        <f t="shared" si="0"/>
        <v>0</v>
      </c>
      <c r="M32" s="174"/>
      <c r="N32" s="175"/>
      <c r="O32" s="167"/>
      <c r="P32" s="181" t="str">
        <f t="shared" si="1"/>
        <v> </v>
      </c>
      <c r="Q32" s="173">
        <v>230</v>
      </c>
      <c r="R32" s="167">
        <v>1</v>
      </c>
      <c r="S32" s="186">
        <f t="shared" si="2"/>
        <v>0.4</v>
      </c>
    </row>
    <row r="33" spans="1:19" s="58" customFormat="1" ht="15" customHeight="1">
      <c r="A33" s="42">
        <v>40</v>
      </c>
      <c r="B33" s="11">
        <v>229</v>
      </c>
      <c r="C33" s="13" t="s">
        <v>69</v>
      </c>
      <c r="D33" s="5" t="s">
        <v>101</v>
      </c>
      <c r="E33" s="9"/>
      <c r="F33" s="4"/>
      <c r="G33" s="10"/>
      <c r="H33" s="11"/>
      <c r="I33" s="166">
        <v>1</v>
      </c>
      <c r="J33" s="167">
        <v>1</v>
      </c>
      <c r="K33" s="167">
        <v>0</v>
      </c>
      <c r="L33" s="181">
        <f t="shared" si="0"/>
        <v>0</v>
      </c>
      <c r="M33" s="173"/>
      <c r="N33" s="168"/>
      <c r="O33" s="167"/>
      <c r="P33" s="181" t="str">
        <f t="shared" si="1"/>
        <v> </v>
      </c>
      <c r="Q33" s="173">
        <v>149</v>
      </c>
      <c r="R33" s="167">
        <v>0</v>
      </c>
      <c r="S33" s="186">
        <f t="shared" si="2"/>
        <v>0</v>
      </c>
    </row>
    <row r="34" spans="1:19" s="58" customFormat="1" ht="15" customHeight="1">
      <c r="A34" s="42">
        <v>40</v>
      </c>
      <c r="B34" s="11">
        <v>230</v>
      </c>
      <c r="C34" s="13" t="s">
        <v>69</v>
      </c>
      <c r="D34" s="5" t="s">
        <v>213</v>
      </c>
      <c r="E34" s="9"/>
      <c r="F34" s="4"/>
      <c r="G34" s="10"/>
      <c r="H34" s="11"/>
      <c r="I34" s="166">
        <v>1</v>
      </c>
      <c r="J34" s="167">
        <v>1</v>
      </c>
      <c r="K34" s="167">
        <v>0</v>
      </c>
      <c r="L34" s="181">
        <f t="shared" si="0"/>
        <v>0</v>
      </c>
      <c r="M34" s="173"/>
      <c r="N34" s="168"/>
      <c r="O34" s="167"/>
      <c r="P34" s="181" t="str">
        <f t="shared" si="1"/>
        <v> </v>
      </c>
      <c r="Q34" s="173">
        <v>163</v>
      </c>
      <c r="R34" s="167">
        <v>2</v>
      </c>
      <c r="S34" s="186">
        <f t="shared" si="2"/>
        <v>1.2</v>
      </c>
    </row>
    <row r="35" spans="1:19" s="58" customFormat="1" ht="15" customHeight="1">
      <c r="A35" s="42">
        <v>40</v>
      </c>
      <c r="B35" s="11">
        <v>305</v>
      </c>
      <c r="C35" s="13" t="s">
        <v>69</v>
      </c>
      <c r="D35" s="2" t="s">
        <v>136</v>
      </c>
      <c r="E35" s="9">
        <v>39044</v>
      </c>
      <c r="F35" s="4" t="s">
        <v>139</v>
      </c>
      <c r="G35" s="10" t="s">
        <v>408</v>
      </c>
      <c r="H35" s="11">
        <v>1</v>
      </c>
      <c r="I35" s="166"/>
      <c r="J35" s="167"/>
      <c r="K35" s="167"/>
      <c r="L35" s="181" t="str">
        <f t="shared" si="0"/>
        <v> </v>
      </c>
      <c r="M35" s="173">
        <v>1</v>
      </c>
      <c r="N35" s="168">
        <v>1</v>
      </c>
      <c r="O35" s="167">
        <v>0</v>
      </c>
      <c r="P35" s="181">
        <f t="shared" si="1"/>
        <v>0</v>
      </c>
      <c r="Q35" s="173">
        <v>37</v>
      </c>
      <c r="R35" s="167">
        <v>0</v>
      </c>
      <c r="S35" s="186">
        <f t="shared" si="2"/>
        <v>0</v>
      </c>
    </row>
    <row r="36" spans="1:19" s="58" customFormat="1" ht="15" customHeight="1">
      <c r="A36" s="42">
        <v>40</v>
      </c>
      <c r="B36" s="11">
        <v>323</v>
      </c>
      <c r="C36" s="13" t="s">
        <v>69</v>
      </c>
      <c r="D36" s="5" t="s">
        <v>217</v>
      </c>
      <c r="E36" s="9"/>
      <c r="F36" s="4"/>
      <c r="G36" s="10"/>
      <c r="H36" s="11"/>
      <c r="I36" s="166"/>
      <c r="J36" s="167"/>
      <c r="K36" s="167"/>
      <c r="L36" s="181" t="str">
        <f t="shared" si="0"/>
        <v> </v>
      </c>
      <c r="M36" s="173">
        <v>1</v>
      </c>
      <c r="N36" s="168">
        <v>1</v>
      </c>
      <c r="O36" s="167">
        <v>0</v>
      </c>
      <c r="P36" s="181">
        <f t="shared" si="1"/>
        <v>0</v>
      </c>
      <c r="Q36" s="173">
        <v>29</v>
      </c>
      <c r="R36" s="167">
        <v>0</v>
      </c>
      <c r="S36" s="186">
        <f t="shared" si="2"/>
        <v>0</v>
      </c>
    </row>
    <row r="37" spans="1:19" s="58" customFormat="1" ht="15" customHeight="1">
      <c r="A37" s="42">
        <v>40</v>
      </c>
      <c r="B37" s="11">
        <v>341</v>
      </c>
      <c r="C37" s="13" t="s">
        <v>69</v>
      </c>
      <c r="D37" s="5" t="s">
        <v>73</v>
      </c>
      <c r="E37" s="9"/>
      <c r="F37" s="4"/>
      <c r="G37" s="10"/>
      <c r="H37" s="11"/>
      <c r="I37" s="166"/>
      <c r="J37" s="167"/>
      <c r="K37" s="167"/>
      <c r="L37" s="181" t="str">
        <f t="shared" si="0"/>
        <v> </v>
      </c>
      <c r="M37" s="173">
        <v>1</v>
      </c>
      <c r="N37" s="168">
        <v>1</v>
      </c>
      <c r="O37" s="167">
        <v>0</v>
      </c>
      <c r="P37" s="181">
        <f t="shared" si="1"/>
        <v>0</v>
      </c>
      <c r="Q37" s="173">
        <v>49</v>
      </c>
      <c r="R37" s="167">
        <v>5</v>
      </c>
      <c r="S37" s="186">
        <f t="shared" si="2"/>
        <v>10.2</v>
      </c>
    </row>
    <row r="38" spans="1:19" s="58" customFormat="1" ht="15" customHeight="1">
      <c r="A38" s="42">
        <v>40</v>
      </c>
      <c r="B38" s="11">
        <v>342</v>
      </c>
      <c r="C38" s="13" t="s">
        <v>69</v>
      </c>
      <c r="D38" s="2" t="s">
        <v>212</v>
      </c>
      <c r="E38" s="9"/>
      <c r="F38" s="3"/>
      <c r="G38" s="10"/>
      <c r="H38" s="11"/>
      <c r="I38" s="166"/>
      <c r="J38" s="167"/>
      <c r="K38" s="167"/>
      <c r="L38" s="181" t="str">
        <f t="shared" si="0"/>
        <v> </v>
      </c>
      <c r="M38" s="173">
        <v>1</v>
      </c>
      <c r="N38" s="168">
        <v>1</v>
      </c>
      <c r="O38" s="167">
        <v>0</v>
      </c>
      <c r="P38" s="181">
        <f t="shared" si="1"/>
        <v>0</v>
      </c>
      <c r="Q38" s="173">
        <v>21</v>
      </c>
      <c r="R38" s="167">
        <v>0</v>
      </c>
      <c r="S38" s="186">
        <f t="shared" si="2"/>
        <v>0</v>
      </c>
    </row>
    <row r="39" spans="1:19" s="58" customFormat="1" ht="15" customHeight="1">
      <c r="A39" s="42">
        <v>40</v>
      </c>
      <c r="B39" s="11">
        <v>344</v>
      </c>
      <c r="C39" s="13" t="s">
        <v>77</v>
      </c>
      <c r="D39" s="5" t="s">
        <v>193</v>
      </c>
      <c r="E39" s="9"/>
      <c r="F39" s="4"/>
      <c r="G39" s="10"/>
      <c r="H39" s="11"/>
      <c r="I39" s="166"/>
      <c r="J39" s="168"/>
      <c r="K39" s="168"/>
      <c r="L39" s="181" t="str">
        <f t="shared" si="0"/>
        <v> </v>
      </c>
      <c r="M39" s="168">
        <v>1</v>
      </c>
      <c r="N39" s="168">
        <v>1</v>
      </c>
      <c r="O39" s="167">
        <v>0</v>
      </c>
      <c r="P39" s="181">
        <f t="shared" si="1"/>
        <v>0</v>
      </c>
      <c r="Q39" s="173">
        <v>20</v>
      </c>
      <c r="R39" s="167">
        <v>0</v>
      </c>
      <c r="S39" s="186">
        <f t="shared" si="2"/>
        <v>0</v>
      </c>
    </row>
    <row r="40" spans="1:19" s="58" customFormat="1" ht="15" customHeight="1">
      <c r="A40" s="42">
        <v>40</v>
      </c>
      <c r="B40" s="11">
        <v>345</v>
      </c>
      <c r="C40" s="13" t="s">
        <v>69</v>
      </c>
      <c r="D40" s="5" t="s">
        <v>195</v>
      </c>
      <c r="E40" s="9"/>
      <c r="F40" s="4"/>
      <c r="G40" s="10"/>
      <c r="H40" s="11"/>
      <c r="I40" s="166"/>
      <c r="J40" s="167"/>
      <c r="K40" s="167"/>
      <c r="L40" s="181" t="str">
        <f t="shared" si="0"/>
        <v> </v>
      </c>
      <c r="M40" s="173">
        <v>1</v>
      </c>
      <c r="N40" s="168">
        <v>1</v>
      </c>
      <c r="O40" s="167">
        <v>0</v>
      </c>
      <c r="P40" s="181">
        <f t="shared" si="1"/>
        <v>0</v>
      </c>
      <c r="Q40" s="173">
        <v>21</v>
      </c>
      <c r="R40" s="167">
        <v>1</v>
      </c>
      <c r="S40" s="186">
        <f t="shared" si="2"/>
        <v>4.8</v>
      </c>
    </row>
    <row r="41" spans="1:19" s="58" customFormat="1" ht="15" customHeight="1">
      <c r="A41" s="42">
        <v>40</v>
      </c>
      <c r="B41" s="11">
        <v>348</v>
      </c>
      <c r="C41" s="13" t="s">
        <v>69</v>
      </c>
      <c r="D41" s="5" t="s">
        <v>240</v>
      </c>
      <c r="E41" s="9"/>
      <c r="F41" s="4"/>
      <c r="G41" s="10"/>
      <c r="H41" s="11"/>
      <c r="I41" s="166"/>
      <c r="J41" s="167"/>
      <c r="K41" s="167"/>
      <c r="L41" s="181" t="str">
        <f aca="true" t="shared" si="3" ref="L41:L66">IF(J41=""," ",ROUND(K41/J41*100,1))</f>
        <v> </v>
      </c>
      <c r="M41" s="173">
        <v>1</v>
      </c>
      <c r="N41" s="168">
        <v>1</v>
      </c>
      <c r="O41" s="167">
        <v>0</v>
      </c>
      <c r="P41" s="181">
        <f aca="true" t="shared" si="4" ref="P41:P60">IF(N41=""," ",ROUND(O41/N41*100,1))</f>
        <v>0</v>
      </c>
      <c r="Q41" s="173">
        <v>8</v>
      </c>
      <c r="R41" s="167">
        <v>0</v>
      </c>
      <c r="S41" s="186">
        <f aca="true" t="shared" si="5" ref="S41:S66">IF(Q41=""," ",ROUND(R41/Q41*100,1))</f>
        <v>0</v>
      </c>
    </row>
    <row r="42" spans="1:19" s="58" customFormat="1" ht="15" customHeight="1">
      <c r="A42" s="42">
        <v>40</v>
      </c>
      <c r="B42" s="11">
        <v>349</v>
      </c>
      <c r="C42" s="13" t="s">
        <v>69</v>
      </c>
      <c r="D42" s="7" t="s">
        <v>118</v>
      </c>
      <c r="E42" s="9"/>
      <c r="F42" s="4"/>
      <c r="G42" s="10"/>
      <c r="H42" s="11"/>
      <c r="I42" s="166"/>
      <c r="J42" s="167"/>
      <c r="K42" s="167"/>
      <c r="L42" s="181" t="str">
        <f t="shared" si="3"/>
        <v> </v>
      </c>
      <c r="M42" s="173">
        <v>1</v>
      </c>
      <c r="N42" s="168">
        <v>1</v>
      </c>
      <c r="O42" s="167">
        <v>0</v>
      </c>
      <c r="P42" s="181">
        <f t="shared" si="4"/>
        <v>0</v>
      </c>
      <c r="Q42" s="173">
        <v>24</v>
      </c>
      <c r="R42" s="167">
        <v>1</v>
      </c>
      <c r="S42" s="186">
        <f t="shared" si="5"/>
        <v>4.2</v>
      </c>
    </row>
    <row r="43" spans="1:19" s="58" customFormat="1" ht="15" customHeight="1">
      <c r="A43" s="42">
        <v>40</v>
      </c>
      <c r="B43" s="11">
        <v>381</v>
      </c>
      <c r="C43" s="13" t="s">
        <v>69</v>
      </c>
      <c r="D43" s="5" t="s">
        <v>70</v>
      </c>
      <c r="E43" s="9"/>
      <c r="F43" s="4"/>
      <c r="G43" s="10"/>
      <c r="H43" s="11"/>
      <c r="I43" s="166"/>
      <c r="J43" s="167"/>
      <c r="K43" s="167"/>
      <c r="L43" s="181" t="str">
        <f t="shared" si="3"/>
        <v> </v>
      </c>
      <c r="M43" s="173">
        <v>1</v>
      </c>
      <c r="N43" s="168">
        <v>1</v>
      </c>
      <c r="O43" s="167">
        <v>0</v>
      </c>
      <c r="P43" s="181">
        <f t="shared" si="4"/>
        <v>0</v>
      </c>
      <c r="Q43" s="173">
        <v>30</v>
      </c>
      <c r="R43" s="167">
        <v>1</v>
      </c>
      <c r="S43" s="186">
        <f t="shared" si="5"/>
        <v>3.3</v>
      </c>
    </row>
    <row r="44" spans="1:19" s="58" customFormat="1" ht="15" customHeight="1">
      <c r="A44" s="42">
        <v>40</v>
      </c>
      <c r="B44" s="11">
        <v>382</v>
      </c>
      <c r="C44" s="13" t="s">
        <v>69</v>
      </c>
      <c r="D44" s="5" t="s">
        <v>300</v>
      </c>
      <c r="E44" s="9"/>
      <c r="F44" s="4"/>
      <c r="G44" s="10"/>
      <c r="H44" s="11"/>
      <c r="I44" s="166"/>
      <c r="J44" s="167"/>
      <c r="K44" s="167"/>
      <c r="L44" s="181" t="str">
        <f t="shared" si="3"/>
        <v> </v>
      </c>
      <c r="M44" s="173">
        <v>1</v>
      </c>
      <c r="N44" s="168">
        <v>1</v>
      </c>
      <c r="O44" s="167">
        <v>0</v>
      </c>
      <c r="P44" s="181">
        <f t="shared" si="4"/>
        <v>0</v>
      </c>
      <c r="Q44" s="173">
        <v>30</v>
      </c>
      <c r="R44" s="167">
        <v>0</v>
      </c>
      <c r="S44" s="186">
        <f t="shared" si="5"/>
        <v>0</v>
      </c>
    </row>
    <row r="45" spans="1:19" s="58" customFormat="1" ht="15" customHeight="1">
      <c r="A45" s="42">
        <v>40</v>
      </c>
      <c r="B45" s="11">
        <v>383</v>
      </c>
      <c r="C45" s="13" t="s">
        <v>69</v>
      </c>
      <c r="D45" s="5" t="s">
        <v>108</v>
      </c>
      <c r="E45" s="106"/>
      <c r="F45" s="86"/>
      <c r="G45" s="163"/>
      <c r="H45" s="11"/>
      <c r="I45" s="166"/>
      <c r="J45" s="167"/>
      <c r="K45" s="167"/>
      <c r="L45" s="181" t="str">
        <f t="shared" si="3"/>
        <v> </v>
      </c>
      <c r="M45" s="176">
        <v>1</v>
      </c>
      <c r="N45" s="177">
        <v>1</v>
      </c>
      <c r="O45" s="178">
        <v>0</v>
      </c>
      <c r="P45" s="181">
        <f t="shared" si="4"/>
        <v>0</v>
      </c>
      <c r="Q45" s="176">
        <v>54</v>
      </c>
      <c r="R45" s="178">
        <v>5</v>
      </c>
      <c r="S45" s="187">
        <f t="shared" si="5"/>
        <v>9.3</v>
      </c>
    </row>
    <row r="46" spans="1:19" s="58" customFormat="1" ht="15" customHeight="1">
      <c r="A46" s="42">
        <v>40</v>
      </c>
      <c r="B46" s="11">
        <v>384</v>
      </c>
      <c r="C46" s="13" t="s">
        <v>69</v>
      </c>
      <c r="D46" s="5" t="s">
        <v>105</v>
      </c>
      <c r="E46" s="9"/>
      <c r="F46" s="4"/>
      <c r="G46" s="10"/>
      <c r="H46" s="11"/>
      <c r="I46" s="166"/>
      <c r="J46" s="167"/>
      <c r="K46" s="167"/>
      <c r="L46" s="181" t="str">
        <f t="shared" si="3"/>
        <v> </v>
      </c>
      <c r="M46" s="173">
        <v>1</v>
      </c>
      <c r="N46" s="168">
        <v>1</v>
      </c>
      <c r="O46" s="167">
        <v>0</v>
      </c>
      <c r="P46" s="181">
        <f t="shared" si="4"/>
        <v>0</v>
      </c>
      <c r="Q46" s="173">
        <v>23</v>
      </c>
      <c r="R46" s="167">
        <v>0</v>
      </c>
      <c r="S46" s="186">
        <f t="shared" si="5"/>
        <v>0</v>
      </c>
    </row>
    <row r="47" spans="1:19" s="58" customFormat="1" ht="15" customHeight="1">
      <c r="A47" s="42">
        <v>40</v>
      </c>
      <c r="B47" s="11">
        <v>401</v>
      </c>
      <c r="C47" s="13" t="s">
        <v>69</v>
      </c>
      <c r="D47" s="5" t="s">
        <v>197</v>
      </c>
      <c r="E47" s="9"/>
      <c r="F47" s="4"/>
      <c r="G47" s="10"/>
      <c r="H47" s="11"/>
      <c r="I47" s="166"/>
      <c r="J47" s="167"/>
      <c r="K47" s="167"/>
      <c r="L47" s="181" t="str">
        <f t="shared" si="3"/>
        <v> </v>
      </c>
      <c r="M47" s="173">
        <v>1</v>
      </c>
      <c r="N47" s="168">
        <v>1</v>
      </c>
      <c r="O47" s="167">
        <v>0</v>
      </c>
      <c r="P47" s="181">
        <f t="shared" si="4"/>
        <v>0</v>
      </c>
      <c r="Q47" s="173">
        <v>18</v>
      </c>
      <c r="R47" s="167">
        <v>0</v>
      </c>
      <c r="S47" s="186">
        <f t="shared" si="5"/>
        <v>0</v>
      </c>
    </row>
    <row r="48" spans="1:19" s="58" customFormat="1" ht="15" customHeight="1">
      <c r="A48" s="42">
        <v>40</v>
      </c>
      <c r="B48" s="11">
        <v>402</v>
      </c>
      <c r="C48" s="13" t="s">
        <v>69</v>
      </c>
      <c r="D48" s="7" t="s">
        <v>102</v>
      </c>
      <c r="E48" s="9"/>
      <c r="F48" s="86"/>
      <c r="G48" s="10"/>
      <c r="H48" s="11"/>
      <c r="I48" s="169"/>
      <c r="J48" s="170"/>
      <c r="K48" s="170"/>
      <c r="L48" s="183" t="str">
        <f t="shared" si="3"/>
        <v> </v>
      </c>
      <c r="M48" s="176">
        <v>1</v>
      </c>
      <c r="N48" s="177">
        <v>1</v>
      </c>
      <c r="O48" s="178">
        <v>0</v>
      </c>
      <c r="P48" s="185">
        <f t="shared" si="4"/>
        <v>0</v>
      </c>
      <c r="Q48" s="176">
        <v>42</v>
      </c>
      <c r="R48" s="178">
        <v>2</v>
      </c>
      <c r="S48" s="187">
        <f t="shared" si="5"/>
        <v>4.8</v>
      </c>
    </row>
    <row r="49" spans="1:19" s="58" customFormat="1" ht="15" customHeight="1">
      <c r="A49" s="42">
        <v>40</v>
      </c>
      <c r="B49" s="11">
        <v>406</v>
      </c>
      <c r="C49" s="13" t="s">
        <v>69</v>
      </c>
      <c r="D49" s="7" t="s">
        <v>191</v>
      </c>
      <c r="E49" s="9"/>
      <c r="F49" s="86"/>
      <c r="G49" s="10"/>
      <c r="H49" s="11"/>
      <c r="I49" s="169"/>
      <c r="J49" s="170"/>
      <c r="K49" s="170"/>
      <c r="L49" s="183" t="str">
        <f t="shared" si="3"/>
        <v> </v>
      </c>
      <c r="M49" s="176">
        <v>1</v>
      </c>
      <c r="N49" s="177">
        <v>1</v>
      </c>
      <c r="O49" s="167">
        <v>0</v>
      </c>
      <c r="P49" s="185">
        <f t="shared" si="4"/>
        <v>0</v>
      </c>
      <c r="Q49" s="176">
        <v>7</v>
      </c>
      <c r="R49" s="167">
        <v>0</v>
      </c>
      <c r="S49" s="187">
        <f t="shared" si="5"/>
        <v>0</v>
      </c>
    </row>
    <row r="50" spans="1:19" s="58" customFormat="1" ht="15" customHeight="1">
      <c r="A50" s="42">
        <v>40</v>
      </c>
      <c r="B50" s="11">
        <v>421</v>
      </c>
      <c r="C50" s="13" t="s">
        <v>69</v>
      </c>
      <c r="D50" s="5" t="s">
        <v>229</v>
      </c>
      <c r="E50" s="9"/>
      <c r="F50" s="4"/>
      <c r="G50" s="10"/>
      <c r="H50" s="11"/>
      <c r="I50" s="166"/>
      <c r="J50" s="167"/>
      <c r="K50" s="167"/>
      <c r="L50" s="181" t="str">
        <f t="shared" si="3"/>
        <v> </v>
      </c>
      <c r="M50" s="173">
        <v>1</v>
      </c>
      <c r="N50" s="167">
        <v>0</v>
      </c>
      <c r="O50" s="167">
        <v>0</v>
      </c>
      <c r="P50" s="181">
        <v>0</v>
      </c>
      <c r="Q50" s="173">
        <v>34</v>
      </c>
      <c r="R50" s="167">
        <v>2</v>
      </c>
      <c r="S50" s="186">
        <f t="shared" si="5"/>
        <v>5.9</v>
      </c>
    </row>
    <row r="51" spans="1:19" s="58" customFormat="1" ht="15" customHeight="1">
      <c r="A51" s="42">
        <v>40</v>
      </c>
      <c r="B51" s="11">
        <v>447</v>
      </c>
      <c r="C51" s="13" t="s">
        <v>69</v>
      </c>
      <c r="D51" s="5" t="s">
        <v>158</v>
      </c>
      <c r="E51" s="9"/>
      <c r="F51" s="4"/>
      <c r="G51" s="10"/>
      <c r="H51" s="11"/>
      <c r="I51" s="166"/>
      <c r="J51" s="167"/>
      <c r="K51" s="167"/>
      <c r="L51" s="181" t="str">
        <f t="shared" si="3"/>
        <v> </v>
      </c>
      <c r="M51" s="173">
        <v>1</v>
      </c>
      <c r="N51" s="168">
        <v>1</v>
      </c>
      <c r="O51" s="167">
        <v>0</v>
      </c>
      <c r="P51" s="181">
        <f t="shared" si="4"/>
        <v>0</v>
      </c>
      <c r="Q51" s="173">
        <v>51</v>
      </c>
      <c r="R51" s="167">
        <v>0</v>
      </c>
      <c r="S51" s="186">
        <f t="shared" si="5"/>
        <v>0</v>
      </c>
    </row>
    <row r="52" spans="1:19" s="58" customFormat="1" ht="15" customHeight="1">
      <c r="A52" s="42">
        <v>40</v>
      </c>
      <c r="B52" s="11">
        <v>448</v>
      </c>
      <c r="C52" s="13" t="s">
        <v>69</v>
      </c>
      <c r="D52" s="5" t="s">
        <v>250</v>
      </c>
      <c r="E52" s="9"/>
      <c r="F52" s="4"/>
      <c r="G52" s="10"/>
      <c r="H52" s="11"/>
      <c r="I52" s="166"/>
      <c r="J52" s="167"/>
      <c r="K52" s="167"/>
      <c r="L52" s="181" t="str">
        <f t="shared" si="3"/>
        <v> </v>
      </c>
      <c r="M52" s="173">
        <v>1</v>
      </c>
      <c r="N52" s="168">
        <v>1</v>
      </c>
      <c r="O52" s="167">
        <v>0</v>
      </c>
      <c r="P52" s="181">
        <f t="shared" si="4"/>
        <v>0</v>
      </c>
      <c r="Q52" s="173">
        <v>15</v>
      </c>
      <c r="R52" s="167">
        <v>0</v>
      </c>
      <c r="S52" s="186">
        <f t="shared" si="5"/>
        <v>0</v>
      </c>
    </row>
    <row r="53" spans="1:19" s="58" customFormat="1" ht="15" customHeight="1">
      <c r="A53" s="42">
        <v>40</v>
      </c>
      <c r="B53" s="11">
        <v>503</v>
      </c>
      <c r="C53" s="13" t="s">
        <v>69</v>
      </c>
      <c r="D53" s="5" t="s">
        <v>186</v>
      </c>
      <c r="E53" s="9"/>
      <c r="F53" s="4"/>
      <c r="G53" s="10"/>
      <c r="H53" s="11"/>
      <c r="I53" s="166"/>
      <c r="J53" s="167"/>
      <c r="K53" s="167"/>
      <c r="L53" s="181" t="str">
        <f t="shared" si="3"/>
        <v> </v>
      </c>
      <c r="M53" s="173">
        <v>1</v>
      </c>
      <c r="N53" s="168">
        <v>1</v>
      </c>
      <c r="O53" s="167">
        <v>0</v>
      </c>
      <c r="P53" s="181">
        <f t="shared" si="4"/>
        <v>0</v>
      </c>
      <c r="Q53" s="173">
        <v>25</v>
      </c>
      <c r="R53" s="167">
        <v>0</v>
      </c>
      <c r="S53" s="186">
        <f t="shared" si="5"/>
        <v>0</v>
      </c>
    </row>
    <row r="54" spans="1:19" s="58" customFormat="1" ht="15" customHeight="1">
      <c r="A54" s="42">
        <v>40</v>
      </c>
      <c r="B54" s="11">
        <v>522</v>
      </c>
      <c r="C54" s="13" t="s">
        <v>69</v>
      </c>
      <c r="D54" s="5" t="s">
        <v>175</v>
      </c>
      <c r="E54" s="9"/>
      <c r="F54" s="4"/>
      <c r="G54" s="10"/>
      <c r="H54" s="11"/>
      <c r="I54" s="166"/>
      <c r="J54" s="167"/>
      <c r="K54" s="167"/>
      <c r="L54" s="181" t="str">
        <f t="shared" si="3"/>
        <v> </v>
      </c>
      <c r="M54" s="173">
        <v>1</v>
      </c>
      <c r="N54" s="167">
        <v>0</v>
      </c>
      <c r="O54" s="167">
        <v>0</v>
      </c>
      <c r="P54" s="181">
        <v>0</v>
      </c>
      <c r="Q54" s="173">
        <v>49</v>
      </c>
      <c r="R54" s="167">
        <v>0</v>
      </c>
      <c r="S54" s="186">
        <f t="shared" si="5"/>
        <v>0</v>
      </c>
    </row>
    <row r="55" spans="1:19" s="58" customFormat="1" ht="15" customHeight="1">
      <c r="A55" s="42">
        <v>40</v>
      </c>
      <c r="B55" s="11">
        <v>544</v>
      </c>
      <c r="C55" s="13" t="s">
        <v>69</v>
      </c>
      <c r="D55" s="5" t="s">
        <v>227</v>
      </c>
      <c r="E55" s="9"/>
      <c r="F55" s="4"/>
      <c r="G55" s="10"/>
      <c r="H55" s="11"/>
      <c r="I55" s="166"/>
      <c r="J55" s="167"/>
      <c r="K55" s="167"/>
      <c r="L55" s="181" t="str">
        <f t="shared" si="3"/>
        <v> </v>
      </c>
      <c r="M55" s="173">
        <v>1</v>
      </c>
      <c r="N55" s="168">
        <v>1</v>
      </c>
      <c r="O55" s="167">
        <v>0</v>
      </c>
      <c r="P55" s="181">
        <f t="shared" si="4"/>
        <v>0</v>
      </c>
      <c r="Q55" s="173">
        <v>35</v>
      </c>
      <c r="R55" s="167">
        <v>1</v>
      </c>
      <c r="S55" s="186">
        <f t="shared" si="5"/>
        <v>2.9</v>
      </c>
    </row>
    <row r="56" spans="1:19" s="58" customFormat="1" ht="15" customHeight="1">
      <c r="A56" s="42">
        <v>40</v>
      </c>
      <c r="B56" s="11">
        <v>601</v>
      </c>
      <c r="C56" s="13" t="s">
        <v>69</v>
      </c>
      <c r="D56" s="5" t="s">
        <v>220</v>
      </c>
      <c r="E56" s="9"/>
      <c r="F56" s="4"/>
      <c r="G56" s="10"/>
      <c r="H56" s="11"/>
      <c r="I56" s="166"/>
      <c r="J56" s="167"/>
      <c r="K56" s="167"/>
      <c r="L56" s="181" t="str">
        <f t="shared" si="3"/>
        <v> </v>
      </c>
      <c r="M56" s="173">
        <v>1</v>
      </c>
      <c r="N56" s="168">
        <v>1</v>
      </c>
      <c r="O56" s="167">
        <v>0</v>
      </c>
      <c r="P56" s="181">
        <f t="shared" si="4"/>
        <v>0</v>
      </c>
      <c r="Q56" s="173">
        <v>44</v>
      </c>
      <c r="R56" s="167">
        <v>1</v>
      </c>
      <c r="S56" s="186">
        <f t="shared" si="5"/>
        <v>2.3</v>
      </c>
    </row>
    <row r="57" spans="1:19" s="58" customFormat="1" ht="15" customHeight="1">
      <c r="A57" s="42">
        <v>40</v>
      </c>
      <c r="B57" s="11">
        <v>602</v>
      </c>
      <c r="C57" s="13" t="s">
        <v>69</v>
      </c>
      <c r="D57" s="5" t="s">
        <v>259</v>
      </c>
      <c r="E57" s="9"/>
      <c r="F57" s="4"/>
      <c r="G57" s="10"/>
      <c r="H57" s="11"/>
      <c r="I57" s="166"/>
      <c r="J57" s="167"/>
      <c r="K57" s="167"/>
      <c r="L57" s="181" t="str">
        <f t="shared" si="3"/>
        <v> </v>
      </c>
      <c r="M57" s="173">
        <v>1</v>
      </c>
      <c r="N57" s="168">
        <v>1</v>
      </c>
      <c r="O57" s="167">
        <v>0</v>
      </c>
      <c r="P57" s="181">
        <f t="shared" si="4"/>
        <v>0</v>
      </c>
      <c r="Q57" s="173">
        <v>34</v>
      </c>
      <c r="R57" s="167">
        <v>0</v>
      </c>
      <c r="S57" s="186">
        <f t="shared" si="5"/>
        <v>0</v>
      </c>
    </row>
    <row r="58" spans="1:19" s="58" customFormat="1" ht="15" customHeight="1">
      <c r="A58" s="42">
        <v>40</v>
      </c>
      <c r="B58" s="11">
        <v>604</v>
      </c>
      <c r="C58" s="13" t="s">
        <v>69</v>
      </c>
      <c r="D58" s="5" t="s">
        <v>82</v>
      </c>
      <c r="E58" s="9"/>
      <c r="F58" s="4"/>
      <c r="G58" s="10"/>
      <c r="H58" s="11"/>
      <c r="I58" s="166"/>
      <c r="J58" s="167"/>
      <c r="K58" s="167"/>
      <c r="L58" s="181" t="str">
        <f t="shared" si="3"/>
        <v> </v>
      </c>
      <c r="M58" s="173">
        <v>1</v>
      </c>
      <c r="N58" s="168">
        <v>1</v>
      </c>
      <c r="O58" s="167">
        <v>0</v>
      </c>
      <c r="P58" s="181">
        <f t="shared" si="4"/>
        <v>0</v>
      </c>
      <c r="Q58" s="173">
        <v>21</v>
      </c>
      <c r="R58" s="167">
        <v>1</v>
      </c>
      <c r="S58" s="186">
        <f t="shared" si="5"/>
        <v>4.8</v>
      </c>
    </row>
    <row r="59" spans="1:19" s="58" customFormat="1" ht="15" customHeight="1">
      <c r="A59" s="42">
        <v>40</v>
      </c>
      <c r="B59" s="11">
        <v>605</v>
      </c>
      <c r="C59" s="13" t="s">
        <v>69</v>
      </c>
      <c r="D59" s="5" t="s">
        <v>188</v>
      </c>
      <c r="E59" s="9"/>
      <c r="F59" s="4"/>
      <c r="G59" s="10"/>
      <c r="H59" s="11"/>
      <c r="I59" s="166"/>
      <c r="J59" s="167"/>
      <c r="K59" s="167"/>
      <c r="L59" s="181" t="str">
        <f t="shared" si="3"/>
        <v> </v>
      </c>
      <c r="M59" s="173">
        <v>1</v>
      </c>
      <c r="N59" s="168">
        <v>1</v>
      </c>
      <c r="O59" s="167">
        <v>0</v>
      </c>
      <c r="P59" s="181">
        <f t="shared" si="4"/>
        <v>0</v>
      </c>
      <c r="Q59" s="173">
        <v>41</v>
      </c>
      <c r="R59" s="167">
        <v>1</v>
      </c>
      <c r="S59" s="186">
        <f t="shared" si="5"/>
        <v>2.4</v>
      </c>
    </row>
    <row r="60" spans="1:19" s="58" customFormat="1" ht="15" customHeight="1">
      <c r="A60" s="42">
        <v>40</v>
      </c>
      <c r="B60" s="11">
        <v>608</v>
      </c>
      <c r="C60" s="13" t="s">
        <v>69</v>
      </c>
      <c r="D60" s="5" t="s">
        <v>94</v>
      </c>
      <c r="E60" s="9"/>
      <c r="F60" s="4"/>
      <c r="G60" s="10"/>
      <c r="H60" s="11"/>
      <c r="I60" s="166"/>
      <c r="J60" s="167"/>
      <c r="K60" s="167"/>
      <c r="L60" s="181" t="str">
        <f t="shared" si="3"/>
        <v> </v>
      </c>
      <c r="M60" s="173">
        <v>1</v>
      </c>
      <c r="N60" s="168">
        <v>1</v>
      </c>
      <c r="O60" s="167">
        <v>0</v>
      </c>
      <c r="P60" s="181">
        <f t="shared" si="4"/>
        <v>0</v>
      </c>
      <c r="Q60" s="173">
        <v>39</v>
      </c>
      <c r="R60" s="167">
        <v>1</v>
      </c>
      <c r="S60" s="186">
        <f t="shared" si="5"/>
        <v>2.6</v>
      </c>
    </row>
    <row r="61" spans="1:19" s="58" customFormat="1" ht="15" customHeight="1">
      <c r="A61" s="42">
        <v>40</v>
      </c>
      <c r="B61" s="11">
        <v>610</v>
      </c>
      <c r="C61" s="13" t="s">
        <v>69</v>
      </c>
      <c r="D61" s="5" t="s">
        <v>129</v>
      </c>
      <c r="E61" s="9"/>
      <c r="F61" s="4"/>
      <c r="G61" s="10"/>
      <c r="H61" s="11"/>
      <c r="I61" s="166"/>
      <c r="J61" s="167"/>
      <c r="K61" s="167"/>
      <c r="L61" s="181" t="str">
        <f t="shared" si="3"/>
        <v> </v>
      </c>
      <c r="M61" s="173">
        <v>1</v>
      </c>
      <c r="N61" s="168">
        <v>0</v>
      </c>
      <c r="O61" s="167">
        <v>0</v>
      </c>
      <c r="P61" s="181">
        <v>0</v>
      </c>
      <c r="Q61" s="173">
        <v>84</v>
      </c>
      <c r="R61" s="167">
        <v>3</v>
      </c>
      <c r="S61" s="186">
        <f t="shared" si="5"/>
        <v>3.6</v>
      </c>
    </row>
    <row r="62" spans="1:19" s="58" customFormat="1" ht="15" customHeight="1">
      <c r="A62" s="42">
        <v>40</v>
      </c>
      <c r="B62" s="11">
        <v>621</v>
      </c>
      <c r="C62" s="13" t="s">
        <v>69</v>
      </c>
      <c r="D62" s="5" t="s">
        <v>113</v>
      </c>
      <c r="E62" s="9">
        <v>38690</v>
      </c>
      <c r="F62" s="4" t="s">
        <v>117</v>
      </c>
      <c r="G62" s="10">
        <v>1</v>
      </c>
      <c r="H62" s="11">
        <v>1</v>
      </c>
      <c r="I62" s="166"/>
      <c r="J62" s="167"/>
      <c r="K62" s="167"/>
      <c r="L62" s="181" t="str">
        <f t="shared" si="3"/>
        <v> </v>
      </c>
      <c r="M62" s="173">
        <v>2</v>
      </c>
      <c r="N62" s="168">
        <v>1</v>
      </c>
      <c r="O62" s="167">
        <v>0</v>
      </c>
      <c r="P62" s="181">
        <f aca="true" t="shared" si="6" ref="P62:P67">IF(N62=""," ",ROUND(O62/N62*100,1))</f>
        <v>0</v>
      </c>
      <c r="Q62" s="173">
        <v>47</v>
      </c>
      <c r="R62" s="167">
        <v>0</v>
      </c>
      <c r="S62" s="186">
        <f t="shared" si="5"/>
        <v>0</v>
      </c>
    </row>
    <row r="63" spans="1:19" s="58" customFormat="1" ht="15" customHeight="1">
      <c r="A63" s="42">
        <v>40</v>
      </c>
      <c r="B63" s="11">
        <v>625</v>
      </c>
      <c r="C63" s="13" t="s">
        <v>69</v>
      </c>
      <c r="D63" s="5" t="s">
        <v>98</v>
      </c>
      <c r="E63" s="13"/>
      <c r="F63" s="4"/>
      <c r="G63" s="10"/>
      <c r="H63" s="11"/>
      <c r="I63" s="166"/>
      <c r="J63" s="167"/>
      <c r="K63" s="167"/>
      <c r="L63" s="181" t="str">
        <f t="shared" si="3"/>
        <v> </v>
      </c>
      <c r="M63" s="173">
        <v>1</v>
      </c>
      <c r="N63" s="168">
        <v>1</v>
      </c>
      <c r="O63" s="167">
        <v>0</v>
      </c>
      <c r="P63" s="181">
        <f t="shared" si="6"/>
        <v>0</v>
      </c>
      <c r="Q63" s="173">
        <v>115</v>
      </c>
      <c r="R63" s="167">
        <v>3</v>
      </c>
      <c r="S63" s="186">
        <f t="shared" si="5"/>
        <v>2.6</v>
      </c>
    </row>
    <row r="64" spans="1:19" s="58" customFormat="1" ht="15" customHeight="1">
      <c r="A64" s="42">
        <v>40</v>
      </c>
      <c r="B64" s="11">
        <v>642</v>
      </c>
      <c r="C64" s="13" t="s">
        <v>69</v>
      </c>
      <c r="D64" s="2" t="s">
        <v>75</v>
      </c>
      <c r="E64" s="9"/>
      <c r="F64" s="3"/>
      <c r="G64" s="10"/>
      <c r="H64" s="11"/>
      <c r="I64" s="166"/>
      <c r="J64" s="167"/>
      <c r="K64" s="167"/>
      <c r="L64" s="181" t="str">
        <f t="shared" si="3"/>
        <v> </v>
      </c>
      <c r="M64" s="173">
        <v>1</v>
      </c>
      <c r="N64" s="167">
        <v>0</v>
      </c>
      <c r="O64" s="167">
        <v>0</v>
      </c>
      <c r="P64" s="181">
        <v>0</v>
      </c>
      <c r="Q64" s="173">
        <v>20</v>
      </c>
      <c r="R64" s="167">
        <v>0</v>
      </c>
      <c r="S64" s="186">
        <f t="shared" si="5"/>
        <v>0</v>
      </c>
    </row>
    <row r="65" spans="1:19" s="58" customFormat="1" ht="15" customHeight="1">
      <c r="A65" s="42">
        <v>40</v>
      </c>
      <c r="B65" s="11">
        <v>646</v>
      </c>
      <c r="C65" s="13" t="s">
        <v>69</v>
      </c>
      <c r="D65" s="5" t="s">
        <v>257</v>
      </c>
      <c r="E65" s="9"/>
      <c r="F65" s="4"/>
      <c r="G65" s="10"/>
      <c r="H65" s="11"/>
      <c r="I65" s="166"/>
      <c r="J65" s="167"/>
      <c r="K65" s="167"/>
      <c r="L65" s="181" t="str">
        <f t="shared" si="3"/>
        <v> </v>
      </c>
      <c r="M65" s="173">
        <v>1</v>
      </c>
      <c r="N65" s="168">
        <v>1</v>
      </c>
      <c r="O65" s="167">
        <v>0</v>
      </c>
      <c r="P65" s="181">
        <f t="shared" si="6"/>
        <v>0</v>
      </c>
      <c r="Q65" s="173">
        <v>41</v>
      </c>
      <c r="R65" s="167">
        <v>0</v>
      </c>
      <c r="S65" s="186">
        <f t="shared" si="5"/>
        <v>0</v>
      </c>
    </row>
    <row r="66" spans="1:19" s="58" customFormat="1" ht="15" customHeight="1" thickBot="1">
      <c r="A66" s="147">
        <v>40</v>
      </c>
      <c r="B66" s="52">
        <v>647</v>
      </c>
      <c r="C66" s="48" t="s">
        <v>69</v>
      </c>
      <c r="D66" s="49" t="s">
        <v>167</v>
      </c>
      <c r="E66" s="206">
        <v>39238</v>
      </c>
      <c r="F66" s="207" t="s">
        <v>170</v>
      </c>
      <c r="G66" s="208">
        <v>2</v>
      </c>
      <c r="H66" s="52">
        <v>0</v>
      </c>
      <c r="I66" s="209"/>
      <c r="J66" s="210"/>
      <c r="K66" s="210"/>
      <c r="L66" s="211" t="str">
        <f t="shared" si="3"/>
        <v> </v>
      </c>
      <c r="M66" s="198">
        <v>1</v>
      </c>
      <c r="N66" s="198">
        <v>1</v>
      </c>
      <c r="O66" s="198">
        <v>0</v>
      </c>
      <c r="P66" s="211">
        <f t="shared" si="6"/>
        <v>0</v>
      </c>
      <c r="Q66" s="212">
        <v>66</v>
      </c>
      <c r="R66" s="210">
        <v>1</v>
      </c>
      <c r="S66" s="203">
        <f t="shared" si="5"/>
        <v>1.5</v>
      </c>
    </row>
    <row r="67" spans="1:19" s="58" customFormat="1" ht="18" customHeight="1" thickBot="1">
      <c r="A67" s="140"/>
      <c r="B67" s="141"/>
      <c r="C67" s="235" t="s">
        <v>5</v>
      </c>
      <c r="D67" s="235"/>
      <c r="E67" s="55"/>
      <c r="F67" s="162">
        <f>COUNTA(F7:F66)</f>
        <v>10</v>
      </c>
      <c r="G67" s="164"/>
      <c r="H67" s="151">
        <f>SUM(H7:H66)</f>
        <v>7</v>
      </c>
      <c r="I67" s="171">
        <f>COUNTA(I7:I66)</f>
        <v>28</v>
      </c>
      <c r="J67" s="172">
        <f>SUM(J7:J66)</f>
        <v>32</v>
      </c>
      <c r="K67" s="172">
        <f>SUM(K7:K66)</f>
        <v>0</v>
      </c>
      <c r="L67" s="184">
        <f>IF(J67=""," ",ROUND(K67/J67*100,1))</f>
        <v>0</v>
      </c>
      <c r="M67" s="179">
        <f>COUNTA(M7:M66)</f>
        <v>32</v>
      </c>
      <c r="N67" s="172">
        <f>SUM(N7:N66)</f>
        <v>28</v>
      </c>
      <c r="O67" s="172">
        <f>SUM(O7:O66)</f>
        <v>0</v>
      </c>
      <c r="P67" s="184">
        <f t="shared" si="6"/>
        <v>0</v>
      </c>
      <c r="Q67" s="180">
        <f>SUM(Q7:Q66)</f>
        <v>5326</v>
      </c>
      <c r="R67" s="172">
        <f>SUM(R7:R66)</f>
        <v>174</v>
      </c>
      <c r="S67" s="188">
        <f>IF(Q67=""," ",ROUND(R67/Q67*100,1))</f>
        <v>3.3</v>
      </c>
    </row>
  </sheetData>
  <sheetProtection/>
  <mergeCells count="20">
    <mergeCell ref="A4:A6"/>
    <mergeCell ref="B4:B6"/>
    <mergeCell ref="C4:C6"/>
    <mergeCell ref="D4:D6"/>
    <mergeCell ref="Q2:S2"/>
    <mergeCell ref="C67:D67"/>
    <mergeCell ref="H5:H6"/>
    <mergeCell ref="E5:E6"/>
    <mergeCell ref="F5:F6"/>
    <mergeCell ref="G5:G6"/>
    <mergeCell ref="Q5:Q6"/>
    <mergeCell ref="M5:M6"/>
    <mergeCell ref="P5:P6"/>
    <mergeCell ref="J5:J6"/>
    <mergeCell ref="E4:H4"/>
    <mergeCell ref="I4:S4"/>
    <mergeCell ref="L5:L6"/>
    <mergeCell ref="N5:N6"/>
    <mergeCell ref="S5:S6"/>
    <mergeCell ref="I5:I6"/>
  </mergeCells>
  <printOptions horizontalCentered="1"/>
  <pageMargins left="0.3937007874015748" right="0.3937007874015748" top="0.5905511811023623" bottom="0.5905511811023623" header="0.5118110236220472" footer="0.31496062992125984"/>
  <pageSetup firstPageNumber="255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1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5.625" style="1" customWidth="1"/>
    <col min="6" max="6" width="10.75390625" style="1" customWidth="1"/>
    <col min="7" max="7" width="5.625" style="1" customWidth="1"/>
    <col min="8" max="10" width="6.125" style="1" customWidth="1"/>
    <col min="11" max="12" width="5.625" style="1" customWidth="1"/>
    <col min="13" max="15" width="6.125" style="1" customWidth="1"/>
    <col min="16" max="17" width="5.625" style="1" customWidth="1"/>
    <col min="18" max="20" width="6.125" style="1" customWidth="1"/>
    <col min="21" max="21" width="5.625" style="1" customWidth="1"/>
    <col min="22" max="23" width="6.125" style="1" customWidth="1"/>
    <col min="24" max="24" width="5.625" style="1" customWidth="1"/>
    <col min="25" max="26" width="6.125" style="1" customWidth="1"/>
    <col min="27" max="27" width="5.625" style="1" customWidth="1"/>
    <col min="28" max="16384" width="9.00390625" style="1" customWidth="1"/>
  </cols>
  <sheetData>
    <row r="1" spans="1:2" ht="13.5" thickBot="1">
      <c r="A1" s="108" t="s">
        <v>35</v>
      </c>
      <c r="B1" s="108"/>
    </row>
    <row r="2" spans="1:27" ht="21" customHeight="1" thickBot="1">
      <c r="A2" s="23" t="s">
        <v>16</v>
      </c>
      <c r="B2" s="109"/>
      <c r="X2" s="263" t="s">
        <v>69</v>
      </c>
      <c r="Y2" s="280"/>
      <c r="Z2" s="280"/>
      <c r="AA2" s="264"/>
    </row>
    <row r="3" ht="16.5" customHeight="1" thickBot="1"/>
    <row r="4" spans="5:26" s="110" customFormat="1" ht="18.75" customHeight="1" thickBot="1">
      <c r="E4" s="281" t="s">
        <v>409</v>
      </c>
      <c r="F4" s="235"/>
      <c r="G4" s="235"/>
      <c r="H4" s="126">
        <v>1</v>
      </c>
      <c r="I4" s="325">
        <v>40269</v>
      </c>
      <c r="J4" s="325"/>
      <c r="K4" s="325"/>
      <c r="L4" s="126">
        <v>2</v>
      </c>
      <c r="M4" s="325">
        <v>40299</v>
      </c>
      <c r="N4" s="325"/>
      <c r="O4" s="325"/>
      <c r="P4" s="126">
        <v>3</v>
      </c>
      <c r="Q4" s="325" t="s">
        <v>308</v>
      </c>
      <c r="R4" s="325"/>
      <c r="S4" s="325"/>
      <c r="T4" s="326"/>
      <c r="U4" s="111" t="s">
        <v>309</v>
      </c>
      <c r="V4" s="111"/>
      <c r="W4" s="111"/>
      <c r="X4" s="111"/>
      <c r="Y4" s="111"/>
      <c r="Z4" s="58"/>
    </row>
    <row r="5" spans="1:27" ht="9.75" customHeight="1" thickBot="1">
      <c r="A5" s="112"/>
      <c r="B5" s="113"/>
      <c r="C5" s="113"/>
      <c r="D5" s="113"/>
      <c r="E5" s="113"/>
      <c r="F5" s="114"/>
      <c r="G5" s="114"/>
      <c r="H5" s="113"/>
      <c r="I5" s="115"/>
      <c r="J5" s="116"/>
      <c r="K5" s="116"/>
      <c r="L5" s="114"/>
      <c r="M5" s="114"/>
      <c r="N5" s="114"/>
      <c r="O5" s="113"/>
      <c r="P5" s="113"/>
      <c r="Q5" s="114"/>
      <c r="R5" s="114"/>
      <c r="S5" s="117"/>
      <c r="T5" s="116"/>
      <c r="U5" s="116"/>
      <c r="V5" s="113"/>
      <c r="W5" s="113"/>
      <c r="X5" s="116"/>
      <c r="Y5" s="116"/>
      <c r="Z5" s="116"/>
      <c r="AA5" s="112"/>
    </row>
    <row r="6" spans="1:27" s="58" customFormat="1" ht="16.5" customHeight="1" thickBot="1">
      <c r="A6" s="110"/>
      <c r="B6" s="118"/>
      <c r="C6" s="118"/>
      <c r="D6" s="118"/>
      <c r="E6" s="281" t="s">
        <v>20</v>
      </c>
      <c r="F6" s="235"/>
      <c r="G6" s="349"/>
      <c r="H6" s="119">
        <v>1</v>
      </c>
      <c r="I6" s="120"/>
      <c r="J6" s="120"/>
      <c r="K6" s="120"/>
      <c r="L6" s="346" t="s">
        <v>20</v>
      </c>
      <c r="M6" s="347"/>
      <c r="N6" s="348"/>
      <c r="O6" s="119">
        <v>1</v>
      </c>
      <c r="P6" s="118"/>
      <c r="Q6" s="346" t="s">
        <v>20</v>
      </c>
      <c r="R6" s="347"/>
      <c r="S6" s="348"/>
      <c r="T6" s="119">
        <v>1</v>
      </c>
      <c r="U6" s="116"/>
      <c r="V6" s="281" t="s">
        <v>20</v>
      </c>
      <c r="W6" s="235"/>
      <c r="X6" s="349"/>
      <c r="Y6" s="119">
        <v>1</v>
      </c>
      <c r="Z6" s="116"/>
      <c r="AA6" s="110"/>
    </row>
    <row r="7" spans="1:27" ht="27.75" customHeight="1">
      <c r="A7" s="327" t="s">
        <v>26</v>
      </c>
      <c r="B7" s="245" t="s">
        <v>372</v>
      </c>
      <c r="C7" s="327" t="s">
        <v>0</v>
      </c>
      <c r="D7" s="330" t="s">
        <v>17</v>
      </c>
      <c r="E7" s="265" t="s">
        <v>38</v>
      </c>
      <c r="F7" s="266"/>
      <c r="G7" s="266"/>
      <c r="H7" s="266"/>
      <c r="I7" s="266"/>
      <c r="J7" s="266"/>
      <c r="K7" s="267"/>
      <c r="L7" s="265" t="s">
        <v>46</v>
      </c>
      <c r="M7" s="266"/>
      <c r="N7" s="266"/>
      <c r="O7" s="266"/>
      <c r="P7" s="267"/>
      <c r="Q7" s="265" t="s">
        <v>47</v>
      </c>
      <c r="R7" s="266"/>
      <c r="S7" s="266"/>
      <c r="T7" s="266"/>
      <c r="U7" s="267"/>
      <c r="V7" s="299" t="s">
        <v>45</v>
      </c>
      <c r="W7" s="300"/>
      <c r="X7" s="300"/>
      <c r="Y7" s="300"/>
      <c r="Z7" s="300"/>
      <c r="AA7" s="301"/>
    </row>
    <row r="8" spans="1:27" ht="13.5" customHeight="1">
      <c r="A8" s="328"/>
      <c r="B8" s="246"/>
      <c r="C8" s="328"/>
      <c r="D8" s="331"/>
      <c r="E8" s="316" t="s">
        <v>39</v>
      </c>
      <c r="F8" s="333" t="s">
        <v>40</v>
      </c>
      <c r="G8" s="322" t="s">
        <v>2</v>
      </c>
      <c r="H8" s="121"/>
      <c r="I8" s="312" t="s">
        <v>1</v>
      </c>
      <c r="J8" s="121"/>
      <c r="K8" s="302" t="s">
        <v>48</v>
      </c>
      <c r="L8" s="322" t="s">
        <v>2</v>
      </c>
      <c r="M8" s="121"/>
      <c r="N8" s="312" t="s">
        <v>1</v>
      </c>
      <c r="O8" s="121"/>
      <c r="P8" s="302" t="s">
        <v>48</v>
      </c>
      <c r="Q8" s="322" t="s">
        <v>68</v>
      </c>
      <c r="R8" s="121"/>
      <c r="S8" s="312" t="s">
        <v>1</v>
      </c>
      <c r="T8" s="121"/>
      <c r="U8" s="302" t="s">
        <v>48</v>
      </c>
      <c r="V8" s="343" t="s">
        <v>10</v>
      </c>
      <c r="W8" s="121"/>
      <c r="X8" s="297" t="s">
        <v>41</v>
      </c>
      <c r="Y8" s="339" t="s">
        <v>11</v>
      </c>
      <c r="Z8" s="340"/>
      <c r="AA8" s="341"/>
    </row>
    <row r="9" spans="1:27" ht="13.5" customHeight="1">
      <c r="A9" s="328"/>
      <c r="B9" s="246"/>
      <c r="C9" s="328"/>
      <c r="D9" s="331"/>
      <c r="E9" s="317"/>
      <c r="F9" s="334"/>
      <c r="G9" s="323"/>
      <c r="H9" s="122" t="s">
        <v>410</v>
      </c>
      <c r="I9" s="313"/>
      <c r="J9" s="122" t="s">
        <v>410</v>
      </c>
      <c r="K9" s="303"/>
      <c r="L9" s="323"/>
      <c r="M9" s="122" t="s">
        <v>410</v>
      </c>
      <c r="N9" s="313"/>
      <c r="O9" s="122" t="s">
        <v>410</v>
      </c>
      <c r="P9" s="303"/>
      <c r="Q9" s="323"/>
      <c r="R9" s="122" t="s">
        <v>410</v>
      </c>
      <c r="S9" s="313"/>
      <c r="T9" s="122" t="s">
        <v>410</v>
      </c>
      <c r="U9" s="303"/>
      <c r="V9" s="344"/>
      <c r="W9" s="122" t="s">
        <v>410</v>
      </c>
      <c r="X9" s="298"/>
      <c r="Y9" s="337" t="s">
        <v>42</v>
      </c>
      <c r="Z9" s="123"/>
      <c r="AA9" s="302" t="s">
        <v>41</v>
      </c>
    </row>
    <row r="10" spans="1:27" ht="54" customHeight="1">
      <c r="A10" s="329"/>
      <c r="B10" s="247"/>
      <c r="C10" s="329"/>
      <c r="D10" s="332"/>
      <c r="E10" s="318"/>
      <c r="F10" s="335"/>
      <c r="G10" s="324"/>
      <c r="H10" s="124" t="s">
        <v>43</v>
      </c>
      <c r="I10" s="314"/>
      <c r="J10" s="124" t="s">
        <v>67</v>
      </c>
      <c r="K10" s="315"/>
      <c r="L10" s="324"/>
      <c r="M10" s="124" t="s">
        <v>43</v>
      </c>
      <c r="N10" s="314"/>
      <c r="O10" s="124" t="s">
        <v>67</v>
      </c>
      <c r="P10" s="315"/>
      <c r="Q10" s="324"/>
      <c r="R10" s="124" t="s">
        <v>43</v>
      </c>
      <c r="S10" s="314"/>
      <c r="T10" s="124" t="s">
        <v>67</v>
      </c>
      <c r="U10" s="315"/>
      <c r="V10" s="345"/>
      <c r="W10" s="124" t="s">
        <v>44</v>
      </c>
      <c r="X10" s="342"/>
      <c r="Y10" s="338"/>
      <c r="Z10" s="125" t="s">
        <v>301</v>
      </c>
      <c r="AA10" s="336"/>
    </row>
    <row r="11" spans="1:35" s="58" customFormat="1" ht="15" customHeight="1">
      <c r="A11" s="42">
        <v>40</v>
      </c>
      <c r="B11" s="11">
        <v>130</v>
      </c>
      <c r="C11" s="13" t="s">
        <v>143</v>
      </c>
      <c r="D11" s="7" t="s">
        <v>302</v>
      </c>
      <c r="E11" s="42">
        <v>35</v>
      </c>
      <c r="F11" s="17" t="s">
        <v>310</v>
      </c>
      <c r="G11" s="168">
        <v>237</v>
      </c>
      <c r="H11" s="168">
        <v>225</v>
      </c>
      <c r="I11" s="168">
        <v>4073</v>
      </c>
      <c r="J11" s="168">
        <v>1284</v>
      </c>
      <c r="K11" s="186">
        <f>IF(G11=""," ",ROUND(J11/I11*100,1))</f>
        <v>31.5</v>
      </c>
      <c r="L11" s="191">
        <v>80</v>
      </c>
      <c r="M11" s="168">
        <v>75</v>
      </c>
      <c r="N11" s="168">
        <v>1841</v>
      </c>
      <c r="O11" s="168">
        <v>546</v>
      </c>
      <c r="P11" s="186">
        <f>IF(L11=""," ",ROUND(O11/N11*100,1))</f>
        <v>29.7</v>
      </c>
      <c r="Q11" s="191">
        <v>6</v>
      </c>
      <c r="R11" s="168">
        <v>4</v>
      </c>
      <c r="S11" s="168">
        <v>95</v>
      </c>
      <c r="T11" s="168">
        <v>12</v>
      </c>
      <c r="U11" s="186">
        <f>IF(Q11=""," ",ROUND(T11/S11*100,1))</f>
        <v>12.6</v>
      </c>
      <c r="V11" s="166">
        <v>767</v>
      </c>
      <c r="W11" s="168">
        <v>47</v>
      </c>
      <c r="X11" s="182">
        <f>IF(V11=""," ",ROUND(W11/V11*100,1))</f>
        <v>6.1</v>
      </c>
      <c r="Y11" s="168">
        <v>634</v>
      </c>
      <c r="Z11" s="168">
        <v>32</v>
      </c>
      <c r="AA11" s="186">
        <f>IF(Y11=""," ",ROUND(Z11/Y11*100,1))</f>
        <v>5</v>
      </c>
      <c r="AC11" s="129">
        <v>8.9</v>
      </c>
      <c r="AF11" s="129">
        <v>0</v>
      </c>
      <c r="AI11" s="130">
        <v>0</v>
      </c>
    </row>
    <row r="12" spans="1:35" s="58" customFormat="1" ht="15" customHeight="1">
      <c r="A12" s="42">
        <v>40</v>
      </c>
      <c r="B12" s="11">
        <v>100</v>
      </c>
      <c r="C12" s="13" t="s">
        <v>69</v>
      </c>
      <c r="D12" s="7" t="s">
        <v>303</v>
      </c>
      <c r="E12" s="42">
        <v>40</v>
      </c>
      <c r="F12" s="17" t="s">
        <v>313</v>
      </c>
      <c r="G12" s="168">
        <v>95</v>
      </c>
      <c r="H12" s="168">
        <v>82</v>
      </c>
      <c r="I12" s="168">
        <v>1579</v>
      </c>
      <c r="J12" s="168">
        <v>539</v>
      </c>
      <c r="K12" s="186">
        <f>IF(G12=""," ",ROUND(J12/I12*100,1))</f>
        <v>34.1</v>
      </c>
      <c r="L12" s="191">
        <v>58</v>
      </c>
      <c r="M12" s="168">
        <v>50</v>
      </c>
      <c r="N12" s="168">
        <v>1203</v>
      </c>
      <c r="O12" s="168">
        <v>383</v>
      </c>
      <c r="P12" s="186">
        <f>IF(L12=""," ",ROUND(O12/N12*100,1))</f>
        <v>31.8</v>
      </c>
      <c r="Q12" s="191">
        <v>6</v>
      </c>
      <c r="R12" s="168">
        <v>4</v>
      </c>
      <c r="S12" s="168">
        <v>117</v>
      </c>
      <c r="T12" s="168">
        <v>15</v>
      </c>
      <c r="U12" s="186">
        <f>IF(Q12=""," ",ROUND(T12/S12*100,1))</f>
        <v>12.8</v>
      </c>
      <c r="V12" s="166">
        <v>821</v>
      </c>
      <c r="W12" s="168">
        <v>67</v>
      </c>
      <c r="X12" s="182">
        <f>IF(V12=""," ",ROUND(W12/V12*100,1))</f>
        <v>8.2</v>
      </c>
      <c r="Y12" s="168">
        <v>607</v>
      </c>
      <c r="Z12" s="168">
        <v>36</v>
      </c>
      <c r="AA12" s="186">
        <f>IF(Y12=""," ",ROUND(Z12/Y12*100,1))</f>
        <v>5.9</v>
      </c>
      <c r="AC12" s="129">
        <v>9.4</v>
      </c>
      <c r="AF12" s="129">
        <v>0</v>
      </c>
      <c r="AI12" s="130">
        <v>0</v>
      </c>
    </row>
    <row r="13" spans="1:35" s="58" customFormat="1" ht="15" customHeight="1">
      <c r="A13" s="42">
        <v>40</v>
      </c>
      <c r="B13" s="41">
        <v>202</v>
      </c>
      <c r="C13" s="13" t="s">
        <v>262</v>
      </c>
      <c r="D13" s="5" t="s">
        <v>178</v>
      </c>
      <c r="E13" s="42">
        <v>35</v>
      </c>
      <c r="F13" s="17" t="s">
        <v>310</v>
      </c>
      <c r="G13" s="168">
        <v>53</v>
      </c>
      <c r="H13" s="168">
        <v>42</v>
      </c>
      <c r="I13" s="168">
        <v>566</v>
      </c>
      <c r="J13" s="168">
        <v>176</v>
      </c>
      <c r="K13" s="186">
        <f aca="true" t="shared" si="0" ref="K13:K31">IF(G13=""," ",ROUND(J13/I13*100,1))</f>
        <v>31.1</v>
      </c>
      <c r="L13" s="191">
        <v>30</v>
      </c>
      <c r="M13" s="168">
        <v>23</v>
      </c>
      <c r="N13" s="168">
        <v>326</v>
      </c>
      <c r="O13" s="168">
        <v>92</v>
      </c>
      <c r="P13" s="186">
        <f aca="true" t="shared" si="1" ref="P13:P31">IF(L13=""," ",ROUND(O13/N13*100,1))</f>
        <v>28.2</v>
      </c>
      <c r="Q13" s="191">
        <v>6</v>
      </c>
      <c r="R13" s="168">
        <v>3</v>
      </c>
      <c r="S13" s="168">
        <v>39</v>
      </c>
      <c r="T13" s="168">
        <v>5</v>
      </c>
      <c r="U13" s="186">
        <f aca="true" t="shared" si="2" ref="U13:U31">IF(Q13=""," ",ROUND(T13/S13*100,1))</f>
        <v>12.8</v>
      </c>
      <c r="V13" s="166">
        <v>102</v>
      </c>
      <c r="W13" s="168">
        <v>6</v>
      </c>
      <c r="X13" s="182">
        <f aca="true" t="shared" si="3" ref="X13:X31">IF(V13=""," ",ROUND(W13/V13*100,1))</f>
        <v>5.9</v>
      </c>
      <c r="Y13" s="168">
        <v>87</v>
      </c>
      <c r="Z13" s="168">
        <v>6</v>
      </c>
      <c r="AA13" s="186">
        <f aca="true" t="shared" si="4" ref="AA13:AA31">IF(Y13=""," ",ROUND(Z13/Y13*100,1))</f>
        <v>6.9</v>
      </c>
      <c r="AC13" s="129">
        <v>9.4</v>
      </c>
      <c r="AF13" s="129">
        <v>0</v>
      </c>
      <c r="AI13" s="130">
        <v>0</v>
      </c>
    </row>
    <row r="14" spans="1:35" s="58" customFormat="1" ht="15" customHeight="1">
      <c r="A14" s="42">
        <v>40</v>
      </c>
      <c r="B14" s="41">
        <v>203</v>
      </c>
      <c r="C14" s="13" t="s">
        <v>112</v>
      </c>
      <c r="D14" s="5" t="s">
        <v>236</v>
      </c>
      <c r="E14" s="42">
        <v>40</v>
      </c>
      <c r="F14" s="17" t="s">
        <v>310</v>
      </c>
      <c r="G14" s="168">
        <v>112</v>
      </c>
      <c r="H14" s="168">
        <v>112</v>
      </c>
      <c r="I14" s="168">
        <v>1700</v>
      </c>
      <c r="J14" s="168">
        <v>629</v>
      </c>
      <c r="K14" s="186">
        <f t="shared" si="0"/>
        <v>37</v>
      </c>
      <c r="L14" s="191">
        <v>88</v>
      </c>
      <c r="M14" s="168">
        <v>88</v>
      </c>
      <c r="N14" s="168">
        <v>1246</v>
      </c>
      <c r="O14" s="168">
        <v>462</v>
      </c>
      <c r="P14" s="186">
        <f t="shared" si="1"/>
        <v>37.1</v>
      </c>
      <c r="Q14" s="191">
        <v>6</v>
      </c>
      <c r="R14" s="168">
        <v>5</v>
      </c>
      <c r="S14" s="168">
        <v>81</v>
      </c>
      <c r="T14" s="168">
        <v>7</v>
      </c>
      <c r="U14" s="186">
        <f t="shared" si="2"/>
        <v>8.6</v>
      </c>
      <c r="V14" s="166">
        <v>242</v>
      </c>
      <c r="W14" s="168">
        <v>9</v>
      </c>
      <c r="X14" s="182">
        <f t="shared" si="3"/>
        <v>3.7</v>
      </c>
      <c r="Y14" s="168">
        <v>210</v>
      </c>
      <c r="Z14" s="168">
        <v>7</v>
      </c>
      <c r="AA14" s="186">
        <f t="shared" si="4"/>
        <v>3.3</v>
      </c>
      <c r="AC14" s="131">
        <v>11.5</v>
      </c>
      <c r="AD14" s="132"/>
      <c r="AF14" s="129">
        <v>0</v>
      </c>
      <c r="AI14" s="130">
        <v>0</v>
      </c>
    </row>
    <row r="15" spans="1:35" s="58" customFormat="1" ht="15" customHeight="1">
      <c r="A15" s="42">
        <v>40</v>
      </c>
      <c r="B15" s="11">
        <v>204</v>
      </c>
      <c r="C15" s="13" t="s">
        <v>69</v>
      </c>
      <c r="D15" s="5" t="s">
        <v>146</v>
      </c>
      <c r="E15" s="42">
        <v>35</v>
      </c>
      <c r="F15" s="17" t="s">
        <v>411</v>
      </c>
      <c r="G15" s="168">
        <v>42</v>
      </c>
      <c r="H15" s="168">
        <v>38</v>
      </c>
      <c r="I15" s="168">
        <v>567</v>
      </c>
      <c r="J15" s="168">
        <v>178</v>
      </c>
      <c r="K15" s="186">
        <f t="shared" si="0"/>
        <v>31.4</v>
      </c>
      <c r="L15" s="191">
        <v>27</v>
      </c>
      <c r="M15" s="168">
        <v>24</v>
      </c>
      <c r="N15" s="168">
        <v>336</v>
      </c>
      <c r="O15" s="168">
        <v>99</v>
      </c>
      <c r="P15" s="186">
        <f t="shared" si="1"/>
        <v>29.5</v>
      </c>
      <c r="Q15" s="191">
        <v>6</v>
      </c>
      <c r="R15" s="168">
        <v>5</v>
      </c>
      <c r="S15" s="168">
        <v>36</v>
      </c>
      <c r="T15" s="168">
        <v>7</v>
      </c>
      <c r="U15" s="186">
        <f t="shared" si="2"/>
        <v>19.4</v>
      </c>
      <c r="V15" s="166">
        <v>38</v>
      </c>
      <c r="W15" s="168">
        <v>3</v>
      </c>
      <c r="X15" s="182">
        <f t="shared" si="3"/>
        <v>7.9</v>
      </c>
      <c r="Y15" s="168">
        <v>30</v>
      </c>
      <c r="Z15" s="168">
        <v>3</v>
      </c>
      <c r="AA15" s="186">
        <f t="shared" si="4"/>
        <v>10</v>
      </c>
      <c r="AC15" s="133">
        <v>13.5</v>
      </c>
      <c r="AD15" s="120"/>
      <c r="AF15" s="129">
        <v>0</v>
      </c>
      <c r="AI15" s="130">
        <v>0</v>
      </c>
    </row>
    <row r="16" spans="1:35" s="58" customFormat="1" ht="15" customHeight="1">
      <c r="A16" s="42">
        <v>40</v>
      </c>
      <c r="B16" s="41">
        <v>205</v>
      </c>
      <c r="C16" s="13" t="s">
        <v>69</v>
      </c>
      <c r="D16" s="5" t="s">
        <v>123</v>
      </c>
      <c r="E16" s="42">
        <v>35</v>
      </c>
      <c r="F16" s="17" t="s">
        <v>311</v>
      </c>
      <c r="G16" s="168">
        <v>68</v>
      </c>
      <c r="H16" s="168">
        <v>54</v>
      </c>
      <c r="I16" s="168">
        <v>1584</v>
      </c>
      <c r="J16" s="168">
        <v>415</v>
      </c>
      <c r="K16" s="186">
        <f t="shared" si="0"/>
        <v>26.2</v>
      </c>
      <c r="L16" s="191">
        <v>57</v>
      </c>
      <c r="M16" s="168">
        <v>46</v>
      </c>
      <c r="N16" s="168">
        <v>927</v>
      </c>
      <c r="O16" s="168">
        <v>205</v>
      </c>
      <c r="P16" s="186">
        <f t="shared" si="1"/>
        <v>22.1</v>
      </c>
      <c r="Q16" s="191">
        <v>6</v>
      </c>
      <c r="R16" s="168">
        <v>4</v>
      </c>
      <c r="S16" s="168">
        <v>60</v>
      </c>
      <c r="T16" s="168">
        <v>6</v>
      </c>
      <c r="U16" s="186">
        <f t="shared" si="2"/>
        <v>10</v>
      </c>
      <c r="V16" s="166">
        <v>82</v>
      </c>
      <c r="W16" s="168">
        <v>1</v>
      </c>
      <c r="X16" s="182">
        <f t="shared" si="3"/>
        <v>1.2</v>
      </c>
      <c r="Y16" s="168">
        <v>75</v>
      </c>
      <c r="Z16" s="168">
        <v>1</v>
      </c>
      <c r="AA16" s="186">
        <f t="shared" si="4"/>
        <v>1.3</v>
      </c>
      <c r="AC16" s="133">
        <v>14</v>
      </c>
      <c r="AD16" s="120"/>
      <c r="AF16" s="129">
        <v>0</v>
      </c>
      <c r="AI16" s="130">
        <v>0</v>
      </c>
    </row>
    <row r="17" spans="1:35" s="58" customFormat="1" ht="15" customHeight="1">
      <c r="A17" s="42">
        <v>40</v>
      </c>
      <c r="B17" s="11">
        <v>206</v>
      </c>
      <c r="C17" s="13" t="s">
        <v>69</v>
      </c>
      <c r="D17" s="5" t="s">
        <v>140</v>
      </c>
      <c r="E17" s="42">
        <v>30</v>
      </c>
      <c r="F17" s="17" t="s">
        <v>311</v>
      </c>
      <c r="G17" s="168">
        <v>31</v>
      </c>
      <c r="H17" s="168">
        <v>25</v>
      </c>
      <c r="I17" s="168">
        <v>352</v>
      </c>
      <c r="J17" s="168">
        <v>59</v>
      </c>
      <c r="K17" s="186">
        <f t="shared" si="0"/>
        <v>16.8</v>
      </c>
      <c r="L17" s="191">
        <v>31</v>
      </c>
      <c r="M17" s="168">
        <v>25</v>
      </c>
      <c r="N17" s="168">
        <v>352</v>
      </c>
      <c r="O17" s="168">
        <v>59</v>
      </c>
      <c r="P17" s="186">
        <f t="shared" si="1"/>
        <v>16.8</v>
      </c>
      <c r="Q17" s="191">
        <v>7</v>
      </c>
      <c r="R17" s="168">
        <v>4</v>
      </c>
      <c r="S17" s="168">
        <v>43</v>
      </c>
      <c r="T17" s="168">
        <v>5</v>
      </c>
      <c r="U17" s="186">
        <f t="shared" si="2"/>
        <v>11.6</v>
      </c>
      <c r="V17" s="166">
        <v>46</v>
      </c>
      <c r="W17" s="168">
        <v>4</v>
      </c>
      <c r="X17" s="182">
        <f t="shared" si="3"/>
        <v>8.7</v>
      </c>
      <c r="Y17" s="168">
        <v>37</v>
      </c>
      <c r="Z17" s="168">
        <v>3</v>
      </c>
      <c r="AA17" s="186">
        <f t="shared" si="4"/>
        <v>8.1</v>
      </c>
      <c r="AC17" s="134">
        <v>14.9</v>
      </c>
      <c r="AD17" s="105"/>
      <c r="AF17" s="129">
        <v>0</v>
      </c>
      <c r="AI17" s="130">
        <v>0</v>
      </c>
    </row>
    <row r="18" spans="1:35" s="58" customFormat="1" ht="15" customHeight="1">
      <c r="A18" s="42">
        <v>40</v>
      </c>
      <c r="B18" s="41">
        <v>207</v>
      </c>
      <c r="C18" s="13" t="s">
        <v>69</v>
      </c>
      <c r="D18" s="5" t="s">
        <v>95</v>
      </c>
      <c r="E18" s="42"/>
      <c r="F18" s="17"/>
      <c r="G18" s="168"/>
      <c r="H18" s="168"/>
      <c r="I18" s="168"/>
      <c r="J18" s="168"/>
      <c r="K18" s="186" t="str">
        <f t="shared" si="0"/>
        <v> </v>
      </c>
      <c r="L18" s="191">
        <v>27</v>
      </c>
      <c r="M18" s="168">
        <v>22</v>
      </c>
      <c r="N18" s="168">
        <v>350</v>
      </c>
      <c r="O18" s="168">
        <v>81</v>
      </c>
      <c r="P18" s="186">
        <f t="shared" si="1"/>
        <v>23.1</v>
      </c>
      <c r="Q18" s="191">
        <v>6</v>
      </c>
      <c r="R18" s="168">
        <v>2</v>
      </c>
      <c r="S18" s="168">
        <v>54</v>
      </c>
      <c r="T18" s="168">
        <v>3</v>
      </c>
      <c r="U18" s="186">
        <f t="shared" si="2"/>
        <v>5.6</v>
      </c>
      <c r="V18" s="166">
        <v>54</v>
      </c>
      <c r="W18" s="168">
        <v>2</v>
      </c>
      <c r="X18" s="182">
        <f t="shared" si="3"/>
        <v>3.7</v>
      </c>
      <c r="Y18" s="168">
        <v>45</v>
      </c>
      <c r="Z18" s="168">
        <v>2</v>
      </c>
      <c r="AA18" s="186">
        <f t="shared" si="4"/>
        <v>4.4</v>
      </c>
      <c r="AC18" s="129">
        <v>15.9</v>
      </c>
      <c r="AF18" s="129">
        <v>0</v>
      </c>
      <c r="AI18" s="130">
        <v>0</v>
      </c>
    </row>
    <row r="19" spans="1:35" s="58" customFormat="1" ht="15" customHeight="1">
      <c r="A19" s="42">
        <v>40</v>
      </c>
      <c r="B19" s="41">
        <v>210</v>
      </c>
      <c r="C19" s="13" t="s">
        <v>69</v>
      </c>
      <c r="D19" s="5" t="s">
        <v>119</v>
      </c>
      <c r="E19" s="42">
        <v>40</v>
      </c>
      <c r="F19" s="17" t="s">
        <v>310</v>
      </c>
      <c r="G19" s="168">
        <v>32</v>
      </c>
      <c r="H19" s="168">
        <v>26</v>
      </c>
      <c r="I19" s="168">
        <v>400</v>
      </c>
      <c r="J19" s="168">
        <v>98</v>
      </c>
      <c r="K19" s="186">
        <f t="shared" si="0"/>
        <v>24.5</v>
      </c>
      <c r="L19" s="191">
        <v>26</v>
      </c>
      <c r="M19" s="168">
        <v>22</v>
      </c>
      <c r="N19" s="168">
        <v>337</v>
      </c>
      <c r="O19" s="168">
        <v>93</v>
      </c>
      <c r="P19" s="186">
        <f t="shared" si="1"/>
        <v>27.6</v>
      </c>
      <c r="Q19" s="191">
        <v>6</v>
      </c>
      <c r="R19" s="168">
        <v>4</v>
      </c>
      <c r="S19" s="168">
        <v>63</v>
      </c>
      <c r="T19" s="168">
        <v>5</v>
      </c>
      <c r="U19" s="186">
        <f t="shared" si="2"/>
        <v>7.9</v>
      </c>
      <c r="V19" s="166">
        <v>46</v>
      </c>
      <c r="W19" s="168">
        <v>2</v>
      </c>
      <c r="X19" s="182">
        <f t="shared" si="3"/>
        <v>4.3</v>
      </c>
      <c r="Y19" s="168">
        <v>46</v>
      </c>
      <c r="Z19" s="168">
        <v>2</v>
      </c>
      <c r="AA19" s="186">
        <f t="shared" si="4"/>
        <v>4.3</v>
      </c>
      <c r="AC19" s="129">
        <v>15.9</v>
      </c>
      <c r="AF19" s="129">
        <v>0</v>
      </c>
      <c r="AI19" s="130">
        <v>0</v>
      </c>
    </row>
    <row r="20" spans="1:35" s="58" customFormat="1" ht="15" customHeight="1">
      <c r="A20" s="42">
        <v>40</v>
      </c>
      <c r="B20" s="41">
        <v>211</v>
      </c>
      <c r="C20" s="13" t="s">
        <v>69</v>
      </c>
      <c r="D20" s="5" t="s">
        <v>253</v>
      </c>
      <c r="E20" s="42">
        <v>40</v>
      </c>
      <c r="F20" s="17" t="s">
        <v>256</v>
      </c>
      <c r="G20" s="168">
        <v>50</v>
      </c>
      <c r="H20" s="168">
        <v>40</v>
      </c>
      <c r="I20" s="168">
        <v>690</v>
      </c>
      <c r="J20" s="168">
        <v>174</v>
      </c>
      <c r="K20" s="186">
        <f t="shared" si="0"/>
        <v>25.2</v>
      </c>
      <c r="L20" s="191">
        <v>30</v>
      </c>
      <c r="M20" s="168">
        <v>23</v>
      </c>
      <c r="N20" s="168">
        <v>396</v>
      </c>
      <c r="O20" s="168">
        <v>113</v>
      </c>
      <c r="P20" s="186">
        <f t="shared" si="1"/>
        <v>28.5</v>
      </c>
      <c r="Q20" s="191">
        <v>6</v>
      </c>
      <c r="R20" s="168">
        <v>3</v>
      </c>
      <c r="S20" s="168">
        <v>36</v>
      </c>
      <c r="T20" s="168">
        <v>4</v>
      </c>
      <c r="U20" s="186">
        <f t="shared" si="2"/>
        <v>11.1</v>
      </c>
      <c r="V20" s="166">
        <v>39</v>
      </c>
      <c r="W20" s="168">
        <v>8</v>
      </c>
      <c r="X20" s="182">
        <f t="shared" si="3"/>
        <v>20.5</v>
      </c>
      <c r="Y20" s="168">
        <v>25</v>
      </c>
      <c r="Z20" s="168">
        <v>4</v>
      </c>
      <c r="AA20" s="186">
        <f t="shared" si="4"/>
        <v>16</v>
      </c>
      <c r="AC20" s="129">
        <v>16.2</v>
      </c>
      <c r="AF20" s="129">
        <v>0</v>
      </c>
      <c r="AI20" s="130">
        <v>0</v>
      </c>
    </row>
    <row r="21" spans="1:35" s="58" customFormat="1" ht="15" customHeight="1">
      <c r="A21" s="42">
        <v>40</v>
      </c>
      <c r="B21" s="41">
        <v>212</v>
      </c>
      <c r="C21" s="13" t="s">
        <v>69</v>
      </c>
      <c r="D21" s="5" t="s">
        <v>183</v>
      </c>
      <c r="E21" s="42"/>
      <c r="F21" s="17"/>
      <c r="G21" s="168"/>
      <c r="H21" s="168"/>
      <c r="I21" s="168"/>
      <c r="J21" s="168"/>
      <c r="K21" s="186" t="str">
        <f t="shared" si="0"/>
        <v> </v>
      </c>
      <c r="L21" s="191">
        <v>13</v>
      </c>
      <c r="M21" s="168">
        <v>11</v>
      </c>
      <c r="N21" s="168">
        <v>148</v>
      </c>
      <c r="O21" s="168">
        <v>42</v>
      </c>
      <c r="P21" s="186">
        <f t="shared" si="1"/>
        <v>28.4</v>
      </c>
      <c r="Q21" s="191">
        <v>6</v>
      </c>
      <c r="R21" s="168">
        <v>2</v>
      </c>
      <c r="S21" s="168">
        <v>34</v>
      </c>
      <c r="T21" s="168">
        <v>3</v>
      </c>
      <c r="U21" s="186">
        <f t="shared" si="2"/>
        <v>8.8</v>
      </c>
      <c r="V21" s="166">
        <v>24</v>
      </c>
      <c r="W21" s="168">
        <v>3</v>
      </c>
      <c r="X21" s="182">
        <f t="shared" si="3"/>
        <v>12.5</v>
      </c>
      <c r="Y21" s="168">
        <v>19</v>
      </c>
      <c r="Z21" s="168">
        <v>3</v>
      </c>
      <c r="AA21" s="186">
        <f t="shared" si="4"/>
        <v>15.8</v>
      </c>
      <c r="AC21" s="129">
        <v>16.7</v>
      </c>
      <c r="AF21" s="129">
        <v>0</v>
      </c>
      <c r="AI21" s="130">
        <v>0</v>
      </c>
    </row>
    <row r="22" spans="1:35" s="58" customFormat="1" ht="15" customHeight="1">
      <c r="A22" s="42">
        <v>40</v>
      </c>
      <c r="B22" s="41">
        <v>213</v>
      </c>
      <c r="C22" s="13" t="s">
        <v>69</v>
      </c>
      <c r="D22" s="5" t="s">
        <v>222</v>
      </c>
      <c r="E22" s="42">
        <v>40</v>
      </c>
      <c r="F22" s="17" t="s">
        <v>314</v>
      </c>
      <c r="G22" s="168">
        <v>44</v>
      </c>
      <c r="H22" s="168">
        <v>37</v>
      </c>
      <c r="I22" s="168">
        <v>524</v>
      </c>
      <c r="J22" s="168">
        <v>164</v>
      </c>
      <c r="K22" s="186">
        <f t="shared" si="0"/>
        <v>31.3</v>
      </c>
      <c r="L22" s="191">
        <v>26</v>
      </c>
      <c r="M22" s="168">
        <v>25</v>
      </c>
      <c r="N22" s="168">
        <v>221</v>
      </c>
      <c r="O22" s="168">
        <v>56</v>
      </c>
      <c r="P22" s="186">
        <f t="shared" si="1"/>
        <v>25.3</v>
      </c>
      <c r="Q22" s="191">
        <v>6</v>
      </c>
      <c r="R22" s="168">
        <v>3</v>
      </c>
      <c r="S22" s="168">
        <v>39</v>
      </c>
      <c r="T22" s="168">
        <v>4</v>
      </c>
      <c r="U22" s="186">
        <f t="shared" si="2"/>
        <v>10.3</v>
      </c>
      <c r="V22" s="166">
        <v>51</v>
      </c>
      <c r="W22" s="168">
        <v>3</v>
      </c>
      <c r="X22" s="182">
        <f t="shared" si="3"/>
        <v>5.9</v>
      </c>
      <c r="Y22" s="168">
        <v>35</v>
      </c>
      <c r="Z22" s="168">
        <v>3</v>
      </c>
      <c r="AA22" s="186">
        <f t="shared" si="4"/>
        <v>8.6</v>
      </c>
      <c r="AC22" s="129">
        <v>16.8</v>
      </c>
      <c r="AF22" s="129">
        <v>0</v>
      </c>
      <c r="AI22" s="130">
        <v>0</v>
      </c>
    </row>
    <row r="23" spans="1:35" s="58" customFormat="1" ht="15" customHeight="1">
      <c r="A23" s="42">
        <v>40</v>
      </c>
      <c r="B23" s="41">
        <v>214</v>
      </c>
      <c r="C23" s="13" t="s">
        <v>69</v>
      </c>
      <c r="D23" s="5" t="s">
        <v>132</v>
      </c>
      <c r="E23" s="42">
        <v>30</v>
      </c>
      <c r="F23" s="17" t="s">
        <v>312</v>
      </c>
      <c r="G23" s="168">
        <v>24</v>
      </c>
      <c r="H23" s="168">
        <v>17</v>
      </c>
      <c r="I23" s="168">
        <v>443</v>
      </c>
      <c r="J23" s="168">
        <v>68</v>
      </c>
      <c r="K23" s="186">
        <f t="shared" si="0"/>
        <v>15.3</v>
      </c>
      <c r="L23" s="191">
        <v>26</v>
      </c>
      <c r="M23" s="168">
        <v>19</v>
      </c>
      <c r="N23" s="168">
        <v>503</v>
      </c>
      <c r="O23" s="168">
        <v>88</v>
      </c>
      <c r="P23" s="186">
        <f t="shared" si="1"/>
        <v>17.5</v>
      </c>
      <c r="Q23" s="191">
        <v>6</v>
      </c>
      <c r="R23" s="168">
        <v>1</v>
      </c>
      <c r="S23" s="168">
        <v>38</v>
      </c>
      <c r="T23" s="168">
        <v>1</v>
      </c>
      <c r="U23" s="186">
        <f t="shared" si="2"/>
        <v>2.6</v>
      </c>
      <c r="V23" s="166">
        <v>15</v>
      </c>
      <c r="W23" s="168">
        <v>4</v>
      </c>
      <c r="X23" s="182">
        <f t="shared" si="3"/>
        <v>26.7</v>
      </c>
      <c r="Y23" s="168">
        <v>13</v>
      </c>
      <c r="Z23" s="168">
        <v>4</v>
      </c>
      <c r="AA23" s="186">
        <f t="shared" si="4"/>
        <v>30.8</v>
      </c>
      <c r="AC23" s="129">
        <v>16.9</v>
      </c>
      <c r="AF23" s="129">
        <v>0</v>
      </c>
      <c r="AI23" s="130">
        <v>0</v>
      </c>
    </row>
    <row r="24" spans="1:35" s="58" customFormat="1" ht="15" customHeight="1">
      <c r="A24" s="42">
        <v>40</v>
      </c>
      <c r="B24" s="11">
        <v>215</v>
      </c>
      <c r="C24" s="15" t="s">
        <v>69</v>
      </c>
      <c r="D24" s="2" t="s">
        <v>156</v>
      </c>
      <c r="E24" s="42">
        <v>40</v>
      </c>
      <c r="F24" s="17" t="s">
        <v>313</v>
      </c>
      <c r="G24" s="168">
        <v>49</v>
      </c>
      <c r="H24" s="168">
        <v>37</v>
      </c>
      <c r="I24" s="168">
        <v>645</v>
      </c>
      <c r="J24" s="168">
        <v>165</v>
      </c>
      <c r="K24" s="186">
        <f t="shared" si="0"/>
        <v>25.6</v>
      </c>
      <c r="L24" s="191">
        <v>23</v>
      </c>
      <c r="M24" s="168">
        <v>19</v>
      </c>
      <c r="N24" s="168">
        <v>273</v>
      </c>
      <c r="O24" s="168">
        <v>69</v>
      </c>
      <c r="P24" s="186">
        <f t="shared" si="1"/>
        <v>25.3</v>
      </c>
      <c r="Q24" s="191">
        <v>6</v>
      </c>
      <c r="R24" s="168">
        <v>3</v>
      </c>
      <c r="S24" s="168">
        <v>27</v>
      </c>
      <c r="T24" s="168">
        <v>5</v>
      </c>
      <c r="U24" s="186">
        <f t="shared" si="2"/>
        <v>18.5</v>
      </c>
      <c r="V24" s="166">
        <v>48</v>
      </c>
      <c r="W24" s="168">
        <v>1</v>
      </c>
      <c r="X24" s="182">
        <f t="shared" si="3"/>
        <v>2.1</v>
      </c>
      <c r="Y24" s="168">
        <v>36</v>
      </c>
      <c r="Z24" s="168">
        <v>1</v>
      </c>
      <c r="AA24" s="186">
        <f t="shared" si="4"/>
        <v>2.8</v>
      </c>
      <c r="AC24" s="129">
        <v>17.5</v>
      </c>
      <c r="AF24" s="134">
        <v>0</v>
      </c>
      <c r="AG24" s="105">
        <f>COUNTA(AF11:AF24)</f>
        <v>14</v>
      </c>
      <c r="AI24" s="130">
        <v>0</v>
      </c>
    </row>
    <row r="25" spans="1:35" s="58" customFormat="1" ht="15" customHeight="1">
      <c r="A25" s="42">
        <v>40</v>
      </c>
      <c r="B25" s="41">
        <v>216</v>
      </c>
      <c r="C25" s="13" t="s">
        <v>69</v>
      </c>
      <c r="D25" s="5" t="s">
        <v>198</v>
      </c>
      <c r="E25" s="42">
        <v>35</v>
      </c>
      <c r="F25" s="17" t="s">
        <v>313</v>
      </c>
      <c r="G25" s="168">
        <v>27</v>
      </c>
      <c r="H25" s="168">
        <v>23</v>
      </c>
      <c r="I25" s="168">
        <v>304</v>
      </c>
      <c r="J25" s="168">
        <v>75</v>
      </c>
      <c r="K25" s="186">
        <f t="shared" si="0"/>
        <v>24.7</v>
      </c>
      <c r="L25" s="191">
        <v>27</v>
      </c>
      <c r="M25" s="168">
        <v>23</v>
      </c>
      <c r="N25" s="168">
        <v>304</v>
      </c>
      <c r="O25" s="168">
        <v>75</v>
      </c>
      <c r="P25" s="186">
        <f t="shared" si="1"/>
        <v>24.7</v>
      </c>
      <c r="Q25" s="191">
        <v>6</v>
      </c>
      <c r="R25" s="168">
        <v>4</v>
      </c>
      <c r="S25" s="168">
        <v>43</v>
      </c>
      <c r="T25" s="168">
        <v>8</v>
      </c>
      <c r="U25" s="186">
        <f t="shared" si="2"/>
        <v>18.6</v>
      </c>
      <c r="V25" s="166">
        <v>37</v>
      </c>
      <c r="W25" s="168">
        <v>2</v>
      </c>
      <c r="X25" s="182">
        <f t="shared" si="3"/>
        <v>5.4</v>
      </c>
      <c r="Y25" s="168">
        <v>35</v>
      </c>
      <c r="Z25" s="168">
        <v>2</v>
      </c>
      <c r="AA25" s="186">
        <f t="shared" si="4"/>
        <v>5.7</v>
      </c>
      <c r="AC25" s="129">
        <v>17.6</v>
      </c>
      <c r="AF25" s="129">
        <v>1.2</v>
      </c>
      <c r="AI25" s="130">
        <v>0</v>
      </c>
    </row>
    <row r="26" spans="1:35" s="58" customFormat="1" ht="15" customHeight="1">
      <c r="A26" s="42">
        <v>40</v>
      </c>
      <c r="B26" s="41">
        <v>217</v>
      </c>
      <c r="C26" s="13" t="s">
        <v>69</v>
      </c>
      <c r="D26" s="5" t="s">
        <v>161</v>
      </c>
      <c r="E26" s="42">
        <v>35</v>
      </c>
      <c r="F26" s="17" t="s">
        <v>310</v>
      </c>
      <c r="G26" s="168">
        <v>41</v>
      </c>
      <c r="H26" s="168">
        <v>37</v>
      </c>
      <c r="I26" s="168">
        <v>462</v>
      </c>
      <c r="J26" s="168">
        <v>145</v>
      </c>
      <c r="K26" s="186">
        <f t="shared" si="0"/>
        <v>31.4</v>
      </c>
      <c r="L26" s="191">
        <v>30</v>
      </c>
      <c r="M26" s="168">
        <v>28</v>
      </c>
      <c r="N26" s="168">
        <v>312</v>
      </c>
      <c r="O26" s="168">
        <v>96</v>
      </c>
      <c r="P26" s="186">
        <f t="shared" si="1"/>
        <v>30.8</v>
      </c>
      <c r="Q26" s="191">
        <v>5</v>
      </c>
      <c r="R26" s="168">
        <v>5</v>
      </c>
      <c r="S26" s="168">
        <v>36</v>
      </c>
      <c r="T26" s="168">
        <v>7</v>
      </c>
      <c r="U26" s="186">
        <f t="shared" si="2"/>
        <v>19.4</v>
      </c>
      <c r="V26" s="166">
        <v>42</v>
      </c>
      <c r="W26" s="168">
        <v>7</v>
      </c>
      <c r="X26" s="182">
        <f t="shared" si="3"/>
        <v>16.7</v>
      </c>
      <c r="Y26" s="168">
        <v>38</v>
      </c>
      <c r="Z26" s="168">
        <v>3</v>
      </c>
      <c r="AA26" s="186">
        <f t="shared" si="4"/>
        <v>7.9</v>
      </c>
      <c r="AC26" s="129">
        <v>17.9</v>
      </c>
      <c r="AF26" s="129">
        <v>2.1</v>
      </c>
      <c r="AI26" s="130">
        <v>0</v>
      </c>
    </row>
    <row r="27" spans="1:35" s="58" customFormat="1" ht="15" customHeight="1">
      <c r="A27" s="42">
        <v>40</v>
      </c>
      <c r="B27" s="11">
        <v>218</v>
      </c>
      <c r="C27" s="13" t="s">
        <v>143</v>
      </c>
      <c r="D27" s="5" t="s">
        <v>201</v>
      </c>
      <c r="E27" s="42">
        <v>40</v>
      </c>
      <c r="F27" s="17" t="s">
        <v>310</v>
      </c>
      <c r="G27" s="168">
        <v>32</v>
      </c>
      <c r="H27" s="168">
        <v>26</v>
      </c>
      <c r="I27" s="168">
        <v>303</v>
      </c>
      <c r="J27" s="168">
        <v>84</v>
      </c>
      <c r="K27" s="186">
        <f t="shared" si="0"/>
        <v>27.7</v>
      </c>
      <c r="L27" s="191">
        <v>27</v>
      </c>
      <c r="M27" s="168">
        <v>22</v>
      </c>
      <c r="N27" s="168">
        <v>279</v>
      </c>
      <c r="O27" s="168">
        <v>77</v>
      </c>
      <c r="P27" s="186">
        <f t="shared" si="1"/>
        <v>27.6</v>
      </c>
      <c r="Q27" s="191">
        <v>5</v>
      </c>
      <c r="R27" s="168">
        <v>4</v>
      </c>
      <c r="S27" s="168">
        <v>24</v>
      </c>
      <c r="T27" s="168">
        <v>7</v>
      </c>
      <c r="U27" s="186">
        <f t="shared" si="2"/>
        <v>29.2</v>
      </c>
      <c r="V27" s="166">
        <v>46</v>
      </c>
      <c r="W27" s="168">
        <v>5</v>
      </c>
      <c r="X27" s="182">
        <f t="shared" si="3"/>
        <v>10.9</v>
      </c>
      <c r="Y27" s="168">
        <v>40</v>
      </c>
      <c r="Z27" s="168">
        <v>2</v>
      </c>
      <c r="AA27" s="186">
        <f t="shared" si="4"/>
        <v>5</v>
      </c>
      <c r="AC27" s="129">
        <v>18.3</v>
      </c>
      <c r="AF27" s="129">
        <v>2.7</v>
      </c>
      <c r="AI27" s="130">
        <v>0</v>
      </c>
    </row>
    <row r="28" spans="1:36" s="58" customFormat="1" ht="15" customHeight="1">
      <c r="A28" s="42">
        <v>40</v>
      </c>
      <c r="B28" s="11">
        <v>219</v>
      </c>
      <c r="C28" s="13" t="s">
        <v>69</v>
      </c>
      <c r="D28" s="2" t="s">
        <v>171</v>
      </c>
      <c r="E28" s="42">
        <v>40</v>
      </c>
      <c r="F28" s="17" t="s">
        <v>312</v>
      </c>
      <c r="G28" s="168">
        <v>45</v>
      </c>
      <c r="H28" s="168">
        <v>37</v>
      </c>
      <c r="I28" s="168">
        <v>513</v>
      </c>
      <c r="J28" s="168">
        <v>154</v>
      </c>
      <c r="K28" s="186">
        <f t="shared" si="0"/>
        <v>30</v>
      </c>
      <c r="L28" s="191">
        <v>22</v>
      </c>
      <c r="M28" s="168">
        <v>17</v>
      </c>
      <c r="N28" s="168">
        <v>212</v>
      </c>
      <c r="O28" s="168">
        <v>51</v>
      </c>
      <c r="P28" s="186">
        <f t="shared" si="1"/>
        <v>24.1</v>
      </c>
      <c r="Q28" s="191">
        <v>5</v>
      </c>
      <c r="R28" s="168">
        <v>3</v>
      </c>
      <c r="S28" s="168">
        <v>28</v>
      </c>
      <c r="T28" s="168">
        <v>5</v>
      </c>
      <c r="U28" s="186">
        <f t="shared" si="2"/>
        <v>17.9</v>
      </c>
      <c r="V28" s="166">
        <v>59</v>
      </c>
      <c r="W28" s="168">
        <v>7</v>
      </c>
      <c r="X28" s="182">
        <f t="shared" si="3"/>
        <v>11.9</v>
      </c>
      <c r="Y28" s="168">
        <v>48</v>
      </c>
      <c r="Z28" s="168">
        <v>2</v>
      </c>
      <c r="AA28" s="186">
        <f t="shared" si="4"/>
        <v>4.2</v>
      </c>
      <c r="AC28" s="129">
        <v>18.9</v>
      </c>
      <c r="AF28" s="129">
        <v>2.9</v>
      </c>
      <c r="AI28" s="135">
        <v>0</v>
      </c>
      <c r="AJ28" s="105">
        <f>COUNTA(AI11:AI28)</f>
        <v>18</v>
      </c>
    </row>
    <row r="29" spans="1:35" s="58" customFormat="1" ht="15" customHeight="1">
      <c r="A29" s="42">
        <v>40</v>
      </c>
      <c r="B29" s="41">
        <v>220</v>
      </c>
      <c r="C29" s="13" t="s">
        <v>211</v>
      </c>
      <c r="D29" s="5" t="s">
        <v>205</v>
      </c>
      <c r="E29" s="42">
        <v>40</v>
      </c>
      <c r="F29" s="17" t="s">
        <v>310</v>
      </c>
      <c r="G29" s="168">
        <v>37</v>
      </c>
      <c r="H29" s="168">
        <v>36</v>
      </c>
      <c r="I29" s="168">
        <v>455</v>
      </c>
      <c r="J29" s="191">
        <v>172</v>
      </c>
      <c r="K29" s="186">
        <f t="shared" si="0"/>
        <v>37.8</v>
      </c>
      <c r="L29" s="191">
        <v>36</v>
      </c>
      <c r="M29" s="168">
        <v>35</v>
      </c>
      <c r="N29" s="168">
        <v>346</v>
      </c>
      <c r="O29" s="168">
        <v>135</v>
      </c>
      <c r="P29" s="186">
        <f t="shared" si="1"/>
        <v>39</v>
      </c>
      <c r="Q29" s="191">
        <v>6</v>
      </c>
      <c r="R29" s="168">
        <v>4</v>
      </c>
      <c r="S29" s="168">
        <v>41</v>
      </c>
      <c r="T29" s="168">
        <v>8</v>
      </c>
      <c r="U29" s="186">
        <f t="shared" si="2"/>
        <v>19.5</v>
      </c>
      <c r="V29" s="166">
        <v>65</v>
      </c>
      <c r="W29" s="168">
        <v>4</v>
      </c>
      <c r="X29" s="182">
        <f t="shared" si="3"/>
        <v>6.2</v>
      </c>
      <c r="Y29" s="168">
        <v>52</v>
      </c>
      <c r="Z29" s="168">
        <v>1</v>
      </c>
      <c r="AA29" s="186">
        <f t="shared" si="4"/>
        <v>1.9</v>
      </c>
      <c r="AC29" s="129">
        <v>18.9</v>
      </c>
      <c r="AF29" s="129">
        <v>3.7</v>
      </c>
      <c r="AI29" s="130">
        <v>1.3</v>
      </c>
    </row>
    <row r="30" spans="1:35" s="58" customFormat="1" ht="15" customHeight="1">
      <c r="A30" s="42">
        <v>40</v>
      </c>
      <c r="B30" s="11">
        <v>221</v>
      </c>
      <c r="C30" s="13" t="s">
        <v>69</v>
      </c>
      <c r="D30" s="5" t="s">
        <v>90</v>
      </c>
      <c r="E30" s="42">
        <v>35</v>
      </c>
      <c r="F30" s="17" t="s">
        <v>312</v>
      </c>
      <c r="G30" s="168">
        <v>34</v>
      </c>
      <c r="H30" s="168">
        <v>27</v>
      </c>
      <c r="I30" s="168">
        <v>307</v>
      </c>
      <c r="J30" s="168">
        <v>80</v>
      </c>
      <c r="K30" s="186">
        <f t="shared" si="0"/>
        <v>26.1</v>
      </c>
      <c r="L30" s="191">
        <v>29</v>
      </c>
      <c r="M30" s="168">
        <v>24</v>
      </c>
      <c r="N30" s="168">
        <v>278</v>
      </c>
      <c r="O30" s="168">
        <v>75</v>
      </c>
      <c r="P30" s="186">
        <f t="shared" si="1"/>
        <v>27</v>
      </c>
      <c r="Q30" s="191">
        <v>5</v>
      </c>
      <c r="R30" s="168">
        <v>3</v>
      </c>
      <c r="S30" s="168">
        <v>29</v>
      </c>
      <c r="T30" s="168">
        <v>5</v>
      </c>
      <c r="U30" s="186">
        <f t="shared" si="2"/>
        <v>17.2</v>
      </c>
      <c r="V30" s="166">
        <v>42</v>
      </c>
      <c r="W30" s="168">
        <v>5</v>
      </c>
      <c r="X30" s="182">
        <f t="shared" si="3"/>
        <v>11.9</v>
      </c>
      <c r="Y30" s="168">
        <v>30</v>
      </c>
      <c r="Z30" s="168">
        <v>3</v>
      </c>
      <c r="AA30" s="186">
        <f t="shared" si="4"/>
        <v>10</v>
      </c>
      <c r="AC30" s="129">
        <v>19.4</v>
      </c>
      <c r="AF30" s="129">
        <v>3.7</v>
      </c>
      <c r="AI30" s="130">
        <v>1.9</v>
      </c>
    </row>
    <row r="31" spans="1:35" s="58" customFormat="1" ht="15" customHeight="1">
      <c r="A31" s="42">
        <v>40</v>
      </c>
      <c r="B31" s="11">
        <v>223</v>
      </c>
      <c r="C31" s="13" t="s">
        <v>77</v>
      </c>
      <c r="D31" s="5" t="s">
        <v>78</v>
      </c>
      <c r="E31" s="42">
        <v>30</v>
      </c>
      <c r="F31" s="17" t="s">
        <v>412</v>
      </c>
      <c r="G31" s="168">
        <v>55</v>
      </c>
      <c r="H31" s="168">
        <v>48</v>
      </c>
      <c r="I31" s="168">
        <v>670</v>
      </c>
      <c r="J31" s="168">
        <v>250</v>
      </c>
      <c r="K31" s="186">
        <f t="shared" si="0"/>
        <v>37.3</v>
      </c>
      <c r="L31" s="191">
        <v>25</v>
      </c>
      <c r="M31" s="168">
        <v>23</v>
      </c>
      <c r="N31" s="168">
        <v>264</v>
      </c>
      <c r="O31" s="168">
        <v>91</v>
      </c>
      <c r="P31" s="186">
        <f t="shared" si="1"/>
        <v>34.5</v>
      </c>
      <c r="Q31" s="191">
        <v>5</v>
      </c>
      <c r="R31" s="168">
        <v>4</v>
      </c>
      <c r="S31" s="168">
        <v>33</v>
      </c>
      <c r="T31" s="168">
        <v>7</v>
      </c>
      <c r="U31" s="186">
        <f t="shared" si="2"/>
        <v>21.2</v>
      </c>
      <c r="V31" s="166">
        <v>47</v>
      </c>
      <c r="W31" s="168">
        <v>4</v>
      </c>
      <c r="X31" s="182">
        <f t="shared" si="3"/>
        <v>8.5</v>
      </c>
      <c r="Y31" s="168">
        <v>43</v>
      </c>
      <c r="Z31" s="168">
        <v>3</v>
      </c>
      <c r="AA31" s="186">
        <f t="shared" si="4"/>
        <v>7</v>
      </c>
      <c r="AC31" s="129">
        <v>19.5</v>
      </c>
      <c r="AF31" s="129">
        <v>4.3</v>
      </c>
      <c r="AI31" s="130">
        <v>2.8</v>
      </c>
    </row>
    <row r="32" spans="1:35" s="58" customFormat="1" ht="15" customHeight="1">
      <c r="A32" s="42">
        <v>40</v>
      </c>
      <c r="B32" s="41">
        <v>224</v>
      </c>
      <c r="C32" s="13" t="s">
        <v>112</v>
      </c>
      <c r="D32" s="5" t="s">
        <v>258</v>
      </c>
      <c r="E32" s="42">
        <v>40</v>
      </c>
      <c r="F32" s="17" t="s">
        <v>413</v>
      </c>
      <c r="G32" s="168">
        <v>44</v>
      </c>
      <c r="H32" s="168">
        <v>43</v>
      </c>
      <c r="I32" s="168">
        <v>452</v>
      </c>
      <c r="J32" s="168">
        <v>169</v>
      </c>
      <c r="K32" s="186">
        <v>37.4</v>
      </c>
      <c r="L32" s="191">
        <v>44</v>
      </c>
      <c r="M32" s="168">
        <v>43</v>
      </c>
      <c r="N32" s="168">
        <v>452</v>
      </c>
      <c r="O32" s="168">
        <v>169</v>
      </c>
      <c r="P32" s="186">
        <v>37.4</v>
      </c>
      <c r="Q32" s="191">
        <v>6</v>
      </c>
      <c r="R32" s="168">
        <v>4</v>
      </c>
      <c r="S32" s="168">
        <v>39</v>
      </c>
      <c r="T32" s="168">
        <v>6</v>
      </c>
      <c r="U32" s="186">
        <v>15.4</v>
      </c>
      <c r="V32" s="166">
        <v>39</v>
      </c>
      <c r="W32" s="168">
        <v>3</v>
      </c>
      <c r="X32" s="182">
        <v>7.7</v>
      </c>
      <c r="Y32" s="168">
        <v>39</v>
      </c>
      <c r="Z32" s="168">
        <v>3</v>
      </c>
      <c r="AA32" s="186">
        <v>7.7</v>
      </c>
      <c r="AC32" s="129">
        <v>19.5</v>
      </c>
      <c r="AF32" s="129">
        <v>4.7</v>
      </c>
      <c r="AI32" s="130">
        <v>3.1</v>
      </c>
    </row>
    <row r="33" spans="1:35" s="58" customFormat="1" ht="15" customHeight="1">
      <c r="A33" s="42">
        <v>40</v>
      </c>
      <c r="B33" s="11">
        <v>225</v>
      </c>
      <c r="C33" s="13" t="s">
        <v>69</v>
      </c>
      <c r="D33" s="5" t="s">
        <v>241</v>
      </c>
      <c r="E33" s="42">
        <v>30</v>
      </c>
      <c r="F33" s="17" t="s">
        <v>310</v>
      </c>
      <c r="G33" s="168">
        <v>30</v>
      </c>
      <c r="H33" s="168">
        <v>27</v>
      </c>
      <c r="I33" s="168">
        <v>440</v>
      </c>
      <c r="J33" s="168">
        <v>104</v>
      </c>
      <c r="K33" s="186">
        <f aca="true" t="shared" si="5" ref="K33:K58">IF(G33=""," ",ROUND(J33/I33*100,1))</f>
        <v>23.6</v>
      </c>
      <c r="L33" s="191">
        <v>29</v>
      </c>
      <c r="M33" s="168">
        <v>26</v>
      </c>
      <c r="N33" s="168">
        <v>430</v>
      </c>
      <c r="O33" s="168">
        <v>99</v>
      </c>
      <c r="P33" s="186">
        <f aca="true" t="shared" si="6" ref="P33:P70">IF(L33=""," ",ROUND(O33/N33*100,1))</f>
        <v>23</v>
      </c>
      <c r="Q33" s="191">
        <v>6</v>
      </c>
      <c r="R33" s="168">
        <v>3</v>
      </c>
      <c r="S33" s="168">
        <v>43</v>
      </c>
      <c r="T33" s="168">
        <v>3</v>
      </c>
      <c r="U33" s="186">
        <f aca="true" t="shared" si="7" ref="U33:U75">IF(Q33=""," ",ROUND(T33/S33*100,1))</f>
        <v>7</v>
      </c>
      <c r="V33" s="166">
        <v>18</v>
      </c>
      <c r="W33" s="168">
        <v>2</v>
      </c>
      <c r="X33" s="182">
        <f aca="true" t="shared" si="8" ref="X33:X70">IF(V33=""," ",ROUND(W33/V33*100,1))</f>
        <v>11.1</v>
      </c>
      <c r="Y33" s="168">
        <v>18</v>
      </c>
      <c r="Z33" s="168">
        <v>2</v>
      </c>
      <c r="AA33" s="186">
        <f aca="true" t="shared" si="9" ref="AA33:AA70">IF(Y33=""," ",ROUND(Z33/Y33*100,1))</f>
        <v>11.1</v>
      </c>
      <c r="AC33" s="129">
        <v>19.6</v>
      </c>
      <c r="AD33" s="58">
        <f>COUNTA(AC18:AC33)</f>
        <v>16</v>
      </c>
      <c r="AF33" s="134">
        <v>4.8</v>
      </c>
      <c r="AG33" s="105">
        <f>COUNTA(AF25:AF33)</f>
        <v>9</v>
      </c>
      <c r="AI33" s="130">
        <v>3.3</v>
      </c>
    </row>
    <row r="34" spans="1:35" s="58" customFormat="1" ht="15" customHeight="1">
      <c r="A34" s="42">
        <v>40</v>
      </c>
      <c r="B34" s="41">
        <v>226</v>
      </c>
      <c r="C34" s="13" t="s">
        <v>69</v>
      </c>
      <c r="D34" s="5" t="s">
        <v>231</v>
      </c>
      <c r="E34" s="42"/>
      <c r="F34" s="17"/>
      <c r="G34" s="168"/>
      <c r="H34" s="168"/>
      <c r="I34" s="192"/>
      <c r="J34" s="168"/>
      <c r="K34" s="186" t="str">
        <f>IF(G34=""," ",ROUND(J34/#REF!*100,1))</f>
        <v> </v>
      </c>
      <c r="L34" s="191">
        <v>28</v>
      </c>
      <c r="M34" s="168">
        <v>17</v>
      </c>
      <c r="N34" s="168">
        <v>244</v>
      </c>
      <c r="O34" s="168">
        <v>46</v>
      </c>
      <c r="P34" s="186">
        <f t="shared" si="6"/>
        <v>18.9</v>
      </c>
      <c r="Q34" s="191">
        <v>6</v>
      </c>
      <c r="R34" s="168">
        <v>2</v>
      </c>
      <c r="S34" s="168">
        <v>44</v>
      </c>
      <c r="T34" s="168">
        <v>4</v>
      </c>
      <c r="U34" s="186">
        <f t="shared" si="7"/>
        <v>9.1</v>
      </c>
      <c r="V34" s="166">
        <v>35</v>
      </c>
      <c r="W34" s="168">
        <v>1</v>
      </c>
      <c r="X34" s="182">
        <f t="shared" si="8"/>
        <v>2.9</v>
      </c>
      <c r="Y34" s="168">
        <v>32</v>
      </c>
      <c r="Z34" s="168">
        <v>1</v>
      </c>
      <c r="AA34" s="186">
        <f t="shared" si="9"/>
        <v>3.1</v>
      </c>
      <c r="AC34" s="131">
        <v>20.6</v>
      </c>
      <c r="AD34" s="132"/>
      <c r="AF34" s="129">
        <v>5.3</v>
      </c>
      <c r="AI34" s="130">
        <v>3.4</v>
      </c>
    </row>
    <row r="35" spans="1:35" s="58" customFormat="1" ht="15" customHeight="1">
      <c r="A35" s="42">
        <v>40</v>
      </c>
      <c r="B35" s="41">
        <v>227</v>
      </c>
      <c r="C35" s="13" t="s">
        <v>112</v>
      </c>
      <c r="D35" s="5" t="s">
        <v>299</v>
      </c>
      <c r="E35" s="42">
        <v>40</v>
      </c>
      <c r="F35" s="17" t="s">
        <v>311</v>
      </c>
      <c r="G35" s="319" t="s">
        <v>228</v>
      </c>
      <c r="H35" s="320"/>
      <c r="I35" s="320"/>
      <c r="J35" s="321"/>
      <c r="K35" s="186"/>
      <c r="L35" s="191">
        <v>27</v>
      </c>
      <c r="M35" s="168">
        <v>23</v>
      </c>
      <c r="N35" s="168">
        <v>313</v>
      </c>
      <c r="O35" s="168">
        <v>88</v>
      </c>
      <c r="P35" s="186">
        <f t="shared" si="6"/>
        <v>28.1</v>
      </c>
      <c r="Q35" s="191">
        <v>6</v>
      </c>
      <c r="R35" s="168">
        <v>4</v>
      </c>
      <c r="S35" s="168">
        <v>47</v>
      </c>
      <c r="T35" s="168">
        <v>6</v>
      </c>
      <c r="U35" s="186">
        <f t="shared" si="7"/>
        <v>12.8</v>
      </c>
      <c r="V35" s="166">
        <v>30</v>
      </c>
      <c r="W35" s="168">
        <v>0</v>
      </c>
      <c r="X35" s="182">
        <f t="shared" si="8"/>
        <v>0</v>
      </c>
      <c r="Y35" s="168">
        <v>28</v>
      </c>
      <c r="Z35" s="168">
        <v>0</v>
      </c>
      <c r="AA35" s="186">
        <f t="shared" si="9"/>
        <v>0</v>
      </c>
      <c r="AC35" s="133">
        <v>20.7</v>
      </c>
      <c r="AD35" s="120"/>
      <c r="AF35" s="129">
        <v>5.4</v>
      </c>
      <c r="AI35" s="130">
        <v>4.2</v>
      </c>
    </row>
    <row r="36" spans="1:35" s="58" customFormat="1" ht="15" customHeight="1">
      <c r="A36" s="42">
        <v>40</v>
      </c>
      <c r="B36" s="41">
        <v>228</v>
      </c>
      <c r="C36" s="13" t="s">
        <v>69</v>
      </c>
      <c r="D36" s="5" t="s">
        <v>155</v>
      </c>
      <c r="E36" s="42">
        <v>35</v>
      </c>
      <c r="F36" s="17" t="s">
        <v>311</v>
      </c>
      <c r="G36" s="168">
        <v>26</v>
      </c>
      <c r="H36" s="168">
        <v>19</v>
      </c>
      <c r="I36" s="168">
        <v>348</v>
      </c>
      <c r="J36" s="168">
        <v>88</v>
      </c>
      <c r="K36" s="186">
        <f t="shared" si="5"/>
        <v>25.3</v>
      </c>
      <c r="L36" s="191">
        <v>26</v>
      </c>
      <c r="M36" s="168">
        <v>19</v>
      </c>
      <c r="N36" s="168">
        <v>348</v>
      </c>
      <c r="O36" s="168">
        <v>88</v>
      </c>
      <c r="P36" s="186">
        <f t="shared" si="6"/>
        <v>25.3</v>
      </c>
      <c r="Q36" s="191">
        <v>6</v>
      </c>
      <c r="R36" s="168">
        <v>2</v>
      </c>
      <c r="S36" s="168">
        <v>57</v>
      </c>
      <c r="T36" s="168">
        <v>3</v>
      </c>
      <c r="U36" s="186">
        <f t="shared" si="7"/>
        <v>5.3</v>
      </c>
      <c r="V36" s="166">
        <v>43</v>
      </c>
      <c r="W36" s="168">
        <v>2</v>
      </c>
      <c r="X36" s="182">
        <f t="shared" si="8"/>
        <v>4.7</v>
      </c>
      <c r="Y36" s="168">
        <v>38</v>
      </c>
      <c r="Z36" s="168">
        <v>2</v>
      </c>
      <c r="AA36" s="186">
        <f t="shared" si="9"/>
        <v>5.3</v>
      </c>
      <c r="AC36" s="133">
        <v>21.4</v>
      </c>
      <c r="AD36" s="120"/>
      <c r="AF36" s="129">
        <v>5.9</v>
      </c>
      <c r="AI36" s="130">
        <v>4.2</v>
      </c>
    </row>
    <row r="37" spans="1:35" s="58" customFormat="1" ht="15" customHeight="1">
      <c r="A37" s="42">
        <v>40</v>
      </c>
      <c r="B37" s="41">
        <v>229</v>
      </c>
      <c r="C37" s="13" t="s">
        <v>143</v>
      </c>
      <c r="D37" s="5" t="s">
        <v>101</v>
      </c>
      <c r="E37" s="42">
        <v>30</v>
      </c>
      <c r="F37" s="17" t="s">
        <v>414</v>
      </c>
      <c r="G37" s="168">
        <v>33</v>
      </c>
      <c r="H37" s="168">
        <v>21</v>
      </c>
      <c r="I37" s="168">
        <v>382</v>
      </c>
      <c r="J37" s="168">
        <v>70</v>
      </c>
      <c r="K37" s="186">
        <f t="shared" si="5"/>
        <v>18.3</v>
      </c>
      <c r="L37" s="191">
        <v>27</v>
      </c>
      <c r="M37" s="168">
        <v>19</v>
      </c>
      <c r="N37" s="168">
        <v>336</v>
      </c>
      <c r="O37" s="168">
        <v>66</v>
      </c>
      <c r="P37" s="186">
        <f t="shared" si="6"/>
        <v>19.6</v>
      </c>
      <c r="Q37" s="191">
        <v>6</v>
      </c>
      <c r="R37" s="168">
        <v>2</v>
      </c>
      <c r="S37" s="168">
        <v>46</v>
      </c>
      <c r="T37" s="168">
        <v>4</v>
      </c>
      <c r="U37" s="186">
        <f t="shared" si="7"/>
        <v>8.7</v>
      </c>
      <c r="V37" s="166">
        <v>32</v>
      </c>
      <c r="W37" s="168">
        <v>0</v>
      </c>
      <c r="X37" s="182">
        <f t="shared" si="8"/>
        <v>0</v>
      </c>
      <c r="Y37" s="168">
        <v>26</v>
      </c>
      <c r="Z37" s="168">
        <v>0</v>
      </c>
      <c r="AA37" s="186">
        <f t="shared" si="9"/>
        <v>0</v>
      </c>
      <c r="AC37" s="133">
        <v>21.5</v>
      </c>
      <c r="AD37" s="120"/>
      <c r="AF37" s="129">
        <v>5.9</v>
      </c>
      <c r="AI37" s="130">
        <v>4.3</v>
      </c>
    </row>
    <row r="38" spans="1:35" s="58" customFormat="1" ht="15" customHeight="1">
      <c r="A38" s="42">
        <v>40</v>
      </c>
      <c r="B38" s="41">
        <v>230</v>
      </c>
      <c r="C38" s="13" t="s">
        <v>69</v>
      </c>
      <c r="D38" s="5" t="s">
        <v>213</v>
      </c>
      <c r="E38" s="42"/>
      <c r="F38" s="17"/>
      <c r="G38" s="168"/>
      <c r="H38" s="168"/>
      <c r="I38" s="168"/>
      <c r="J38" s="168"/>
      <c r="K38" s="186" t="str">
        <f t="shared" si="5"/>
        <v> </v>
      </c>
      <c r="L38" s="191">
        <v>16</v>
      </c>
      <c r="M38" s="168">
        <v>14</v>
      </c>
      <c r="N38" s="168">
        <v>281</v>
      </c>
      <c r="O38" s="168">
        <v>87</v>
      </c>
      <c r="P38" s="186">
        <f t="shared" si="6"/>
        <v>31</v>
      </c>
      <c r="Q38" s="191">
        <v>5</v>
      </c>
      <c r="R38" s="168">
        <v>4</v>
      </c>
      <c r="S38" s="168">
        <v>44</v>
      </c>
      <c r="T38" s="168">
        <v>5</v>
      </c>
      <c r="U38" s="186">
        <f t="shared" si="7"/>
        <v>11.4</v>
      </c>
      <c r="V38" s="166">
        <v>73</v>
      </c>
      <c r="W38" s="168">
        <v>2</v>
      </c>
      <c r="X38" s="182">
        <f t="shared" si="8"/>
        <v>2.7</v>
      </c>
      <c r="Y38" s="168">
        <v>58</v>
      </c>
      <c r="Z38" s="168">
        <v>2</v>
      </c>
      <c r="AA38" s="186">
        <f t="shared" si="9"/>
        <v>3.4</v>
      </c>
      <c r="AC38" s="133">
        <v>22.1</v>
      </c>
      <c r="AD38" s="120"/>
      <c r="AF38" s="129">
        <v>6.1</v>
      </c>
      <c r="AI38" s="130">
        <v>4.4</v>
      </c>
    </row>
    <row r="39" spans="1:35" s="58" customFormat="1" ht="15" customHeight="1">
      <c r="A39" s="42">
        <v>40</v>
      </c>
      <c r="B39" s="11">
        <v>305</v>
      </c>
      <c r="C39" s="13" t="s">
        <v>69</v>
      </c>
      <c r="D39" s="2" t="s">
        <v>136</v>
      </c>
      <c r="E39" s="42">
        <v>30</v>
      </c>
      <c r="F39" s="17" t="s">
        <v>415</v>
      </c>
      <c r="G39" s="168">
        <v>51</v>
      </c>
      <c r="H39" s="168">
        <v>41</v>
      </c>
      <c r="I39" s="168">
        <v>644</v>
      </c>
      <c r="J39" s="168">
        <v>124</v>
      </c>
      <c r="K39" s="186">
        <f t="shared" si="5"/>
        <v>19.3</v>
      </c>
      <c r="L39" s="191">
        <v>26</v>
      </c>
      <c r="M39" s="168">
        <v>25</v>
      </c>
      <c r="N39" s="168">
        <v>342</v>
      </c>
      <c r="O39" s="168">
        <v>80</v>
      </c>
      <c r="P39" s="186">
        <f t="shared" si="6"/>
        <v>23.4</v>
      </c>
      <c r="Q39" s="191">
        <v>5</v>
      </c>
      <c r="R39" s="168">
        <v>3</v>
      </c>
      <c r="S39" s="168">
        <v>29</v>
      </c>
      <c r="T39" s="168">
        <v>4</v>
      </c>
      <c r="U39" s="186">
        <f t="shared" si="7"/>
        <v>13.8</v>
      </c>
      <c r="V39" s="166">
        <v>28</v>
      </c>
      <c r="W39" s="168">
        <v>2</v>
      </c>
      <c r="X39" s="182">
        <f t="shared" si="8"/>
        <v>7.1</v>
      </c>
      <c r="Y39" s="168">
        <v>24</v>
      </c>
      <c r="Z39" s="168">
        <v>0</v>
      </c>
      <c r="AA39" s="186">
        <f t="shared" si="9"/>
        <v>0</v>
      </c>
      <c r="AC39" s="133">
        <v>22.1</v>
      </c>
      <c r="AD39" s="120"/>
      <c r="AF39" s="129">
        <v>6.2</v>
      </c>
      <c r="AI39" s="130">
        <v>4.8</v>
      </c>
    </row>
    <row r="40" spans="1:36" s="58" customFormat="1" ht="15" customHeight="1">
      <c r="A40" s="42">
        <v>40</v>
      </c>
      <c r="B40" s="41">
        <v>323</v>
      </c>
      <c r="C40" s="13" t="s">
        <v>69</v>
      </c>
      <c r="D40" s="5" t="s">
        <v>217</v>
      </c>
      <c r="E40" s="42">
        <v>30</v>
      </c>
      <c r="F40" s="17" t="s">
        <v>414</v>
      </c>
      <c r="G40" s="168">
        <v>25</v>
      </c>
      <c r="H40" s="168">
        <v>22</v>
      </c>
      <c r="I40" s="168">
        <v>233</v>
      </c>
      <c r="J40" s="168">
        <v>65</v>
      </c>
      <c r="K40" s="186">
        <f t="shared" si="5"/>
        <v>27.9</v>
      </c>
      <c r="L40" s="191">
        <v>20</v>
      </c>
      <c r="M40" s="168">
        <v>18</v>
      </c>
      <c r="N40" s="168">
        <v>203</v>
      </c>
      <c r="O40" s="168">
        <v>60</v>
      </c>
      <c r="P40" s="186">
        <f t="shared" si="6"/>
        <v>29.6</v>
      </c>
      <c r="Q40" s="191">
        <v>5</v>
      </c>
      <c r="R40" s="168">
        <v>4</v>
      </c>
      <c r="S40" s="168">
        <v>30</v>
      </c>
      <c r="T40" s="168">
        <v>5</v>
      </c>
      <c r="U40" s="186">
        <f t="shared" si="7"/>
        <v>16.7</v>
      </c>
      <c r="V40" s="166">
        <v>16</v>
      </c>
      <c r="W40" s="168">
        <v>0</v>
      </c>
      <c r="X40" s="182">
        <f t="shared" si="8"/>
        <v>0</v>
      </c>
      <c r="Y40" s="168">
        <v>16</v>
      </c>
      <c r="Z40" s="168">
        <v>0</v>
      </c>
      <c r="AA40" s="186">
        <f t="shared" si="9"/>
        <v>0</v>
      </c>
      <c r="AC40" s="133">
        <v>22.9</v>
      </c>
      <c r="AD40" s="120"/>
      <c r="AF40" s="129">
        <v>6.7</v>
      </c>
      <c r="AI40" s="135">
        <v>4.8</v>
      </c>
      <c r="AJ40" s="105">
        <f>COUNTA(AI29:AI40)</f>
        <v>12</v>
      </c>
    </row>
    <row r="41" spans="1:35" s="58" customFormat="1" ht="15" customHeight="1">
      <c r="A41" s="42">
        <v>40</v>
      </c>
      <c r="B41" s="41">
        <v>341</v>
      </c>
      <c r="C41" s="13" t="s">
        <v>69</v>
      </c>
      <c r="D41" s="5" t="s">
        <v>73</v>
      </c>
      <c r="E41" s="42"/>
      <c r="F41" s="17"/>
      <c r="G41" s="168"/>
      <c r="H41" s="168"/>
      <c r="I41" s="168"/>
      <c r="J41" s="168"/>
      <c r="K41" s="186" t="str">
        <f t="shared" si="5"/>
        <v> </v>
      </c>
      <c r="L41" s="191">
        <v>15</v>
      </c>
      <c r="M41" s="168">
        <v>9</v>
      </c>
      <c r="N41" s="168">
        <v>151</v>
      </c>
      <c r="O41" s="168">
        <v>24</v>
      </c>
      <c r="P41" s="186">
        <f t="shared" si="6"/>
        <v>15.9</v>
      </c>
      <c r="Q41" s="191">
        <v>5</v>
      </c>
      <c r="R41" s="168">
        <v>1</v>
      </c>
      <c r="S41" s="168">
        <v>28</v>
      </c>
      <c r="T41" s="168">
        <v>2</v>
      </c>
      <c r="U41" s="186">
        <f t="shared" si="7"/>
        <v>7.1</v>
      </c>
      <c r="V41" s="166">
        <v>15</v>
      </c>
      <c r="W41" s="168">
        <v>0</v>
      </c>
      <c r="X41" s="182">
        <f t="shared" si="8"/>
        <v>0</v>
      </c>
      <c r="Y41" s="168">
        <v>13</v>
      </c>
      <c r="Z41" s="168">
        <v>0</v>
      </c>
      <c r="AA41" s="186">
        <f t="shared" si="9"/>
        <v>0</v>
      </c>
      <c r="AC41" s="133">
        <v>23</v>
      </c>
      <c r="AD41" s="120"/>
      <c r="AF41" s="129">
        <v>7.1</v>
      </c>
      <c r="AI41" s="130">
        <v>5</v>
      </c>
    </row>
    <row r="42" spans="1:35" s="58" customFormat="1" ht="15" customHeight="1">
      <c r="A42" s="42">
        <v>40</v>
      </c>
      <c r="B42" s="11">
        <v>342</v>
      </c>
      <c r="C42" s="13" t="s">
        <v>69</v>
      </c>
      <c r="D42" s="2" t="s">
        <v>212</v>
      </c>
      <c r="E42" s="42">
        <v>20</v>
      </c>
      <c r="F42" s="17" t="s">
        <v>312</v>
      </c>
      <c r="G42" s="168">
        <v>12</v>
      </c>
      <c r="H42" s="168">
        <v>9</v>
      </c>
      <c r="I42" s="168">
        <v>120</v>
      </c>
      <c r="J42" s="168">
        <v>26</v>
      </c>
      <c r="K42" s="186">
        <f t="shared" si="5"/>
        <v>21.7</v>
      </c>
      <c r="L42" s="191">
        <v>13</v>
      </c>
      <c r="M42" s="168">
        <v>10</v>
      </c>
      <c r="N42" s="168">
        <v>115</v>
      </c>
      <c r="O42" s="168">
        <v>21</v>
      </c>
      <c r="P42" s="186">
        <f t="shared" si="6"/>
        <v>18.3</v>
      </c>
      <c r="Q42" s="191">
        <v>5</v>
      </c>
      <c r="R42" s="168">
        <v>3</v>
      </c>
      <c r="S42" s="168">
        <v>31</v>
      </c>
      <c r="T42" s="168">
        <v>3</v>
      </c>
      <c r="U42" s="186">
        <f t="shared" si="7"/>
        <v>9.7</v>
      </c>
      <c r="V42" s="166">
        <v>23</v>
      </c>
      <c r="W42" s="168">
        <v>3</v>
      </c>
      <c r="X42" s="182">
        <f t="shared" si="8"/>
        <v>13</v>
      </c>
      <c r="Y42" s="168">
        <v>18</v>
      </c>
      <c r="Z42" s="168">
        <v>2</v>
      </c>
      <c r="AA42" s="186">
        <f t="shared" si="9"/>
        <v>11.1</v>
      </c>
      <c r="AC42" s="133">
        <v>23</v>
      </c>
      <c r="AD42" s="120"/>
      <c r="AF42" s="129">
        <v>7.7</v>
      </c>
      <c r="AI42" s="130">
        <v>5</v>
      </c>
    </row>
    <row r="43" spans="1:35" s="58" customFormat="1" ht="15" customHeight="1">
      <c r="A43" s="42">
        <v>40</v>
      </c>
      <c r="B43" s="41">
        <v>344</v>
      </c>
      <c r="C43" s="13" t="s">
        <v>77</v>
      </c>
      <c r="D43" s="5" t="s">
        <v>193</v>
      </c>
      <c r="E43" s="42"/>
      <c r="F43" s="17"/>
      <c r="G43" s="168"/>
      <c r="H43" s="168"/>
      <c r="I43" s="168"/>
      <c r="J43" s="168"/>
      <c r="K43" s="186" t="str">
        <f t="shared" si="5"/>
        <v> </v>
      </c>
      <c r="L43" s="191">
        <v>13</v>
      </c>
      <c r="M43" s="168">
        <v>10</v>
      </c>
      <c r="N43" s="168">
        <v>140</v>
      </c>
      <c r="O43" s="168">
        <v>25</v>
      </c>
      <c r="P43" s="186">
        <f t="shared" si="6"/>
        <v>17.9</v>
      </c>
      <c r="Q43" s="191">
        <v>5</v>
      </c>
      <c r="R43" s="168">
        <v>1</v>
      </c>
      <c r="S43" s="168">
        <v>23</v>
      </c>
      <c r="T43" s="168">
        <v>2</v>
      </c>
      <c r="U43" s="186">
        <f t="shared" si="7"/>
        <v>8.7</v>
      </c>
      <c r="V43" s="166">
        <v>33</v>
      </c>
      <c r="W43" s="168">
        <v>4</v>
      </c>
      <c r="X43" s="182">
        <f t="shared" si="8"/>
        <v>12.1</v>
      </c>
      <c r="Y43" s="168">
        <v>24</v>
      </c>
      <c r="Z43" s="168">
        <v>1</v>
      </c>
      <c r="AA43" s="186">
        <f t="shared" si="9"/>
        <v>4.2</v>
      </c>
      <c r="AC43" s="133">
        <v>23.1</v>
      </c>
      <c r="AD43" s="120"/>
      <c r="AF43" s="129">
        <v>7.7</v>
      </c>
      <c r="AI43" s="130">
        <v>5.3</v>
      </c>
    </row>
    <row r="44" spans="1:35" s="58" customFormat="1" ht="15" customHeight="1">
      <c r="A44" s="42">
        <v>40</v>
      </c>
      <c r="B44" s="41">
        <v>345</v>
      </c>
      <c r="C44" s="13" t="s">
        <v>69</v>
      </c>
      <c r="D44" s="5" t="s">
        <v>195</v>
      </c>
      <c r="E44" s="42"/>
      <c r="F44" s="17"/>
      <c r="G44" s="168"/>
      <c r="H44" s="168"/>
      <c r="I44" s="168"/>
      <c r="J44" s="168"/>
      <c r="K44" s="186" t="str">
        <f t="shared" si="5"/>
        <v> </v>
      </c>
      <c r="L44" s="191">
        <v>13</v>
      </c>
      <c r="M44" s="168">
        <v>8</v>
      </c>
      <c r="N44" s="168">
        <v>109</v>
      </c>
      <c r="O44" s="168">
        <v>25</v>
      </c>
      <c r="P44" s="186">
        <f t="shared" si="6"/>
        <v>22.9</v>
      </c>
      <c r="Q44" s="191">
        <v>5</v>
      </c>
      <c r="R44" s="168">
        <v>4</v>
      </c>
      <c r="S44" s="168">
        <v>31</v>
      </c>
      <c r="T44" s="168">
        <v>5</v>
      </c>
      <c r="U44" s="186">
        <f t="shared" si="7"/>
        <v>16.1</v>
      </c>
      <c r="V44" s="166">
        <v>11</v>
      </c>
      <c r="W44" s="168">
        <v>0</v>
      </c>
      <c r="X44" s="182">
        <f t="shared" si="8"/>
        <v>0</v>
      </c>
      <c r="Y44" s="168">
        <v>11</v>
      </c>
      <c r="Z44" s="168">
        <v>0</v>
      </c>
      <c r="AA44" s="186">
        <f t="shared" si="9"/>
        <v>0</v>
      </c>
      <c r="AC44" s="133">
        <v>23.4</v>
      </c>
      <c r="AD44" s="120"/>
      <c r="AF44" s="129">
        <v>7.7</v>
      </c>
      <c r="AI44" s="130">
        <v>5.6</v>
      </c>
    </row>
    <row r="45" spans="1:35" s="58" customFormat="1" ht="15" customHeight="1">
      <c r="A45" s="42">
        <v>40</v>
      </c>
      <c r="B45" s="41">
        <v>348</v>
      </c>
      <c r="C45" s="13" t="s">
        <v>143</v>
      </c>
      <c r="D45" s="5" t="s">
        <v>240</v>
      </c>
      <c r="E45" s="42"/>
      <c r="F45" s="17"/>
      <c r="G45" s="168"/>
      <c r="H45" s="168"/>
      <c r="I45" s="168"/>
      <c r="J45" s="168"/>
      <c r="K45" s="186" t="str">
        <f t="shared" si="5"/>
        <v> </v>
      </c>
      <c r="L45" s="191">
        <v>10</v>
      </c>
      <c r="M45" s="168">
        <v>6</v>
      </c>
      <c r="N45" s="168">
        <v>110</v>
      </c>
      <c r="O45" s="168">
        <v>32</v>
      </c>
      <c r="P45" s="186">
        <f t="shared" si="6"/>
        <v>29.1</v>
      </c>
      <c r="Q45" s="191">
        <v>5</v>
      </c>
      <c r="R45" s="168">
        <v>2</v>
      </c>
      <c r="S45" s="168">
        <v>25</v>
      </c>
      <c r="T45" s="168">
        <v>4</v>
      </c>
      <c r="U45" s="186">
        <f t="shared" si="7"/>
        <v>16</v>
      </c>
      <c r="V45" s="166">
        <v>13</v>
      </c>
      <c r="W45" s="168">
        <v>1</v>
      </c>
      <c r="X45" s="182">
        <f t="shared" si="8"/>
        <v>7.7</v>
      </c>
      <c r="Y45" s="168">
        <v>13</v>
      </c>
      <c r="Z45" s="168">
        <v>1</v>
      </c>
      <c r="AA45" s="186">
        <f t="shared" si="9"/>
        <v>7.7</v>
      </c>
      <c r="AC45" s="133">
        <v>24.1</v>
      </c>
      <c r="AD45" s="120"/>
      <c r="AF45" s="129">
        <v>7.9</v>
      </c>
      <c r="AI45" s="130">
        <v>5.7</v>
      </c>
    </row>
    <row r="46" spans="1:35" s="58" customFormat="1" ht="15" customHeight="1">
      <c r="A46" s="42">
        <v>40</v>
      </c>
      <c r="B46" s="41">
        <v>349</v>
      </c>
      <c r="C46" s="13" t="s">
        <v>69</v>
      </c>
      <c r="D46" s="7" t="s">
        <v>118</v>
      </c>
      <c r="E46" s="42">
        <v>20</v>
      </c>
      <c r="F46" s="17" t="s">
        <v>416</v>
      </c>
      <c r="G46" s="168">
        <v>14</v>
      </c>
      <c r="H46" s="168">
        <v>9</v>
      </c>
      <c r="I46" s="168">
        <v>113</v>
      </c>
      <c r="J46" s="168">
        <v>25</v>
      </c>
      <c r="K46" s="186">
        <f t="shared" si="5"/>
        <v>22.1</v>
      </c>
      <c r="L46" s="191">
        <v>14</v>
      </c>
      <c r="M46" s="168">
        <v>9</v>
      </c>
      <c r="N46" s="168">
        <v>113</v>
      </c>
      <c r="O46" s="168">
        <v>25</v>
      </c>
      <c r="P46" s="186">
        <f t="shared" si="6"/>
        <v>22.1</v>
      </c>
      <c r="Q46" s="191">
        <v>6</v>
      </c>
      <c r="R46" s="168">
        <v>1</v>
      </c>
      <c r="S46" s="168">
        <v>34</v>
      </c>
      <c r="T46" s="168">
        <v>1</v>
      </c>
      <c r="U46" s="186">
        <f t="shared" si="7"/>
        <v>2.9</v>
      </c>
      <c r="V46" s="166">
        <v>20</v>
      </c>
      <c r="W46" s="168">
        <v>2</v>
      </c>
      <c r="X46" s="182">
        <f t="shared" si="8"/>
        <v>10</v>
      </c>
      <c r="Y46" s="168">
        <v>15</v>
      </c>
      <c r="Z46" s="168">
        <v>2</v>
      </c>
      <c r="AA46" s="186">
        <f t="shared" si="9"/>
        <v>13.3</v>
      </c>
      <c r="AC46" s="134">
        <v>24.7</v>
      </c>
      <c r="AD46" s="105">
        <f>COUNTA(AC34:AC46)</f>
        <v>13</v>
      </c>
      <c r="AF46" s="129">
        <v>8.2</v>
      </c>
      <c r="AI46" s="130">
        <v>5.9</v>
      </c>
    </row>
    <row r="47" spans="1:35" s="58" customFormat="1" ht="15" customHeight="1">
      <c r="A47" s="42">
        <v>40</v>
      </c>
      <c r="B47" s="41">
        <v>381</v>
      </c>
      <c r="C47" s="13" t="s">
        <v>69</v>
      </c>
      <c r="D47" s="5" t="s">
        <v>70</v>
      </c>
      <c r="E47" s="42"/>
      <c r="F47" s="17"/>
      <c r="G47" s="168"/>
      <c r="H47" s="168"/>
      <c r="I47" s="168"/>
      <c r="J47" s="168"/>
      <c r="K47" s="186" t="str">
        <f t="shared" si="5"/>
        <v> </v>
      </c>
      <c r="L47" s="191">
        <v>36</v>
      </c>
      <c r="M47" s="168">
        <v>24</v>
      </c>
      <c r="N47" s="168">
        <v>315</v>
      </c>
      <c r="O47" s="168">
        <v>61</v>
      </c>
      <c r="P47" s="186">
        <f t="shared" si="6"/>
        <v>19.4</v>
      </c>
      <c r="Q47" s="191">
        <v>5</v>
      </c>
      <c r="R47" s="168">
        <v>3</v>
      </c>
      <c r="S47" s="168">
        <v>25</v>
      </c>
      <c r="T47" s="168">
        <v>3</v>
      </c>
      <c r="U47" s="186">
        <f t="shared" si="7"/>
        <v>12</v>
      </c>
      <c r="V47" s="166">
        <v>34</v>
      </c>
      <c r="W47" s="168">
        <v>3</v>
      </c>
      <c r="X47" s="182">
        <f t="shared" si="8"/>
        <v>8.8</v>
      </c>
      <c r="Y47" s="168">
        <v>18</v>
      </c>
      <c r="Z47" s="168">
        <v>1</v>
      </c>
      <c r="AA47" s="186">
        <f t="shared" si="9"/>
        <v>5.6</v>
      </c>
      <c r="AC47" s="129">
        <v>25.3</v>
      </c>
      <c r="AF47" s="129">
        <v>8.5</v>
      </c>
      <c r="AI47" s="130">
        <v>5.9</v>
      </c>
    </row>
    <row r="48" spans="1:35" s="58" customFormat="1" ht="15" customHeight="1">
      <c r="A48" s="42">
        <v>40</v>
      </c>
      <c r="B48" s="11">
        <v>382</v>
      </c>
      <c r="C48" s="13" t="s">
        <v>69</v>
      </c>
      <c r="D48" s="5" t="s">
        <v>89</v>
      </c>
      <c r="E48" s="42">
        <v>30</v>
      </c>
      <c r="F48" s="17" t="s">
        <v>313</v>
      </c>
      <c r="G48" s="168">
        <v>37</v>
      </c>
      <c r="H48" s="168">
        <v>26</v>
      </c>
      <c r="I48" s="168">
        <v>442</v>
      </c>
      <c r="J48" s="168">
        <v>90</v>
      </c>
      <c r="K48" s="186">
        <f t="shared" si="5"/>
        <v>20.4</v>
      </c>
      <c r="L48" s="191">
        <v>32</v>
      </c>
      <c r="M48" s="168">
        <v>24</v>
      </c>
      <c r="N48" s="168">
        <v>416</v>
      </c>
      <c r="O48" s="168">
        <v>86</v>
      </c>
      <c r="P48" s="186">
        <f t="shared" si="6"/>
        <v>20.7</v>
      </c>
      <c r="Q48" s="191">
        <v>5</v>
      </c>
      <c r="R48" s="168">
        <v>2</v>
      </c>
      <c r="S48" s="168">
        <v>26</v>
      </c>
      <c r="T48" s="168">
        <v>4</v>
      </c>
      <c r="U48" s="186">
        <f t="shared" si="7"/>
        <v>15.4</v>
      </c>
      <c r="V48" s="166">
        <v>17</v>
      </c>
      <c r="W48" s="168">
        <v>2</v>
      </c>
      <c r="X48" s="182">
        <f t="shared" si="8"/>
        <v>11.8</v>
      </c>
      <c r="Y48" s="168">
        <v>15</v>
      </c>
      <c r="Z48" s="168">
        <v>1</v>
      </c>
      <c r="AA48" s="186">
        <f t="shared" si="9"/>
        <v>6.7</v>
      </c>
      <c r="AC48" s="129">
        <v>25.3</v>
      </c>
      <c r="AF48" s="129">
        <v>8.7</v>
      </c>
      <c r="AI48" s="130">
        <v>6.7</v>
      </c>
    </row>
    <row r="49" spans="1:35" s="58" customFormat="1" ht="15" customHeight="1">
      <c r="A49" s="42">
        <v>40</v>
      </c>
      <c r="B49" s="41">
        <v>383</v>
      </c>
      <c r="C49" s="13" t="s">
        <v>69</v>
      </c>
      <c r="D49" s="5" t="s">
        <v>108</v>
      </c>
      <c r="E49" s="42">
        <v>35</v>
      </c>
      <c r="F49" s="17" t="s">
        <v>313</v>
      </c>
      <c r="G49" s="168">
        <v>51</v>
      </c>
      <c r="H49" s="168">
        <v>46</v>
      </c>
      <c r="I49" s="168">
        <v>706</v>
      </c>
      <c r="J49" s="168">
        <v>223</v>
      </c>
      <c r="K49" s="186">
        <f t="shared" si="5"/>
        <v>31.6</v>
      </c>
      <c r="L49" s="191">
        <v>24</v>
      </c>
      <c r="M49" s="168">
        <v>20</v>
      </c>
      <c r="N49" s="168">
        <v>237</v>
      </c>
      <c r="O49" s="168">
        <v>65</v>
      </c>
      <c r="P49" s="186">
        <f t="shared" si="6"/>
        <v>27.4</v>
      </c>
      <c r="Q49" s="191">
        <v>5</v>
      </c>
      <c r="R49" s="168">
        <v>4</v>
      </c>
      <c r="S49" s="168">
        <v>28</v>
      </c>
      <c r="T49" s="168">
        <v>5</v>
      </c>
      <c r="U49" s="186">
        <f t="shared" si="7"/>
        <v>17.9</v>
      </c>
      <c r="V49" s="166">
        <v>19</v>
      </c>
      <c r="W49" s="168">
        <v>1</v>
      </c>
      <c r="X49" s="182">
        <f t="shared" si="8"/>
        <v>5.3</v>
      </c>
      <c r="Y49" s="168">
        <v>17</v>
      </c>
      <c r="Z49" s="168">
        <v>1</v>
      </c>
      <c r="AA49" s="186">
        <f t="shared" si="9"/>
        <v>5.9</v>
      </c>
      <c r="AC49" s="129">
        <v>25.3</v>
      </c>
      <c r="AF49" s="134">
        <v>8.8</v>
      </c>
      <c r="AG49" s="105">
        <f>COUNTA(AF34:AF49)</f>
        <v>16</v>
      </c>
      <c r="AI49" s="130">
        <v>6.9</v>
      </c>
    </row>
    <row r="50" spans="1:35" s="58" customFormat="1" ht="15" customHeight="1">
      <c r="A50" s="42">
        <v>40</v>
      </c>
      <c r="B50" s="41">
        <v>384</v>
      </c>
      <c r="C50" s="13" t="s">
        <v>69</v>
      </c>
      <c r="D50" s="5" t="s">
        <v>105</v>
      </c>
      <c r="E50" s="42">
        <v>20</v>
      </c>
      <c r="F50" s="17" t="s">
        <v>315</v>
      </c>
      <c r="G50" s="168">
        <v>23</v>
      </c>
      <c r="H50" s="168">
        <v>18</v>
      </c>
      <c r="I50" s="168">
        <v>207</v>
      </c>
      <c r="J50" s="168">
        <v>42</v>
      </c>
      <c r="K50" s="186">
        <f t="shared" si="5"/>
        <v>20.3</v>
      </c>
      <c r="L50" s="191">
        <v>23</v>
      </c>
      <c r="M50" s="168">
        <v>18</v>
      </c>
      <c r="N50" s="168">
        <v>207</v>
      </c>
      <c r="O50" s="168">
        <v>35</v>
      </c>
      <c r="P50" s="186">
        <f t="shared" si="6"/>
        <v>16.9</v>
      </c>
      <c r="Q50" s="191">
        <v>5</v>
      </c>
      <c r="R50" s="168">
        <v>2</v>
      </c>
      <c r="S50" s="168">
        <v>26</v>
      </c>
      <c r="T50" s="168">
        <v>3</v>
      </c>
      <c r="U50" s="186">
        <f t="shared" si="7"/>
        <v>11.5</v>
      </c>
      <c r="V50" s="166">
        <v>12</v>
      </c>
      <c r="W50" s="168">
        <v>3</v>
      </c>
      <c r="X50" s="182">
        <f t="shared" si="8"/>
        <v>25</v>
      </c>
      <c r="Y50" s="168">
        <v>11</v>
      </c>
      <c r="Z50" s="168">
        <v>3</v>
      </c>
      <c r="AA50" s="186">
        <f t="shared" si="9"/>
        <v>27.3</v>
      </c>
      <c r="AC50" s="129">
        <v>27</v>
      </c>
      <c r="AF50" s="129">
        <v>10</v>
      </c>
      <c r="AI50" s="130">
        <v>7</v>
      </c>
    </row>
    <row r="51" spans="1:35" s="58" customFormat="1" ht="15" customHeight="1">
      <c r="A51" s="42">
        <v>40</v>
      </c>
      <c r="B51" s="11">
        <v>401</v>
      </c>
      <c r="C51" s="13" t="s">
        <v>69</v>
      </c>
      <c r="D51" s="5" t="s">
        <v>197</v>
      </c>
      <c r="E51" s="42"/>
      <c r="F51" s="17"/>
      <c r="G51" s="168"/>
      <c r="H51" s="168"/>
      <c r="I51" s="168"/>
      <c r="J51" s="168"/>
      <c r="K51" s="186" t="str">
        <f t="shared" si="5"/>
        <v> </v>
      </c>
      <c r="L51" s="191">
        <v>20</v>
      </c>
      <c r="M51" s="168">
        <v>15</v>
      </c>
      <c r="N51" s="168">
        <v>204</v>
      </c>
      <c r="O51" s="168">
        <v>60</v>
      </c>
      <c r="P51" s="186">
        <f t="shared" si="6"/>
        <v>29.4</v>
      </c>
      <c r="Q51" s="191">
        <v>5</v>
      </c>
      <c r="R51" s="168">
        <v>2</v>
      </c>
      <c r="S51" s="168">
        <v>21</v>
      </c>
      <c r="T51" s="168">
        <v>3</v>
      </c>
      <c r="U51" s="186">
        <f t="shared" si="7"/>
        <v>14.3</v>
      </c>
      <c r="V51" s="166">
        <v>14</v>
      </c>
      <c r="W51" s="168">
        <v>0</v>
      </c>
      <c r="X51" s="182">
        <f t="shared" si="8"/>
        <v>0</v>
      </c>
      <c r="Y51" s="168">
        <v>13</v>
      </c>
      <c r="Z51" s="168">
        <v>0</v>
      </c>
      <c r="AA51" s="186">
        <f t="shared" si="9"/>
        <v>0</v>
      </c>
      <c r="AC51" s="129">
        <v>27.4</v>
      </c>
      <c r="AF51" s="129">
        <v>10</v>
      </c>
      <c r="AI51" s="130">
        <v>7.7</v>
      </c>
    </row>
    <row r="52" spans="1:35" s="58" customFormat="1" ht="15" customHeight="1">
      <c r="A52" s="42">
        <v>40</v>
      </c>
      <c r="B52" s="11">
        <v>402</v>
      </c>
      <c r="C52" s="13" t="s">
        <v>69</v>
      </c>
      <c r="D52" s="7" t="s">
        <v>102</v>
      </c>
      <c r="E52" s="42">
        <v>22.9</v>
      </c>
      <c r="F52" s="17" t="s">
        <v>311</v>
      </c>
      <c r="G52" s="177">
        <v>38</v>
      </c>
      <c r="H52" s="177">
        <v>25</v>
      </c>
      <c r="I52" s="177">
        <v>256</v>
      </c>
      <c r="J52" s="177">
        <v>52</v>
      </c>
      <c r="K52" s="187">
        <f t="shared" si="5"/>
        <v>20.3</v>
      </c>
      <c r="L52" s="194">
        <v>9</v>
      </c>
      <c r="M52" s="177">
        <v>5</v>
      </c>
      <c r="N52" s="177">
        <v>85</v>
      </c>
      <c r="O52" s="177">
        <v>8</v>
      </c>
      <c r="P52" s="187">
        <f t="shared" si="6"/>
        <v>9.4</v>
      </c>
      <c r="Q52" s="194">
        <v>5</v>
      </c>
      <c r="R52" s="177">
        <v>3</v>
      </c>
      <c r="S52" s="177">
        <v>27</v>
      </c>
      <c r="T52" s="177">
        <v>4</v>
      </c>
      <c r="U52" s="187">
        <f t="shared" si="7"/>
        <v>14.8</v>
      </c>
      <c r="V52" s="199">
        <v>15</v>
      </c>
      <c r="W52" s="177">
        <v>1</v>
      </c>
      <c r="X52" s="204">
        <f t="shared" si="8"/>
        <v>6.7</v>
      </c>
      <c r="Y52" s="177">
        <v>7</v>
      </c>
      <c r="Z52" s="177">
        <v>0</v>
      </c>
      <c r="AA52" s="187">
        <f t="shared" si="9"/>
        <v>0</v>
      </c>
      <c r="AC52" s="129">
        <v>27.6</v>
      </c>
      <c r="AF52" s="129">
        <v>10.9</v>
      </c>
      <c r="AI52" s="130">
        <v>7.7</v>
      </c>
    </row>
    <row r="53" spans="1:35" s="58" customFormat="1" ht="15" customHeight="1">
      <c r="A53" s="42">
        <v>40</v>
      </c>
      <c r="B53" s="41">
        <v>406</v>
      </c>
      <c r="C53" s="13" t="s">
        <v>143</v>
      </c>
      <c r="D53" s="5" t="s">
        <v>191</v>
      </c>
      <c r="E53" s="42"/>
      <c r="F53" s="17"/>
      <c r="G53" s="168"/>
      <c r="H53" s="168"/>
      <c r="I53" s="168"/>
      <c r="J53" s="168"/>
      <c r="K53" s="186" t="str">
        <f t="shared" si="5"/>
        <v> </v>
      </c>
      <c r="L53" s="191">
        <v>6</v>
      </c>
      <c r="M53" s="168">
        <v>3</v>
      </c>
      <c r="N53" s="168">
        <v>50</v>
      </c>
      <c r="O53" s="168">
        <v>7</v>
      </c>
      <c r="P53" s="186">
        <f t="shared" si="6"/>
        <v>14</v>
      </c>
      <c r="Q53" s="191">
        <v>32</v>
      </c>
      <c r="R53" s="168">
        <v>2</v>
      </c>
      <c r="S53" s="168">
        <v>32</v>
      </c>
      <c r="T53" s="168">
        <v>2</v>
      </c>
      <c r="U53" s="186">
        <f t="shared" si="7"/>
        <v>6.3</v>
      </c>
      <c r="V53" s="166">
        <v>7</v>
      </c>
      <c r="W53" s="168">
        <v>1</v>
      </c>
      <c r="X53" s="182">
        <f t="shared" si="8"/>
        <v>14.3</v>
      </c>
      <c r="Y53" s="168">
        <v>7</v>
      </c>
      <c r="Z53" s="168">
        <v>1</v>
      </c>
      <c r="AA53" s="186">
        <f t="shared" si="9"/>
        <v>14.3</v>
      </c>
      <c r="AC53" s="129">
        <v>27.6</v>
      </c>
      <c r="AF53" s="129">
        <v>11.1</v>
      </c>
      <c r="AI53" s="130">
        <v>7.9</v>
      </c>
    </row>
    <row r="54" spans="1:35" s="58" customFormat="1" ht="15" customHeight="1">
      <c r="A54" s="42">
        <v>40</v>
      </c>
      <c r="B54" s="41">
        <v>421</v>
      </c>
      <c r="C54" s="13" t="s">
        <v>69</v>
      </c>
      <c r="D54" s="5" t="s">
        <v>229</v>
      </c>
      <c r="E54" s="42"/>
      <c r="F54" s="17"/>
      <c r="G54" s="168"/>
      <c r="H54" s="168"/>
      <c r="I54" s="168"/>
      <c r="J54" s="168"/>
      <c r="K54" s="186" t="str">
        <f t="shared" si="5"/>
        <v> </v>
      </c>
      <c r="L54" s="191">
        <v>12</v>
      </c>
      <c r="M54" s="168">
        <v>10</v>
      </c>
      <c r="N54" s="168">
        <v>135</v>
      </c>
      <c r="O54" s="168">
        <v>29</v>
      </c>
      <c r="P54" s="186">
        <f t="shared" si="6"/>
        <v>21.5</v>
      </c>
      <c r="Q54" s="191">
        <v>6</v>
      </c>
      <c r="R54" s="168">
        <v>3</v>
      </c>
      <c r="S54" s="168">
        <v>33</v>
      </c>
      <c r="T54" s="168">
        <v>4</v>
      </c>
      <c r="U54" s="186">
        <f t="shared" si="7"/>
        <v>12.1</v>
      </c>
      <c r="V54" s="166">
        <v>21</v>
      </c>
      <c r="W54" s="168">
        <v>0</v>
      </c>
      <c r="X54" s="182">
        <f t="shared" si="8"/>
        <v>0</v>
      </c>
      <c r="Y54" s="168">
        <v>21</v>
      </c>
      <c r="Z54" s="168">
        <v>0</v>
      </c>
      <c r="AA54" s="186">
        <f t="shared" si="9"/>
        <v>0</v>
      </c>
      <c r="AC54" s="129">
        <v>28.1</v>
      </c>
      <c r="AF54" s="129">
        <v>11.1</v>
      </c>
      <c r="AI54" s="130">
        <v>8.1</v>
      </c>
    </row>
    <row r="55" spans="1:36" s="58" customFormat="1" ht="15" customHeight="1">
      <c r="A55" s="42">
        <v>40</v>
      </c>
      <c r="B55" s="41">
        <v>447</v>
      </c>
      <c r="C55" s="13" t="s">
        <v>69</v>
      </c>
      <c r="D55" s="5" t="s">
        <v>158</v>
      </c>
      <c r="E55" s="42">
        <v>40</v>
      </c>
      <c r="F55" s="17" t="s">
        <v>310</v>
      </c>
      <c r="G55" s="168">
        <v>32</v>
      </c>
      <c r="H55" s="168">
        <v>31</v>
      </c>
      <c r="I55" s="168">
        <v>411</v>
      </c>
      <c r="J55" s="168">
        <v>158</v>
      </c>
      <c r="K55" s="186">
        <f t="shared" si="5"/>
        <v>38.4</v>
      </c>
      <c r="L55" s="191">
        <v>32</v>
      </c>
      <c r="M55" s="168">
        <v>31</v>
      </c>
      <c r="N55" s="168">
        <v>411</v>
      </c>
      <c r="O55" s="168">
        <v>158</v>
      </c>
      <c r="P55" s="186">
        <f t="shared" si="6"/>
        <v>38.4</v>
      </c>
      <c r="Q55" s="191">
        <v>5</v>
      </c>
      <c r="R55" s="168">
        <v>4</v>
      </c>
      <c r="S55" s="168">
        <v>36</v>
      </c>
      <c r="T55" s="168">
        <v>6</v>
      </c>
      <c r="U55" s="186">
        <f t="shared" si="7"/>
        <v>16.7</v>
      </c>
      <c r="V55" s="166">
        <v>30</v>
      </c>
      <c r="W55" s="168">
        <v>3</v>
      </c>
      <c r="X55" s="182">
        <f t="shared" si="8"/>
        <v>10</v>
      </c>
      <c r="Y55" s="168">
        <v>30</v>
      </c>
      <c r="Z55" s="168">
        <v>3</v>
      </c>
      <c r="AA55" s="186">
        <f t="shared" si="9"/>
        <v>10</v>
      </c>
      <c r="AC55" s="129">
        <v>28.2</v>
      </c>
      <c r="AF55" s="129">
        <v>11.1</v>
      </c>
      <c r="AI55" s="135">
        <v>8.6</v>
      </c>
      <c r="AJ55" s="105">
        <f>COUNTA(AI41:AI55)</f>
        <v>15</v>
      </c>
    </row>
    <row r="56" spans="1:35" s="58" customFormat="1" ht="15" customHeight="1">
      <c r="A56" s="42">
        <v>40</v>
      </c>
      <c r="B56" s="41">
        <v>448</v>
      </c>
      <c r="C56" s="13" t="s">
        <v>69</v>
      </c>
      <c r="D56" s="5" t="s">
        <v>250</v>
      </c>
      <c r="E56" s="42"/>
      <c r="F56" s="17"/>
      <c r="G56" s="168"/>
      <c r="H56" s="168"/>
      <c r="I56" s="168"/>
      <c r="J56" s="168"/>
      <c r="K56" s="186" t="str">
        <f t="shared" si="5"/>
        <v> </v>
      </c>
      <c r="L56" s="191">
        <v>7</v>
      </c>
      <c r="M56" s="168">
        <v>6</v>
      </c>
      <c r="N56" s="168">
        <v>61</v>
      </c>
      <c r="O56" s="168">
        <v>7</v>
      </c>
      <c r="P56" s="186">
        <f t="shared" si="6"/>
        <v>11.5</v>
      </c>
      <c r="Q56" s="191">
        <v>5</v>
      </c>
      <c r="R56" s="168">
        <v>2</v>
      </c>
      <c r="S56" s="168">
        <v>27</v>
      </c>
      <c r="T56" s="168">
        <v>3</v>
      </c>
      <c r="U56" s="186">
        <f t="shared" si="7"/>
        <v>11.1</v>
      </c>
      <c r="V56" s="166">
        <v>8</v>
      </c>
      <c r="W56" s="168">
        <v>0</v>
      </c>
      <c r="X56" s="182">
        <f t="shared" si="8"/>
        <v>0</v>
      </c>
      <c r="Y56" s="168">
        <v>8</v>
      </c>
      <c r="Z56" s="168">
        <v>0</v>
      </c>
      <c r="AA56" s="186">
        <f t="shared" si="9"/>
        <v>0</v>
      </c>
      <c r="AC56" s="129">
        <v>28.4</v>
      </c>
      <c r="AF56" s="129">
        <v>11.8</v>
      </c>
      <c r="AI56" s="130">
        <v>10</v>
      </c>
    </row>
    <row r="57" spans="1:35" s="58" customFormat="1" ht="15" customHeight="1">
      <c r="A57" s="42">
        <v>40</v>
      </c>
      <c r="B57" s="41">
        <v>503</v>
      </c>
      <c r="C57" s="13" t="s">
        <v>69</v>
      </c>
      <c r="D57" s="5" t="s">
        <v>186</v>
      </c>
      <c r="E57" s="42"/>
      <c r="F57" s="17"/>
      <c r="G57" s="167"/>
      <c r="H57" s="168"/>
      <c r="I57" s="168"/>
      <c r="J57" s="191"/>
      <c r="K57" s="186" t="str">
        <f t="shared" si="5"/>
        <v> </v>
      </c>
      <c r="L57" s="191">
        <v>19</v>
      </c>
      <c r="M57" s="168">
        <v>11</v>
      </c>
      <c r="N57" s="168">
        <v>188</v>
      </c>
      <c r="O57" s="168">
        <v>33</v>
      </c>
      <c r="P57" s="186">
        <f t="shared" si="6"/>
        <v>17.6</v>
      </c>
      <c r="Q57" s="191">
        <v>5</v>
      </c>
      <c r="R57" s="168">
        <v>2</v>
      </c>
      <c r="S57" s="168">
        <v>31</v>
      </c>
      <c r="T57" s="168">
        <v>3</v>
      </c>
      <c r="U57" s="186">
        <f t="shared" si="7"/>
        <v>9.7</v>
      </c>
      <c r="V57" s="166">
        <v>14</v>
      </c>
      <c r="W57" s="168">
        <v>3</v>
      </c>
      <c r="X57" s="182">
        <f t="shared" si="8"/>
        <v>21.4</v>
      </c>
      <c r="Y57" s="168">
        <v>14</v>
      </c>
      <c r="Z57" s="168">
        <v>3</v>
      </c>
      <c r="AA57" s="186">
        <f t="shared" si="9"/>
        <v>21.4</v>
      </c>
      <c r="AC57" s="129">
        <v>28.5</v>
      </c>
      <c r="AF57" s="129">
        <v>11.9</v>
      </c>
      <c r="AI57" s="130">
        <v>10</v>
      </c>
    </row>
    <row r="58" spans="1:35" s="58" customFormat="1" ht="15" customHeight="1">
      <c r="A58" s="42">
        <v>40</v>
      </c>
      <c r="B58" s="41">
        <v>522</v>
      </c>
      <c r="C58" s="13" t="s">
        <v>69</v>
      </c>
      <c r="D58" s="5" t="s">
        <v>175</v>
      </c>
      <c r="E58" s="42">
        <v>30</v>
      </c>
      <c r="F58" s="17" t="s">
        <v>316</v>
      </c>
      <c r="G58" s="168">
        <v>16</v>
      </c>
      <c r="H58" s="168">
        <v>14</v>
      </c>
      <c r="I58" s="168">
        <v>180</v>
      </c>
      <c r="J58" s="168">
        <v>34</v>
      </c>
      <c r="K58" s="186">
        <f t="shared" si="5"/>
        <v>18.9</v>
      </c>
      <c r="L58" s="191">
        <v>16</v>
      </c>
      <c r="M58" s="168">
        <v>14</v>
      </c>
      <c r="N58" s="168">
        <v>180</v>
      </c>
      <c r="O58" s="168">
        <v>34</v>
      </c>
      <c r="P58" s="186">
        <f t="shared" si="6"/>
        <v>18.9</v>
      </c>
      <c r="Q58" s="191">
        <v>6</v>
      </c>
      <c r="R58" s="168">
        <v>3</v>
      </c>
      <c r="S58" s="168">
        <v>31</v>
      </c>
      <c r="T58" s="168">
        <v>4</v>
      </c>
      <c r="U58" s="186">
        <f t="shared" si="7"/>
        <v>12.9</v>
      </c>
      <c r="V58" s="166">
        <v>10</v>
      </c>
      <c r="W58" s="168">
        <v>0</v>
      </c>
      <c r="X58" s="182">
        <f t="shared" si="8"/>
        <v>0</v>
      </c>
      <c r="Y58" s="168">
        <v>10</v>
      </c>
      <c r="Z58" s="168">
        <v>0</v>
      </c>
      <c r="AA58" s="186">
        <f t="shared" si="9"/>
        <v>0</v>
      </c>
      <c r="AC58" s="129">
        <v>29.1</v>
      </c>
      <c r="AF58" s="129">
        <v>11.9</v>
      </c>
      <c r="AI58" s="130">
        <v>10</v>
      </c>
    </row>
    <row r="59" spans="1:35" s="58" customFormat="1" ht="15" customHeight="1">
      <c r="A59" s="42">
        <v>40</v>
      </c>
      <c r="B59" s="41">
        <v>544</v>
      </c>
      <c r="C59" s="13" t="s">
        <v>69</v>
      </c>
      <c r="D59" s="5" t="s">
        <v>227</v>
      </c>
      <c r="E59" s="42">
        <v>30</v>
      </c>
      <c r="F59" s="17" t="s">
        <v>311</v>
      </c>
      <c r="G59" s="319" t="s">
        <v>228</v>
      </c>
      <c r="H59" s="320"/>
      <c r="I59" s="320"/>
      <c r="J59" s="321"/>
      <c r="K59" s="186"/>
      <c r="L59" s="191">
        <v>19</v>
      </c>
      <c r="M59" s="168">
        <v>17</v>
      </c>
      <c r="N59" s="168">
        <v>191</v>
      </c>
      <c r="O59" s="168">
        <v>17</v>
      </c>
      <c r="P59" s="186">
        <f t="shared" si="6"/>
        <v>8.9</v>
      </c>
      <c r="Q59" s="191">
        <v>6</v>
      </c>
      <c r="R59" s="168">
        <v>2</v>
      </c>
      <c r="S59" s="168">
        <v>39</v>
      </c>
      <c r="T59" s="168">
        <v>2</v>
      </c>
      <c r="U59" s="186">
        <f t="shared" si="7"/>
        <v>5.1</v>
      </c>
      <c r="V59" s="166">
        <v>10</v>
      </c>
      <c r="W59" s="168">
        <v>2</v>
      </c>
      <c r="X59" s="182">
        <f t="shared" si="8"/>
        <v>20</v>
      </c>
      <c r="Y59" s="168">
        <v>9</v>
      </c>
      <c r="Z59" s="168">
        <v>2</v>
      </c>
      <c r="AA59" s="186">
        <f t="shared" si="9"/>
        <v>22.2</v>
      </c>
      <c r="AC59" s="129">
        <v>29.4</v>
      </c>
      <c r="AF59" s="129">
        <v>12.1</v>
      </c>
      <c r="AI59" s="130">
        <v>11.1</v>
      </c>
    </row>
    <row r="60" spans="1:35" s="58" customFormat="1" ht="15" customHeight="1">
      <c r="A60" s="42">
        <v>40</v>
      </c>
      <c r="B60" s="41">
        <v>601</v>
      </c>
      <c r="C60" s="13" t="s">
        <v>69</v>
      </c>
      <c r="D60" s="5" t="s">
        <v>220</v>
      </c>
      <c r="E60" s="42"/>
      <c r="F60" s="17"/>
      <c r="G60" s="168"/>
      <c r="H60" s="168"/>
      <c r="I60" s="168"/>
      <c r="J60" s="168"/>
      <c r="K60" s="186" t="str">
        <f aca="true" t="shared" si="10" ref="K60:K70">IF(G60=""," ",ROUND(J60/I60*100,1))</f>
        <v> </v>
      </c>
      <c r="L60" s="191">
        <v>21</v>
      </c>
      <c r="M60" s="168">
        <v>10</v>
      </c>
      <c r="N60" s="168">
        <v>221</v>
      </c>
      <c r="O60" s="168">
        <v>43</v>
      </c>
      <c r="P60" s="186">
        <f t="shared" si="6"/>
        <v>19.5</v>
      </c>
      <c r="Q60" s="191">
        <v>5</v>
      </c>
      <c r="R60" s="168">
        <v>2</v>
      </c>
      <c r="S60" s="168">
        <v>31</v>
      </c>
      <c r="T60" s="168">
        <v>3</v>
      </c>
      <c r="U60" s="186">
        <f t="shared" si="7"/>
        <v>9.7</v>
      </c>
      <c r="V60" s="166">
        <v>9</v>
      </c>
      <c r="W60" s="168">
        <v>0</v>
      </c>
      <c r="X60" s="182">
        <f t="shared" si="8"/>
        <v>0</v>
      </c>
      <c r="Y60" s="168">
        <v>9</v>
      </c>
      <c r="Z60" s="168">
        <v>0</v>
      </c>
      <c r="AA60" s="186">
        <f t="shared" si="9"/>
        <v>0</v>
      </c>
      <c r="AC60" s="129">
        <v>29.5</v>
      </c>
      <c r="AF60" s="129">
        <v>12.5</v>
      </c>
      <c r="AI60" s="130">
        <v>11.1</v>
      </c>
    </row>
    <row r="61" spans="1:35" s="58" customFormat="1" ht="15" customHeight="1">
      <c r="A61" s="42">
        <v>40</v>
      </c>
      <c r="B61" s="41">
        <v>602</v>
      </c>
      <c r="C61" s="13" t="s">
        <v>69</v>
      </c>
      <c r="D61" s="5" t="s">
        <v>259</v>
      </c>
      <c r="E61" s="42"/>
      <c r="F61" s="17"/>
      <c r="G61" s="168"/>
      <c r="H61" s="168"/>
      <c r="I61" s="168"/>
      <c r="J61" s="168"/>
      <c r="K61" s="186" t="str">
        <f t="shared" si="10"/>
        <v> </v>
      </c>
      <c r="L61" s="191">
        <v>21</v>
      </c>
      <c r="M61" s="168">
        <v>13</v>
      </c>
      <c r="N61" s="168">
        <v>157</v>
      </c>
      <c r="O61" s="168">
        <v>25</v>
      </c>
      <c r="P61" s="186">
        <f t="shared" si="6"/>
        <v>15.9</v>
      </c>
      <c r="Q61" s="191">
        <v>6</v>
      </c>
      <c r="R61" s="168">
        <v>2</v>
      </c>
      <c r="S61" s="168">
        <v>38</v>
      </c>
      <c r="T61" s="168">
        <v>3</v>
      </c>
      <c r="U61" s="186">
        <f t="shared" si="7"/>
        <v>7.9</v>
      </c>
      <c r="V61" s="166">
        <v>6</v>
      </c>
      <c r="W61" s="168">
        <v>0</v>
      </c>
      <c r="X61" s="182">
        <f t="shared" si="8"/>
        <v>0</v>
      </c>
      <c r="Y61" s="168">
        <v>5</v>
      </c>
      <c r="Z61" s="168">
        <v>0</v>
      </c>
      <c r="AA61" s="186">
        <f t="shared" si="9"/>
        <v>0</v>
      </c>
      <c r="AC61" s="129">
        <v>29.6</v>
      </c>
      <c r="AF61" s="129">
        <v>12.5</v>
      </c>
      <c r="AI61" s="130">
        <v>12.5</v>
      </c>
    </row>
    <row r="62" spans="1:35" s="58" customFormat="1" ht="15" customHeight="1">
      <c r="A62" s="42">
        <v>40</v>
      </c>
      <c r="B62" s="41">
        <v>604</v>
      </c>
      <c r="C62" s="13" t="s">
        <v>69</v>
      </c>
      <c r="D62" s="5" t="s">
        <v>82</v>
      </c>
      <c r="E62" s="42">
        <v>25</v>
      </c>
      <c r="F62" s="17" t="s">
        <v>313</v>
      </c>
      <c r="G62" s="168">
        <v>29</v>
      </c>
      <c r="H62" s="168">
        <v>16</v>
      </c>
      <c r="I62" s="168">
        <v>253</v>
      </c>
      <c r="J62" s="191">
        <v>69</v>
      </c>
      <c r="K62" s="186">
        <f t="shared" si="10"/>
        <v>27.3</v>
      </c>
      <c r="L62" s="191">
        <v>23</v>
      </c>
      <c r="M62" s="168">
        <v>3</v>
      </c>
      <c r="N62" s="168">
        <v>24</v>
      </c>
      <c r="O62" s="168">
        <v>4</v>
      </c>
      <c r="P62" s="186">
        <f t="shared" si="6"/>
        <v>16.7</v>
      </c>
      <c r="Q62" s="191">
        <v>5</v>
      </c>
      <c r="R62" s="168">
        <v>3</v>
      </c>
      <c r="S62" s="168">
        <v>30</v>
      </c>
      <c r="T62" s="168">
        <v>4</v>
      </c>
      <c r="U62" s="186">
        <f t="shared" si="7"/>
        <v>13.3</v>
      </c>
      <c r="V62" s="166">
        <v>18</v>
      </c>
      <c r="W62" s="168">
        <v>2</v>
      </c>
      <c r="X62" s="182">
        <f t="shared" si="8"/>
        <v>11.1</v>
      </c>
      <c r="Y62" s="168">
        <v>8</v>
      </c>
      <c r="Z62" s="168">
        <v>0</v>
      </c>
      <c r="AA62" s="186">
        <f t="shared" si="9"/>
        <v>0</v>
      </c>
      <c r="AC62" s="134">
        <v>29.7</v>
      </c>
      <c r="AD62" s="105">
        <f>COUNTA(AC47:AC62)</f>
        <v>16</v>
      </c>
      <c r="AF62" s="129">
        <v>13</v>
      </c>
      <c r="AI62" s="130">
        <v>13.3</v>
      </c>
    </row>
    <row r="63" spans="1:35" s="58" customFormat="1" ht="15" customHeight="1">
      <c r="A63" s="42">
        <v>40</v>
      </c>
      <c r="B63" s="41">
        <v>605</v>
      </c>
      <c r="C63" s="13" t="s">
        <v>69</v>
      </c>
      <c r="D63" s="5" t="s">
        <v>188</v>
      </c>
      <c r="E63" s="42"/>
      <c r="F63" s="17"/>
      <c r="G63" s="168"/>
      <c r="H63" s="168"/>
      <c r="I63" s="168"/>
      <c r="J63" s="168"/>
      <c r="K63" s="186" t="str">
        <f t="shared" si="10"/>
        <v> </v>
      </c>
      <c r="L63" s="191">
        <v>12</v>
      </c>
      <c r="M63" s="168">
        <v>8</v>
      </c>
      <c r="N63" s="168">
        <v>121</v>
      </c>
      <c r="O63" s="168">
        <v>18</v>
      </c>
      <c r="P63" s="186">
        <f t="shared" si="6"/>
        <v>14.9</v>
      </c>
      <c r="Q63" s="191">
        <v>5</v>
      </c>
      <c r="R63" s="168">
        <v>4</v>
      </c>
      <c r="S63" s="168">
        <v>35</v>
      </c>
      <c r="T63" s="168">
        <v>3</v>
      </c>
      <c r="U63" s="186">
        <f t="shared" si="7"/>
        <v>8.6</v>
      </c>
      <c r="V63" s="166">
        <v>26</v>
      </c>
      <c r="W63" s="168">
        <v>2</v>
      </c>
      <c r="X63" s="182">
        <f t="shared" si="8"/>
        <v>7.7</v>
      </c>
      <c r="Y63" s="168">
        <v>21</v>
      </c>
      <c r="Z63" s="168">
        <v>1</v>
      </c>
      <c r="AA63" s="186">
        <f t="shared" si="9"/>
        <v>4.8</v>
      </c>
      <c r="AC63" s="129">
        <v>30.8</v>
      </c>
      <c r="AF63" s="129">
        <v>13.3</v>
      </c>
      <c r="AI63" s="130">
        <v>14.3</v>
      </c>
    </row>
    <row r="64" spans="1:36" s="58" customFormat="1" ht="15" customHeight="1">
      <c r="A64" s="42">
        <v>40</v>
      </c>
      <c r="B64" s="41">
        <v>608</v>
      </c>
      <c r="C64" s="13" t="s">
        <v>69</v>
      </c>
      <c r="D64" s="5" t="s">
        <v>94</v>
      </c>
      <c r="E64" s="42"/>
      <c r="F64" s="17"/>
      <c r="G64" s="168"/>
      <c r="H64" s="168"/>
      <c r="I64" s="168"/>
      <c r="J64" s="168"/>
      <c r="K64" s="186" t="str">
        <f t="shared" si="10"/>
        <v> </v>
      </c>
      <c r="L64" s="191">
        <v>13</v>
      </c>
      <c r="M64" s="168">
        <v>7</v>
      </c>
      <c r="N64" s="168">
        <v>251</v>
      </c>
      <c r="O64" s="168">
        <v>49</v>
      </c>
      <c r="P64" s="186">
        <f t="shared" si="6"/>
        <v>19.5</v>
      </c>
      <c r="Q64" s="191">
        <v>5</v>
      </c>
      <c r="R64" s="168">
        <v>5</v>
      </c>
      <c r="S64" s="168">
        <v>25</v>
      </c>
      <c r="T64" s="168">
        <v>1</v>
      </c>
      <c r="U64" s="186">
        <f t="shared" si="7"/>
        <v>4</v>
      </c>
      <c r="V64" s="166">
        <v>11</v>
      </c>
      <c r="W64" s="168">
        <v>0</v>
      </c>
      <c r="X64" s="182">
        <f t="shared" si="8"/>
        <v>0</v>
      </c>
      <c r="Y64" s="168">
        <v>11</v>
      </c>
      <c r="Z64" s="168">
        <v>0</v>
      </c>
      <c r="AA64" s="186">
        <f t="shared" si="9"/>
        <v>0</v>
      </c>
      <c r="AC64" s="129">
        <v>31</v>
      </c>
      <c r="AF64" s="134">
        <v>14.3</v>
      </c>
      <c r="AG64" s="105">
        <f>COUNTA(AF50:AF64)</f>
        <v>15</v>
      </c>
      <c r="AI64" s="135">
        <v>14.3</v>
      </c>
      <c r="AJ64" s="105">
        <f>COUNTA(AI56:AI64)</f>
        <v>9</v>
      </c>
    </row>
    <row r="65" spans="1:35" s="58" customFormat="1" ht="15" customHeight="1">
      <c r="A65" s="42">
        <v>40</v>
      </c>
      <c r="B65" s="41">
        <v>610</v>
      </c>
      <c r="C65" s="13" t="s">
        <v>69</v>
      </c>
      <c r="D65" s="7" t="s">
        <v>129</v>
      </c>
      <c r="E65" s="42"/>
      <c r="F65" s="17"/>
      <c r="G65" s="168"/>
      <c r="H65" s="168"/>
      <c r="I65" s="168"/>
      <c r="J65" s="168"/>
      <c r="K65" s="186" t="str">
        <f t="shared" si="10"/>
        <v> </v>
      </c>
      <c r="L65" s="191">
        <v>16</v>
      </c>
      <c r="M65" s="168">
        <v>9</v>
      </c>
      <c r="N65" s="168">
        <v>202</v>
      </c>
      <c r="O65" s="168">
        <v>19</v>
      </c>
      <c r="P65" s="186">
        <f t="shared" si="6"/>
        <v>9.4</v>
      </c>
      <c r="Q65" s="191">
        <v>6</v>
      </c>
      <c r="R65" s="168">
        <v>3</v>
      </c>
      <c r="S65" s="168">
        <v>37</v>
      </c>
      <c r="T65" s="168">
        <v>5</v>
      </c>
      <c r="U65" s="186">
        <f t="shared" si="7"/>
        <v>13.5</v>
      </c>
      <c r="V65" s="166">
        <v>21</v>
      </c>
      <c r="W65" s="168">
        <v>1</v>
      </c>
      <c r="X65" s="182">
        <f t="shared" si="8"/>
        <v>4.8</v>
      </c>
      <c r="Y65" s="168">
        <v>21</v>
      </c>
      <c r="Z65" s="168">
        <v>1</v>
      </c>
      <c r="AA65" s="186">
        <f t="shared" si="9"/>
        <v>4.8</v>
      </c>
      <c r="AC65" s="129">
        <v>31.8</v>
      </c>
      <c r="AF65" s="136">
        <v>16.7</v>
      </c>
      <c r="AG65" s="3"/>
      <c r="AI65" s="130">
        <v>15.8</v>
      </c>
    </row>
    <row r="66" spans="1:36" s="58" customFormat="1" ht="15" customHeight="1">
      <c r="A66" s="42">
        <v>40</v>
      </c>
      <c r="B66" s="41">
        <v>621</v>
      </c>
      <c r="C66" s="13" t="s">
        <v>69</v>
      </c>
      <c r="D66" s="5" t="s">
        <v>113</v>
      </c>
      <c r="E66" s="42">
        <v>30</v>
      </c>
      <c r="F66" s="17" t="s">
        <v>312</v>
      </c>
      <c r="G66" s="168">
        <v>25</v>
      </c>
      <c r="H66" s="168">
        <v>20</v>
      </c>
      <c r="I66" s="168">
        <v>318</v>
      </c>
      <c r="J66" s="168">
        <v>68</v>
      </c>
      <c r="K66" s="186">
        <f t="shared" si="10"/>
        <v>21.4</v>
      </c>
      <c r="L66" s="191">
        <v>25</v>
      </c>
      <c r="M66" s="168">
        <v>20</v>
      </c>
      <c r="N66" s="168">
        <v>318</v>
      </c>
      <c r="O66" s="168">
        <v>68</v>
      </c>
      <c r="P66" s="186">
        <f t="shared" si="6"/>
        <v>21.4</v>
      </c>
      <c r="Q66" s="191">
        <v>6</v>
      </c>
      <c r="R66" s="168">
        <v>2</v>
      </c>
      <c r="S66" s="168">
        <v>31</v>
      </c>
      <c r="T66" s="168">
        <v>3</v>
      </c>
      <c r="U66" s="186">
        <f t="shared" si="7"/>
        <v>9.7</v>
      </c>
      <c r="V66" s="166">
        <v>35</v>
      </c>
      <c r="W66" s="168">
        <v>0</v>
      </c>
      <c r="X66" s="182">
        <f t="shared" si="8"/>
        <v>0</v>
      </c>
      <c r="Y66" s="168">
        <v>30</v>
      </c>
      <c r="Z66" s="168">
        <v>0</v>
      </c>
      <c r="AA66" s="186">
        <f t="shared" si="9"/>
        <v>0</v>
      </c>
      <c r="AC66" s="129">
        <v>34.5</v>
      </c>
      <c r="AF66" s="129">
        <v>20</v>
      </c>
      <c r="AI66" s="135">
        <v>16</v>
      </c>
      <c r="AJ66" s="105"/>
    </row>
    <row r="67" spans="1:35" s="58" customFormat="1" ht="15" customHeight="1">
      <c r="A67" s="42">
        <v>40</v>
      </c>
      <c r="B67" s="41">
        <v>625</v>
      </c>
      <c r="C67" s="13" t="s">
        <v>69</v>
      </c>
      <c r="D67" s="5" t="s">
        <v>98</v>
      </c>
      <c r="E67" s="42"/>
      <c r="F67" s="17"/>
      <c r="G67" s="168"/>
      <c r="H67" s="168"/>
      <c r="I67" s="168"/>
      <c r="J67" s="168"/>
      <c r="K67" s="186" t="str">
        <f t="shared" si="10"/>
        <v> </v>
      </c>
      <c r="L67" s="191">
        <v>20</v>
      </c>
      <c r="M67" s="168">
        <v>16</v>
      </c>
      <c r="N67" s="168">
        <v>235</v>
      </c>
      <c r="O67" s="168">
        <v>54</v>
      </c>
      <c r="P67" s="186">
        <f t="shared" si="6"/>
        <v>23</v>
      </c>
      <c r="Q67" s="191">
        <v>5</v>
      </c>
      <c r="R67" s="168">
        <v>3</v>
      </c>
      <c r="S67" s="168">
        <v>39</v>
      </c>
      <c r="T67" s="168">
        <v>4</v>
      </c>
      <c r="U67" s="186">
        <f t="shared" si="7"/>
        <v>10.3</v>
      </c>
      <c r="V67" s="166">
        <v>27</v>
      </c>
      <c r="W67" s="168">
        <v>0</v>
      </c>
      <c r="X67" s="182">
        <f t="shared" si="8"/>
        <v>0</v>
      </c>
      <c r="Y67" s="168">
        <v>24</v>
      </c>
      <c r="Z67" s="168">
        <v>0</v>
      </c>
      <c r="AA67" s="186">
        <f t="shared" si="9"/>
        <v>0</v>
      </c>
      <c r="AC67" s="129">
        <v>37.1</v>
      </c>
      <c r="AF67" s="129">
        <v>20.5</v>
      </c>
      <c r="AI67" s="130">
        <v>21.4</v>
      </c>
    </row>
    <row r="68" spans="1:35" s="58" customFormat="1" ht="15" customHeight="1">
      <c r="A68" s="42">
        <v>40</v>
      </c>
      <c r="B68" s="11">
        <v>642</v>
      </c>
      <c r="C68" s="13" t="s">
        <v>69</v>
      </c>
      <c r="D68" s="2" t="s">
        <v>75</v>
      </c>
      <c r="E68" s="42">
        <v>28</v>
      </c>
      <c r="F68" s="17" t="s">
        <v>312</v>
      </c>
      <c r="G68" s="168">
        <v>23</v>
      </c>
      <c r="H68" s="168">
        <v>16</v>
      </c>
      <c r="I68" s="168">
        <v>238</v>
      </c>
      <c r="J68" s="168">
        <v>49</v>
      </c>
      <c r="K68" s="186">
        <f t="shared" si="10"/>
        <v>20.6</v>
      </c>
      <c r="L68" s="191">
        <v>23</v>
      </c>
      <c r="M68" s="168">
        <v>16</v>
      </c>
      <c r="N68" s="168">
        <v>238</v>
      </c>
      <c r="O68" s="168">
        <v>49</v>
      </c>
      <c r="P68" s="186">
        <f t="shared" si="6"/>
        <v>20.6</v>
      </c>
      <c r="Q68" s="191">
        <v>6</v>
      </c>
      <c r="R68" s="168">
        <v>3</v>
      </c>
      <c r="S68" s="168">
        <v>31</v>
      </c>
      <c r="T68" s="168">
        <v>3</v>
      </c>
      <c r="U68" s="186">
        <f t="shared" si="7"/>
        <v>9.7</v>
      </c>
      <c r="V68" s="166">
        <v>9</v>
      </c>
      <c r="W68" s="168">
        <v>1</v>
      </c>
      <c r="X68" s="182">
        <f t="shared" si="8"/>
        <v>11.1</v>
      </c>
      <c r="Y68" s="168">
        <v>7</v>
      </c>
      <c r="Z68" s="168">
        <v>1</v>
      </c>
      <c r="AA68" s="186">
        <f t="shared" si="9"/>
        <v>14.3</v>
      </c>
      <c r="AC68" s="129">
        <v>37.4</v>
      </c>
      <c r="AF68" s="134">
        <v>21.4</v>
      </c>
      <c r="AG68" s="105"/>
      <c r="AI68" s="130">
        <v>22.2</v>
      </c>
    </row>
    <row r="69" spans="1:36" s="58" customFormat="1" ht="15" customHeight="1">
      <c r="A69" s="42">
        <v>40</v>
      </c>
      <c r="B69" s="41">
        <v>646</v>
      </c>
      <c r="C69" s="13" t="s">
        <v>69</v>
      </c>
      <c r="D69" s="5" t="s">
        <v>257</v>
      </c>
      <c r="E69" s="42"/>
      <c r="F69" s="17"/>
      <c r="G69" s="168"/>
      <c r="H69" s="168"/>
      <c r="I69" s="168"/>
      <c r="J69" s="168"/>
      <c r="K69" s="186" t="str">
        <f t="shared" si="10"/>
        <v> </v>
      </c>
      <c r="L69" s="191">
        <v>7</v>
      </c>
      <c r="M69" s="168">
        <v>5</v>
      </c>
      <c r="N69" s="168">
        <v>52</v>
      </c>
      <c r="O69" s="168">
        <v>7</v>
      </c>
      <c r="P69" s="186">
        <f t="shared" si="6"/>
        <v>13.5</v>
      </c>
      <c r="Q69" s="191">
        <v>6</v>
      </c>
      <c r="R69" s="168">
        <v>3</v>
      </c>
      <c r="S69" s="168">
        <v>38</v>
      </c>
      <c r="T69" s="168">
        <v>6</v>
      </c>
      <c r="U69" s="186">
        <f t="shared" si="7"/>
        <v>15.8</v>
      </c>
      <c r="V69" s="166">
        <v>15</v>
      </c>
      <c r="W69" s="168">
        <v>2</v>
      </c>
      <c r="X69" s="182">
        <f t="shared" si="8"/>
        <v>13.3</v>
      </c>
      <c r="Y69" s="168">
        <v>10</v>
      </c>
      <c r="Z69" s="168">
        <v>0</v>
      </c>
      <c r="AA69" s="186">
        <f t="shared" si="9"/>
        <v>0</v>
      </c>
      <c r="AC69" s="129">
        <v>38.4</v>
      </c>
      <c r="AF69" s="129">
        <v>25</v>
      </c>
      <c r="AI69" s="137">
        <v>27.3</v>
      </c>
      <c r="AJ69" s="3"/>
    </row>
    <row r="70" spans="1:35" s="58" customFormat="1" ht="15" customHeight="1" thickBot="1">
      <c r="A70" s="42">
        <v>40</v>
      </c>
      <c r="B70" s="41">
        <v>647</v>
      </c>
      <c r="C70" s="13" t="s">
        <v>69</v>
      </c>
      <c r="D70" s="5" t="s">
        <v>167</v>
      </c>
      <c r="E70" s="42"/>
      <c r="F70" s="17"/>
      <c r="G70" s="168"/>
      <c r="H70" s="168"/>
      <c r="I70" s="168"/>
      <c r="J70" s="168"/>
      <c r="K70" s="186" t="str">
        <f t="shared" si="10"/>
        <v> </v>
      </c>
      <c r="L70" s="191">
        <v>22</v>
      </c>
      <c r="M70" s="168">
        <v>12</v>
      </c>
      <c r="N70" s="168">
        <v>291</v>
      </c>
      <c r="O70" s="168">
        <v>47</v>
      </c>
      <c r="P70" s="186">
        <f t="shared" si="6"/>
        <v>16.2</v>
      </c>
      <c r="Q70" s="191">
        <v>6</v>
      </c>
      <c r="R70" s="168">
        <v>5</v>
      </c>
      <c r="S70" s="168">
        <v>43</v>
      </c>
      <c r="T70" s="168">
        <v>6</v>
      </c>
      <c r="U70" s="186">
        <f t="shared" si="7"/>
        <v>14</v>
      </c>
      <c r="V70" s="166">
        <v>24</v>
      </c>
      <c r="W70" s="168">
        <v>3</v>
      </c>
      <c r="X70" s="182">
        <f t="shared" si="8"/>
        <v>12.5</v>
      </c>
      <c r="Y70" s="168">
        <v>24</v>
      </c>
      <c r="Z70" s="168">
        <v>3</v>
      </c>
      <c r="AA70" s="186">
        <f t="shared" si="9"/>
        <v>12.5</v>
      </c>
      <c r="AC70" s="129">
        <v>39</v>
      </c>
      <c r="AD70" s="58">
        <f>COUNTA(AC63:AC70)</f>
        <v>8</v>
      </c>
      <c r="AF70" s="129">
        <v>26.7</v>
      </c>
      <c r="AI70" s="130">
        <v>30.8</v>
      </c>
    </row>
    <row r="71" spans="1:27" s="58" customFormat="1" ht="18" customHeight="1" thickBot="1">
      <c r="A71" s="150"/>
      <c r="B71" s="162"/>
      <c r="C71" s="126"/>
      <c r="D71" s="19" t="s">
        <v>13</v>
      </c>
      <c r="E71" s="190"/>
      <c r="F71" s="107"/>
      <c r="G71" s="193"/>
      <c r="H71" s="193"/>
      <c r="I71" s="193"/>
      <c r="J71" s="193"/>
      <c r="K71" s="201"/>
      <c r="L71" s="180">
        <f>SUM(L11:L70)</f>
        <v>1517</v>
      </c>
      <c r="M71" s="180">
        <f>SUM(M11:M70)</f>
        <v>1217</v>
      </c>
      <c r="N71" s="180">
        <f>SUM(N11:N70)</f>
        <v>18931</v>
      </c>
      <c r="O71" s="180">
        <f>SUM(O11:O70)</f>
        <v>4906</v>
      </c>
      <c r="P71" s="188">
        <f>IF(L71=" "," ",ROUND(O71/N71*100,1))</f>
        <v>25.9</v>
      </c>
      <c r="Q71" s="180">
        <f>SUM(Q11:Q70)</f>
        <v>360</v>
      </c>
      <c r="R71" s="180">
        <f>SUM(R11:R70)</f>
        <v>183</v>
      </c>
      <c r="S71" s="180">
        <f>SUM(S11:S70)</f>
        <v>2307</v>
      </c>
      <c r="T71" s="180">
        <f>SUM(T11:T70)</f>
        <v>273</v>
      </c>
      <c r="U71" s="188">
        <f>IF(Q71=""," ",ROUND(T71/S71*100,1))</f>
        <v>11.8</v>
      </c>
      <c r="V71" s="200"/>
      <c r="W71" s="193"/>
      <c r="X71" s="205"/>
      <c r="Y71" s="193"/>
      <c r="Z71" s="193"/>
      <c r="AA71" s="201"/>
    </row>
    <row r="72" spans="1:27" s="58" customFormat="1" ht="15" customHeight="1">
      <c r="A72" s="213">
        <v>40</v>
      </c>
      <c r="B72" s="214"/>
      <c r="C72" s="215" t="s">
        <v>69</v>
      </c>
      <c r="D72" s="216" t="s">
        <v>140</v>
      </c>
      <c r="E72" s="217"/>
      <c r="F72" s="218"/>
      <c r="G72" s="219"/>
      <c r="H72" s="219"/>
      <c r="I72" s="219"/>
      <c r="J72" s="219"/>
      <c r="K72" s="220"/>
      <c r="L72" s="195">
        <v>1</v>
      </c>
      <c r="M72" s="196">
        <v>1</v>
      </c>
      <c r="N72" s="196">
        <v>137</v>
      </c>
      <c r="O72" s="196">
        <v>36</v>
      </c>
      <c r="P72" s="202">
        <f>IF(L72=""," ",ROUND(O72/N72*100,1))</f>
        <v>26.3</v>
      </c>
      <c r="Q72" s="195"/>
      <c r="R72" s="196"/>
      <c r="S72" s="196"/>
      <c r="T72" s="196"/>
      <c r="U72" s="202" t="str">
        <f t="shared" si="7"/>
        <v> </v>
      </c>
      <c r="V72" s="221"/>
      <c r="W72" s="219"/>
      <c r="X72" s="222"/>
      <c r="Y72" s="219"/>
      <c r="Z72" s="219"/>
      <c r="AA72" s="220"/>
    </row>
    <row r="73" spans="1:27" s="58" customFormat="1" ht="15" customHeight="1">
      <c r="A73" s="42">
        <v>40</v>
      </c>
      <c r="B73" s="41"/>
      <c r="C73" s="13" t="s">
        <v>69</v>
      </c>
      <c r="D73" s="5" t="s">
        <v>222</v>
      </c>
      <c r="E73" s="223"/>
      <c r="F73" s="224"/>
      <c r="G73" s="225"/>
      <c r="H73" s="225"/>
      <c r="I73" s="225"/>
      <c r="J73" s="225"/>
      <c r="K73" s="226"/>
      <c r="L73" s="191">
        <v>1</v>
      </c>
      <c r="M73" s="168">
        <v>1</v>
      </c>
      <c r="N73" s="168">
        <v>89</v>
      </c>
      <c r="O73" s="168">
        <v>22</v>
      </c>
      <c r="P73" s="186">
        <f>IF(L73=""," ",ROUND(O73/N73*100,1))</f>
        <v>24.7</v>
      </c>
      <c r="Q73" s="191"/>
      <c r="R73" s="168"/>
      <c r="S73" s="168"/>
      <c r="T73" s="168"/>
      <c r="U73" s="186" t="str">
        <f t="shared" si="7"/>
        <v> </v>
      </c>
      <c r="V73" s="227"/>
      <c r="W73" s="225"/>
      <c r="X73" s="228"/>
      <c r="Y73" s="225"/>
      <c r="Z73" s="225"/>
      <c r="AA73" s="226"/>
    </row>
    <row r="74" spans="1:27" s="58" customFormat="1" ht="15" customHeight="1">
      <c r="A74" s="42">
        <v>40</v>
      </c>
      <c r="B74" s="41"/>
      <c r="C74" s="13" t="s">
        <v>69</v>
      </c>
      <c r="D74" s="5" t="s">
        <v>132</v>
      </c>
      <c r="E74" s="223"/>
      <c r="F74" s="224"/>
      <c r="G74" s="225"/>
      <c r="H74" s="225"/>
      <c r="I74" s="225"/>
      <c r="J74" s="225"/>
      <c r="K74" s="226"/>
      <c r="L74" s="191">
        <v>2</v>
      </c>
      <c r="M74" s="168">
        <v>2</v>
      </c>
      <c r="N74" s="168">
        <v>60</v>
      </c>
      <c r="O74" s="168">
        <v>20</v>
      </c>
      <c r="P74" s="186">
        <f>IF(L74=""," ",ROUND(O74/N74*100,1))</f>
        <v>33.3</v>
      </c>
      <c r="Q74" s="191"/>
      <c r="R74" s="168"/>
      <c r="S74" s="168"/>
      <c r="T74" s="168"/>
      <c r="U74" s="186" t="str">
        <f t="shared" si="7"/>
        <v> </v>
      </c>
      <c r="V74" s="227"/>
      <c r="W74" s="225"/>
      <c r="X74" s="228"/>
      <c r="Y74" s="225"/>
      <c r="Z74" s="225"/>
      <c r="AA74" s="226"/>
    </row>
    <row r="75" spans="1:27" s="58" customFormat="1" ht="15" customHeight="1">
      <c r="A75" s="42">
        <v>40</v>
      </c>
      <c r="B75" s="41"/>
      <c r="C75" s="13" t="s">
        <v>69</v>
      </c>
      <c r="D75" s="5" t="s">
        <v>201</v>
      </c>
      <c r="E75" s="223"/>
      <c r="F75" s="224"/>
      <c r="G75" s="225"/>
      <c r="H75" s="225"/>
      <c r="I75" s="225"/>
      <c r="J75" s="225"/>
      <c r="K75" s="226"/>
      <c r="L75" s="191">
        <v>1</v>
      </c>
      <c r="M75" s="168">
        <v>1</v>
      </c>
      <c r="N75" s="168">
        <v>173</v>
      </c>
      <c r="O75" s="168">
        <v>80</v>
      </c>
      <c r="P75" s="186">
        <f>IF(L75=""," ",ROUND(O75/N75*100,1))</f>
        <v>46.2</v>
      </c>
      <c r="Q75" s="191"/>
      <c r="R75" s="168"/>
      <c r="S75" s="168"/>
      <c r="T75" s="168"/>
      <c r="U75" s="186" t="str">
        <f t="shared" si="7"/>
        <v> </v>
      </c>
      <c r="V75" s="227"/>
      <c r="W75" s="225"/>
      <c r="X75" s="228"/>
      <c r="Y75" s="225"/>
      <c r="Z75" s="225"/>
      <c r="AA75" s="226"/>
    </row>
    <row r="76" spans="1:27" s="58" customFormat="1" ht="15" customHeight="1">
      <c r="A76" s="42">
        <v>40</v>
      </c>
      <c r="B76" s="41"/>
      <c r="C76" s="13" t="s">
        <v>69</v>
      </c>
      <c r="D76" s="5" t="s">
        <v>171</v>
      </c>
      <c r="E76" s="223"/>
      <c r="F76" s="224"/>
      <c r="G76" s="225"/>
      <c r="H76" s="225"/>
      <c r="I76" s="225"/>
      <c r="J76" s="225"/>
      <c r="K76" s="226"/>
      <c r="L76" s="166">
        <v>1</v>
      </c>
      <c r="M76" s="168">
        <v>1</v>
      </c>
      <c r="N76" s="168">
        <v>50</v>
      </c>
      <c r="O76" s="168">
        <v>15</v>
      </c>
      <c r="P76" s="186">
        <v>30</v>
      </c>
      <c r="Q76" s="191">
        <v>1</v>
      </c>
      <c r="R76" s="168">
        <v>1</v>
      </c>
      <c r="S76" s="168">
        <v>3</v>
      </c>
      <c r="T76" s="168">
        <v>1</v>
      </c>
      <c r="U76" s="186">
        <v>33.3</v>
      </c>
      <c r="V76" s="227"/>
      <c r="W76" s="225"/>
      <c r="X76" s="228"/>
      <c r="Y76" s="225"/>
      <c r="Z76" s="225"/>
      <c r="AA76" s="226"/>
    </row>
    <row r="77" spans="1:27" s="58" customFormat="1" ht="15" customHeight="1">
      <c r="A77" s="42">
        <v>40</v>
      </c>
      <c r="B77" s="11"/>
      <c r="C77" s="15" t="s">
        <v>211</v>
      </c>
      <c r="D77" s="2" t="s">
        <v>205</v>
      </c>
      <c r="E77" s="223"/>
      <c r="F77" s="224"/>
      <c r="G77" s="225"/>
      <c r="H77" s="225"/>
      <c r="I77" s="225"/>
      <c r="J77" s="225"/>
      <c r="K77" s="226"/>
      <c r="L77" s="166">
        <v>1</v>
      </c>
      <c r="M77" s="168">
        <v>1</v>
      </c>
      <c r="N77" s="168">
        <v>109</v>
      </c>
      <c r="O77" s="168">
        <v>37</v>
      </c>
      <c r="P77" s="186">
        <f aca="true" t="shared" si="11" ref="P77:P85">IF(L77=""," ",ROUND(O77/N77*100,1))</f>
        <v>33.9</v>
      </c>
      <c r="Q77" s="191"/>
      <c r="R77" s="168"/>
      <c r="S77" s="168"/>
      <c r="T77" s="168"/>
      <c r="U77" s="186" t="str">
        <f aca="true" t="shared" si="12" ref="U77:U85">IF(Q77=""," ",ROUND(T77/S77*100,1))</f>
        <v> </v>
      </c>
      <c r="V77" s="227"/>
      <c r="W77" s="225"/>
      <c r="X77" s="228"/>
      <c r="Y77" s="225"/>
      <c r="Z77" s="225"/>
      <c r="AA77" s="226"/>
    </row>
    <row r="78" spans="1:27" s="58" customFormat="1" ht="15" customHeight="1">
      <c r="A78" s="42">
        <v>40</v>
      </c>
      <c r="B78" s="11"/>
      <c r="C78" s="13" t="s">
        <v>69</v>
      </c>
      <c r="D78" s="5" t="s">
        <v>241</v>
      </c>
      <c r="E78" s="223"/>
      <c r="F78" s="224"/>
      <c r="G78" s="225"/>
      <c r="H78" s="225"/>
      <c r="I78" s="225"/>
      <c r="J78" s="225"/>
      <c r="K78" s="226"/>
      <c r="L78" s="191">
        <v>1</v>
      </c>
      <c r="M78" s="168">
        <v>1</v>
      </c>
      <c r="N78" s="168">
        <v>40</v>
      </c>
      <c r="O78" s="168">
        <v>10</v>
      </c>
      <c r="P78" s="186">
        <f t="shared" si="11"/>
        <v>25</v>
      </c>
      <c r="Q78" s="191"/>
      <c r="R78" s="168"/>
      <c r="S78" s="168"/>
      <c r="T78" s="168"/>
      <c r="U78" s="186" t="str">
        <f t="shared" si="12"/>
        <v> </v>
      </c>
      <c r="V78" s="227"/>
      <c r="W78" s="225"/>
      <c r="X78" s="228"/>
      <c r="Y78" s="225"/>
      <c r="Z78" s="225"/>
      <c r="AA78" s="226"/>
    </row>
    <row r="79" spans="1:27" s="58" customFormat="1" ht="15" customHeight="1">
      <c r="A79" s="42">
        <v>40</v>
      </c>
      <c r="B79" s="41"/>
      <c r="C79" s="13" t="s">
        <v>69</v>
      </c>
      <c r="D79" s="5" t="s">
        <v>231</v>
      </c>
      <c r="E79" s="223"/>
      <c r="F79" s="224"/>
      <c r="G79" s="225"/>
      <c r="H79" s="225"/>
      <c r="I79" s="225"/>
      <c r="J79" s="225"/>
      <c r="K79" s="226"/>
      <c r="L79" s="191">
        <v>2</v>
      </c>
      <c r="M79" s="168">
        <v>2</v>
      </c>
      <c r="N79" s="168">
        <v>66</v>
      </c>
      <c r="O79" s="168">
        <v>27</v>
      </c>
      <c r="P79" s="186">
        <f t="shared" si="11"/>
        <v>40.9</v>
      </c>
      <c r="Q79" s="191"/>
      <c r="R79" s="168"/>
      <c r="S79" s="168"/>
      <c r="T79" s="168"/>
      <c r="U79" s="186" t="str">
        <f t="shared" si="12"/>
        <v> </v>
      </c>
      <c r="V79" s="227"/>
      <c r="W79" s="225"/>
      <c r="X79" s="228"/>
      <c r="Y79" s="225"/>
      <c r="Z79" s="225"/>
      <c r="AA79" s="226"/>
    </row>
    <row r="80" spans="1:27" s="58" customFormat="1" ht="15" customHeight="1">
      <c r="A80" s="42">
        <v>40</v>
      </c>
      <c r="B80" s="41"/>
      <c r="C80" s="13" t="s">
        <v>143</v>
      </c>
      <c r="D80" s="5" t="s">
        <v>240</v>
      </c>
      <c r="E80" s="223"/>
      <c r="F80" s="224"/>
      <c r="G80" s="225"/>
      <c r="H80" s="225"/>
      <c r="I80" s="225"/>
      <c r="J80" s="225"/>
      <c r="K80" s="226"/>
      <c r="L80" s="191">
        <v>1</v>
      </c>
      <c r="M80" s="168">
        <v>1</v>
      </c>
      <c r="N80" s="168">
        <v>48</v>
      </c>
      <c r="O80" s="168">
        <v>16</v>
      </c>
      <c r="P80" s="186">
        <f t="shared" si="11"/>
        <v>33.3</v>
      </c>
      <c r="Q80" s="191"/>
      <c r="R80" s="168"/>
      <c r="S80" s="168"/>
      <c r="T80" s="168"/>
      <c r="U80" s="186" t="str">
        <f t="shared" si="12"/>
        <v> </v>
      </c>
      <c r="V80" s="227"/>
      <c r="W80" s="225"/>
      <c r="X80" s="228"/>
      <c r="Y80" s="225"/>
      <c r="Z80" s="225"/>
      <c r="AA80" s="226"/>
    </row>
    <row r="81" spans="1:27" s="58" customFormat="1" ht="15" customHeight="1">
      <c r="A81" s="42">
        <v>40</v>
      </c>
      <c r="B81" s="41"/>
      <c r="C81" s="13" t="s">
        <v>69</v>
      </c>
      <c r="D81" s="7" t="s">
        <v>118</v>
      </c>
      <c r="E81" s="223"/>
      <c r="F81" s="224"/>
      <c r="G81" s="225"/>
      <c r="H81" s="225"/>
      <c r="I81" s="225"/>
      <c r="J81" s="225"/>
      <c r="K81" s="226"/>
      <c r="L81" s="191"/>
      <c r="M81" s="168"/>
      <c r="N81" s="168"/>
      <c r="O81" s="168"/>
      <c r="P81" s="186" t="str">
        <f t="shared" si="11"/>
        <v> </v>
      </c>
      <c r="Q81" s="191">
        <v>1</v>
      </c>
      <c r="R81" s="168">
        <v>0</v>
      </c>
      <c r="S81" s="168">
        <v>3</v>
      </c>
      <c r="T81" s="168">
        <v>0</v>
      </c>
      <c r="U81" s="186">
        <f t="shared" si="12"/>
        <v>0</v>
      </c>
      <c r="V81" s="227"/>
      <c r="W81" s="225"/>
      <c r="X81" s="228"/>
      <c r="Y81" s="225"/>
      <c r="Z81" s="225"/>
      <c r="AA81" s="226"/>
    </row>
    <row r="82" spans="1:27" s="58" customFormat="1" ht="15" customHeight="1">
      <c r="A82" s="42">
        <v>40</v>
      </c>
      <c r="B82" s="41"/>
      <c r="C82" s="13" t="s">
        <v>69</v>
      </c>
      <c r="D82" s="5" t="s">
        <v>105</v>
      </c>
      <c r="E82" s="223"/>
      <c r="F82" s="224"/>
      <c r="G82" s="225"/>
      <c r="H82" s="225"/>
      <c r="I82" s="225"/>
      <c r="J82" s="225"/>
      <c r="K82" s="226"/>
      <c r="L82" s="191">
        <v>1</v>
      </c>
      <c r="M82" s="168">
        <v>1</v>
      </c>
      <c r="N82" s="168">
        <v>72</v>
      </c>
      <c r="O82" s="168">
        <v>26</v>
      </c>
      <c r="P82" s="186">
        <f t="shared" si="11"/>
        <v>36.1</v>
      </c>
      <c r="Q82" s="191"/>
      <c r="R82" s="168"/>
      <c r="S82" s="168"/>
      <c r="T82" s="168"/>
      <c r="U82" s="186" t="str">
        <f t="shared" si="12"/>
        <v> </v>
      </c>
      <c r="V82" s="227"/>
      <c r="W82" s="225"/>
      <c r="X82" s="228"/>
      <c r="Y82" s="225"/>
      <c r="Z82" s="225"/>
      <c r="AA82" s="226"/>
    </row>
    <row r="83" spans="1:27" s="58" customFormat="1" ht="15" customHeight="1">
      <c r="A83" s="42">
        <v>40</v>
      </c>
      <c r="B83" s="41"/>
      <c r="C83" s="13" t="s">
        <v>69</v>
      </c>
      <c r="D83" s="5" t="s">
        <v>158</v>
      </c>
      <c r="E83" s="223"/>
      <c r="F83" s="224"/>
      <c r="G83" s="225"/>
      <c r="H83" s="225"/>
      <c r="I83" s="225"/>
      <c r="J83" s="225"/>
      <c r="K83" s="226"/>
      <c r="L83" s="191">
        <v>1</v>
      </c>
      <c r="M83" s="168">
        <v>1</v>
      </c>
      <c r="N83" s="168">
        <v>15</v>
      </c>
      <c r="O83" s="168">
        <v>4</v>
      </c>
      <c r="P83" s="186">
        <f t="shared" si="11"/>
        <v>26.7</v>
      </c>
      <c r="Q83" s="191"/>
      <c r="R83" s="168"/>
      <c r="S83" s="168"/>
      <c r="T83" s="168"/>
      <c r="U83" s="186" t="str">
        <f t="shared" si="12"/>
        <v> </v>
      </c>
      <c r="V83" s="227"/>
      <c r="W83" s="225"/>
      <c r="X83" s="228"/>
      <c r="Y83" s="225"/>
      <c r="Z83" s="225"/>
      <c r="AA83" s="226"/>
    </row>
    <row r="84" spans="1:27" s="58" customFormat="1" ht="15" customHeight="1">
      <c r="A84" s="42">
        <v>40</v>
      </c>
      <c r="B84" s="41"/>
      <c r="C84" s="13" t="s">
        <v>69</v>
      </c>
      <c r="D84" s="5" t="s">
        <v>186</v>
      </c>
      <c r="E84" s="223"/>
      <c r="F84" s="224"/>
      <c r="G84" s="225"/>
      <c r="H84" s="225"/>
      <c r="I84" s="225"/>
      <c r="J84" s="225"/>
      <c r="K84" s="226"/>
      <c r="L84" s="191">
        <v>1</v>
      </c>
      <c r="M84" s="168">
        <v>1</v>
      </c>
      <c r="N84" s="168">
        <v>36</v>
      </c>
      <c r="O84" s="168">
        <v>10</v>
      </c>
      <c r="P84" s="186">
        <f t="shared" si="11"/>
        <v>27.8</v>
      </c>
      <c r="Q84" s="191"/>
      <c r="R84" s="168"/>
      <c r="S84" s="168"/>
      <c r="T84" s="168"/>
      <c r="U84" s="186" t="str">
        <f t="shared" si="12"/>
        <v> </v>
      </c>
      <c r="V84" s="227"/>
      <c r="W84" s="225"/>
      <c r="X84" s="228"/>
      <c r="Y84" s="225"/>
      <c r="Z84" s="225"/>
      <c r="AA84" s="226"/>
    </row>
    <row r="85" spans="1:27" s="58" customFormat="1" ht="15" customHeight="1" thickBot="1">
      <c r="A85" s="147">
        <v>40</v>
      </c>
      <c r="B85" s="146"/>
      <c r="C85" s="48" t="s">
        <v>69</v>
      </c>
      <c r="D85" s="49" t="s">
        <v>113</v>
      </c>
      <c r="E85" s="229"/>
      <c r="F85" s="230"/>
      <c r="G85" s="231"/>
      <c r="H85" s="231"/>
      <c r="I85" s="231"/>
      <c r="J85" s="231"/>
      <c r="K85" s="232"/>
      <c r="L85" s="197"/>
      <c r="M85" s="198"/>
      <c r="N85" s="198"/>
      <c r="O85" s="198"/>
      <c r="P85" s="203" t="str">
        <f t="shared" si="11"/>
        <v> </v>
      </c>
      <c r="Q85" s="197">
        <v>1</v>
      </c>
      <c r="R85" s="198">
        <v>0</v>
      </c>
      <c r="S85" s="198">
        <v>3</v>
      </c>
      <c r="T85" s="198">
        <v>0</v>
      </c>
      <c r="U85" s="203">
        <f t="shared" si="12"/>
        <v>0</v>
      </c>
      <c r="V85" s="233"/>
      <c r="W85" s="231"/>
      <c r="X85" s="234"/>
      <c r="Y85" s="231"/>
      <c r="Z85" s="231"/>
      <c r="AA85" s="232"/>
    </row>
    <row r="86" spans="1:27" s="58" customFormat="1" ht="18" customHeight="1" thickBot="1">
      <c r="A86" s="165"/>
      <c r="B86" s="189"/>
      <c r="C86" s="281" t="s">
        <v>12</v>
      </c>
      <c r="D86" s="282"/>
      <c r="E86" s="190"/>
      <c r="F86" s="107"/>
      <c r="G86" s="193"/>
      <c r="H86" s="193"/>
      <c r="I86" s="193"/>
      <c r="J86" s="193"/>
      <c r="K86" s="201"/>
      <c r="L86" s="180">
        <f>SUM(L72:L85)</f>
        <v>14</v>
      </c>
      <c r="M86" s="180">
        <f>SUM(M72:M85)</f>
        <v>14</v>
      </c>
      <c r="N86" s="180">
        <f>SUM(N72:N85)</f>
        <v>895</v>
      </c>
      <c r="O86" s="180">
        <f>SUM(O72:O85)</f>
        <v>303</v>
      </c>
      <c r="P86" s="188">
        <f>IF(L86=0,"",ROUND(O86/N86*100,1))</f>
        <v>33.9</v>
      </c>
      <c r="Q86" s="180">
        <f>SUM(Q72:Q85)</f>
        <v>3</v>
      </c>
      <c r="R86" s="180">
        <f>SUM(R72:R85)</f>
        <v>1</v>
      </c>
      <c r="S86" s="180">
        <f>SUM(S72:S85)</f>
        <v>9</v>
      </c>
      <c r="T86" s="180">
        <f>SUM(T72:T85)</f>
        <v>1</v>
      </c>
      <c r="U86" s="188">
        <f>IF(Q86=0," ",ROUND(T86/S86*100,1))</f>
        <v>11.1</v>
      </c>
      <c r="V86" s="200"/>
      <c r="W86" s="193"/>
      <c r="X86" s="205"/>
      <c r="Y86" s="193"/>
      <c r="Z86" s="193"/>
      <c r="AA86" s="201"/>
    </row>
    <row r="87" spans="1:27" s="58" customFormat="1" ht="18" customHeight="1" thickBot="1">
      <c r="A87" s="165"/>
      <c r="B87" s="141"/>
      <c r="C87" s="281" t="s">
        <v>5</v>
      </c>
      <c r="D87" s="311"/>
      <c r="E87" s="190"/>
      <c r="F87" s="107"/>
      <c r="G87" s="172">
        <f>SUM(G11:G70)</f>
        <v>1617</v>
      </c>
      <c r="H87" s="172">
        <f>SUM(H11:H70)</f>
        <v>1372</v>
      </c>
      <c r="I87" s="172">
        <f>SUM(I11:I70)</f>
        <v>21880</v>
      </c>
      <c r="J87" s="172">
        <f>SUM(J11:J70)</f>
        <v>6365</v>
      </c>
      <c r="K87" s="188">
        <f>IF(G87=" "," ",ROUND(J87/I87*100,1))</f>
        <v>29.1</v>
      </c>
      <c r="L87" s="180">
        <f>L71+L86</f>
        <v>1531</v>
      </c>
      <c r="M87" s="172">
        <f>M71+M86</f>
        <v>1231</v>
      </c>
      <c r="N87" s="172">
        <f>N71+N86</f>
        <v>19826</v>
      </c>
      <c r="O87" s="172">
        <f>O71+O86</f>
        <v>5209</v>
      </c>
      <c r="P87" s="188">
        <f>IF(L87=""," ",ROUND(O87/N87*100,1))</f>
        <v>26.3</v>
      </c>
      <c r="Q87" s="180">
        <f>Q71+Q86</f>
        <v>363</v>
      </c>
      <c r="R87" s="172">
        <f>R71+R86</f>
        <v>184</v>
      </c>
      <c r="S87" s="172">
        <f>S71+S86</f>
        <v>2316</v>
      </c>
      <c r="T87" s="172">
        <f>T71+T86</f>
        <v>274</v>
      </c>
      <c r="U87" s="188">
        <f>IF(Q87=""," ",ROUND(T87/S87*100,1))</f>
        <v>11.8</v>
      </c>
      <c r="V87" s="171">
        <f>SUM(V11:V70)</f>
        <v>3554</v>
      </c>
      <c r="W87" s="172">
        <f>SUM(W11:W70)</f>
        <v>246</v>
      </c>
      <c r="X87" s="184">
        <f>IF(V87=""," ",ROUND(W87/V87*100,1))</f>
        <v>6.9</v>
      </c>
      <c r="Y87" s="180">
        <f>SUM(Y11:Y70)</f>
        <v>2908</v>
      </c>
      <c r="Z87" s="172">
        <f>SUM(Z11:Z70)</f>
        <v>160</v>
      </c>
      <c r="AA87" s="188">
        <f>IF(Y87=0," ",ROUND(Z87/Y87*100,1))</f>
        <v>5.5</v>
      </c>
    </row>
    <row r="90" spans="9:10" ht="11.25">
      <c r="I90" s="127"/>
      <c r="J90" s="127"/>
    </row>
    <row r="91" spans="9:10" ht="11.25">
      <c r="I91" s="127"/>
      <c r="J91" s="127"/>
    </row>
  </sheetData>
  <sheetProtection/>
  <mergeCells count="37"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  <mergeCell ref="A7:A10"/>
    <mergeCell ref="C7:C10"/>
    <mergeCell ref="D7:D10"/>
    <mergeCell ref="B7:B10"/>
    <mergeCell ref="P8:P10"/>
    <mergeCell ref="N8:N10"/>
    <mergeCell ref="L8:L10"/>
    <mergeCell ref="G8:G10"/>
    <mergeCell ref="F8:F10"/>
    <mergeCell ref="Q8:Q10"/>
    <mergeCell ref="X2:AA2"/>
    <mergeCell ref="E4:G4"/>
    <mergeCell ref="I4:K4"/>
    <mergeCell ref="M4:O4"/>
    <mergeCell ref="Q4:T4"/>
    <mergeCell ref="S8:S10"/>
    <mergeCell ref="AA9:AA10"/>
    <mergeCell ref="Y9:Y10"/>
    <mergeCell ref="Y8:AA8"/>
    <mergeCell ref="C87:D87"/>
    <mergeCell ref="E7:K7"/>
    <mergeCell ref="I8:I10"/>
    <mergeCell ref="K8:K10"/>
    <mergeCell ref="E8:E10"/>
    <mergeCell ref="C86:D86"/>
    <mergeCell ref="G59:J59"/>
    <mergeCell ref="G35:J35"/>
  </mergeCells>
  <conditionalFormatting sqref="J58:J61 H58:H61 J63:J70 H63:H70 M72:M85 T72:T85 R72:R85 O72:O85 Z11:Z70 R11:R70 W11:W70 O11:O70 M11:M70 T11:T70 H36:H56 H11:H34 J11:J34 J36:J56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70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57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2010-12-22T04:12:03Z</dcterms:created>
  <dcterms:modified xsi:type="dcterms:W3CDTF">2010-12-22T04:12:16Z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