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8051" windowWidth="20972" windowHeight="4097" activeTab="0"/>
  </bookViews>
  <sheets>
    <sheet name="徳島県４－１" sheetId="1" r:id="rId1"/>
    <sheet name="徳島県４－２" sheetId="2" r:id="rId2"/>
    <sheet name="徳島県４－３" sheetId="3" r:id="rId3"/>
    <sheet name="徳島県４－４" sheetId="4" r:id="rId4"/>
  </sheets>
  <definedNames>
    <definedName name="_xlnm.Print_Area" localSheetId="3">'徳島県４－４'!$A$1:$AA$45</definedName>
    <definedName name="_xlnm.Print_Titles" localSheetId="0">'徳島県４－１'!$4:$6</definedName>
    <definedName name="_xlnm.Print_Titles" localSheetId="1">'徳島県４－２'!$4:$7</definedName>
    <definedName name="_xlnm.Print_Titles" localSheetId="2">'徳島県４－３'!$4:$6</definedName>
    <definedName name="_xlnm.Print_Titles" localSheetId="3">'徳島県４－４'!$7:$10</definedName>
  </definedNames>
  <calcPr fullCalcOnLoad="1"/>
</workbook>
</file>

<file path=xl/sharedStrings.xml><?xml version="1.0" encoding="utf-8"?>
<sst xmlns="http://schemas.openxmlformats.org/spreadsheetml/2006/main" count="422" uniqueCount="180">
  <si>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</si>
  <si>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</si>
  <si>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</si>
  <si>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</si>
  <si>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</si>
  <si>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</si>
  <si>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</si>
  <si>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</si>
  <si>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</si>
  <si>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</si>
  <si>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</si>
  <si>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</si>
  <si>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</si>
  <si>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</si>
  <si>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</si>
  <si>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</si>
  <si>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</si>
  <si>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</si>
  <si>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</si>
  <si>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</si>
  <si>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</si>
  <si>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</si>
  <si>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</si>
  <si>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</si>
  <si>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</si>
  <si>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</si>
  <si>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</si>
  <si>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</si>
  <si>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</si>
  <si>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</si>
  <si>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</si>
  <si>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</si>
  <si>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</si>
  <si>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</si>
  <si>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</si>
  <si>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</si>
  <si>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</si>
  <si>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</si>
  <si>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</si>
  <si>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</si>
  <si>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</si>
  <si>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</si>
  <si>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</si>
  <si>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</si>
  <si>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</si>
  <si>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</si>
  <si>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</si>
  <si>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</si>
  <si>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</si>
  <si>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</si>
  <si>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</si>
  <si>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</si>
  <si>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</si>
  <si>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</si>
  <si>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</si>
  <si>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</si>
  <si>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</si>
  <si>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</si>
  <si>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</si>
  <si>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</si>
  <si>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</si>
  <si>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</si>
  <si>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</si>
  <si>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</si>
  <si>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</si>
  <si>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</si>
  <si>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</si>
  <si>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</si>
  <si>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</si>
  <si>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</si>
  <si>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</si>
  <si>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</si>
  <si>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</si>
  <si>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</si>
  <si>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</si>
  <si>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</si>
  <si>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</si>
  <si>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</si>
  <si>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</si>
  <si>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</si>
  <si>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</si>
  <si>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</si>
  <si>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</si>
  <si>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</si>
  <si>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</si>
  <si>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</si>
  <si>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美波町</t>
  </si>
  <si>
    <t>牟岐町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</si>
  <si>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</si>
  <si>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</si>
  <si>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</si>
  <si>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</si>
  <si>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</si>
  <si>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</si>
  <si>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</si>
  <si>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</si>
  <si>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女性センター</t>
  </si>
  <si>
    <t>人権推進課</t>
  </si>
  <si>
    <t>男女共同参画室</t>
  </si>
  <si>
    <t>企画財政課</t>
  </si>
  <si>
    <t>企画課</t>
  </si>
  <si>
    <t>総務課</t>
  </si>
  <si>
    <t>人権課</t>
  </si>
  <si>
    <t>地域振興課</t>
  </si>
  <si>
    <t>住民課</t>
  </si>
  <si>
    <t>教育委員会</t>
  </si>
  <si>
    <t>総務企画課</t>
  </si>
  <si>
    <t>住民人権課</t>
  </si>
  <si>
    <t>企画政策課</t>
  </si>
  <si>
    <t>人権コミュニティ課</t>
  </si>
  <si>
    <t>人権課</t>
  </si>
  <si>
    <t>阿南市男女共同参画推進条例</t>
  </si>
  <si>
    <t>吉野川市男女共同参画推進条例</t>
  </si>
  <si>
    <t>男女共同参画プラン・とくしま～ひとりひとりが輝く社会をめざして～</t>
  </si>
  <si>
    <t>鳴門パートナーシッププラン</t>
  </si>
  <si>
    <t>小松島市男女共同参画計画</t>
  </si>
  <si>
    <t>阿南市男女共同参画基本計画</t>
  </si>
  <si>
    <t>吉野川市男女共同参画基本計画</t>
  </si>
  <si>
    <t>阿波市男女共同参画基本計画</t>
  </si>
  <si>
    <t>美馬市男女共同参画基本計画</t>
  </si>
  <si>
    <t>三好市男女共同参画基本計画</t>
  </si>
  <si>
    <t>藍住男女共同参画プラン</t>
  </si>
  <si>
    <t>把握していない</t>
  </si>
  <si>
    <t>徳島市女性センター</t>
  </si>
  <si>
    <t>鳴門市女性支援センター</t>
  </si>
  <si>
    <t>鳴門市撫養町南浜字東浜170番地</t>
  </si>
  <si>
    <t>男女共同参画室分室</t>
  </si>
  <si>
    <t>阿南市富岡町北通9番地</t>
  </si>
  <si>
    <t>勝浦町</t>
  </si>
  <si>
    <t>牟岐町</t>
  </si>
  <si>
    <t>うち</t>
  </si>
  <si>
    <t>ホームページ</t>
  </si>
  <si>
    <t>770-0834</t>
  </si>
  <si>
    <t>http://www.city.tokushima.tokushima.jp/jyosei_center/</t>
  </si>
  <si>
    <t>ぱぁとなー</t>
  </si>
  <si>
    <t>772-8501</t>
  </si>
  <si>
    <t>http://www.city.naruto.tokushima.jp/contents/joseishien/index.html</t>
  </si>
  <si>
    <t>774-0030</t>
  </si>
  <si>
    <t>○</t>
  </si>
  <si>
    <t>○</t>
  </si>
  <si>
    <t>上板町</t>
  </si>
  <si>
    <t>宣　　言　　名　　称</t>
  </si>
  <si>
    <t>市　（区）　長</t>
  </si>
  <si>
    <t>女
性
比
率 
（％）</t>
  </si>
  <si>
    <t>うち</t>
  </si>
  <si>
    <t>　（区）長数
女性副市</t>
  </si>
  <si>
    <t>女性副町村長数　　</t>
  </si>
  <si>
    <t>女性自治会長数</t>
  </si>
  <si>
    <t>調査時点コード</t>
  </si>
  <si>
    <t xml:space="preserve">うち
　女理
　性職
　管数
</t>
  </si>
  <si>
    <t>平成28年度</t>
  </si>
  <si>
    <t>平成22年度</t>
  </si>
  <si>
    <t>平成23年度</t>
  </si>
  <si>
    <t>平成25年度</t>
  </si>
  <si>
    <t>平成24年度</t>
  </si>
  <si>
    <t>平成26年度</t>
  </si>
  <si>
    <t>管　理　・　運　営　主　体</t>
  </si>
  <si>
    <t>平成15年度～平成22年度</t>
  </si>
  <si>
    <t>平成14年度～平成23年度</t>
  </si>
  <si>
    <t>平成20年9月～平成26年3月</t>
  </si>
  <si>
    <t>平成20年度～平成24年度</t>
  </si>
  <si>
    <t>平成21年度～平成25年度</t>
  </si>
  <si>
    <t>平成21年度～平成25年度</t>
  </si>
  <si>
    <t>施設管理</t>
  </si>
  <si>
    <t>事業運営</t>
  </si>
  <si>
    <t>そ　の　他</t>
  </si>
  <si>
    <t>(088)
624-2611</t>
  </si>
  <si>
    <t>(088)
624-2612</t>
  </si>
  <si>
    <t>(088)
684-1413</t>
  </si>
  <si>
    <t>(088)
684-1336</t>
  </si>
  <si>
    <t>(0884)
22-0361</t>
  </si>
  <si>
    <t>平成13年度～平成22年度</t>
  </si>
  <si>
    <t>平成21年度～平成25年度</t>
  </si>
  <si>
    <t>平成22年度～平成26年度</t>
  </si>
  <si>
    <t>市(区)町村コード</t>
  </si>
  <si>
    <t>男女共同参画に関する条例（可決済のもの）</t>
  </si>
  <si>
    <t>社会教育課</t>
  </si>
  <si>
    <t>男 女 共 同 参 画 に 関 す る 宣 言（注１）</t>
  </si>
  <si>
    <t>国との共催
　　　(注２)</t>
  </si>
  <si>
    <t>徳島市元町1丁目24番地
アミコビル4階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</si>
</sst>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88" fontId="2" fillId="0" borderId="24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33" borderId="23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57" fontId="2" fillId="33" borderId="15" xfId="0" applyNumberFormat="1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left" vertical="center" shrinkToFit="1"/>
    </xf>
    <xf numFmtId="185" fontId="2" fillId="33" borderId="15" xfId="0" applyNumberFormat="1" applyFont="1" applyFill="1" applyBorder="1" applyAlignment="1">
      <alignment horizontal="left" vertical="center" shrinkToFi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3" borderId="12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top" textRotation="255" wrapText="1"/>
    </xf>
    <xf numFmtId="0" fontId="2" fillId="33" borderId="20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shrinkToFit="1"/>
    </xf>
    <xf numFmtId="0" fontId="2" fillId="33" borderId="15" xfId="0" applyFont="1" applyFill="1" applyBorder="1" applyAlignment="1">
      <alignment horizontal="center" vertical="center"/>
    </xf>
    <xf numFmtId="188" fontId="2" fillId="0" borderId="0" xfId="0" applyNumberFormat="1" applyFont="1" applyAlignment="1">
      <alignment/>
    </xf>
    <xf numFmtId="0" fontId="2" fillId="0" borderId="1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87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57" fontId="2" fillId="0" borderId="22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5" xfId="0" applyFont="1" applyFill="1" applyBorder="1" applyAlignment="1">
      <alignment wrapText="1"/>
    </xf>
    <xf numFmtId="0" fontId="2" fillId="0" borderId="20" xfId="0" applyFont="1" applyFill="1" applyBorder="1" applyAlignment="1">
      <alignment vertical="top"/>
    </xf>
    <xf numFmtId="0" fontId="2" fillId="0" borderId="2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 textRotation="255" wrapText="1"/>
    </xf>
    <xf numFmtId="0" fontId="2" fillId="0" borderId="15" xfId="0" applyFont="1" applyFill="1" applyBorder="1" applyAlignment="1">
      <alignment vertical="top" wrapText="1"/>
    </xf>
    <xf numFmtId="188" fontId="2" fillId="0" borderId="15" xfId="0" applyNumberFormat="1" applyFont="1" applyFill="1" applyBorder="1" applyAlignment="1">
      <alignment horizontal="center" vertical="center" shrinkToFit="1"/>
    </xf>
    <xf numFmtId="188" fontId="2" fillId="0" borderId="15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188" fontId="2" fillId="0" borderId="3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88" fontId="2" fillId="0" borderId="40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188" fontId="2" fillId="0" borderId="41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188" fontId="2" fillId="0" borderId="4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8" fontId="2" fillId="0" borderId="29" xfId="49" applyFont="1" applyFill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right" vertical="center"/>
    </xf>
    <xf numFmtId="0" fontId="2" fillId="0" borderId="37" xfId="0" applyNumberFormat="1" applyFont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33" borderId="32" xfId="0" applyNumberFormat="1" applyFont="1" applyFill="1" applyBorder="1" applyAlignment="1">
      <alignment vertical="center"/>
    </xf>
    <xf numFmtId="0" fontId="2" fillId="0" borderId="36" xfId="0" applyNumberFormat="1" applyFont="1" applyFill="1" applyBorder="1" applyAlignment="1">
      <alignment horizontal="right" vertical="center"/>
    </xf>
    <xf numFmtId="0" fontId="2" fillId="0" borderId="37" xfId="0" applyNumberFormat="1" applyFont="1" applyFill="1" applyBorder="1" applyAlignment="1">
      <alignment horizontal="right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33" borderId="48" xfId="0" applyNumberFormat="1" applyFont="1" applyFill="1" applyBorder="1" applyAlignment="1">
      <alignment horizontal="center" vertical="center"/>
    </xf>
    <xf numFmtId="0" fontId="2" fillId="33" borderId="4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191" fontId="2" fillId="0" borderId="15" xfId="49" applyNumberFormat="1" applyFont="1" applyFill="1" applyBorder="1" applyAlignment="1">
      <alignment vertical="center"/>
    </xf>
    <xf numFmtId="191" fontId="2" fillId="0" borderId="46" xfId="49" applyNumberFormat="1" applyFont="1" applyFill="1" applyBorder="1" applyAlignment="1">
      <alignment vertical="center"/>
    </xf>
    <xf numFmtId="191" fontId="2" fillId="0" borderId="15" xfId="49" applyNumberFormat="1" applyFont="1" applyFill="1" applyBorder="1" applyAlignment="1">
      <alignment vertical="center" shrinkToFit="1"/>
    </xf>
    <xf numFmtId="191" fontId="2" fillId="0" borderId="10" xfId="49" applyNumberFormat="1" applyFont="1" applyFill="1" applyBorder="1" applyAlignment="1">
      <alignment vertical="center"/>
    </xf>
    <xf numFmtId="191" fontId="2" fillId="0" borderId="10" xfId="49" applyNumberFormat="1" applyFont="1" applyFill="1" applyBorder="1" applyAlignment="1">
      <alignment vertical="center" shrinkToFit="1"/>
    </xf>
    <xf numFmtId="191" fontId="2" fillId="0" borderId="37" xfId="49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38" fontId="2" fillId="0" borderId="35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55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191" fontId="2" fillId="0" borderId="53" xfId="49" applyNumberFormat="1" applyFont="1" applyFill="1" applyBorder="1" applyAlignment="1">
      <alignment vertical="center"/>
    </xf>
    <xf numFmtId="191" fontId="2" fillId="0" borderId="32" xfId="49" applyNumberFormat="1" applyFont="1" applyFill="1" applyBorder="1" applyAlignment="1">
      <alignment vertical="center"/>
    </xf>
    <xf numFmtId="191" fontId="2" fillId="0" borderId="58" xfId="49" applyNumberFormat="1" applyFont="1" applyFill="1" applyBorder="1" applyAlignment="1">
      <alignment vertical="center"/>
    </xf>
    <xf numFmtId="191" fontId="2" fillId="0" borderId="59" xfId="49" applyNumberFormat="1" applyFont="1" applyFill="1" applyBorder="1" applyAlignment="1">
      <alignment vertical="center"/>
    </xf>
    <xf numFmtId="191" fontId="2" fillId="0" borderId="60" xfId="49" applyNumberFormat="1" applyFont="1" applyFill="1" applyBorder="1" applyAlignment="1">
      <alignment vertical="center"/>
    </xf>
    <xf numFmtId="191" fontId="2" fillId="0" borderId="61" xfId="49" applyNumberFormat="1" applyFont="1" applyFill="1" applyBorder="1" applyAlignment="1">
      <alignment vertical="center"/>
    </xf>
    <xf numFmtId="191" fontId="2" fillId="0" borderId="16" xfId="49" applyNumberFormat="1" applyFont="1" applyFill="1" applyBorder="1" applyAlignment="1">
      <alignment vertical="center"/>
    </xf>
    <xf numFmtId="191" fontId="2" fillId="0" borderId="34" xfId="49" applyNumberFormat="1" applyFont="1" applyFill="1" applyBorder="1" applyAlignment="1">
      <alignment vertical="center"/>
    </xf>
    <xf numFmtId="191" fontId="2" fillId="0" borderId="31" xfId="49" applyNumberFormat="1" applyFont="1" applyFill="1" applyBorder="1" applyAlignment="1">
      <alignment vertical="center"/>
    </xf>
    <xf numFmtId="191" fontId="2" fillId="0" borderId="62" xfId="49" applyNumberFormat="1" applyFont="1" applyFill="1" applyBorder="1" applyAlignment="1">
      <alignment vertical="center"/>
    </xf>
    <xf numFmtId="191" fontId="2" fillId="0" borderId="63" xfId="49" applyNumberFormat="1" applyFont="1" applyFill="1" applyBorder="1" applyAlignment="1">
      <alignment vertical="center"/>
    </xf>
    <xf numFmtId="191" fontId="2" fillId="0" borderId="64" xfId="49" applyNumberFormat="1" applyFont="1" applyFill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54" xfId="0" applyFont="1" applyBorder="1" applyAlignment="1">
      <alignment horizontal="center" vertical="distributed" textRotation="255"/>
    </xf>
    <xf numFmtId="0" fontId="2" fillId="33" borderId="65" xfId="0" applyFont="1" applyFill="1" applyBorder="1" applyAlignment="1">
      <alignment horizontal="center" vertical="distributed" textRotation="255" shrinkToFit="1"/>
    </xf>
    <xf numFmtId="0" fontId="2" fillId="33" borderId="11" xfId="0" applyFont="1" applyFill="1" applyBorder="1" applyAlignment="1">
      <alignment horizontal="center" vertical="distributed" textRotation="255" shrinkToFit="1"/>
    </xf>
    <xf numFmtId="0" fontId="2" fillId="33" borderId="54" xfId="0" applyFont="1" applyFill="1" applyBorder="1" applyAlignment="1">
      <alignment horizontal="center" vertical="distributed" textRotation="255" shrinkToFit="1"/>
    </xf>
    <xf numFmtId="0" fontId="2" fillId="33" borderId="66" xfId="0" applyFont="1" applyFill="1" applyBorder="1" applyAlignment="1">
      <alignment horizontal="center" vertical="distributed" textRotation="255" shrinkToFit="1"/>
    </xf>
    <xf numFmtId="0" fontId="2" fillId="33" borderId="67" xfId="0" applyFont="1" applyFill="1" applyBorder="1" applyAlignment="1">
      <alignment horizontal="center" vertical="distributed" textRotation="255" shrinkToFit="1"/>
    </xf>
    <xf numFmtId="0" fontId="2" fillId="33" borderId="13" xfId="0" applyFont="1" applyFill="1" applyBorder="1" applyAlignment="1">
      <alignment horizontal="center" vertical="distributed" textRotation="255" shrinkToFit="1"/>
    </xf>
    <xf numFmtId="0" fontId="2" fillId="0" borderId="66" xfId="0" applyFont="1" applyBorder="1" applyAlignment="1">
      <alignment horizontal="center" vertical="center" textRotation="255" shrinkToFit="1"/>
    </xf>
    <xf numFmtId="0" fontId="2" fillId="0" borderId="67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33" borderId="6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distributed" textRotation="255"/>
    </xf>
    <xf numFmtId="0" fontId="0" fillId="0" borderId="67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horizontal="center" vertical="distributed" textRotation="255"/>
    </xf>
    <xf numFmtId="0" fontId="2" fillId="33" borderId="65" xfId="0" applyFont="1" applyFill="1" applyBorder="1" applyAlignment="1">
      <alignment horizontal="center" vertical="center" textRotation="255" shrinkToFit="1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54" xfId="0" applyFont="1" applyFill="1" applyBorder="1" applyAlignment="1">
      <alignment horizontal="center" vertical="center" textRotation="255" shrinkToFi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distributed" textRotation="255"/>
    </xf>
    <xf numFmtId="0" fontId="2" fillId="33" borderId="27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5" fillId="0" borderId="4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distributed" textRotation="255"/>
    </xf>
    <xf numFmtId="0" fontId="2" fillId="33" borderId="11" xfId="0" applyFont="1" applyFill="1" applyBorder="1" applyAlignment="1">
      <alignment horizontal="center" vertical="distributed" textRotation="255"/>
    </xf>
    <xf numFmtId="0" fontId="2" fillId="33" borderId="54" xfId="0" applyFont="1" applyFill="1" applyBorder="1" applyAlignment="1">
      <alignment horizontal="center" vertical="distributed" textRotation="255"/>
    </xf>
    <xf numFmtId="0" fontId="2" fillId="33" borderId="67" xfId="0" applyFont="1" applyFill="1" applyBorder="1" applyAlignment="1">
      <alignment horizontal="center" vertical="distributed" textRotation="255"/>
    </xf>
    <xf numFmtId="0" fontId="2" fillId="33" borderId="13" xfId="0" applyFont="1" applyFill="1" applyBorder="1" applyAlignment="1">
      <alignment horizontal="center" vertical="distributed" textRotation="255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distributed" textRotation="255"/>
    </xf>
    <xf numFmtId="0" fontId="2" fillId="33" borderId="27" xfId="0" applyFont="1" applyFill="1" applyBorder="1" applyAlignment="1">
      <alignment horizontal="center" vertical="distributed" textRotation="255"/>
    </xf>
    <xf numFmtId="0" fontId="2" fillId="33" borderId="7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2" fillId="33" borderId="77" xfId="0" applyFont="1" applyFill="1" applyBorder="1" applyAlignment="1">
      <alignment horizontal="center" vertical="distributed" textRotation="255"/>
    </xf>
    <xf numFmtId="0" fontId="2" fillId="33" borderId="78" xfId="0" applyFont="1" applyFill="1" applyBorder="1" applyAlignment="1">
      <alignment horizontal="center" vertical="distributed" textRotation="255"/>
    </xf>
    <xf numFmtId="0" fontId="4" fillId="0" borderId="75" xfId="0" applyFont="1" applyBorder="1" applyAlignment="1">
      <alignment horizontal="center" vertical="distributed" textRotation="255" wrapText="1"/>
    </xf>
    <xf numFmtId="0" fontId="4" fillId="0" borderId="13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58" fontId="11" fillId="0" borderId="37" xfId="0" applyNumberFormat="1" applyFont="1" applyFill="1" applyBorder="1" applyAlignment="1">
      <alignment horizontal="center" vertical="center"/>
    </xf>
    <xf numFmtId="58" fontId="11" fillId="0" borderId="47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textRotation="255"/>
    </xf>
    <xf numFmtId="0" fontId="2" fillId="0" borderId="79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7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textRotation="255" wrapText="1"/>
    </xf>
    <xf numFmtId="0" fontId="2" fillId="0" borderId="79" xfId="0" applyFont="1" applyFill="1" applyBorder="1" applyAlignment="1">
      <alignment vertical="center" textRotation="255" wrapText="1"/>
    </xf>
    <xf numFmtId="0" fontId="2" fillId="0" borderId="17" xfId="0" applyFont="1" applyFill="1" applyBorder="1" applyAlignment="1">
      <alignment vertical="center" textRotation="255" wrapText="1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6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0" fontId="2" fillId="0" borderId="54" xfId="0" applyFont="1" applyFill="1" applyBorder="1" applyAlignment="1">
      <alignment horizontal="distributed" vertical="distributed" textRotation="255"/>
    </xf>
    <xf numFmtId="0" fontId="2" fillId="0" borderId="66" xfId="0" applyFont="1" applyFill="1" applyBorder="1" applyAlignment="1">
      <alignment horizontal="distributed" vertical="distributed" textRotation="255"/>
    </xf>
    <xf numFmtId="0" fontId="2" fillId="0" borderId="67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0" fontId="2" fillId="0" borderId="66" xfId="0" applyFont="1" applyFill="1" applyBorder="1" applyAlignment="1">
      <alignment horizontal="center" vertical="center" textRotation="255" shrinkToFit="1"/>
    </xf>
    <xf numFmtId="0" fontId="2" fillId="0" borderId="67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/>
    </xf>
    <xf numFmtId="0" fontId="2" fillId="0" borderId="8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0.625" style="2" customWidth="1"/>
    <col min="6" max="9" width="3.375" style="44" customWidth="1"/>
    <col min="10" max="10" width="30.625" style="2" customWidth="1"/>
    <col min="11" max="12" width="8.625" style="2" customWidth="1"/>
    <col min="13" max="13" width="3.375" style="2" customWidth="1"/>
    <col min="14" max="14" width="32.625" style="2" customWidth="1"/>
    <col min="15" max="15" width="20.625" style="2" customWidth="1"/>
    <col min="16" max="16" width="3.375" style="2" customWidth="1"/>
    <col min="17" max="17" width="7.125" style="0" customWidth="1"/>
    <col min="18" max="22" width="8.875" style="0" customWidth="1"/>
    <col min="23" max="16384" width="9.00390625" style="2" customWidth="1"/>
  </cols>
  <sheetData>
    <row r="1" spans="1:2" ht="16.5" customHeight="1" thickBot="1">
      <c r="A1" s="24" t="s">
        <v>14</v>
      </c>
      <c r="B1" s="24"/>
    </row>
    <row r="2" spans="1:16" ht="22.5" customHeight="1" thickBot="1">
      <c r="A2" s="4" t="s">
        <v>19</v>
      </c>
      <c r="O2" s="221" t="s">
        <v>71</v>
      </c>
      <c r="P2" s="222"/>
    </row>
    <row r="3" ht="9.75" customHeight="1" thickBot="1"/>
    <row r="4" spans="1:16" s="1" customFormat="1" ht="31.5" customHeight="1">
      <c r="A4" s="194" t="s">
        <v>27</v>
      </c>
      <c r="B4" s="203" t="s">
        <v>174</v>
      </c>
      <c r="C4" s="197" t="s">
        <v>52</v>
      </c>
      <c r="D4" s="200" t="s">
        <v>18</v>
      </c>
      <c r="E4" s="206" t="s">
        <v>53</v>
      </c>
      <c r="F4" s="218" t="s">
        <v>54</v>
      </c>
      <c r="G4" s="209" t="s">
        <v>55</v>
      </c>
      <c r="H4" s="212" t="s">
        <v>64</v>
      </c>
      <c r="I4" s="200" t="s">
        <v>56</v>
      </c>
      <c r="J4" s="223" t="s">
        <v>175</v>
      </c>
      <c r="K4" s="224"/>
      <c r="L4" s="224"/>
      <c r="M4" s="225"/>
      <c r="N4" s="223" t="s">
        <v>67</v>
      </c>
      <c r="O4" s="224"/>
      <c r="P4" s="225"/>
    </row>
    <row r="5" spans="1:16" s="9" customFormat="1" ht="18" customHeight="1">
      <c r="A5" s="195"/>
      <c r="B5" s="204"/>
      <c r="C5" s="198"/>
      <c r="D5" s="201"/>
      <c r="E5" s="207"/>
      <c r="F5" s="219"/>
      <c r="G5" s="210"/>
      <c r="H5" s="213"/>
      <c r="I5" s="201"/>
      <c r="J5" s="215" t="s">
        <v>7</v>
      </c>
      <c r="K5" s="216"/>
      <c r="L5" s="217"/>
      <c r="M5" s="8" t="s">
        <v>8</v>
      </c>
      <c r="N5" s="215" t="s">
        <v>9</v>
      </c>
      <c r="O5" s="217"/>
      <c r="P5" s="8" t="s">
        <v>8</v>
      </c>
    </row>
    <row r="6" spans="1:16" s="1" customFormat="1" ht="60" customHeight="1">
      <c r="A6" s="196"/>
      <c r="B6" s="205"/>
      <c r="C6" s="199"/>
      <c r="D6" s="202"/>
      <c r="E6" s="208"/>
      <c r="F6" s="220"/>
      <c r="G6" s="211"/>
      <c r="H6" s="214"/>
      <c r="I6" s="202"/>
      <c r="J6" s="10" t="s">
        <v>57</v>
      </c>
      <c r="K6" s="11" t="s">
        <v>3</v>
      </c>
      <c r="L6" s="11" t="s">
        <v>4</v>
      </c>
      <c r="M6" s="12" t="s">
        <v>58</v>
      </c>
      <c r="N6" s="13" t="s">
        <v>59</v>
      </c>
      <c r="O6" s="14" t="s">
        <v>26</v>
      </c>
      <c r="P6" s="12" t="s">
        <v>58</v>
      </c>
    </row>
    <row r="7" spans="1:22" s="7" customFormat="1" ht="30" customHeight="1">
      <c r="A7" s="121">
        <v>36</v>
      </c>
      <c r="B7" s="122">
        <v>201</v>
      </c>
      <c r="C7" s="45" t="s">
        <v>71</v>
      </c>
      <c r="D7" s="28" t="s">
        <v>72</v>
      </c>
      <c r="E7" s="27" t="s">
        <v>96</v>
      </c>
      <c r="F7" s="125">
        <v>1</v>
      </c>
      <c r="G7" s="49">
        <v>1</v>
      </c>
      <c r="H7" s="126">
        <v>1</v>
      </c>
      <c r="I7" s="49">
        <v>0</v>
      </c>
      <c r="J7" s="27"/>
      <c r="K7" s="46"/>
      <c r="L7" s="46"/>
      <c r="M7" s="49">
        <v>0</v>
      </c>
      <c r="N7" s="39" t="s">
        <v>113</v>
      </c>
      <c r="O7" s="63" t="s">
        <v>157</v>
      </c>
      <c r="P7" s="49"/>
      <c r="Q7" s="6"/>
      <c r="R7" s="6"/>
      <c r="S7" s="6"/>
      <c r="T7" s="6"/>
      <c r="U7" s="6"/>
      <c r="V7" s="6"/>
    </row>
    <row r="8" spans="1:22" s="7" customFormat="1" ht="15" customHeight="1">
      <c r="A8" s="121">
        <v>36</v>
      </c>
      <c r="B8" s="122">
        <v>202</v>
      </c>
      <c r="C8" s="45" t="s">
        <v>71</v>
      </c>
      <c r="D8" s="28" t="s">
        <v>73</v>
      </c>
      <c r="E8" s="27" t="s">
        <v>97</v>
      </c>
      <c r="F8" s="125">
        <v>1</v>
      </c>
      <c r="G8" s="49">
        <v>2</v>
      </c>
      <c r="H8" s="126">
        <v>1</v>
      </c>
      <c r="I8" s="49">
        <v>0</v>
      </c>
      <c r="J8" s="27"/>
      <c r="K8" s="46"/>
      <c r="L8" s="46"/>
      <c r="M8" s="49">
        <v>0</v>
      </c>
      <c r="N8" s="30" t="s">
        <v>114</v>
      </c>
      <c r="O8" s="63" t="s">
        <v>171</v>
      </c>
      <c r="P8" s="49"/>
      <c r="Q8" s="6"/>
      <c r="R8" s="6"/>
      <c r="S8" s="6"/>
      <c r="T8" s="6"/>
      <c r="U8" s="6"/>
      <c r="V8" s="6"/>
    </row>
    <row r="9" spans="1:22" s="7" customFormat="1" ht="15" customHeight="1">
      <c r="A9" s="121">
        <v>36</v>
      </c>
      <c r="B9" s="122">
        <v>203</v>
      </c>
      <c r="C9" s="45" t="s">
        <v>71</v>
      </c>
      <c r="D9" s="29" t="s">
        <v>74</v>
      </c>
      <c r="E9" s="27" t="s">
        <v>97</v>
      </c>
      <c r="F9" s="125">
        <v>1</v>
      </c>
      <c r="G9" s="49">
        <v>2</v>
      </c>
      <c r="H9" s="126">
        <v>0</v>
      </c>
      <c r="I9" s="49">
        <v>0</v>
      </c>
      <c r="J9" s="27"/>
      <c r="K9" s="47"/>
      <c r="L9" s="47"/>
      <c r="M9" s="49">
        <v>0</v>
      </c>
      <c r="N9" s="30" t="s">
        <v>115</v>
      </c>
      <c r="O9" s="50" t="s">
        <v>158</v>
      </c>
      <c r="P9" s="49"/>
      <c r="Q9" s="6"/>
      <c r="R9" s="6"/>
      <c r="S9" s="6"/>
      <c r="T9" s="6"/>
      <c r="U9" s="6"/>
      <c r="V9" s="6"/>
    </row>
    <row r="10" spans="1:22" s="7" customFormat="1" ht="15" customHeight="1">
      <c r="A10" s="121">
        <v>36</v>
      </c>
      <c r="B10" s="122">
        <v>204</v>
      </c>
      <c r="C10" s="45" t="s">
        <v>71</v>
      </c>
      <c r="D10" s="29" t="s">
        <v>75</v>
      </c>
      <c r="E10" s="27" t="s">
        <v>98</v>
      </c>
      <c r="F10" s="125">
        <v>1</v>
      </c>
      <c r="G10" s="49">
        <v>1</v>
      </c>
      <c r="H10" s="126">
        <v>1</v>
      </c>
      <c r="I10" s="49">
        <v>1</v>
      </c>
      <c r="J10" s="27" t="s">
        <v>111</v>
      </c>
      <c r="K10" s="48">
        <v>38982</v>
      </c>
      <c r="L10" s="48">
        <v>38982</v>
      </c>
      <c r="M10" s="49"/>
      <c r="N10" s="27" t="s">
        <v>116</v>
      </c>
      <c r="O10" s="50" t="s">
        <v>159</v>
      </c>
      <c r="P10" s="49"/>
      <c r="Q10" s="6"/>
      <c r="R10" s="6"/>
      <c r="S10" s="6"/>
      <c r="T10" s="6"/>
      <c r="U10" s="6"/>
      <c r="V10" s="6"/>
    </row>
    <row r="11" spans="1:22" s="7" customFormat="1" ht="15" customHeight="1">
      <c r="A11" s="121">
        <v>36</v>
      </c>
      <c r="B11" s="122">
        <v>205</v>
      </c>
      <c r="C11" s="45" t="s">
        <v>71</v>
      </c>
      <c r="D11" s="29" t="s">
        <v>76</v>
      </c>
      <c r="E11" s="27" t="s">
        <v>99</v>
      </c>
      <c r="F11" s="125">
        <v>1</v>
      </c>
      <c r="G11" s="49">
        <v>2</v>
      </c>
      <c r="H11" s="126">
        <v>0</v>
      </c>
      <c r="I11" s="49">
        <v>0</v>
      </c>
      <c r="J11" s="27" t="s">
        <v>112</v>
      </c>
      <c r="K11" s="48">
        <v>39169</v>
      </c>
      <c r="L11" s="48">
        <v>39173</v>
      </c>
      <c r="M11" s="49"/>
      <c r="N11" s="27" t="s">
        <v>117</v>
      </c>
      <c r="O11" s="50" t="s">
        <v>160</v>
      </c>
      <c r="P11" s="49"/>
      <c r="Q11" s="6"/>
      <c r="R11" s="6"/>
      <c r="S11" s="6"/>
      <c r="T11" s="6"/>
      <c r="U11" s="6"/>
      <c r="V11" s="6"/>
    </row>
    <row r="12" spans="1:22" s="7" customFormat="1" ht="15" customHeight="1">
      <c r="A12" s="121">
        <v>36</v>
      </c>
      <c r="B12" s="122">
        <v>206</v>
      </c>
      <c r="C12" s="45" t="s">
        <v>71</v>
      </c>
      <c r="D12" s="29" t="s">
        <v>77</v>
      </c>
      <c r="E12" s="27" t="s">
        <v>100</v>
      </c>
      <c r="F12" s="125">
        <v>1</v>
      </c>
      <c r="G12" s="49">
        <v>2</v>
      </c>
      <c r="H12" s="126">
        <v>1</v>
      </c>
      <c r="I12" s="49">
        <v>0</v>
      </c>
      <c r="J12" s="27"/>
      <c r="K12" s="47"/>
      <c r="L12" s="47"/>
      <c r="M12" s="49">
        <v>0</v>
      </c>
      <c r="N12" s="27" t="s">
        <v>118</v>
      </c>
      <c r="O12" s="50" t="s">
        <v>172</v>
      </c>
      <c r="P12" s="49"/>
      <c r="Q12" s="6"/>
      <c r="R12" s="6"/>
      <c r="S12" s="6"/>
      <c r="T12" s="6"/>
      <c r="U12" s="6"/>
      <c r="V12" s="6"/>
    </row>
    <row r="13" spans="1:22" s="7" customFormat="1" ht="15" customHeight="1">
      <c r="A13" s="121">
        <v>36</v>
      </c>
      <c r="B13" s="122">
        <v>207</v>
      </c>
      <c r="C13" s="45" t="s">
        <v>71</v>
      </c>
      <c r="D13" s="29" t="s">
        <v>78</v>
      </c>
      <c r="E13" s="27" t="s">
        <v>102</v>
      </c>
      <c r="F13" s="125">
        <v>1</v>
      </c>
      <c r="G13" s="49">
        <v>2</v>
      </c>
      <c r="H13" s="126">
        <v>1</v>
      </c>
      <c r="I13" s="49">
        <v>0</v>
      </c>
      <c r="J13" s="27"/>
      <c r="K13" s="47"/>
      <c r="L13" s="47"/>
      <c r="M13" s="49">
        <v>0</v>
      </c>
      <c r="N13" s="27" t="s">
        <v>119</v>
      </c>
      <c r="O13" s="50" t="s">
        <v>173</v>
      </c>
      <c r="P13" s="49"/>
      <c r="Q13" s="6"/>
      <c r="R13" s="6"/>
      <c r="S13" s="6"/>
      <c r="T13" s="6"/>
      <c r="U13" s="6"/>
      <c r="V13" s="6"/>
    </row>
    <row r="14" spans="1:22" s="7" customFormat="1" ht="15" customHeight="1">
      <c r="A14" s="121">
        <v>36</v>
      </c>
      <c r="B14" s="122">
        <v>208</v>
      </c>
      <c r="C14" s="45" t="s">
        <v>71</v>
      </c>
      <c r="D14" s="29" t="s">
        <v>79</v>
      </c>
      <c r="E14" s="27" t="s">
        <v>103</v>
      </c>
      <c r="F14" s="125">
        <v>1</v>
      </c>
      <c r="G14" s="49">
        <v>2</v>
      </c>
      <c r="H14" s="126">
        <v>0</v>
      </c>
      <c r="I14" s="49">
        <v>0</v>
      </c>
      <c r="J14" s="27"/>
      <c r="K14" s="47"/>
      <c r="L14" s="47"/>
      <c r="M14" s="49">
        <v>0</v>
      </c>
      <c r="N14" s="27" t="s">
        <v>120</v>
      </c>
      <c r="O14" s="50" t="s">
        <v>161</v>
      </c>
      <c r="P14" s="49"/>
      <c r="Q14" s="6"/>
      <c r="R14" s="6"/>
      <c r="S14" s="6"/>
      <c r="T14" s="6"/>
      <c r="U14" s="6"/>
      <c r="V14" s="6"/>
    </row>
    <row r="15" spans="1:22" s="7" customFormat="1" ht="15" customHeight="1">
      <c r="A15" s="121">
        <v>36</v>
      </c>
      <c r="B15" s="122">
        <v>301</v>
      </c>
      <c r="C15" s="45" t="s">
        <v>71</v>
      </c>
      <c r="D15" s="29" t="s">
        <v>80</v>
      </c>
      <c r="E15" s="27" t="s">
        <v>104</v>
      </c>
      <c r="F15" s="125">
        <v>1</v>
      </c>
      <c r="G15" s="49">
        <v>2</v>
      </c>
      <c r="H15" s="126">
        <v>0</v>
      </c>
      <c r="I15" s="49">
        <v>0</v>
      </c>
      <c r="J15" s="27"/>
      <c r="K15" s="47"/>
      <c r="L15" s="47"/>
      <c r="M15" s="49">
        <v>0</v>
      </c>
      <c r="N15" s="27"/>
      <c r="O15" s="50"/>
      <c r="P15" s="49">
        <v>1</v>
      </c>
      <c r="Q15" s="6"/>
      <c r="R15" s="6"/>
      <c r="S15" s="6"/>
      <c r="T15" s="6"/>
      <c r="U15" s="6"/>
      <c r="V15" s="6"/>
    </row>
    <row r="16" spans="1:22" s="7" customFormat="1" ht="15" customHeight="1">
      <c r="A16" s="121">
        <v>36</v>
      </c>
      <c r="B16" s="122">
        <v>302</v>
      </c>
      <c r="C16" s="45" t="s">
        <v>71</v>
      </c>
      <c r="D16" s="29" t="s">
        <v>81</v>
      </c>
      <c r="E16" s="27" t="s">
        <v>104</v>
      </c>
      <c r="F16" s="125">
        <v>1</v>
      </c>
      <c r="G16" s="49">
        <v>2</v>
      </c>
      <c r="H16" s="126">
        <v>0</v>
      </c>
      <c r="I16" s="49">
        <v>0</v>
      </c>
      <c r="J16" s="27"/>
      <c r="K16" s="47"/>
      <c r="L16" s="47"/>
      <c r="M16" s="49">
        <v>0</v>
      </c>
      <c r="N16" s="27"/>
      <c r="O16" s="50"/>
      <c r="P16" s="49">
        <v>0</v>
      </c>
      <c r="Q16" s="6"/>
      <c r="R16" s="6"/>
      <c r="S16" s="6"/>
      <c r="T16" s="6"/>
      <c r="U16" s="6"/>
      <c r="V16" s="6"/>
    </row>
    <row r="17" spans="1:22" s="7" customFormat="1" ht="15" customHeight="1">
      <c r="A17" s="121">
        <v>36</v>
      </c>
      <c r="B17" s="122">
        <v>321</v>
      </c>
      <c r="C17" s="45" t="s">
        <v>71</v>
      </c>
      <c r="D17" s="29" t="s">
        <v>82</v>
      </c>
      <c r="E17" s="27" t="s">
        <v>105</v>
      </c>
      <c r="F17" s="125">
        <v>2</v>
      </c>
      <c r="G17" s="49">
        <v>2</v>
      </c>
      <c r="H17" s="126">
        <v>0</v>
      </c>
      <c r="I17" s="49">
        <v>0</v>
      </c>
      <c r="J17" s="27"/>
      <c r="K17" s="47"/>
      <c r="L17" s="47"/>
      <c r="M17" s="49">
        <v>0</v>
      </c>
      <c r="N17" s="27"/>
      <c r="O17" s="50"/>
      <c r="P17" s="49">
        <v>0</v>
      </c>
      <c r="Q17" s="6"/>
      <c r="R17" s="6"/>
      <c r="S17" s="6"/>
      <c r="T17" s="6"/>
      <c r="U17" s="6"/>
      <c r="V17" s="6"/>
    </row>
    <row r="18" spans="1:22" s="7" customFormat="1" ht="15" customHeight="1">
      <c r="A18" s="121">
        <v>36</v>
      </c>
      <c r="B18" s="122">
        <v>341</v>
      </c>
      <c r="C18" s="45" t="s">
        <v>71</v>
      </c>
      <c r="D18" s="29" t="s">
        <v>83</v>
      </c>
      <c r="E18" s="27" t="s">
        <v>176</v>
      </c>
      <c r="F18" s="125">
        <v>2</v>
      </c>
      <c r="G18" s="49">
        <v>2</v>
      </c>
      <c r="H18" s="126">
        <v>0</v>
      </c>
      <c r="I18" s="49">
        <v>0</v>
      </c>
      <c r="J18" s="27"/>
      <c r="K18" s="47"/>
      <c r="L18" s="47"/>
      <c r="M18" s="49">
        <v>2</v>
      </c>
      <c r="N18" s="27"/>
      <c r="O18" s="50"/>
      <c r="P18" s="49">
        <v>1</v>
      </c>
      <c r="Q18" s="6"/>
      <c r="R18" s="6"/>
      <c r="S18" s="6"/>
      <c r="T18" s="6"/>
      <c r="U18" s="6"/>
      <c r="V18" s="6"/>
    </row>
    <row r="19" spans="1:22" s="7" customFormat="1" ht="15" customHeight="1">
      <c r="A19" s="121">
        <v>36</v>
      </c>
      <c r="B19" s="122">
        <v>342</v>
      </c>
      <c r="C19" s="45" t="s">
        <v>71</v>
      </c>
      <c r="D19" s="29" t="s">
        <v>84</v>
      </c>
      <c r="E19" s="27" t="s">
        <v>105</v>
      </c>
      <c r="F19" s="125">
        <v>2</v>
      </c>
      <c r="G19" s="49">
        <v>2</v>
      </c>
      <c r="H19" s="126">
        <v>0</v>
      </c>
      <c r="I19" s="49">
        <v>0</v>
      </c>
      <c r="J19" s="27"/>
      <c r="K19" s="47"/>
      <c r="L19" s="47"/>
      <c r="M19" s="49">
        <v>0</v>
      </c>
      <c r="N19" s="27"/>
      <c r="O19" s="50"/>
      <c r="P19" s="49">
        <v>1</v>
      </c>
      <c r="Q19" s="6"/>
      <c r="R19" s="6"/>
      <c r="S19" s="6"/>
      <c r="T19" s="6"/>
      <c r="U19" s="6"/>
      <c r="V19" s="6"/>
    </row>
    <row r="20" spans="1:22" s="7" customFormat="1" ht="15" customHeight="1">
      <c r="A20" s="121">
        <v>36</v>
      </c>
      <c r="B20" s="122">
        <v>368</v>
      </c>
      <c r="C20" s="45" t="s">
        <v>71</v>
      </c>
      <c r="D20" s="29" t="s">
        <v>85</v>
      </c>
      <c r="E20" s="27" t="s">
        <v>101</v>
      </c>
      <c r="F20" s="125">
        <v>1</v>
      </c>
      <c r="G20" s="49">
        <v>2</v>
      </c>
      <c r="H20" s="126">
        <v>0</v>
      </c>
      <c r="I20" s="49">
        <v>0</v>
      </c>
      <c r="J20" s="27"/>
      <c r="K20" s="47"/>
      <c r="L20" s="47"/>
      <c r="M20" s="49">
        <v>0</v>
      </c>
      <c r="N20" s="27"/>
      <c r="O20" s="50"/>
      <c r="P20" s="49">
        <v>0</v>
      </c>
      <c r="Q20" s="6"/>
      <c r="R20" s="6"/>
      <c r="S20" s="6"/>
      <c r="T20" s="6"/>
      <c r="U20" s="6"/>
      <c r="V20" s="6"/>
    </row>
    <row r="21" spans="1:22" s="7" customFormat="1" ht="15" customHeight="1">
      <c r="A21" s="121">
        <v>36</v>
      </c>
      <c r="B21" s="122">
        <v>387</v>
      </c>
      <c r="C21" s="45" t="s">
        <v>71</v>
      </c>
      <c r="D21" s="29" t="s">
        <v>86</v>
      </c>
      <c r="E21" s="27" t="s">
        <v>106</v>
      </c>
      <c r="F21" s="125">
        <v>1</v>
      </c>
      <c r="G21" s="49">
        <v>2</v>
      </c>
      <c r="H21" s="126">
        <v>0</v>
      </c>
      <c r="I21" s="49">
        <v>0</v>
      </c>
      <c r="J21" s="27"/>
      <c r="K21" s="47"/>
      <c r="L21" s="47"/>
      <c r="M21" s="49">
        <v>2</v>
      </c>
      <c r="N21" s="27"/>
      <c r="O21" s="50"/>
      <c r="P21" s="49">
        <v>0</v>
      </c>
      <c r="Q21" s="6"/>
      <c r="R21" s="6"/>
      <c r="S21" s="6"/>
      <c r="T21" s="6"/>
      <c r="U21" s="6"/>
      <c r="V21" s="6"/>
    </row>
    <row r="22" spans="1:22" s="7" customFormat="1" ht="15" customHeight="1">
      <c r="A22" s="121">
        <v>36</v>
      </c>
      <c r="B22" s="122">
        <v>383</v>
      </c>
      <c r="C22" s="45" t="s">
        <v>71</v>
      </c>
      <c r="D22" s="29" t="s">
        <v>87</v>
      </c>
      <c r="E22" s="27" t="s">
        <v>105</v>
      </c>
      <c r="F22" s="125">
        <v>2</v>
      </c>
      <c r="G22" s="49">
        <v>2</v>
      </c>
      <c r="H22" s="126">
        <v>0</v>
      </c>
      <c r="I22" s="49">
        <v>0</v>
      </c>
      <c r="J22" s="27"/>
      <c r="K22" s="47"/>
      <c r="L22" s="47"/>
      <c r="M22" s="49">
        <v>0</v>
      </c>
      <c r="N22" s="27"/>
      <c r="O22" s="50"/>
      <c r="P22" s="49">
        <v>0</v>
      </c>
      <c r="Q22" s="6"/>
      <c r="R22" s="6"/>
      <c r="S22" s="6"/>
      <c r="T22" s="6"/>
      <c r="U22" s="6"/>
      <c r="V22" s="6"/>
    </row>
    <row r="23" spans="1:22" s="7" customFormat="1" ht="15" customHeight="1">
      <c r="A23" s="121">
        <v>36</v>
      </c>
      <c r="B23" s="122">
        <v>388</v>
      </c>
      <c r="C23" s="45" t="s">
        <v>71</v>
      </c>
      <c r="D23" s="29" t="s">
        <v>88</v>
      </c>
      <c r="E23" s="27" t="s">
        <v>107</v>
      </c>
      <c r="F23" s="125">
        <v>1</v>
      </c>
      <c r="G23" s="49">
        <v>2</v>
      </c>
      <c r="H23" s="126">
        <v>0</v>
      </c>
      <c r="I23" s="49">
        <v>0</v>
      </c>
      <c r="J23" s="27"/>
      <c r="K23" s="47"/>
      <c r="L23" s="47"/>
      <c r="M23" s="49">
        <v>2</v>
      </c>
      <c r="N23" s="27"/>
      <c r="O23" s="50"/>
      <c r="P23" s="49">
        <v>0</v>
      </c>
      <c r="Q23" s="6"/>
      <c r="R23" s="6"/>
      <c r="S23" s="6"/>
      <c r="T23" s="6"/>
      <c r="U23" s="6"/>
      <c r="V23" s="6"/>
    </row>
    <row r="24" spans="1:22" s="7" customFormat="1" ht="15" customHeight="1">
      <c r="A24" s="121">
        <v>36</v>
      </c>
      <c r="B24" s="122">
        <v>401</v>
      </c>
      <c r="C24" s="45" t="s">
        <v>71</v>
      </c>
      <c r="D24" s="29" t="s">
        <v>89</v>
      </c>
      <c r="E24" s="27" t="s">
        <v>101</v>
      </c>
      <c r="F24" s="125">
        <v>1</v>
      </c>
      <c r="G24" s="49">
        <v>2</v>
      </c>
      <c r="H24" s="126">
        <v>0</v>
      </c>
      <c r="I24" s="49">
        <v>0</v>
      </c>
      <c r="J24" s="27"/>
      <c r="K24" s="47"/>
      <c r="L24" s="47"/>
      <c r="M24" s="49">
        <v>0</v>
      </c>
      <c r="N24" s="27"/>
      <c r="O24" s="50"/>
      <c r="P24" s="49">
        <v>0</v>
      </c>
      <c r="Q24" s="6"/>
      <c r="R24" s="6"/>
      <c r="S24" s="6"/>
      <c r="T24" s="6"/>
      <c r="U24" s="6"/>
      <c r="V24" s="6"/>
    </row>
    <row r="25" spans="1:22" s="7" customFormat="1" ht="15" customHeight="1">
      <c r="A25" s="121">
        <v>36</v>
      </c>
      <c r="B25" s="122">
        <v>402</v>
      </c>
      <c r="C25" s="45" t="s">
        <v>71</v>
      </c>
      <c r="D25" s="29" t="s">
        <v>90</v>
      </c>
      <c r="E25" s="27" t="s">
        <v>101</v>
      </c>
      <c r="F25" s="125">
        <v>1</v>
      </c>
      <c r="G25" s="49">
        <v>2</v>
      </c>
      <c r="H25" s="126">
        <v>0</v>
      </c>
      <c r="I25" s="49">
        <v>0</v>
      </c>
      <c r="J25" s="27"/>
      <c r="K25" s="47"/>
      <c r="L25" s="47"/>
      <c r="M25" s="49">
        <v>2</v>
      </c>
      <c r="N25" s="27"/>
      <c r="O25" s="50"/>
      <c r="P25" s="49">
        <v>0</v>
      </c>
      <c r="Q25" s="6"/>
      <c r="R25" s="6"/>
      <c r="S25" s="6"/>
      <c r="T25" s="6"/>
      <c r="U25" s="6"/>
      <c r="V25" s="6"/>
    </row>
    <row r="26" spans="1:22" s="7" customFormat="1" ht="15" customHeight="1">
      <c r="A26" s="121">
        <v>36</v>
      </c>
      <c r="B26" s="122">
        <v>403</v>
      </c>
      <c r="C26" s="45" t="s">
        <v>71</v>
      </c>
      <c r="D26" s="29" t="s">
        <v>91</v>
      </c>
      <c r="E26" s="27" t="s">
        <v>108</v>
      </c>
      <c r="F26" s="125">
        <v>1</v>
      </c>
      <c r="G26" s="49">
        <v>2</v>
      </c>
      <c r="H26" s="126">
        <v>0</v>
      </c>
      <c r="I26" s="49">
        <v>0</v>
      </c>
      <c r="J26" s="27"/>
      <c r="K26" s="47"/>
      <c r="L26" s="47"/>
      <c r="M26" s="49">
        <v>0</v>
      </c>
      <c r="N26" s="27" t="s">
        <v>121</v>
      </c>
      <c r="O26" s="50" t="s">
        <v>162</v>
      </c>
      <c r="P26" s="49"/>
      <c r="Q26" s="6"/>
      <c r="R26" s="6"/>
      <c r="S26" s="6"/>
      <c r="T26" s="6"/>
      <c r="U26" s="6"/>
      <c r="V26" s="6"/>
    </row>
    <row r="27" spans="1:22" s="7" customFormat="1" ht="15" customHeight="1">
      <c r="A27" s="121">
        <v>36</v>
      </c>
      <c r="B27" s="122">
        <v>404</v>
      </c>
      <c r="C27" s="45" t="s">
        <v>71</v>
      </c>
      <c r="D27" s="29" t="s">
        <v>92</v>
      </c>
      <c r="E27" s="27" t="s">
        <v>109</v>
      </c>
      <c r="F27" s="125">
        <v>1</v>
      </c>
      <c r="G27" s="49">
        <v>2</v>
      </c>
      <c r="H27" s="126">
        <v>0</v>
      </c>
      <c r="I27" s="49">
        <v>0</v>
      </c>
      <c r="J27" s="27"/>
      <c r="K27" s="47"/>
      <c r="L27" s="47"/>
      <c r="M27" s="49">
        <v>0</v>
      </c>
      <c r="N27" s="27"/>
      <c r="O27" s="50"/>
      <c r="P27" s="49">
        <v>1</v>
      </c>
      <c r="Q27" s="6"/>
      <c r="R27" s="6"/>
      <c r="S27" s="6"/>
      <c r="T27" s="6"/>
      <c r="U27" s="6"/>
      <c r="V27" s="6"/>
    </row>
    <row r="28" spans="1:22" s="7" customFormat="1" ht="15" customHeight="1">
      <c r="A28" s="121">
        <v>36</v>
      </c>
      <c r="B28" s="122">
        <v>405</v>
      </c>
      <c r="C28" s="45" t="s">
        <v>71</v>
      </c>
      <c r="D28" s="29" t="s">
        <v>140</v>
      </c>
      <c r="E28" s="27" t="s">
        <v>102</v>
      </c>
      <c r="F28" s="125">
        <v>1</v>
      </c>
      <c r="G28" s="49">
        <v>2</v>
      </c>
      <c r="H28" s="126">
        <v>0</v>
      </c>
      <c r="I28" s="49">
        <v>0</v>
      </c>
      <c r="J28" s="27"/>
      <c r="K28" s="47"/>
      <c r="L28" s="47"/>
      <c r="M28" s="49">
        <v>2</v>
      </c>
      <c r="N28" s="27"/>
      <c r="O28" s="50"/>
      <c r="P28" s="49">
        <v>0</v>
      </c>
      <c r="Q28" s="6"/>
      <c r="R28" s="6"/>
      <c r="S28" s="6"/>
      <c r="T28" s="6"/>
      <c r="U28" s="6"/>
      <c r="V28" s="6"/>
    </row>
    <row r="29" spans="1:22" s="7" customFormat="1" ht="15" customHeight="1">
      <c r="A29" s="121">
        <v>36</v>
      </c>
      <c r="B29" s="122">
        <v>468</v>
      </c>
      <c r="C29" s="45" t="s">
        <v>71</v>
      </c>
      <c r="D29" s="29" t="s">
        <v>94</v>
      </c>
      <c r="E29" s="27" t="s">
        <v>110</v>
      </c>
      <c r="F29" s="125">
        <v>1</v>
      </c>
      <c r="G29" s="49">
        <v>2</v>
      </c>
      <c r="H29" s="126">
        <v>0</v>
      </c>
      <c r="I29" s="49">
        <v>0</v>
      </c>
      <c r="J29" s="27"/>
      <c r="K29" s="47"/>
      <c r="L29" s="47"/>
      <c r="M29" s="49">
        <v>2</v>
      </c>
      <c r="N29" s="27"/>
      <c r="O29" s="50"/>
      <c r="P29" s="49">
        <v>1</v>
      </c>
      <c r="Q29" s="6"/>
      <c r="R29" s="6"/>
      <c r="S29" s="6"/>
      <c r="T29" s="6"/>
      <c r="U29" s="6"/>
      <c r="V29" s="6"/>
    </row>
    <row r="30" spans="1:22" s="7" customFormat="1" ht="15" customHeight="1" thickBot="1">
      <c r="A30" s="121">
        <v>36</v>
      </c>
      <c r="B30" s="122">
        <v>489</v>
      </c>
      <c r="C30" s="45" t="s">
        <v>71</v>
      </c>
      <c r="D30" s="29" t="s">
        <v>95</v>
      </c>
      <c r="E30" s="27" t="s">
        <v>100</v>
      </c>
      <c r="F30" s="125">
        <v>1</v>
      </c>
      <c r="G30" s="49">
        <v>2</v>
      </c>
      <c r="H30" s="126">
        <v>0</v>
      </c>
      <c r="I30" s="49">
        <v>0</v>
      </c>
      <c r="J30" s="27"/>
      <c r="K30" s="47"/>
      <c r="L30" s="47"/>
      <c r="M30" s="49">
        <v>2</v>
      </c>
      <c r="N30" s="27"/>
      <c r="O30" s="31"/>
      <c r="P30" s="49">
        <v>1</v>
      </c>
      <c r="Q30" s="6"/>
      <c r="R30" s="6"/>
      <c r="S30" s="6"/>
      <c r="T30" s="6"/>
      <c r="U30" s="6"/>
      <c r="V30" s="6"/>
    </row>
    <row r="31" spans="1:22" s="7" customFormat="1" ht="18" customHeight="1" thickBot="1">
      <c r="A31" s="123"/>
      <c r="B31" s="124"/>
      <c r="C31" s="192" t="s">
        <v>5</v>
      </c>
      <c r="D31" s="193"/>
      <c r="E31" s="26"/>
      <c r="F31" s="127"/>
      <c r="G31" s="128"/>
      <c r="H31" s="117">
        <f>SUM(H7:H30)</f>
        <v>5</v>
      </c>
      <c r="I31" s="118">
        <f>SUM(I7:I30)</f>
        <v>1</v>
      </c>
      <c r="J31" s="117">
        <f>COUNTA(J7:J30)</f>
        <v>2</v>
      </c>
      <c r="K31" s="69"/>
      <c r="L31" s="69"/>
      <c r="M31" s="129"/>
      <c r="N31" s="117">
        <f>COUNTA(N7:N30)</f>
        <v>9</v>
      </c>
      <c r="O31" s="70"/>
      <c r="P31" s="130"/>
      <c r="Q31" s="6"/>
      <c r="R31" s="6"/>
      <c r="S31" s="6"/>
      <c r="T31" s="6"/>
      <c r="U31" s="6"/>
      <c r="V31" s="6"/>
    </row>
  </sheetData>
  <sheetProtection/>
  <mergeCells count="15">
    <mergeCell ref="J5:L5"/>
    <mergeCell ref="F4:F6"/>
    <mergeCell ref="O2:P2"/>
    <mergeCell ref="J4:M4"/>
    <mergeCell ref="N4:P4"/>
    <mergeCell ref="N5:O5"/>
    <mergeCell ref="C31:D31"/>
    <mergeCell ref="A4:A6"/>
    <mergeCell ref="C4:C6"/>
    <mergeCell ref="D4:D6"/>
    <mergeCell ref="B4:B6"/>
    <mergeCell ref="I4:I6"/>
    <mergeCell ref="E4:E6"/>
    <mergeCell ref="G4:G6"/>
    <mergeCell ref="H4:H6"/>
  </mergeCells>
  <printOptions horizontalCentered="1"/>
  <pageMargins left="0.3937007874015748" right="0.3937007874015748" top="0.5905511811023623" bottom="0.5905511811023623" header="0.5118110236220472" footer="0.31496062992125984"/>
  <pageSetup firstPageNumber="233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3.625" style="2" customWidth="1"/>
    <col min="6" max="6" width="11.625" style="2" customWidth="1"/>
    <col min="7" max="7" width="8.125" style="2" customWidth="1"/>
    <col min="8" max="8" width="21.625" style="2" customWidth="1"/>
    <col min="9" max="10" width="9.125" style="2" customWidth="1"/>
    <col min="11" max="11" width="21.625" style="2" customWidth="1"/>
    <col min="12" max="20" width="3.375" style="2" customWidth="1"/>
    <col min="21" max="21" width="6.625" style="2" customWidth="1"/>
    <col min="22" max="16384" width="9.00390625" style="2" customWidth="1"/>
  </cols>
  <sheetData>
    <row r="1" spans="1:2" ht="12" thickBot="1">
      <c r="A1" s="24" t="s">
        <v>15</v>
      </c>
      <c r="B1" s="24"/>
    </row>
    <row r="2" spans="1:21" ht="22.5" customHeight="1" thickBot="1">
      <c r="A2" s="4" t="s">
        <v>35</v>
      </c>
      <c r="R2" s="221" t="s">
        <v>71</v>
      </c>
      <c r="S2" s="233"/>
      <c r="T2" s="233"/>
      <c r="U2" s="222"/>
    </row>
    <row r="3" ht="12" thickBot="1"/>
    <row r="4" spans="1:21" s="1" customFormat="1" ht="18" customHeight="1">
      <c r="A4" s="194" t="s">
        <v>27</v>
      </c>
      <c r="B4" s="203" t="s">
        <v>17</v>
      </c>
      <c r="C4" s="235" t="s">
        <v>60</v>
      </c>
      <c r="D4" s="209" t="s">
        <v>61</v>
      </c>
      <c r="E4" s="223" t="s">
        <v>68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40" t="s">
        <v>20</v>
      </c>
    </row>
    <row r="5" spans="1:21" s="1" customFormat="1" ht="18" customHeight="1">
      <c r="A5" s="195"/>
      <c r="B5" s="204"/>
      <c r="C5" s="236"/>
      <c r="D5" s="238"/>
      <c r="E5" s="20"/>
      <c r="F5" s="18"/>
      <c r="G5" s="51"/>
      <c r="H5" s="21"/>
      <c r="I5" s="21"/>
      <c r="J5" s="21"/>
      <c r="K5" s="21"/>
      <c r="L5" s="215" t="s">
        <v>156</v>
      </c>
      <c r="M5" s="216"/>
      <c r="N5" s="216"/>
      <c r="O5" s="216"/>
      <c r="P5" s="216"/>
      <c r="Q5" s="216"/>
      <c r="R5" s="216"/>
      <c r="S5" s="216"/>
      <c r="T5" s="230"/>
      <c r="U5" s="241"/>
    </row>
    <row r="6" spans="1:21" s="1" customFormat="1" ht="18" customHeight="1">
      <c r="A6" s="195"/>
      <c r="B6" s="204"/>
      <c r="C6" s="236"/>
      <c r="D6" s="238"/>
      <c r="E6" s="244" t="s">
        <v>33</v>
      </c>
      <c r="F6" s="15"/>
      <c r="G6" s="231" t="s">
        <v>32</v>
      </c>
      <c r="H6" s="231"/>
      <c r="I6" s="231"/>
      <c r="J6" s="226"/>
      <c r="K6" s="226"/>
      <c r="L6" s="232" t="s">
        <v>163</v>
      </c>
      <c r="M6" s="227"/>
      <c r="N6" s="228"/>
      <c r="O6" s="226" t="s">
        <v>164</v>
      </c>
      <c r="P6" s="227"/>
      <c r="Q6" s="228"/>
      <c r="R6" s="226" t="s">
        <v>165</v>
      </c>
      <c r="S6" s="227"/>
      <c r="T6" s="229"/>
      <c r="U6" s="242"/>
    </row>
    <row r="7" spans="1:21" ht="55.5" customHeight="1">
      <c r="A7" s="196"/>
      <c r="B7" s="205"/>
      <c r="C7" s="237"/>
      <c r="D7" s="239"/>
      <c r="E7" s="245"/>
      <c r="F7" s="16" t="s">
        <v>28</v>
      </c>
      <c r="G7" s="52" t="s">
        <v>29</v>
      </c>
      <c r="H7" s="17" t="s">
        <v>31</v>
      </c>
      <c r="I7" s="17" t="s">
        <v>30</v>
      </c>
      <c r="J7" s="19" t="s">
        <v>62</v>
      </c>
      <c r="K7" s="19" t="s">
        <v>131</v>
      </c>
      <c r="L7" s="34" t="s">
        <v>66</v>
      </c>
      <c r="M7" s="35" t="s">
        <v>63</v>
      </c>
      <c r="N7" s="36" t="s">
        <v>34</v>
      </c>
      <c r="O7" s="37" t="s">
        <v>66</v>
      </c>
      <c r="P7" s="35" t="s">
        <v>63</v>
      </c>
      <c r="Q7" s="38" t="s">
        <v>34</v>
      </c>
      <c r="R7" s="36" t="s">
        <v>66</v>
      </c>
      <c r="S7" s="35" t="s">
        <v>63</v>
      </c>
      <c r="T7" s="36" t="s">
        <v>34</v>
      </c>
      <c r="U7" s="243"/>
    </row>
    <row r="8" spans="1:21" s="7" customFormat="1" ht="30" customHeight="1">
      <c r="A8" s="121">
        <v>36</v>
      </c>
      <c r="B8" s="122">
        <v>201</v>
      </c>
      <c r="C8" s="45" t="s">
        <v>71</v>
      </c>
      <c r="D8" s="42" t="s">
        <v>72</v>
      </c>
      <c r="E8" s="39" t="s">
        <v>123</v>
      </c>
      <c r="F8" s="40"/>
      <c r="G8" s="64" t="s">
        <v>132</v>
      </c>
      <c r="H8" s="40" t="s">
        <v>179</v>
      </c>
      <c r="I8" s="40" t="s">
        <v>166</v>
      </c>
      <c r="J8" s="40" t="s">
        <v>167</v>
      </c>
      <c r="K8" s="54" t="s">
        <v>133</v>
      </c>
      <c r="L8" s="14" t="s">
        <v>139</v>
      </c>
      <c r="M8" s="14"/>
      <c r="N8" s="14"/>
      <c r="O8" s="14" t="s">
        <v>139</v>
      </c>
      <c r="P8" s="14"/>
      <c r="Q8" s="14"/>
      <c r="R8" s="14"/>
      <c r="S8" s="14"/>
      <c r="T8" s="8"/>
      <c r="U8" s="138">
        <v>0</v>
      </c>
    </row>
    <row r="9" spans="1:21" s="7" customFormat="1" ht="39.75" customHeight="1">
      <c r="A9" s="121">
        <v>36</v>
      </c>
      <c r="B9" s="122">
        <v>202</v>
      </c>
      <c r="C9" s="45" t="s">
        <v>71</v>
      </c>
      <c r="D9" s="42" t="s">
        <v>73</v>
      </c>
      <c r="E9" s="39" t="s">
        <v>124</v>
      </c>
      <c r="F9" s="40" t="s">
        <v>134</v>
      </c>
      <c r="G9" s="64" t="s">
        <v>135</v>
      </c>
      <c r="H9" s="40" t="s">
        <v>125</v>
      </c>
      <c r="I9" s="40" t="s">
        <v>168</v>
      </c>
      <c r="J9" s="53" t="s">
        <v>169</v>
      </c>
      <c r="K9" s="62" t="s">
        <v>136</v>
      </c>
      <c r="L9" s="61" t="s">
        <v>139</v>
      </c>
      <c r="M9" s="14"/>
      <c r="N9" s="14"/>
      <c r="O9" s="14" t="s">
        <v>139</v>
      </c>
      <c r="P9" s="14"/>
      <c r="Q9" s="14"/>
      <c r="R9" s="14"/>
      <c r="S9" s="14"/>
      <c r="T9" s="8"/>
      <c r="U9" s="138">
        <v>0</v>
      </c>
    </row>
    <row r="10" spans="1:21" s="7" customFormat="1" ht="15" customHeight="1">
      <c r="A10" s="121">
        <v>36</v>
      </c>
      <c r="B10" s="122">
        <v>203</v>
      </c>
      <c r="C10" s="45" t="s">
        <v>71</v>
      </c>
      <c r="D10" s="41" t="s">
        <v>74</v>
      </c>
      <c r="E10" s="39"/>
      <c r="F10" s="40"/>
      <c r="G10" s="64"/>
      <c r="H10" s="40"/>
      <c r="I10" s="40"/>
      <c r="J10" s="41"/>
      <c r="K10" s="41"/>
      <c r="L10" s="43"/>
      <c r="M10" s="14"/>
      <c r="N10" s="14"/>
      <c r="O10" s="14"/>
      <c r="P10" s="14"/>
      <c r="Q10" s="14"/>
      <c r="R10" s="14"/>
      <c r="S10" s="14"/>
      <c r="T10" s="8"/>
      <c r="U10" s="139">
        <v>0</v>
      </c>
    </row>
    <row r="11" spans="1:21" s="7" customFormat="1" ht="30" customHeight="1">
      <c r="A11" s="121">
        <v>36</v>
      </c>
      <c r="B11" s="122">
        <v>204</v>
      </c>
      <c r="C11" s="45" t="s">
        <v>71</v>
      </c>
      <c r="D11" s="41" t="s">
        <v>75</v>
      </c>
      <c r="E11" s="39" t="s">
        <v>126</v>
      </c>
      <c r="F11" s="40"/>
      <c r="G11" s="64" t="s">
        <v>137</v>
      </c>
      <c r="H11" s="40" t="s">
        <v>127</v>
      </c>
      <c r="I11" s="40" t="s">
        <v>170</v>
      </c>
      <c r="J11" s="41"/>
      <c r="K11" s="41"/>
      <c r="L11" s="43"/>
      <c r="M11" s="14"/>
      <c r="N11" s="14"/>
      <c r="O11" s="14" t="s">
        <v>138</v>
      </c>
      <c r="P11" s="14"/>
      <c r="Q11" s="14"/>
      <c r="R11" s="14"/>
      <c r="S11" s="14"/>
      <c r="T11" s="8"/>
      <c r="U11" s="139">
        <v>1</v>
      </c>
    </row>
    <row r="12" spans="1:21" s="7" customFormat="1" ht="15" customHeight="1">
      <c r="A12" s="121">
        <v>36</v>
      </c>
      <c r="B12" s="122">
        <v>205</v>
      </c>
      <c r="C12" s="45" t="s">
        <v>71</v>
      </c>
      <c r="D12" s="41" t="s">
        <v>76</v>
      </c>
      <c r="E12" s="39"/>
      <c r="F12" s="40"/>
      <c r="G12" s="64"/>
      <c r="H12" s="40"/>
      <c r="I12" s="40"/>
      <c r="J12" s="41"/>
      <c r="K12" s="29"/>
      <c r="L12" s="43"/>
      <c r="M12" s="14"/>
      <c r="N12" s="14"/>
      <c r="O12" s="14"/>
      <c r="P12" s="14"/>
      <c r="Q12" s="14"/>
      <c r="R12" s="14"/>
      <c r="S12" s="14"/>
      <c r="T12" s="8"/>
      <c r="U12" s="139">
        <v>0</v>
      </c>
    </row>
    <row r="13" spans="1:21" s="7" customFormat="1" ht="15" customHeight="1">
      <c r="A13" s="121">
        <v>36</v>
      </c>
      <c r="B13" s="122">
        <v>206</v>
      </c>
      <c r="C13" s="45" t="s">
        <v>71</v>
      </c>
      <c r="D13" s="41" t="s">
        <v>77</v>
      </c>
      <c r="E13" s="39"/>
      <c r="F13" s="40"/>
      <c r="G13" s="64"/>
      <c r="H13" s="40"/>
      <c r="I13" s="40"/>
      <c r="J13" s="41"/>
      <c r="K13" s="29"/>
      <c r="L13" s="43"/>
      <c r="M13" s="14"/>
      <c r="N13" s="14"/>
      <c r="O13" s="14"/>
      <c r="P13" s="14"/>
      <c r="Q13" s="14"/>
      <c r="R13" s="14"/>
      <c r="S13" s="14"/>
      <c r="T13" s="8"/>
      <c r="U13" s="139">
        <v>0</v>
      </c>
    </row>
    <row r="14" spans="1:21" s="7" customFormat="1" ht="15" customHeight="1">
      <c r="A14" s="121">
        <v>36</v>
      </c>
      <c r="B14" s="122">
        <v>207</v>
      </c>
      <c r="C14" s="45" t="s">
        <v>71</v>
      </c>
      <c r="D14" s="41" t="s">
        <v>78</v>
      </c>
      <c r="E14" s="39"/>
      <c r="F14" s="40"/>
      <c r="G14" s="64"/>
      <c r="H14" s="40"/>
      <c r="I14" s="40"/>
      <c r="J14" s="41"/>
      <c r="K14" s="29"/>
      <c r="L14" s="43"/>
      <c r="M14" s="14"/>
      <c r="N14" s="14"/>
      <c r="O14" s="14"/>
      <c r="P14" s="14"/>
      <c r="Q14" s="14"/>
      <c r="R14" s="14"/>
      <c r="S14" s="14"/>
      <c r="T14" s="8"/>
      <c r="U14" s="139">
        <v>0</v>
      </c>
    </row>
    <row r="15" spans="1:21" s="7" customFormat="1" ht="15" customHeight="1">
      <c r="A15" s="121">
        <v>36</v>
      </c>
      <c r="B15" s="122">
        <v>208</v>
      </c>
      <c r="C15" s="45" t="s">
        <v>71</v>
      </c>
      <c r="D15" s="41" t="s">
        <v>79</v>
      </c>
      <c r="E15" s="39"/>
      <c r="F15" s="40"/>
      <c r="G15" s="64"/>
      <c r="H15" s="40"/>
      <c r="I15" s="40"/>
      <c r="J15" s="41"/>
      <c r="K15" s="29"/>
      <c r="L15" s="43"/>
      <c r="M15" s="14"/>
      <c r="N15" s="14"/>
      <c r="O15" s="14"/>
      <c r="P15" s="14"/>
      <c r="Q15" s="14"/>
      <c r="R15" s="14"/>
      <c r="S15" s="14"/>
      <c r="T15" s="8"/>
      <c r="U15" s="139">
        <v>0</v>
      </c>
    </row>
    <row r="16" spans="1:21" s="7" customFormat="1" ht="15" customHeight="1">
      <c r="A16" s="121">
        <v>36</v>
      </c>
      <c r="B16" s="122">
        <v>301</v>
      </c>
      <c r="C16" s="45" t="s">
        <v>71</v>
      </c>
      <c r="D16" s="41" t="s">
        <v>80</v>
      </c>
      <c r="E16" s="39"/>
      <c r="F16" s="40"/>
      <c r="G16" s="64"/>
      <c r="H16" s="40"/>
      <c r="I16" s="40"/>
      <c r="J16" s="41"/>
      <c r="K16" s="29"/>
      <c r="L16" s="43"/>
      <c r="M16" s="14"/>
      <c r="N16" s="14"/>
      <c r="O16" s="14"/>
      <c r="P16" s="14"/>
      <c r="Q16" s="14"/>
      <c r="R16" s="14"/>
      <c r="S16" s="14"/>
      <c r="T16" s="8"/>
      <c r="U16" s="139">
        <v>0</v>
      </c>
    </row>
    <row r="17" spans="1:21" s="7" customFormat="1" ht="15" customHeight="1">
      <c r="A17" s="121">
        <v>36</v>
      </c>
      <c r="B17" s="122">
        <v>302</v>
      </c>
      <c r="C17" s="45" t="s">
        <v>71</v>
      </c>
      <c r="D17" s="41" t="s">
        <v>81</v>
      </c>
      <c r="E17" s="39"/>
      <c r="F17" s="40"/>
      <c r="G17" s="64"/>
      <c r="H17" s="40"/>
      <c r="I17" s="40"/>
      <c r="J17" s="41"/>
      <c r="K17" s="29"/>
      <c r="L17" s="43"/>
      <c r="M17" s="14"/>
      <c r="N17" s="14"/>
      <c r="O17" s="14"/>
      <c r="P17" s="14"/>
      <c r="Q17" s="14"/>
      <c r="R17" s="14"/>
      <c r="S17" s="14"/>
      <c r="T17" s="8"/>
      <c r="U17" s="139">
        <v>0</v>
      </c>
    </row>
    <row r="18" spans="1:21" s="7" customFormat="1" ht="15" customHeight="1">
      <c r="A18" s="121">
        <v>36</v>
      </c>
      <c r="B18" s="122">
        <v>321</v>
      </c>
      <c r="C18" s="45" t="s">
        <v>71</v>
      </c>
      <c r="D18" s="41" t="s">
        <v>82</v>
      </c>
      <c r="E18" s="39"/>
      <c r="F18" s="40"/>
      <c r="G18" s="64"/>
      <c r="H18" s="40"/>
      <c r="I18" s="40"/>
      <c r="J18" s="41"/>
      <c r="K18" s="29"/>
      <c r="L18" s="43"/>
      <c r="M18" s="14"/>
      <c r="N18" s="14"/>
      <c r="O18" s="14"/>
      <c r="P18" s="14"/>
      <c r="Q18" s="14"/>
      <c r="R18" s="14"/>
      <c r="S18" s="14"/>
      <c r="T18" s="8"/>
      <c r="U18" s="139">
        <v>0</v>
      </c>
    </row>
    <row r="19" spans="1:21" s="7" customFormat="1" ht="15" customHeight="1">
      <c r="A19" s="121">
        <v>36</v>
      </c>
      <c r="B19" s="122">
        <v>341</v>
      </c>
      <c r="C19" s="45" t="s">
        <v>71</v>
      </c>
      <c r="D19" s="41" t="s">
        <v>83</v>
      </c>
      <c r="E19" s="39"/>
      <c r="F19" s="40"/>
      <c r="G19" s="64"/>
      <c r="H19" s="40"/>
      <c r="I19" s="40"/>
      <c r="J19" s="41"/>
      <c r="K19" s="29"/>
      <c r="L19" s="43"/>
      <c r="M19" s="14"/>
      <c r="N19" s="14"/>
      <c r="O19" s="14"/>
      <c r="P19" s="14"/>
      <c r="Q19" s="14"/>
      <c r="R19" s="14"/>
      <c r="S19" s="14"/>
      <c r="T19" s="8"/>
      <c r="U19" s="139">
        <v>0</v>
      </c>
    </row>
    <row r="20" spans="1:21" s="7" customFormat="1" ht="15" customHeight="1">
      <c r="A20" s="121">
        <v>36</v>
      </c>
      <c r="B20" s="122">
        <v>342</v>
      </c>
      <c r="C20" s="45" t="s">
        <v>71</v>
      </c>
      <c r="D20" s="41" t="s">
        <v>84</v>
      </c>
      <c r="E20" s="39"/>
      <c r="F20" s="40"/>
      <c r="G20" s="64"/>
      <c r="H20" s="40"/>
      <c r="I20" s="40"/>
      <c r="J20" s="41"/>
      <c r="K20" s="29"/>
      <c r="L20" s="43"/>
      <c r="M20" s="14"/>
      <c r="N20" s="14"/>
      <c r="O20" s="14"/>
      <c r="P20" s="14"/>
      <c r="Q20" s="14"/>
      <c r="R20" s="14"/>
      <c r="S20" s="14"/>
      <c r="T20" s="8"/>
      <c r="U20" s="139">
        <v>0</v>
      </c>
    </row>
    <row r="21" spans="1:21" s="7" customFormat="1" ht="15" customHeight="1">
      <c r="A21" s="121">
        <v>36</v>
      </c>
      <c r="B21" s="122">
        <v>368</v>
      </c>
      <c r="C21" s="45" t="s">
        <v>71</v>
      </c>
      <c r="D21" s="41" t="s">
        <v>85</v>
      </c>
      <c r="E21" s="39"/>
      <c r="F21" s="40"/>
      <c r="G21" s="64"/>
      <c r="H21" s="40"/>
      <c r="I21" s="40"/>
      <c r="J21" s="41"/>
      <c r="K21" s="29"/>
      <c r="L21" s="43"/>
      <c r="M21" s="14"/>
      <c r="N21" s="14"/>
      <c r="O21" s="14"/>
      <c r="P21" s="14"/>
      <c r="Q21" s="14"/>
      <c r="R21" s="14"/>
      <c r="S21" s="14"/>
      <c r="T21" s="8"/>
      <c r="U21" s="139">
        <v>0</v>
      </c>
    </row>
    <row r="22" spans="1:21" s="7" customFormat="1" ht="15" customHeight="1">
      <c r="A22" s="121">
        <v>36</v>
      </c>
      <c r="B22" s="122">
        <v>387</v>
      </c>
      <c r="C22" s="45" t="s">
        <v>71</v>
      </c>
      <c r="D22" s="41" t="s">
        <v>86</v>
      </c>
      <c r="E22" s="39"/>
      <c r="F22" s="40"/>
      <c r="G22" s="64"/>
      <c r="H22" s="40"/>
      <c r="I22" s="40"/>
      <c r="J22" s="41"/>
      <c r="K22" s="29"/>
      <c r="L22" s="43"/>
      <c r="M22" s="14"/>
      <c r="N22" s="14"/>
      <c r="O22" s="14"/>
      <c r="P22" s="14"/>
      <c r="Q22" s="14"/>
      <c r="R22" s="14"/>
      <c r="S22" s="14"/>
      <c r="T22" s="8"/>
      <c r="U22" s="139">
        <v>0</v>
      </c>
    </row>
    <row r="23" spans="1:21" s="7" customFormat="1" ht="15" customHeight="1">
      <c r="A23" s="121">
        <v>36</v>
      </c>
      <c r="B23" s="122">
        <v>383</v>
      </c>
      <c r="C23" s="45" t="s">
        <v>71</v>
      </c>
      <c r="D23" s="41" t="s">
        <v>87</v>
      </c>
      <c r="E23" s="39"/>
      <c r="F23" s="40"/>
      <c r="G23" s="64"/>
      <c r="H23" s="40"/>
      <c r="I23" s="40"/>
      <c r="J23" s="41"/>
      <c r="K23" s="29"/>
      <c r="L23" s="43"/>
      <c r="M23" s="14"/>
      <c r="N23" s="14"/>
      <c r="O23" s="14"/>
      <c r="P23" s="14"/>
      <c r="Q23" s="14"/>
      <c r="R23" s="14"/>
      <c r="S23" s="14"/>
      <c r="T23" s="8"/>
      <c r="U23" s="139">
        <v>0</v>
      </c>
    </row>
    <row r="24" spans="1:21" s="7" customFormat="1" ht="15" customHeight="1">
      <c r="A24" s="121">
        <v>36</v>
      </c>
      <c r="B24" s="122">
        <v>388</v>
      </c>
      <c r="C24" s="45" t="s">
        <v>71</v>
      </c>
      <c r="D24" s="41" t="s">
        <v>88</v>
      </c>
      <c r="E24" s="39"/>
      <c r="F24" s="40"/>
      <c r="G24" s="64"/>
      <c r="H24" s="40"/>
      <c r="I24" s="40"/>
      <c r="J24" s="41"/>
      <c r="K24" s="29"/>
      <c r="L24" s="43"/>
      <c r="M24" s="14"/>
      <c r="N24" s="14"/>
      <c r="O24" s="14"/>
      <c r="P24" s="14"/>
      <c r="Q24" s="14"/>
      <c r="R24" s="14"/>
      <c r="S24" s="14"/>
      <c r="T24" s="8"/>
      <c r="U24" s="139">
        <v>0</v>
      </c>
    </row>
    <row r="25" spans="1:21" s="7" customFormat="1" ht="15" customHeight="1">
      <c r="A25" s="121">
        <v>36</v>
      </c>
      <c r="B25" s="122">
        <v>401</v>
      </c>
      <c r="C25" s="45" t="s">
        <v>71</v>
      </c>
      <c r="D25" s="41" t="s">
        <v>89</v>
      </c>
      <c r="E25" s="39"/>
      <c r="F25" s="40"/>
      <c r="G25" s="64"/>
      <c r="H25" s="40"/>
      <c r="I25" s="40"/>
      <c r="J25" s="41"/>
      <c r="K25" s="29"/>
      <c r="L25" s="43"/>
      <c r="M25" s="14"/>
      <c r="N25" s="14"/>
      <c r="O25" s="14"/>
      <c r="P25" s="14"/>
      <c r="Q25" s="14"/>
      <c r="R25" s="14"/>
      <c r="S25" s="14"/>
      <c r="T25" s="8"/>
      <c r="U25" s="139">
        <v>0</v>
      </c>
    </row>
    <row r="26" spans="1:21" s="7" customFormat="1" ht="15" customHeight="1">
      <c r="A26" s="121">
        <v>36</v>
      </c>
      <c r="B26" s="122">
        <v>402</v>
      </c>
      <c r="C26" s="45" t="s">
        <v>71</v>
      </c>
      <c r="D26" s="41" t="s">
        <v>90</v>
      </c>
      <c r="E26" s="39"/>
      <c r="F26" s="40"/>
      <c r="G26" s="64"/>
      <c r="H26" s="40"/>
      <c r="I26" s="40"/>
      <c r="J26" s="41"/>
      <c r="K26" s="29"/>
      <c r="L26" s="43"/>
      <c r="M26" s="14"/>
      <c r="N26" s="14"/>
      <c r="O26" s="14"/>
      <c r="P26" s="14"/>
      <c r="Q26" s="14"/>
      <c r="R26" s="14"/>
      <c r="S26" s="14"/>
      <c r="T26" s="8"/>
      <c r="U26" s="139">
        <v>0</v>
      </c>
    </row>
    <row r="27" spans="1:21" s="7" customFormat="1" ht="15" customHeight="1">
      <c r="A27" s="121">
        <v>36</v>
      </c>
      <c r="B27" s="122">
        <v>403</v>
      </c>
      <c r="C27" s="45" t="s">
        <v>71</v>
      </c>
      <c r="D27" s="41" t="s">
        <v>91</v>
      </c>
      <c r="E27" s="39"/>
      <c r="F27" s="40"/>
      <c r="G27" s="64"/>
      <c r="H27" s="40"/>
      <c r="I27" s="40"/>
      <c r="J27" s="41"/>
      <c r="K27" s="29"/>
      <c r="L27" s="43"/>
      <c r="M27" s="14"/>
      <c r="N27" s="14"/>
      <c r="O27" s="14"/>
      <c r="P27" s="14"/>
      <c r="Q27" s="14"/>
      <c r="R27" s="14"/>
      <c r="S27" s="14"/>
      <c r="T27" s="8"/>
      <c r="U27" s="139">
        <v>0</v>
      </c>
    </row>
    <row r="28" spans="1:21" s="7" customFormat="1" ht="15" customHeight="1">
      <c r="A28" s="121">
        <v>36</v>
      </c>
      <c r="B28" s="122">
        <v>404</v>
      </c>
      <c r="C28" s="45" t="s">
        <v>71</v>
      </c>
      <c r="D28" s="41" t="s">
        <v>92</v>
      </c>
      <c r="E28" s="39"/>
      <c r="F28" s="40"/>
      <c r="G28" s="64"/>
      <c r="H28" s="40"/>
      <c r="I28" s="40"/>
      <c r="J28" s="41"/>
      <c r="K28" s="29"/>
      <c r="L28" s="43"/>
      <c r="M28" s="14"/>
      <c r="N28" s="14"/>
      <c r="O28" s="14"/>
      <c r="P28" s="14"/>
      <c r="Q28" s="14"/>
      <c r="R28" s="14"/>
      <c r="S28" s="14"/>
      <c r="T28" s="8"/>
      <c r="U28" s="139">
        <v>0</v>
      </c>
    </row>
    <row r="29" spans="1:21" s="7" customFormat="1" ht="15" customHeight="1">
      <c r="A29" s="121">
        <v>36</v>
      </c>
      <c r="B29" s="122">
        <v>405</v>
      </c>
      <c r="C29" s="45" t="s">
        <v>71</v>
      </c>
      <c r="D29" s="41" t="s">
        <v>140</v>
      </c>
      <c r="E29" s="39"/>
      <c r="F29" s="40"/>
      <c r="G29" s="64"/>
      <c r="H29" s="40"/>
      <c r="I29" s="40"/>
      <c r="J29" s="41"/>
      <c r="K29" s="29"/>
      <c r="L29" s="43"/>
      <c r="M29" s="14"/>
      <c r="N29" s="14"/>
      <c r="O29" s="14"/>
      <c r="P29" s="14"/>
      <c r="Q29" s="14"/>
      <c r="R29" s="14"/>
      <c r="S29" s="14"/>
      <c r="T29" s="8"/>
      <c r="U29" s="139">
        <v>0</v>
      </c>
    </row>
    <row r="30" spans="1:21" s="7" customFormat="1" ht="15" customHeight="1">
      <c r="A30" s="121">
        <v>36</v>
      </c>
      <c r="B30" s="122">
        <v>468</v>
      </c>
      <c r="C30" s="45" t="s">
        <v>71</v>
      </c>
      <c r="D30" s="41" t="s">
        <v>94</v>
      </c>
      <c r="E30" s="39"/>
      <c r="F30" s="40"/>
      <c r="G30" s="64"/>
      <c r="H30" s="40"/>
      <c r="I30" s="40"/>
      <c r="J30" s="41"/>
      <c r="K30" s="29"/>
      <c r="L30" s="43"/>
      <c r="M30" s="14"/>
      <c r="N30" s="14"/>
      <c r="O30" s="14"/>
      <c r="P30" s="14"/>
      <c r="Q30" s="14"/>
      <c r="R30" s="14"/>
      <c r="S30" s="14"/>
      <c r="T30" s="8"/>
      <c r="U30" s="139">
        <v>0</v>
      </c>
    </row>
    <row r="31" spans="1:21" s="7" customFormat="1" ht="15" customHeight="1" thickBot="1">
      <c r="A31" s="121">
        <v>36</v>
      </c>
      <c r="B31" s="122">
        <v>489</v>
      </c>
      <c r="C31" s="45" t="s">
        <v>71</v>
      </c>
      <c r="D31" s="41" t="s">
        <v>95</v>
      </c>
      <c r="E31" s="39"/>
      <c r="F31" s="58"/>
      <c r="G31" s="32"/>
      <c r="H31" s="58"/>
      <c r="I31" s="58"/>
      <c r="J31" s="59"/>
      <c r="K31" s="60"/>
      <c r="L31" s="43"/>
      <c r="M31" s="14"/>
      <c r="N31" s="14"/>
      <c r="O31" s="14"/>
      <c r="P31" s="14"/>
      <c r="Q31" s="14"/>
      <c r="R31" s="14"/>
      <c r="S31" s="14"/>
      <c r="T31" s="8"/>
      <c r="U31" s="139">
        <v>1</v>
      </c>
    </row>
    <row r="32" spans="1:21" s="7" customFormat="1" ht="18" customHeight="1" thickBot="1">
      <c r="A32" s="131"/>
      <c r="B32" s="132"/>
      <c r="C32" s="234" t="s">
        <v>5</v>
      </c>
      <c r="D32" s="234"/>
      <c r="E32" s="133">
        <f>COUNTA(E8:E31)</f>
        <v>3</v>
      </c>
      <c r="F32" s="71"/>
      <c r="G32" s="71"/>
      <c r="H32" s="71"/>
      <c r="I32" s="71"/>
      <c r="J32" s="72"/>
      <c r="K32" s="73"/>
      <c r="L32" s="134">
        <f aca="true" t="shared" si="0" ref="L32:T32">COUNTA(L8:L31)</f>
        <v>2</v>
      </c>
      <c r="M32" s="135">
        <f t="shared" si="0"/>
        <v>0</v>
      </c>
      <c r="N32" s="135">
        <f t="shared" si="0"/>
        <v>0</v>
      </c>
      <c r="O32" s="135">
        <f t="shared" si="0"/>
        <v>3</v>
      </c>
      <c r="P32" s="135">
        <f t="shared" si="0"/>
        <v>0</v>
      </c>
      <c r="Q32" s="135">
        <f t="shared" si="0"/>
        <v>0</v>
      </c>
      <c r="R32" s="135">
        <f t="shared" si="0"/>
        <v>0</v>
      </c>
      <c r="S32" s="135">
        <f t="shared" si="0"/>
        <v>0</v>
      </c>
      <c r="T32" s="136">
        <f t="shared" si="0"/>
        <v>0</v>
      </c>
      <c r="U32" s="137">
        <f>SUM(U8:U31)</f>
        <v>2</v>
      </c>
    </row>
  </sheetData>
  <sheetProtection/>
  <mergeCells count="14">
    <mergeCell ref="R2:U2"/>
    <mergeCell ref="C32:D32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printOptions horizontalCentered="1"/>
  <pageMargins left="0.3937007874015748" right="0.3937007874015748" top="0.5905511811023623" bottom="0.5905511811023623" header="0.5118110236220472" footer="0.31496062992125984"/>
  <pageSetup firstPageNumber="234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11.75390625" style="2" customWidth="1"/>
    <col min="6" max="6" width="45.625" style="2" customWidth="1"/>
    <col min="7" max="8" width="5.125" style="44" customWidth="1"/>
    <col min="9" max="19" width="6.625" style="2" customWidth="1"/>
    <col min="20" max="16384" width="9.00390625" style="2" customWidth="1"/>
  </cols>
  <sheetData>
    <row r="1" ht="12" thickBot="1">
      <c r="A1" s="2" t="s">
        <v>22</v>
      </c>
    </row>
    <row r="2" spans="1:19" ht="19.5" customHeight="1" thickBot="1">
      <c r="A2" s="4" t="s">
        <v>38</v>
      </c>
      <c r="E2" s="5"/>
      <c r="Q2" s="221" t="s">
        <v>71</v>
      </c>
      <c r="R2" s="233"/>
      <c r="S2" s="222"/>
    </row>
    <row r="3" ht="12" thickBot="1"/>
    <row r="4" spans="1:19" s="1" customFormat="1" ht="13.5" customHeight="1">
      <c r="A4" s="194" t="s">
        <v>27</v>
      </c>
      <c r="B4" s="203" t="s">
        <v>17</v>
      </c>
      <c r="C4" s="235" t="s">
        <v>0</v>
      </c>
      <c r="D4" s="209" t="s">
        <v>18</v>
      </c>
      <c r="E4" s="268" t="s">
        <v>177</v>
      </c>
      <c r="F4" s="269"/>
      <c r="G4" s="269"/>
      <c r="H4" s="270"/>
      <c r="I4" s="249" t="s">
        <v>37</v>
      </c>
      <c r="J4" s="250"/>
      <c r="K4" s="250"/>
      <c r="L4" s="250"/>
      <c r="M4" s="250"/>
      <c r="N4" s="250"/>
      <c r="O4" s="250"/>
      <c r="P4" s="250"/>
      <c r="Q4" s="250"/>
      <c r="R4" s="250"/>
      <c r="S4" s="251"/>
    </row>
    <row r="5" spans="1:19" s="24" customFormat="1" ht="12" customHeight="1">
      <c r="A5" s="195"/>
      <c r="B5" s="204"/>
      <c r="C5" s="236"/>
      <c r="D5" s="238"/>
      <c r="E5" s="258" t="s">
        <v>51</v>
      </c>
      <c r="F5" s="264" t="s">
        <v>141</v>
      </c>
      <c r="G5" s="266" t="s">
        <v>6</v>
      </c>
      <c r="H5" s="262" t="s">
        <v>178</v>
      </c>
      <c r="I5" s="258" t="s">
        <v>142</v>
      </c>
      <c r="J5" s="254" t="s">
        <v>23</v>
      </c>
      <c r="K5" s="25" t="s">
        <v>130</v>
      </c>
      <c r="L5" s="252" t="s">
        <v>143</v>
      </c>
      <c r="M5" s="260" t="s">
        <v>25</v>
      </c>
      <c r="N5" s="254" t="s">
        <v>50</v>
      </c>
      <c r="O5" s="25" t="s">
        <v>144</v>
      </c>
      <c r="P5" s="252" t="s">
        <v>143</v>
      </c>
      <c r="Q5" s="254" t="s">
        <v>24</v>
      </c>
      <c r="R5" s="25" t="s">
        <v>130</v>
      </c>
      <c r="S5" s="256" t="s">
        <v>143</v>
      </c>
    </row>
    <row r="6" spans="1:19" s="1" customFormat="1" ht="84" customHeight="1">
      <c r="A6" s="196"/>
      <c r="B6" s="205"/>
      <c r="C6" s="237"/>
      <c r="D6" s="239"/>
      <c r="E6" s="237"/>
      <c r="F6" s="265"/>
      <c r="G6" s="267"/>
      <c r="H6" s="263"/>
      <c r="I6" s="237"/>
      <c r="J6" s="259"/>
      <c r="K6" s="55" t="s">
        <v>145</v>
      </c>
      <c r="L6" s="253"/>
      <c r="M6" s="261"/>
      <c r="N6" s="255"/>
      <c r="O6" s="56" t="s">
        <v>146</v>
      </c>
      <c r="P6" s="253"/>
      <c r="Q6" s="259"/>
      <c r="R6" s="57" t="s">
        <v>147</v>
      </c>
      <c r="S6" s="257"/>
    </row>
    <row r="7" spans="1:19" s="7" customFormat="1" ht="15" customHeight="1">
      <c r="A7" s="140">
        <v>36</v>
      </c>
      <c r="B7" s="79">
        <v>201</v>
      </c>
      <c r="C7" s="74" t="s">
        <v>71</v>
      </c>
      <c r="D7" s="75" t="s">
        <v>72</v>
      </c>
      <c r="E7" s="76"/>
      <c r="F7" s="77"/>
      <c r="G7" s="78"/>
      <c r="H7" s="79"/>
      <c r="I7" s="144">
        <v>1</v>
      </c>
      <c r="J7" s="145">
        <v>2</v>
      </c>
      <c r="K7" s="145">
        <v>0</v>
      </c>
      <c r="L7" s="151">
        <f aca="true" t="shared" si="0" ref="L7:L30">IF(J7=""," ",ROUND(K7/J7*100,1))</f>
        <v>0</v>
      </c>
      <c r="M7" s="120"/>
      <c r="N7" s="148"/>
      <c r="O7" s="145"/>
      <c r="P7" s="151" t="str">
        <f>IF(N7=""," ",ROUND(O7/N7*100,1))</f>
        <v> </v>
      </c>
      <c r="Q7" s="120">
        <v>1085</v>
      </c>
      <c r="R7" s="145">
        <v>127</v>
      </c>
      <c r="S7" s="154">
        <f>IF(Q7=""," ",ROUND(R7/Q7*100,1))</f>
        <v>11.7</v>
      </c>
    </row>
    <row r="8" spans="1:19" s="7" customFormat="1" ht="15" customHeight="1">
      <c r="A8" s="140">
        <v>36</v>
      </c>
      <c r="B8" s="79">
        <v>202</v>
      </c>
      <c r="C8" s="74" t="s">
        <v>71</v>
      </c>
      <c r="D8" s="75" t="s">
        <v>73</v>
      </c>
      <c r="E8" s="76"/>
      <c r="F8" s="77"/>
      <c r="G8" s="78"/>
      <c r="H8" s="79"/>
      <c r="I8" s="144">
        <v>1</v>
      </c>
      <c r="J8" s="145">
        <v>1</v>
      </c>
      <c r="K8" s="145">
        <v>0</v>
      </c>
      <c r="L8" s="151">
        <f t="shared" si="0"/>
        <v>0</v>
      </c>
      <c r="M8" s="120"/>
      <c r="N8" s="148"/>
      <c r="O8" s="145"/>
      <c r="P8" s="151" t="str">
        <f>IF(N8=""," ",ROUND(O8/N8*100,1))</f>
        <v> </v>
      </c>
      <c r="Q8" s="120">
        <v>14</v>
      </c>
      <c r="R8" s="145">
        <v>0</v>
      </c>
      <c r="S8" s="154">
        <f aca="true" t="shared" si="1" ref="S8:S30">IF(Q8=""," ",ROUND(R8/Q8*100,1))</f>
        <v>0</v>
      </c>
    </row>
    <row r="9" spans="1:19" s="7" customFormat="1" ht="15" customHeight="1">
      <c r="A9" s="140">
        <v>36</v>
      </c>
      <c r="B9" s="79">
        <v>203</v>
      </c>
      <c r="C9" s="74" t="s">
        <v>71</v>
      </c>
      <c r="D9" s="81" t="s">
        <v>74</v>
      </c>
      <c r="E9" s="80"/>
      <c r="F9" s="77"/>
      <c r="G9" s="78"/>
      <c r="H9" s="79"/>
      <c r="I9" s="144">
        <v>1</v>
      </c>
      <c r="J9" s="145">
        <v>1</v>
      </c>
      <c r="K9" s="145">
        <v>0</v>
      </c>
      <c r="L9" s="151">
        <f t="shared" si="0"/>
        <v>0</v>
      </c>
      <c r="M9" s="120"/>
      <c r="N9" s="148"/>
      <c r="O9" s="145"/>
      <c r="P9" s="151" t="str">
        <f aca="true" t="shared" si="2" ref="P9:P30">IF(N9=""," ",ROUND(O9/N9*100,1))</f>
        <v> </v>
      </c>
      <c r="Q9" s="120">
        <v>17</v>
      </c>
      <c r="R9" s="145">
        <v>0</v>
      </c>
      <c r="S9" s="154">
        <f t="shared" si="1"/>
        <v>0</v>
      </c>
    </row>
    <row r="10" spans="1:19" s="7" customFormat="1" ht="15" customHeight="1">
      <c r="A10" s="140">
        <v>36</v>
      </c>
      <c r="B10" s="79">
        <v>204</v>
      </c>
      <c r="C10" s="74" t="s">
        <v>71</v>
      </c>
      <c r="D10" s="81" t="s">
        <v>75</v>
      </c>
      <c r="E10" s="80"/>
      <c r="F10" s="77"/>
      <c r="G10" s="78"/>
      <c r="H10" s="79"/>
      <c r="I10" s="144">
        <v>1</v>
      </c>
      <c r="J10" s="145">
        <v>1</v>
      </c>
      <c r="K10" s="145">
        <v>0</v>
      </c>
      <c r="L10" s="151">
        <f t="shared" si="0"/>
        <v>0</v>
      </c>
      <c r="M10" s="120"/>
      <c r="N10" s="148"/>
      <c r="O10" s="145"/>
      <c r="P10" s="151" t="str">
        <f t="shared" si="2"/>
        <v> </v>
      </c>
      <c r="Q10" s="246" t="s">
        <v>122</v>
      </c>
      <c r="R10" s="247"/>
      <c r="S10" s="248"/>
    </row>
    <row r="11" spans="1:19" s="7" customFormat="1" ht="15" customHeight="1">
      <c r="A11" s="140">
        <v>36</v>
      </c>
      <c r="B11" s="79">
        <v>205</v>
      </c>
      <c r="C11" s="74" t="s">
        <v>71</v>
      </c>
      <c r="D11" s="81" t="s">
        <v>76</v>
      </c>
      <c r="E11" s="80"/>
      <c r="F11" s="77"/>
      <c r="G11" s="78"/>
      <c r="H11" s="79"/>
      <c r="I11" s="144">
        <v>1</v>
      </c>
      <c r="J11" s="145">
        <v>1</v>
      </c>
      <c r="K11" s="145">
        <v>0</v>
      </c>
      <c r="L11" s="151">
        <f t="shared" si="0"/>
        <v>0</v>
      </c>
      <c r="M11" s="120"/>
      <c r="N11" s="148"/>
      <c r="O11" s="145"/>
      <c r="P11" s="151" t="str">
        <f t="shared" si="2"/>
        <v> </v>
      </c>
      <c r="Q11" s="120">
        <v>375</v>
      </c>
      <c r="R11" s="145">
        <v>31</v>
      </c>
      <c r="S11" s="155">
        <f t="shared" si="1"/>
        <v>8.3</v>
      </c>
    </row>
    <row r="12" spans="1:19" s="7" customFormat="1" ht="15" customHeight="1">
      <c r="A12" s="140">
        <v>36</v>
      </c>
      <c r="B12" s="79">
        <v>206</v>
      </c>
      <c r="C12" s="74" t="s">
        <v>71</v>
      </c>
      <c r="D12" s="81" t="s">
        <v>77</v>
      </c>
      <c r="E12" s="80"/>
      <c r="F12" s="77"/>
      <c r="G12" s="78"/>
      <c r="H12" s="79"/>
      <c r="I12" s="144">
        <v>1</v>
      </c>
      <c r="J12" s="145">
        <v>1</v>
      </c>
      <c r="K12" s="145">
        <v>0</v>
      </c>
      <c r="L12" s="151">
        <f t="shared" si="0"/>
        <v>0</v>
      </c>
      <c r="M12" s="120"/>
      <c r="N12" s="148"/>
      <c r="O12" s="145"/>
      <c r="P12" s="151" t="str">
        <f t="shared" si="2"/>
        <v> </v>
      </c>
      <c r="Q12" s="120">
        <v>387</v>
      </c>
      <c r="R12" s="145">
        <v>26</v>
      </c>
      <c r="S12" s="155">
        <f t="shared" si="1"/>
        <v>6.7</v>
      </c>
    </row>
    <row r="13" spans="1:19" s="7" customFormat="1" ht="15" customHeight="1">
      <c r="A13" s="140">
        <v>36</v>
      </c>
      <c r="B13" s="79">
        <v>207</v>
      </c>
      <c r="C13" s="74" t="s">
        <v>71</v>
      </c>
      <c r="D13" s="81" t="s">
        <v>78</v>
      </c>
      <c r="E13" s="80"/>
      <c r="F13" s="77"/>
      <c r="G13" s="78"/>
      <c r="H13" s="79"/>
      <c r="I13" s="144">
        <v>1</v>
      </c>
      <c r="J13" s="145">
        <v>1</v>
      </c>
      <c r="K13" s="145">
        <v>0</v>
      </c>
      <c r="L13" s="151">
        <f t="shared" si="0"/>
        <v>0</v>
      </c>
      <c r="M13" s="120"/>
      <c r="N13" s="148"/>
      <c r="O13" s="145"/>
      <c r="P13" s="151" t="str">
        <f t="shared" si="2"/>
        <v> </v>
      </c>
      <c r="Q13" s="120">
        <v>335</v>
      </c>
      <c r="R13" s="145">
        <v>19</v>
      </c>
      <c r="S13" s="155">
        <f t="shared" si="1"/>
        <v>5.7</v>
      </c>
    </row>
    <row r="14" spans="1:19" s="7" customFormat="1" ht="15" customHeight="1">
      <c r="A14" s="140">
        <v>36</v>
      </c>
      <c r="B14" s="79">
        <v>208</v>
      </c>
      <c r="C14" s="74" t="s">
        <v>71</v>
      </c>
      <c r="D14" s="81" t="s">
        <v>79</v>
      </c>
      <c r="E14" s="80"/>
      <c r="F14" s="77"/>
      <c r="G14" s="78"/>
      <c r="H14" s="79"/>
      <c r="I14" s="144">
        <v>1</v>
      </c>
      <c r="J14" s="145">
        <v>1</v>
      </c>
      <c r="K14" s="145">
        <v>0</v>
      </c>
      <c r="L14" s="151">
        <f t="shared" si="0"/>
        <v>0</v>
      </c>
      <c r="M14" s="120"/>
      <c r="N14" s="148"/>
      <c r="O14" s="145"/>
      <c r="P14" s="151" t="str">
        <f t="shared" si="2"/>
        <v> </v>
      </c>
      <c r="Q14" s="120">
        <v>483</v>
      </c>
      <c r="R14" s="145">
        <v>39</v>
      </c>
      <c r="S14" s="155">
        <f t="shared" si="1"/>
        <v>8.1</v>
      </c>
    </row>
    <row r="15" spans="1:19" s="7" customFormat="1" ht="15" customHeight="1">
      <c r="A15" s="140">
        <v>36</v>
      </c>
      <c r="B15" s="79">
        <v>301</v>
      </c>
      <c r="C15" s="74" t="s">
        <v>71</v>
      </c>
      <c r="D15" s="81" t="s">
        <v>80</v>
      </c>
      <c r="E15" s="80"/>
      <c r="F15" s="77"/>
      <c r="G15" s="78"/>
      <c r="H15" s="79"/>
      <c r="I15" s="144"/>
      <c r="J15" s="145"/>
      <c r="K15" s="145"/>
      <c r="L15" s="151" t="str">
        <f t="shared" si="0"/>
        <v> </v>
      </c>
      <c r="M15" s="120">
        <v>1</v>
      </c>
      <c r="N15" s="148">
        <v>1</v>
      </c>
      <c r="O15" s="145">
        <v>0</v>
      </c>
      <c r="P15" s="153">
        <f t="shared" si="2"/>
        <v>0</v>
      </c>
      <c r="Q15" s="120">
        <v>16</v>
      </c>
      <c r="R15" s="145">
        <v>0</v>
      </c>
      <c r="S15" s="155">
        <f t="shared" si="1"/>
        <v>0</v>
      </c>
    </row>
    <row r="16" spans="1:19" s="7" customFormat="1" ht="15" customHeight="1">
      <c r="A16" s="140">
        <v>36</v>
      </c>
      <c r="B16" s="79">
        <v>302</v>
      </c>
      <c r="C16" s="74" t="s">
        <v>71</v>
      </c>
      <c r="D16" s="81" t="s">
        <v>81</v>
      </c>
      <c r="E16" s="80"/>
      <c r="F16" s="77"/>
      <c r="G16" s="78"/>
      <c r="H16" s="79"/>
      <c r="I16" s="144"/>
      <c r="J16" s="145"/>
      <c r="K16" s="145"/>
      <c r="L16" s="151" t="str">
        <f t="shared" si="0"/>
        <v> </v>
      </c>
      <c r="M16" s="120">
        <v>1</v>
      </c>
      <c r="N16" s="148">
        <v>1</v>
      </c>
      <c r="O16" s="145">
        <v>0</v>
      </c>
      <c r="P16" s="153">
        <f t="shared" si="2"/>
        <v>0</v>
      </c>
      <c r="Q16" s="120">
        <v>11</v>
      </c>
      <c r="R16" s="145">
        <v>0</v>
      </c>
      <c r="S16" s="155">
        <f t="shared" si="1"/>
        <v>0</v>
      </c>
    </row>
    <row r="17" spans="1:19" s="7" customFormat="1" ht="15" customHeight="1">
      <c r="A17" s="140">
        <v>36</v>
      </c>
      <c r="B17" s="79">
        <v>321</v>
      </c>
      <c r="C17" s="74" t="s">
        <v>71</v>
      </c>
      <c r="D17" s="81" t="s">
        <v>82</v>
      </c>
      <c r="E17" s="80"/>
      <c r="F17" s="77"/>
      <c r="G17" s="78"/>
      <c r="H17" s="79"/>
      <c r="I17" s="144"/>
      <c r="J17" s="145"/>
      <c r="K17" s="145"/>
      <c r="L17" s="151" t="str">
        <f t="shared" si="0"/>
        <v> </v>
      </c>
      <c r="M17" s="120">
        <v>1</v>
      </c>
      <c r="N17" s="148">
        <v>1</v>
      </c>
      <c r="O17" s="145">
        <v>0</v>
      </c>
      <c r="P17" s="153">
        <f t="shared" si="2"/>
        <v>0</v>
      </c>
      <c r="Q17" s="120">
        <v>47</v>
      </c>
      <c r="R17" s="145">
        <v>2</v>
      </c>
      <c r="S17" s="155">
        <f t="shared" si="1"/>
        <v>4.3</v>
      </c>
    </row>
    <row r="18" spans="1:19" s="7" customFormat="1" ht="15" customHeight="1">
      <c r="A18" s="140">
        <v>36</v>
      </c>
      <c r="B18" s="79">
        <v>341</v>
      </c>
      <c r="C18" s="74" t="s">
        <v>71</v>
      </c>
      <c r="D18" s="81" t="s">
        <v>83</v>
      </c>
      <c r="E18" s="80"/>
      <c r="F18" s="77"/>
      <c r="G18" s="78"/>
      <c r="H18" s="79"/>
      <c r="I18" s="144"/>
      <c r="J18" s="145"/>
      <c r="K18" s="145"/>
      <c r="L18" s="151" t="str">
        <f t="shared" si="0"/>
        <v> </v>
      </c>
      <c r="M18" s="120">
        <v>1</v>
      </c>
      <c r="N18" s="148">
        <v>0</v>
      </c>
      <c r="O18" s="145">
        <v>0</v>
      </c>
      <c r="P18" s="153">
        <v>0</v>
      </c>
      <c r="Q18" s="120">
        <v>23</v>
      </c>
      <c r="R18" s="145">
        <v>2</v>
      </c>
      <c r="S18" s="155">
        <f t="shared" si="1"/>
        <v>8.7</v>
      </c>
    </row>
    <row r="19" spans="1:19" s="7" customFormat="1" ht="15" customHeight="1">
      <c r="A19" s="140">
        <v>36</v>
      </c>
      <c r="B19" s="79">
        <v>342</v>
      </c>
      <c r="C19" s="74" t="s">
        <v>71</v>
      </c>
      <c r="D19" s="81" t="s">
        <v>84</v>
      </c>
      <c r="E19" s="80"/>
      <c r="F19" s="77"/>
      <c r="G19" s="78"/>
      <c r="H19" s="79"/>
      <c r="I19" s="144"/>
      <c r="J19" s="145"/>
      <c r="K19" s="145"/>
      <c r="L19" s="151" t="str">
        <f t="shared" si="0"/>
        <v> </v>
      </c>
      <c r="M19" s="120">
        <v>1</v>
      </c>
      <c r="N19" s="148">
        <v>1</v>
      </c>
      <c r="O19" s="145">
        <v>0</v>
      </c>
      <c r="P19" s="153">
        <f t="shared" si="2"/>
        <v>0</v>
      </c>
      <c r="Q19" s="120">
        <v>206</v>
      </c>
      <c r="R19" s="145">
        <v>21</v>
      </c>
      <c r="S19" s="155">
        <f t="shared" si="1"/>
        <v>10.2</v>
      </c>
    </row>
    <row r="20" spans="1:19" s="7" customFormat="1" ht="15" customHeight="1">
      <c r="A20" s="140">
        <v>36</v>
      </c>
      <c r="B20" s="79">
        <v>368</v>
      </c>
      <c r="C20" s="74" t="s">
        <v>71</v>
      </c>
      <c r="D20" s="81" t="s">
        <v>85</v>
      </c>
      <c r="E20" s="80"/>
      <c r="F20" s="77"/>
      <c r="G20" s="78"/>
      <c r="H20" s="79"/>
      <c r="I20" s="144"/>
      <c r="J20" s="145"/>
      <c r="K20" s="145"/>
      <c r="L20" s="151" t="str">
        <f t="shared" si="0"/>
        <v> </v>
      </c>
      <c r="M20" s="120">
        <v>1</v>
      </c>
      <c r="N20" s="148">
        <v>1</v>
      </c>
      <c r="O20" s="145">
        <v>0</v>
      </c>
      <c r="P20" s="153">
        <f t="shared" si="2"/>
        <v>0</v>
      </c>
      <c r="Q20" s="120">
        <v>218</v>
      </c>
      <c r="R20" s="145">
        <v>23</v>
      </c>
      <c r="S20" s="155">
        <f t="shared" si="1"/>
        <v>10.6</v>
      </c>
    </row>
    <row r="21" spans="1:19" s="7" customFormat="1" ht="15" customHeight="1">
      <c r="A21" s="140">
        <v>36</v>
      </c>
      <c r="B21" s="79">
        <v>387</v>
      </c>
      <c r="C21" s="74" t="s">
        <v>71</v>
      </c>
      <c r="D21" s="81" t="s">
        <v>86</v>
      </c>
      <c r="E21" s="80"/>
      <c r="F21" s="77"/>
      <c r="G21" s="78"/>
      <c r="H21" s="79"/>
      <c r="I21" s="144"/>
      <c r="J21" s="145"/>
      <c r="K21" s="145"/>
      <c r="L21" s="151" t="str">
        <f t="shared" si="0"/>
        <v> </v>
      </c>
      <c r="M21" s="120">
        <v>1</v>
      </c>
      <c r="N21" s="148">
        <v>0</v>
      </c>
      <c r="O21" s="145">
        <v>0</v>
      </c>
      <c r="P21" s="153">
        <v>0</v>
      </c>
      <c r="Q21" s="120">
        <v>30</v>
      </c>
      <c r="R21" s="145">
        <v>1</v>
      </c>
      <c r="S21" s="155">
        <f t="shared" si="1"/>
        <v>3.3</v>
      </c>
    </row>
    <row r="22" spans="1:19" s="7" customFormat="1" ht="15" customHeight="1">
      <c r="A22" s="140">
        <v>36</v>
      </c>
      <c r="B22" s="79">
        <v>383</v>
      </c>
      <c r="C22" s="74" t="s">
        <v>71</v>
      </c>
      <c r="D22" s="81" t="s">
        <v>87</v>
      </c>
      <c r="E22" s="80"/>
      <c r="F22" s="77"/>
      <c r="G22" s="78"/>
      <c r="H22" s="79"/>
      <c r="I22" s="144"/>
      <c r="J22" s="145"/>
      <c r="K22" s="145"/>
      <c r="L22" s="151" t="str">
        <f t="shared" si="0"/>
        <v> </v>
      </c>
      <c r="M22" s="120">
        <v>1</v>
      </c>
      <c r="N22" s="148">
        <v>1</v>
      </c>
      <c r="O22" s="145">
        <v>0</v>
      </c>
      <c r="P22" s="153">
        <f t="shared" si="2"/>
        <v>0</v>
      </c>
      <c r="Q22" s="120">
        <v>28</v>
      </c>
      <c r="R22" s="145">
        <v>0</v>
      </c>
      <c r="S22" s="155">
        <f t="shared" si="1"/>
        <v>0</v>
      </c>
    </row>
    <row r="23" spans="1:19" s="7" customFormat="1" ht="15" customHeight="1">
      <c r="A23" s="140">
        <v>36</v>
      </c>
      <c r="B23" s="79">
        <v>388</v>
      </c>
      <c r="C23" s="74" t="s">
        <v>71</v>
      </c>
      <c r="D23" s="81" t="s">
        <v>88</v>
      </c>
      <c r="E23" s="80"/>
      <c r="F23" s="77"/>
      <c r="G23" s="78"/>
      <c r="H23" s="79"/>
      <c r="I23" s="144"/>
      <c r="J23" s="145"/>
      <c r="K23" s="145"/>
      <c r="L23" s="151" t="str">
        <f t="shared" si="0"/>
        <v> </v>
      </c>
      <c r="M23" s="120">
        <v>1</v>
      </c>
      <c r="N23" s="148">
        <v>1</v>
      </c>
      <c r="O23" s="145">
        <v>0</v>
      </c>
      <c r="P23" s="153">
        <f t="shared" si="2"/>
        <v>0</v>
      </c>
      <c r="Q23" s="120">
        <v>90</v>
      </c>
      <c r="R23" s="145">
        <v>3</v>
      </c>
      <c r="S23" s="155">
        <f t="shared" si="1"/>
        <v>3.3</v>
      </c>
    </row>
    <row r="24" spans="1:19" s="7" customFormat="1" ht="15" customHeight="1">
      <c r="A24" s="140">
        <v>36</v>
      </c>
      <c r="B24" s="79">
        <v>401</v>
      </c>
      <c r="C24" s="74" t="s">
        <v>71</v>
      </c>
      <c r="D24" s="81" t="s">
        <v>89</v>
      </c>
      <c r="E24" s="80"/>
      <c r="F24" s="77"/>
      <c r="G24" s="78"/>
      <c r="H24" s="79"/>
      <c r="I24" s="144"/>
      <c r="J24" s="145"/>
      <c r="K24" s="145"/>
      <c r="L24" s="151" t="str">
        <f t="shared" si="0"/>
        <v> </v>
      </c>
      <c r="M24" s="120">
        <v>1</v>
      </c>
      <c r="N24" s="148">
        <v>1</v>
      </c>
      <c r="O24" s="145">
        <v>0</v>
      </c>
      <c r="P24" s="153">
        <f t="shared" si="2"/>
        <v>0</v>
      </c>
      <c r="Q24" s="120">
        <v>20</v>
      </c>
      <c r="R24" s="145">
        <v>0</v>
      </c>
      <c r="S24" s="155">
        <f t="shared" si="1"/>
        <v>0</v>
      </c>
    </row>
    <row r="25" spans="1:19" s="7" customFormat="1" ht="15" customHeight="1">
      <c r="A25" s="140">
        <v>36</v>
      </c>
      <c r="B25" s="79">
        <v>402</v>
      </c>
      <c r="C25" s="74" t="s">
        <v>71</v>
      </c>
      <c r="D25" s="81" t="s">
        <v>90</v>
      </c>
      <c r="E25" s="80"/>
      <c r="F25" s="77"/>
      <c r="G25" s="78"/>
      <c r="H25" s="79"/>
      <c r="I25" s="144"/>
      <c r="J25" s="145"/>
      <c r="K25" s="145"/>
      <c r="L25" s="151" t="str">
        <f t="shared" si="0"/>
        <v> </v>
      </c>
      <c r="M25" s="120">
        <v>1</v>
      </c>
      <c r="N25" s="148">
        <v>1</v>
      </c>
      <c r="O25" s="145">
        <v>0</v>
      </c>
      <c r="P25" s="153">
        <f t="shared" si="2"/>
        <v>0</v>
      </c>
      <c r="Q25" s="246" t="s">
        <v>122</v>
      </c>
      <c r="R25" s="247"/>
      <c r="S25" s="248"/>
    </row>
    <row r="26" spans="1:19" s="7" customFormat="1" ht="15" customHeight="1">
      <c r="A26" s="140">
        <v>36</v>
      </c>
      <c r="B26" s="79">
        <v>403</v>
      </c>
      <c r="C26" s="74" t="s">
        <v>71</v>
      </c>
      <c r="D26" s="81" t="s">
        <v>91</v>
      </c>
      <c r="E26" s="80"/>
      <c r="F26" s="77"/>
      <c r="G26" s="78"/>
      <c r="H26" s="79"/>
      <c r="I26" s="144"/>
      <c r="J26" s="145"/>
      <c r="K26" s="145"/>
      <c r="L26" s="151" t="str">
        <f t="shared" si="0"/>
        <v> </v>
      </c>
      <c r="M26" s="120">
        <v>1</v>
      </c>
      <c r="N26" s="148">
        <v>2</v>
      </c>
      <c r="O26" s="145">
        <v>0</v>
      </c>
      <c r="P26" s="153">
        <f t="shared" si="2"/>
        <v>0</v>
      </c>
      <c r="Q26" s="246" t="s">
        <v>122</v>
      </c>
      <c r="R26" s="247"/>
      <c r="S26" s="248"/>
    </row>
    <row r="27" spans="1:19" s="7" customFormat="1" ht="15" customHeight="1">
      <c r="A27" s="140">
        <v>36</v>
      </c>
      <c r="B27" s="79">
        <v>404</v>
      </c>
      <c r="C27" s="74" t="s">
        <v>71</v>
      </c>
      <c r="D27" s="81" t="s">
        <v>92</v>
      </c>
      <c r="E27" s="80"/>
      <c r="F27" s="77"/>
      <c r="G27" s="78"/>
      <c r="H27" s="79"/>
      <c r="I27" s="144"/>
      <c r="J27" s="145"/>
      <c r="K27" s="145"/>
      <c r="L27" s="151" t="str">
        <f t="shared" si="0"/>
        <v> </v>
      </c>
      <c r="M27" s="120">
        <v>1</v>
      </c>
      <c r="N27" s="148">
        <v>0</v>
      </c>
      <c r="O27" s="145">
        <v>0</v>
      </c>
      <c r="P27" s="153">
        <v>0</v>
      </c>
      <c r="Q27" s="120">
        <v>59</v>
      </c>
      <c r="R27" s="145">
        <v>0</v>
      </c>
      <c r="S27" s="155">
        <f t="shared" si="1"/>
        <v>0</v>
      </c>
    </row>
    <row r="28" spans="1:19" s="7" customFormat="1" ht="15" customHeight="1">
      <c r="A28" s="140">
        <v>36</v>
      </c>
      <c r="B28" s="79">
        <v>405</v>
      </c>
      <c r="C28" s="74" t="s">
        <v>71</v>
      </c>
      <c r="D28" s="81" t="s">
        <v>93</v>
      </c>
      <c r="E28" s="80"/>
      <c r="F28" s="77"/>
      <c r="G28" s="78"/>
      <c r="H28" s="79"/>
      <c r="I28" s="144"/>
      <c r="J28" s="145"/>
      <c r="K28" s="145"/>
      <c r="L28" s="151" t="str">
        <f t="shared" si="0"/>
        <v> </v>
      </c>
      <c r="M28" s="120">
        <v>1</v>
      </c>
      <c r="N28" s="148">
        <v>1</v>
      </c>
      <c r="O28" s="145">
        <v>0</v>
      </c>
      <c r="P28" s="153">
        <f t="shared" si="2"/>
        <v>0</v>
      </c>
      <c r="Q28" s="120">
        <v>138</v>
      </c>
      <c r="R28" s="145">
        <v>13</v>
      </c>
      <c r="S28" s="155">
        <f t="shared" si="1"/>
        <v>9.4</v>
      </c>
    </row>
    <row r="29" spans="1:19" s="7" customFormat="1" ht="15" customHeight="1">
      <c r="A29" s="140">
        <v>36</v>
      </c>
      <c r="B29" s="79">
        <v>468</v>
      </c>
      <c r="C29" s="74" t="s">
        <v>71</v>
      </c>
      <c r="D29" s="81" t="s">
        <v>94</v>
      </c>
      <c r="E29" s="80"/>
      <c r="F29" s="77"/>
      <c r="G29" s="78"/>
      <c r="H29" s="79"/>
      <c r="I29" s="144"/>
      <c r="J29" s="145"/>
      <c r="K29" s="145"/>
      <c r="L29" s="151" t="str">
        <f t="shared" si="0"/>
        <v> </v>
      </c>
      <c r="M29" s="120">
        <v>1</v>
      </c>
      <c r="N29" s="148">
        <v>1</v>
      </c>
      <c r="O29" s="145">
        <v>0</v>
      </c>
      <c r="P29" s="153">
        <f t="shared" si="2"/>
        <v>0</v>
      </c>
      <c r="Q29" s="120">
        <v>192</v>
      </c>
      <c r="R29" s="145">
        <v>28</v>
      </c>
      <c r="S29" s="155">
        <f t="shared" si="1"/>
        <v>14.6</v>
      </c>
    </row>
    <row r="30" spans="1:19" s="7" customFormat="1" ht="15" customHeight="1" thickBot="1">
      <c r="A30" s="140">
        <v>36</v>
      </c>
      <c r="B30" s="79">
        <v>489</v>
      </c>
      <c r="C30" s="74" t="s">
        <v>71</v>
      </c>
      <c r="D30" s="81" t="s">
        <v>95</v>
      </c>
      <c r="E30" s="80"/>
      <c r="F30" s="77"/>
      <c r="G30" s="78"/>
      <c r="H30" s="79"/>
      <c r="I30" s="144"/>
      <c r="J30" s="145"/>
      <c r="K30" s="145"/>
      <c r="L30" s="151" t="str">
        <f t="shared" si="0"/>
        <v> </v>
      </c>
      <c r="M30" s="120">
        <v>1</v>
      </c>
      <c r="N30" s="148">
        <v>1</v>
      </c>
      <c r="O30" s="145">
        <v>0</v>
      </c>
      <c r="P30" s="153">
        <f t="shared" si="2"/>
        <v>0</v>
      </c>
      <c r="Q30" s="120">
        <v>148</v>
      </c>
      <c r="R30" s="145">
        <v>13</v>
      </c>
      <c r="S30" s="155">
        <f t="shared" si="1"/>
        <v>8.8</v>
      </c>
    </row>
    <row r="31" spans="1:19" s="7" customFormat="1" ht="18" customHeight="1" thickBot="1">
      <c r="A31" s="131"/>
      <c r="B31" s="132"/>
      <c r="C31" s="234" t="s">
        <v>5</v>
      </c>
      <c r="D31" s="234"/>
      <c r="E31" s="82"/>
      <c r="F31" s="141">
        <f>COUNTA(F7:F30)</f>
        <v>0</v>
      </c>
      <c r="G31" s="142"/>
      <c r="H31" s="136">
        <f>SUM(H7:H30)</f>
        <v>0</v>
      </c>
      <c r="I31" s="146">
        <f>COUNTA(I7:I30)</f>
        <v>8</v>
      </c>
      <c r="J31" s="147">
        <f>SUM(J7:J30)</f>
        <v>9</v>
      </c>
      <c r="K31" s="147">
        <f>SUM(K7:K30)</f>
        <v>0</v>
      </c>
      <c r="L31" s="152">
        <f>IF(J31=""," ",ROUND(K31/J31*100,1))</f>
        <v>0</v>
      </c>
      <c r="M31" s="149">
        <f>COUNTA(M7:M30)</f>
        <v>16</v>
      </c>
      <c r="N31" s="147">
        <f>SUM(N7:N30)</f>
        <v>14</v>
      </c>
      <c r="O31" s="147">
        <f>SUM(O7:O30)</f>
        <v>0</v>
      </c>
      <c r="P31" s="152">
        <f>IF(N31=""," ",ROUND(O31/N31*100,1))</f>
        <v>0</v>
      </c>
      <c r="Q31" s="150">
        <f>SUM(Q7:Q30)</f>
        <v>3922</v>
      </c>
      <c r="R31" s="147">
        <f>SUM(R7:R30)</f>
        <v>348</v>
      </c>
      <c r="S31" s="156">
        <f>IF(Q31=""," ",ROUND(R31/Q31*100,1))</f>
        <v>8.9</v>
      </c>
    </row>
  </sheetData>
  <sheetProtection/>
  <mergeCells count="23">
    <mergeCell ref="C31:D31"/>
    <mergeCell ref="H5:H6"/>
    <mergeCell ref="E5:E6"/>
    <mergeCell ref="F5:F6"/>
    <mergeCell ref="G5:G6"/>
    <mergeCell ref="E4:H4"/>
    <mergeCell ref="J5:J6"/>
    <mergeCell ref="Q5:Q6"/>
    <mergeCell ref="M5:M6"/>
    <mergeCell ref="A4:A6"/>
    <mergeCell ref="B4:B6"/>
    <mergeCell ref="C4:C6"/>
    <mergeCell ref="D4:D6"/>
    <mergeCell ref="Q10:S10"/>
    <mergeCell ref="Q25:S25"/>
    <mergeCell ref="Q26:S26"/>
    <mergeCell ref="Q2:S2"/>
    <mergeCell ref="I4:S4"/>
    <mergeCell ref="L5:L6"/>
    <mergeCell ref="N5:N6"/>
    <mergeCell ref="S5:S6"/>
    <mergeCell ref="I5:I6"/>
    <mergeCell ref="P5:P6"/>
  </mergeCells>
  <printOptions horizontalCentered="1"/>
  <pageMargins left="0.3937007874015748" right="0.3937007874015748" top="0.5905511811023623" bottom="0.5905511811023623" header="0.5118110236220472" footer="0.31496062992125984"/>
  <pageSetup firstPageNumber="235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5.625" style="44" customWidth="1"/>
    <col min="6" max="6" width="10.75390625" style="2" customWidth="1"/>
    <col min="7" max="7" width="5.625" style="2" customWidth="1"/>
    <col min="8" max="10" width="6.125" style="2" customWidth="1"/>
    <col min="11" max="12" width="5.625" style="2" customWidth="1"/>
    <col min="13" max="15" width="6.125" style="2" customWidth="1"/>
    <col min="16" max="17" width="5.625" style="2" customWidth="1"/>
    <col min="18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3.5" thickBot="1">
      <c r="A1" s="22" t="s">
        <v>36</v>
      </c>
      <c r="B1" s="22"/>
    </row>
    <row r="2" spans="1:27" ht="21" customHeight="1" thickBot="1">
      <c r="A2" s="4" t="s">
        <v>16</v>
      </c>
      <c r="B2" s="3"/>
      <c r="X2" s="221" t="s">
        <v>71</v>
      </c>
      <c r="Y2" s="233"/>
      <c r="Z2" s="233"/>
      <c r="AA2" s="222"/>
    </row>
    <row r="3" ht="10.5" customHeight="1" thickBot="1">
      <c r="A3" s="23"/>
    </row>
    <row r="4" spans="1:27" s="6" customFormat="1" ht="15" customHeight="1" thickBot="1">
      <c r="A4" s="104"/>
      <c r="B4" s="104"/>
      <c r="C4" s="104"/>
      <c r="D4" s="104"/>
      <c r="E4" s="271" t="s">
        <v>148</v>
      </c>
      <c r="F4" s="271"/>
      <c r="G4" s="271"/>
      <c r="H4" s="103">
        <v>1</v>
      </c>
      <c r="I4" s="272">
        <v>40269</v>
      </c>
      <c r="J4" s="273"/>
      <c r="K4" s="273"/>
      <c r="L4" s="103">
        <v>2</v>
      </c>
      <c r="M4" s="272">
        <v>40299</v>
      </c>
      <c r="N4" s="273"/>
      <c r="O4" s="273"/>
      <c r="P4" s="103">
        <v>3</v>
      </c>
      <c r="Q4" s="272" t="s">
        <v>65</v>
      </c>
      <c r="R4" s="273"/>
      <c r="S4" s="273"/>
      <c r="T4" s="273"/>
      <c r="U4" s="105"/>
      <c r="V4" s="105"/>
      <c r="W4" s="105"/>
      <c r="X4" s="105"/>
      <c r="Y4" s="105"/>
      <c r="Z4" s="83"/>
      <c r="AA4" s="106"/>
    </row>
    <row r="5" spans="1:27" ht="9.75" customHeight="1" thickBot="1">
      <c r="A5" s="107"/>
      <c r="B5" s="108"/>
      <c r="C5" s="108"/>
      <c r="D5" s="108"/>
      <c r="E5" s="109"/>
      <c r="F5" s="110"/>
      <c r="G5" s="110"/>
      <c r="H5" s="108"/>
      <c r="I5" s="111"/>
      <c r="J5" s="112"/>
      <c r="K5" s="112"/>
      <c r="L5" s="110"/>
      <c r="M5" s="110"/>
      <c r="N5" s="110"/>
      <c r="O5" s="108"/>
      <c r="P5" s="108"/>
      <c r="Q5" s="110"/>
      <c r="R5" s="110"/>
      <c r="S5" s="113"/>
      <c r="T5" s="112"/>
      <c r="U5" s="112"/>
      <c r="V5" s="108"/>
      <c r="W5" s="108"/>
      <c r="X5" s="112"/>
      <c r="Y5" s="112"/>
      <c r="Z5" s="112"/>
      <c r="AA5" s="107"/>
    </row>
    <row r="6" spans="1:27" s="7" customFormat="1" ht="16.5" customHeight="1" thickBot="1">
      <c r="A6" s="106"/>
      <c r="B6" s="114"/>
      <c r="C6" s="114"/>
      <c r="D6" s="114"/>
      <c r="E6" s="274" t="s">
        <v>21</v>
      </c>
      <c r="F6" s="234"/>
      <c r="G6" s="319"/>
      <c r="H6" s="115">
        <v>1</v>
      </c>
      <c r="I6" s="116"/>
      <c r="J6" s="116"/>
      <c r="K6" s="116"/>
      <c r="L6" s="316" t="s">
        <v>21</v>
      </c>
      <c r="M6" s="317"/>
      <c r="N6" s="318"/>
      <c r="O6" s="115">
        <v>1</v>
      </c>
      <c r="P6" s="114"/>
      <c r="Q6" s="316" t="s">
        <v>21</v>
      </c>
      <c r="R6" s="317"/>
      <c r="S6" s="318"/>
      <c r="T6" s="115">
        <v>1</v>
      </c>
      <c r="U6" s="112"/>
      <c r="V6" s="274" t="s">
        <v>21</v>
      </c>
      <c r="W6" s="234"/>
      <c r="X6" s="319"/>
      <c r="Y6" s="115">
        <v>1</v>
      </c>
      <c r="Z6" s="112"/>
      <c r="AA6" s="106"/>
    </row>
    <row r="7" spans="1:27" s="119" customFormat="1" ht="27.75" customHeight="1">
      <c r="A7" s="295" t="s">
        <v>27</v>
      </c>
      <c r="B7" s="301" t="s">
        <v>17</v>
      </c>
      <c r="C7" s="295" t="s">
        <v>0</v>
      </c>
      <c r="D7" s="298" t="s">
        <v>18</v>
      </c>
      <c r="E7" s="276" t="s">
        <v>39</v>
      </c>
      <c r="F7" s="277"/>
      <c r="G7" s="277"/>
      <c r="H7" s="277"/>
      <c r="I7" s="277"/>
      <c r="J7" s="277"/>
      <c r="K7" s="278"/>
      <c r="L7" s="276" t="s">
        <v>47</v>
      </c>
      <c r="M7" s="277"/>
      <c r="N7" s="277"/>
      <c r="O7" s="277"/>
      <c r="P7" s="278"/>
      <c r="Q7" s="276" t="s">
        <v>48</v>
      </c>
      <c r="R7" s="277"/>
      <c r="S7" s="277"/>
      <c r="T7" s="277"/>
      <c r="U7" s="278"/>
      <c r="V7" s="320" t="s">
        <v>46</v>
      </c>
      <c r="W7" s="321"/>
      <c r="X7" s="321"/>
      <c r="Y7" s="321"/>
      <c r="Z7" s="321"/>
      <c r="AA7" s="322"/>
    </row>
    <row r="8" spans="1:27" s="119" customFormat="1" ht="13.5" customHeight="1">
      <c r="A8" s="296"/>
      <c r="B8" s="302"/>
      <c r="C8" s="296"/>
      <c r="D8" s="299"/>
      <c r="E8" s="285" t="s">
        <v>40</v>
      </c>
      <c r="F8" s="291" t="s">
        <v>41</v>
      </c>
      <c r="G8" s="288" t="s">
        <v>2</v>
      </c>
      <c r="H8" s="84"/>
      <c r="I8" s="279" t="s">
        <v>1</v>
      </c>
      <c r="J8" s="84"/>
      <c r="K8" s="282" t="s">
        <v>49</v>
      </c>
      <c r="L8" s="288" t="s">
        <v>2</v>
      </c>
      <c r="M8" s="84"/>
      <c r="N8" s="279" t="s">
        <v>1</v>
      </c>
      <c r="O8" s="84"/>
      <c r="P8" s="282" t="s">
        <v>49</v>
      </c>
      <c r="Q8" s="288" t="s">
        <v>70</v>
      </c>
      <c r="R8" s="84"/>
      <c r="S8" s="279" t="s">
        <v>1</v>
      </c>
      <c r="T8" s="84"/>
      <c r="U8" s="282" t="s">
        <v>49</v>
      </c>
      <c r="V8" s="313" t="s">
        <v>10</v>
      </c>
      <c r="W8" s="84"/>
      <c r="X8" s="310" t="s">
        <v>42</v>
      </c>
      <c r="Y8" s="307" t="s">
        <v>11</v>
      </c>
      <c r="Z8" s="308"/>
      <c r="AA8" s="309"/>
    </row>
    <row r="9" spans="1:27" s="119" customFormat="1" ht="13.5" customHeight="1">
      <c r="A9" s="296"/>
      <c r="B9" s="302"/>
      <c r="C9" s="296"/>
      <c r="D9" s="299"/>
      <c r="E9" s="286"/>
      <c r="F9" s="292"/>
      <c r="G9" s="289"/>
      <c r="H9" s="85" t="s">
        <v>130</v>
      </c>
      <c r="I9" s="280"/>
      <c r="J9" s="85" t="s">
        <v>130</v>
      </c>
      <c r="K9" s="283"/>
      <c r="L9" s="289"/>
      <c r="M9" s="85" t="s">
        <v>130</v>
      </c>
      <c r="N9" s="280"/>
      <c r="O9" s="85" t="s">
        <v>130</v>
      </c>
      <c r="P9" s="283"/>
      <c r="Q9" s="289"/>
      <c r="R9" s="85" t="s">
        <v>130</v>
      </c>
      <c r="S9" s="280"/>
      <c r="T9" s="85" t="s">
        <v>130</v>
      </c>
      <c r="U9" s="283"/>
      <c r="V9" s="314"/>
      <c r="W9" s="85" t="s">
        <v>130</v>
      </c>
      <c r="X9" s="311"/>
      <c r="Y9" s="305" t="s">
        <v>43</v>
      </c>
      <c r="Z9" s="86"/>
      <c r="AA9" s="282" t="s">
        <v>42</v>
      </c>
    </row>
    <row r="10" spans="1:27" s="119" customFormat="1" ht="54" customHeight="1">
      <c r="A10" s="297"/>
      <c r="B10" s="303"/>
      <c r="C10" s="297"/>
      <c r="D10" s="300"/>
      <c r="E10" s="287"/>
      <c r="F10" s="293"/>
      <c r="G10" s="290"/>
      <c r="H10" s="87" t="s">
        <v>44</v>
      </c>
      <c r="I10" s="281"/>
      <c r="J10" s="87" t="s">
        <v>69</v>
      </c>
      <c r="K10" s="284"/>
      <c r="L10" s="290"/>
      <c r="M10" s="87" t="s">
        <v>44</v>
      </c>
      <c r="N10" s="281"/>
      <c r="O10" s="87" t="s">
        <v>69</v>
      </c>
      <c r="P10" s="284"/>
      <c r="Q10" s="290"/>
      <c r="R10" s="87" t="s">
        <v>44</v>
      </c>
      <c r="S10" s="281"/>
      <c r="T10" s="87" t="s">
        <v>69</v>
      </c>
      <c r="U10" s="284"/>
      <c r="V10" s="315"/>
      <c r="W10" s="87" t="s">
        <v>45</v>
      </c>
      <c r="X10" s="312"/>
      <c r="Y10" s="306"/>
      <c r="Z10" s="88" t="s">
        <v>149</v>
      </c>
      <c r="AA10" s="304"/>
    </row>
    <row r="11" spans="1:27" s="7" customFormat="1" ht="12" customHeight="1">
      <c r="A11" s="140">
        <v>36</v>
      </c>
      <c r="B11" s="79">
        <v>201</v>
      </c>
      <c r="C11" s="74" t="s">
        <v>71</v>
      </c>
      <c r="D11" s="75" t="s">
        <v>72</v>
      </c>
      <c r="E11" s="140">
        <v>40</v>
      </c>
      <c r="F11" s="89" t="s">
        <v>150</v>
      </c>
      <c r="G11" s="148">
        <v>98</v>
      </c>
      <c r="H11" s="148">
        <v>70</v>
      </c>
      <c r="I11" s="148">
        <v>1672</v>
      </c>
      <c r="J11" s="148">
        <v>405</v>
      </c>
      <c r="K11" s="154">
        <f>IF(G11=""," ",ROUND(J11/I11*100,1))</f>
        <v>24.2</v>
      </c>
      <c r="L11" s="173">
        <v>29</v>
      </c>
      <c r="M11" s="148">
        <v>26</v>
      </c>
      <c r="N11" s="148">
        <v>492</v>
      </c>
      <c r="O11" s="148">
        <v>102</v>
      </c>
      <c r="P11" s="154">
        <f>IF(L11=""," ",ROUND(O11/N11*100,1))</f>
        <v>20.7</v>
      </c>
      <c r="Q11" s="173">
        <v>6</v>
      </c>
      <c r="R11" s="148">
        <v>2</v>
      </c>
      <c r="S11" s="148">
        <v>59</v>
      </c>
      <c r="T11" s="148">
        <v>2</v>
      </c>
      <c r="U11" s="154">
        <f>IF(Q11=""," ",ROUND(T11/S11*100,1))</f>
        <v>3.4</v>
      </c>
      <c r="V11" s="144">
        <v>177</v>
      </c>
      <c r="W11" s="148">
        <v>15</v>
      </c>
      <c r="X11" s="186">
        <f>IF(V11=""," ",ROUND(W11/V11*100,1))</f>
        <v>8.5</v>
      </c>
      <c r="Y11" s="148">
        <v>106</v>
      </c>
      <c r="Z11" s="148">
        <v>4</v>
      </c>
      <c r="AA11" s="154">
        <f>IF(Y11=""," ",ROUND(Z11/Y11*100,1))</f>
        <v>3.8</v>
      </c>
    </row>
    <row r="12" spans="1:27" s="7" customFormat="1" ht="12" customHeight="1">
      <c r="A12" s="140">
        <v>36</v>
      </c>
      <c r="B12" s="79">
        <v>202</v>
      </c>
      <c r="C12" s="74" t="s">
        <v>71</v>
      </c>
      <c r="D12" s="75" t="s">
        <v>73</v>
      </c>
      <c r="E12" s="140">
        <v>40</v>
      </c>
      <c r="F12" s="89" t="s">
        <v>151</v>
      </c>
      <c r="G12" s="148">
        <v>48</v>
      </c>
      <c r="H12" s="148">
        <v>41</v>
      </c>
      <c r="I12" s="148">
        <v>807</v>
      </c>
      <c r="J12" s="148">
        <v>200</v>
      </c>
      <c r="K12" s="154">
        <f aca="true" t="shared" si="0" ref="K12:K34">IF(G12=""," ",ROUND(J12/I12*100,1))</f>
        <v>24.8</v>
      </c>
      <c r="L12" s="173">
        <v>32</v>
      </c>
      <c r="M12" s="148">
        <v>27</v>
      </c>
      <c r="N12" s="148">
        <v>615</v>
      </c>
      <c r="O12" s="148">
        <v>137</v>
      </c>
      <c r="P12" s="154">
        <f>IF(L12=""," ",ROUND(O12/N12*100,1))</f>
        <v>22.3</v>
      </c>
      <c r="Q12" s="173">
        <v>6</v>
      </c>
      <c r="R12" s="148">
        <v>4</v>
      </c>
      <c r="S12" s="148">
        <v>56</v>
      </c>
      <c r="T12" s="148">
        <v>6</v>
      </c>
      <c r="U12" s="154">
        <f>IF(Q12=""," ",ROUND(T12/S12*100,1))</f>
        <v>10.7</v>
      </c>
      <c r="V12" s="144">
        <v>207</v>
      </c>
      <c r="W12" s="148">
        <v>38</v>
      </c>
      <c r="X12" s="186">
        <f>IF(V12=""," ",ROUND(W12/V12*100,1))</f>
        <v>18.4</v>
      </c>
      <c r="Y12" s="148">
        <v>108</v>
      </c>
      <c r="Z12" s="148">
        <v>15</v>
      </c>
      <c r="AA12" s="154">
        <f>IF(Y12=""," ",ROUND(Z12/Y12*100,1))</f>
        <v>13.9</v>
      </c>
    </row>
    <row r="13" spans="1:27" s="7" customFormat="1" ht="12" customHeight="1">
      <c r="A13" s="140">
        <v>36</v>
      </c>
      <c r="B13" s="79">
        <v>203</v>
      </c>
      <c r="C13" s="74" t="s">
        <v>71</v>
      </c>
      <c r="D13" s="81" t="s">
        <v>74</v>
      </c>
      <c r="E13" s="140">
        <v>30</v>
      </c>
      <c r="F13" s="89" t="s">
        <v>152</v>
      </c>
      <c r="G13" s="148">
        <v>27</v>
      </c>
      <c r="H13" s="148">
        <v>18</v>
      </c>
      <c r="I13" s="148">
        <v>365</v>
      </c>
      <c r="J13" s="148">
        <v>57</v>
      </c>
      <c r="K13" s="154">
        <f t="shared" si="0"/>
        <v>15.6</v>
      </c>
      <c r="L13" s="173">
        <v>27</v>
      </c>
      <c r="M13" s="148">
        <v>18</v>
      </c>
      <c r="N13" s="148">
        <v>365</v>
      </c>
      <c r="O13" s="148">
        <v>57</v>
      </c>
      <c r="P13" s="154">
        <f aca="true" t="shared" si="1" ref="P13:P33">IF(L13=""," ",ROUND(O13/N13*100,1))</f>
        <v>15.6</v>
      </c>
      <c r="Q13" s="173">
        <v>6</v>
      </c>
      <c r="R13" s="148">
        <v>2</v>
      </c>
      <c r="S13" s="148">
        <v>52</v>
      </c>
      <c r="T13" s="148">
        <v>2</v>
      </c>
      <c r="U13" s="154">
        <f aca="true" t="shared" si="2" ref="U13:U33">IF(Q13=""," ",ROUND(T13/S13*100,1))</f>
        <v>3.8</v>
      </c>
      <c r="V13" s="144">
        <v>121</v>
      </c>
      <c r="W13" s="148">
        <v>29</v>
      </c>
      <c r="X13" s="186">
        <f aca="true" t="shared" si="3" ref="X13:X31">IF(V13=""," ",ROUND(W13/V13*100,1))</f>
        <v>24</v>
      </c>
      <c r="Y13" s="148">
        <v>91</v>
      </c>
      <c r="Z13" s="148">
        <v>23</v>
      </c>
      <c r="AA13" s="154">
        <f aca="true" t="shared" si="4" ref="AA13:AA34">IF(Y13=""," ",ROUND(Z13/Y13*100,1))</f>
        <v>25.3</v>
      </c>
    </row>
    <row r="14" spans="1:27" s="7" customFormat="1" ht="12" customHeight="1">
      <c r="A14" s="140">
        <v>36</v>
      </c>
      <c r="B14" s="79">
        <v>204</v>
      </c>
      <c r="C14" s="74" t="s">
        <v>71</v>
      </c>
      <c r="D14" s="81" t="s">
        <v>75</v>
      </c>
      <c r="E14" s="140">
        <v>40</v>
      </c>
      <c r="F14" s="89" t="s">
        <v>153</v>
      </c>
      <c r="G14" s="148">
        <v>28</v>
      </c>
      <c r="H14" s="148">
        <v>24</v>
      </c>
      <c r="I14" s="148">
        <v>879</v>
      </c>
      <c r="J14" s="148">
        <v>244</v>
      </c>
      <c r="K14" s="154">
        <f t="shared" si="0"/>
        <v>27.8</v>
      </c>
      <c r="L14" s="173">
        <v>22</v>
      </c>
      <c r="M14" s="148">
        <v>20</v>
      </c>
      <c r="N14" s="148">
        <v>824</v>
      </c>
      <c r="O14" s="148">
        <v>239</v>
      </c>
      <c r="P14" s="154">
        <f t="shared" si="1"/>
        <v>29</v>
      </c>
      <c r="Q14" s="173">
        <v>6</v>
      </c>
      <c r="R14" s="148">
        <v>4</v>
      </c>
      <c r="S14" s="148">
        <v>55</v>
      </c>
      <c r="T14" s="148">
        <v>5</v>
      </c>
      <c r="U14" s="154">
        <f t="shared" si="2"/>
        <v>9.1</v>
      </c>
      <c r="V14" s="144">
        <v>129</v>
      </c>
      <c r="W14" s="148">
        <v>12</v>
      </c>
      <c r="X14" s="186">
        <f t="shared" si="3"/>
        <v>9.3</v>
      </c>
      <c r="Y14" s="148">
        <v>91</v>
      </c>
      <c r="Z14" s="148">
        <v>10</v>
      </c>
      <c r="AA14" s="154">
        <f t="shared" si="4"/>
        <v>11</v>
      </c>
    </row>
    <row r="15" spans="1:27" s="7" customFormat="1" ht="12" customHeight="1">
      <c r="A15" s="140">
        <v>36</v>
      </c>
      <c r="B15" s="79">
        <v>205</v>
      </c>
      <c r="C15" s="74" t="s">
        <v>71</v>
      </c>
      <c r="D15" s="81" t="s">
        <v>76</v>
      </c>
      <c r="E15" s="140">
        <v>35</v>
      </c>
      <c r="F15" s="89" t="s">
        <v>154</v>
      </c>
      <c r="G15" s="148">
        <v>49</v>
      </c>
      <c r="H15" s="148">
        <v>43</v>
      </c>
      <c r="I15" s="148">
        <v>855</v>
      </c>
      <c r="J15" s="148">
        <v>303</v>
      </c>
      <c r="K15" s="154">
        <f t="shared" si="0"/>
        <v>35.4</v>
      </c>
      <c r="L15" s="173">
        <v>22</v>
      </c>
      <c r="M15" s="148">
        <v>18</v>
      </c>
      <c r="N15" s="148">
        <v>325</v>
      </c>
      <c r="O15" s="148">
        <v>79</v>
      </c>
      <c r="P15" s="154">
        <f t="shared" si="1"/>
        <v>24.3</v>
      </c>
      <c r="Q15" s="173">
        <v>6</v>
      </c>
      <c r="R15" s="148">
        <v>4</v>
      </c>
      <c r="S15" s="148">
        <v>57</v>
      </c>
      <c r="T15" s="148">
        <v>7</v>
      </c>
      <c r="U15" s="154">
        <f t="shared" si="2"/>
        <v>12.3</v>
      </c>
      <c r="V15" s="144">
        <v>62</v>
      </c>
      <c r="W15" s="148">
        <v>9</v>
      </c>
      <c r="X15" s="186">
        <f t="shared" si="3"/>
        <v>14.5</v>
      </c>
      <c r="Y15" s="148">
        <v>62</v>
      </c>
      <c r="Z15" s="148">
        <v>9</v>
      </c>
      <c r="AA15" s="154">
        <f t="shared" si="4"/>
        <v>14.5</v>
      </c>
    </row>
    <row r="16" spans="1:27" s="7" customFormat="1" ht="12" customHeight="1">
      <c r="A16" s="140">
        <v>36</v>
      </c>
      <c r="B16" s="79">
        <v>206</v>
      </c>
      <c r="C16" s="74" t="s">
        <v>71</v>
      </c>
      <c r="D16" s="81" t="s">
        <v>77</v>
      </c>
      <c r="E16" s="140">
        <v>30</v>
      </c>
      <c r="F16" s="89" t="s">
        <v>153</v>
      </c>
      <c r="G16" s="148">
        <v>33</v>
      </c>
      <c r="H16" s="148">
        <v>21</v>
      </c>
      <c r="I16" s="148">
        <v>550</v>
      </c>
      <c r="J16" s="148">
        <v>129</v>
      </c>
      <c r="K16" s="154">
        <f t="shared" si="0"/>
        <v>23.5</v>
      </c>
      <c r="L16" s="173">
        <v>9</v>
      </c>
      <c r="M16" s="148">
        <v>7</v>
      </c>
      <c r="N16" s="148">
        <v>147</v>
      </c>
      <c r="O16" s="148">
        <v>17</v>
      </c>
      <c r="P16" s="154">
        <f t="shared" si="1"/>
        <v>11.6</v>
      </c>
      <c r="Q16" s="173">
        <v>5</v>
      </c>
      <c r="R16" s="148">
        <v>1</v>
      </c>
      <c r="S16" s="148">
        <v>52</v>
      </c>
      <c r="T16" s="148">
        <v>3</v>
      </c>
      <c r="U16" s="154">
        <f t="shared" si="2"/>
        <v>5.8</v>
      </c>
      <c r="V16" s="144">
        <v>79</v>
      </c>
      <c r="W16" s="148">
        <v>25</v>
      </c>
      <c r="X16" s="151">
        <f t="shared" si="3"/>
        <v>31.6</v>
      </c>
      <c r="Y16" s="120">
        <v>79</v>
      </c>
      <c r="Z16" s="148">
        <v>25</v>
      </c>
      <c r="AA16" s="154">
        <f t="shared" si="4"/>
        <v>31.6</v>
      </c>
    </row>
    <row r="17" spans="1:27" s="7" customFormat="1" ht="12" customHeight="1">
      <c r="A17" s="140">
        <v>36</v>
      </c>
      <c r="B17" s="79">
        <v>207</v>
      </c>
      <c r="C17" s="74" t="s">
        <v>71</v>
      </c>
      <c r="D17" s="81" t="s">
        <v>78</v>
      </c>
      <c r="E17" s="140">
        <v>30</v>
      </c>
      <c r="F17" s="89" t="s">
        <v>155</v>
      </c>
      <c r="G17" s="148">
        <v>29</v>
      </c>
      <c r="H17" s="148">
        <v>12</v>
      </c>
      <c r="I17" s="148">
        <v>448</v>
      </c>
      <c r="J17" s="148">
        <v>83</v>
      </c>
      <c r="K17" s="154">
        <f t="shared" si="0"/>
        <v>18.5</v>
      </c>
      <c r="L17" s="173">
        <v>22</v>
      </c>
      <c r="M17" s="148">
        <v>9</v>
      </c>
      <c r="N17" s="148">
        <v>328</v>
      </c>
      <c r="O17" s="148">
        <v>62</v>
      </c>
      <c r="P17" s="154">
        <f t="shared" si="1"/>
        <v>18.9</v>
      </c>
      <c r="Q17" s="173">
        <v>6</v>
      </c>
      <c r="R17" s="148">
        <v>2</v>
      </c>
      <c r="S17" s="148">
        <v>55</v>
      </c>
      <c r="T17" s="148">
        <v>2</v>
      </c>
      <c r="U17" s="154">
        <f t="shared" si="2"/>
        <v>3.6</v>
      </c>
      <c r="V17" s="144">
        <v>95</v>
      </c>
      <c r="W17" s="148">
        <v>11</v>
      </c>
      <c r="X17" s="186">
        <f t="shared" si="3"/>
        <v>11.6</v>
      </c>
      <c r="Y17" s="148">
        <v>70</v>
      </c>
      <c r="Z17" s="148">
        <v>8</v>
      </c>
      <c r="AA17" s="154">
        <f t="shared" si="4"/>
        <v>11.4</v>
      </c>
    </row>
    <row r="18" spans="1:27" s="7" customFormat="1" ht="12" customHeight="1">
      <c r="A18" s="140">
        <v>36</v>
      </c>
      <c r="B18" s="79">
        <v>208</v>
      </c>
      <c r="C18" s="74" t="s">
        <v>71</v>
      </c>
      <c r="D18" s="81" t="s">
        <v>79</v>
      </c>
      <c r="E18" s="140">
        <v>30</v>
      </c>
      <c r="F18" s="89" t="s">
        <v>153</v>
      </c>
      <c r="G18" s="148">
        <v>30</v>
      </c>
      <c r="H18" s="148">
        <v>18</v>
      </c>
      <c r="I18" s="148">
        <v>452</v>
      </c>
      <c r="J18" s="148">
        <v>62</v>
      </c>
      <c r="K18" s="154">
        <f t="shared" si="0"/>
        <v>13.7</v>
      </c>
      <c r="L18" s="173">
        <v>23</v>
      </c>
      <c r="M18" s="148">
        <v>16</v>
      </c>
      <c r="N18" s="148">
        <v>350</v>
      </c>
      <c r="O18" s="148">
        <v>43</v>
      </c>
      <c r="P18" s="154">
        <f t="shared" si="1"/>
        <v>12.3</v>
      </c>
      <c r="Q18" s="173">
        <v>6</v>
      </c>
      <c r="R18" s="148">
        <v>1</v>
      </c>
      <c r="S18" s="148">
        <v>47</v>
      </c>
      <c r="T18" s="148">
        <v>2</v>
      </c>
      <c r="U18" s="154">
        <f t="shared" si="2"/>
        <v>4.3</v>
      </c>
      <c r="V18" s="144">
        <v>89</v>
      </c>
      <c r="W18" s="148">
        <v>20</v>
      </c>
      <c r="X18" s="186">
        <f t="shared" si="3"/>
        <v>22.5</v>
      </c>
      <c r="Y18" s="148">
        <v>70</v>
      </c>
      <c r="Z18" s="148">
        <v>5</v>
      </c>
      <c r="AA18" s="154">
        <f t="shared" si="4"/>
        <v>7.1</v>
      </c>
    </row>
    <row r="19" spans="1:27" s="7" customFormat="1" ht="12" customHeight="1">
      <c r="A19" s="140">
        <v>36</v>
      </c>
      <c r="B19" s="79">
        <v>301</v>
      </c>
      <c r="C19" s="74" t="s">
        <v>71</v>
      </c>
      <c r="D19" s="81" t="s">
        <v>80</v>
      </c>
      <c r="E19" s="140"/>
      <c r="F19" s="90"/>
      <c r="G19" s="148"/>
      <c r="H19" s="148"/>
      <c r="I19" s="148"/>
      <c r="J19" s="148"/>
      <c r="K19" s="154" t="str">
        <f t="shared" si="0"/>
        <v> </v>
      </c>
      <c r="L19" s="173">
        <v>13</v>
      </c>
      <c r="M19" s="148">
        <v>7</v>
      </c>
      <c r="N19" s="148">
        <v>132</v>
      </c>
      <c r="O19" s="148">
        <v>15</v>
      </c>
      <c r="P19" s="154">
        <f t="shared" si="1"/>
        <v>11.4</v>
      </c>
      <c r="Q19" s="173">
        <v>5</v>
      </c>
      <c r="R19" s="148">
        <v>1</v>
      </c>
      <c r="S19" s="148">
        <v>27</v>
      </c>
      <c r="T19" s="148">
        <v>1</v>
      </c>
      <c r="U19" s="154">
        <f t="shared" si="2"/>
        <v>3.7</v>
      </c>
      <c r="V19" s="144">
        <v>15</v>
      </c>
      <c r="W19" s="148">
        <v>5</v>
      </c>
      <c r="X19" s="186">
        <f t="shared" si="3"/>
        <v>33.3</v>
      </c>
      <c r="Y19" s="148">
        <v>10</v>
      </c>
      <c r="Z19" s="148">
        <v>2</v>
      </c>
      <c r="AA19" s="154">
        <f t="shared" si="4"/>
        <v>20</v>
      </c>
    </row>
    <row r="20" spans="1:27" s="7" customFormat="1" ht="12" customHeight="1">
      <c r="A20" s="140">
        <v>36</v>
      </c>
      <c r="B20" s="79">
        <v>302</v>
      </c>
      <c r="C20" s="74" t="s">
        <v>71</v>
      </c>
      <c r="D20" s="81" t="s">
        <v>81</v>
      </c>
      <c r="E20" s="140"/>
      <c r="F20" s="90"/>
      <c r="G20" s="148"/>
      <c r="H20" s="148"/>
      <c r="I20" s="148"/>
      <c r="J20" s="148"/>
      <c r="K20" s="154" t="str">
        <f t="shared" si="0"/>
        <v> </v>
      </c>
      <c r="L20" s="173">
        <v>8</v>
      </c>
      <c r="M20" s="148">
        <v>6</v>
      </c>
      <c r="N20" s="148">
        <v>76</v>
      </c>
      <c r="O20" s="148">
        <v>7</v>
      </c>
      <c r="P20" s="154">
        <f t="shared" si="1"/>
        <v>9.2</v>
      </c>
      <c r="Q20" s="173">
        <v>5</v>
      </c>
      <c r="R20" s="148">
        <v>2</v>
      </c>
      <c r="S20" s="148">
        <v>27</v>
      </c>
      <c r="T20" s="148">
        <v>7</v>
      </c>
      <c r="U20" s="154">
        <f t="shared" si="2"/>
        <v>25.9</v>
      </c>
      <c r="V20" s="144">
        <v>11</v>
      </c>
      <c r="W20" s="148">
        <v>3</v>
      </c>
      <c r="X20" s="186">
        <f t="shared" si="3"/>
        <v>27.3</v>
      </c>
      <c r="Y20" s="148">
        <v>10</v>
      </c>
      <c r="Z20" s="148">
        <v>3</v>
      </c>
      <c r="AA20" s="154">
        <f t="shared" si="4"/>
        <v>30</v>
      </c>
    </row>
    <row r="21" spans="1:27" s="7" customFormat="1" ht="12" customHeight="1">
      <c r="A21" s="140">
        <v>36</v>
      </c>
      <c r="B21" s="79">
        <v>321</v>
      </c>
      <c r="C21" s="74" t="s">
        <v>71</v>
      </c>
      <c r="D21" s="81" t="s">
        <v>82</v>
      </c>
      <c r="E21" s="140"/>
      <c r="F21" s="90"/>
      <c r="G21" s="148"/>
      <c r="H21" s="148"/>
      <c r="I21" s="148"/>
      <c r="J21" s="148"/>
      <c r="K21" s="154" t="str">
        <f t="shared" si="0"/>
        <v> </v>
      </c>
      <c r="L21" s="173">
        <v>7</v>
      </c>
      <c r="M21" s="148">
        <v>6</v>
      </c>
      <c r="N21" s="148">
        <v>111</v>
      </c>
      <c r="O21" s="148">
        <v>29</v>
      </c>
      <c r="P21" s="154">
        <f t="shared" si="1"/>
        <v>26.1</v>
      </c>
      <c r="Q21" s="173">
        <v>5</v>
      </c>
      <c r="R21" s="148">
        <v>2</v>
      </c>
      <c r="S21" s="148">
        <v>25</v>
      </c>
      <c r="T21" s="148">
        <v>3</v>
      </c>
      <c r="U21" s="154">
        <f t="shared" si="2"/>
        <v>12</v>
      </c>
      <c r="V21" s="144">
        <v>6</v>
      </c>
      <c r="W21" s="148">
        <v>1</v>
      </c>
      <c r="X21" s="186">
        <f t="shared" si="3"/>
        <v>16.7</v>
      </c>
      <c r="Y21" s="148">
        <v>5</v>
      </c>
      <c r="Z21" s="148">
        <v>0</v>
      </c>
      <c r="AA21" s="154">
        <f t="shared" si="4"/>
        <v>0</v>
      </c>
    </row>
    <row r="22" spans="1:27" s="7" customFormat="1" ht="12" customHeight="1">
      <c r="A22" s="140">
        <v>36</v>
      </c>
      <c r="B22" s="79">
        <v>341</v>
      </c>
      <c r="C22" s="74" t="s">
        <v>71</v>
      </c>
      <c r="D22" s="81" t="s">
        <v>83</v>
      </c>
      <c r="E22" s="140"/>
      <c r="F22" s="90"/>
      <c r="G22" s="148"/>
      <c r="H22" s="148"/>
      <c r="I22" s="148"/>
      <c r="J22" s="148"/>
      <c r="K22" s="154" t="str">
        <f t="shared" si="0"/>
        <v> </v>
      </c>
      <c r="L22" s="173">
        <v>11</v>
      </c>
      <c r="M22" s="148">
        <v>6</v>
      </c>
      <c r="N22" s="148">
        <v>154</v>
      </c>
      <c r="O22" s="148">
        <v>30</v>
      </c>
      <c r="P22" s="154">
        <f t="shared" si="1"/>
        <v>19.5</v>
      </c>
      <c r="Q22" s="173">
        <v>5</v>
      </c>
      <c r="R22" s="148">
        <v>2</v>
      </c>
      <c r="S22" s="148">
        <v>30</v>
      </c>
      <c r="T22" s="148">
        <v>3</v>
      </c>
      <c r="U22" s="154">
        <f t="shared" si="2"/>
        <v>10</v>
      </c>
      <c r="V22" s="144">
        <v>20</v>
      </c>
      <c r="W22" s="148">
        <v>1</v>
      </c>
      <c r="X22" s="186">
        <f t="shared" si="3"/>
        <v>5</v>
      </c>
      <c r="Y22" s="148">
        <v>20</v>
      </c>
      <c r="Z22" s="148">
        <v>1</v>
      </c>
      <c r="AA22" s="154">
        <f t="shared" si="4"/>
        <v>5</v>
      </c>
    </row>
    <row r="23" spans="1:27" s="7" customFormat="1" ht="12" customHeight="1">
      <c r="A23" s="140">
        <v>36</v>
      </c>
      <c r="B23" s="79">
        <v>342</v>
      </c>
      <c r="C23" s="74" t="s">
        <v>71</v>
      </c>
      <c r="D23" s="81" t="s">
        <v>84</v>
      </c>
      <c r="E23" s="140"/>
      <c r="F23" s="90"/>
      <c r="G23" s="148"/>
      <c r="H23" s="148"/>
      <c r="I23" s="148"/>
      <c r="J23" s="148"/>
      <c r="K23" s="154" t="str">
        <f t="shared" si="0"/>
        <v> </v>
      </c>
      <c r="L23" s="173">
        <v>11</v>
      </c>
      <c r="M23" s="148">
        <v>8</v>
      </c>
      <c r="N23" s="148">
        <v>134</v>
      </c>
      <c r="O23" s="148">
        <v>18</v>
      </c>
      <c r="P23" s="154">
        <f t="shared" si="1"/>
        <v>13.4</v>
      </c>
      <c r="Q23" s="173">
        <v>5</v>
      </c>
      <c r="R23" s="148">
        <v>0</v>
      </c>
      <c r="S23" s="148">
        <v>31</v>
      </c>
      <c r="T23" s="148">
        <v>0</v>
      </c>
      <c r="U23" s="154">
        <f t="shared" si="2"/>
        <v>0</v>
      </c>
      <c r="V23" s="144">
        <v>20</v>
      </c>
      <c r="W23" s="148">
        <v>3</v>
      </c>
      <c r="X23" s="186">
        <f t="shared" si="3"/>
        <v>15</v>
      </c>
      <c r="Y23" s="148">
        <v>20</v>
      </c>
      <c r="Z23" s="148">
        <v>3</v>
      </c>
      <c r="AA23" s="154">
        <f t="shared" si="4"/>
        <v>15</v>
      </c>
    </row>
    <row r="24" spans="1:27" s="7" customFormat="1" ht="12" customHeight="1">
      <c r="A24" s="140">
        <v>36</v>
      </c>
      <c r="B24" s="79">
        <v>368</v>
      </c>
      <c r="C24" s="74" t="s">
        <v>71</v>
      </c>
      <c r="D24" s="81" t="s">
        <v>85</v>
      </c>
      <c r="E24" s="140"/>
      <c r="F24" s="90"/>
      <c r="G24" s="148"/>
      <c r="H24" s="148"/>
      <c r="I24" s="148"/>
      <c r="J24" s="148"/>
      <c r="K24" s="154" t="str">
        <f t="shared" si="0"/>
        <v> </v>
      </c>
      <c r="L24" s="173">
        <v>22</v>
      </c>
      <c r="M24" s="148">
        <v>11</v>
      </c>
      <c r="N24" s="148">
        <v>349</v>
      </c>
      <c r="O24" s="148">
        <v>55</v>
      </c>
      <c r="P24" s="154">
        <f t="shared" si="1"/>
        <v>15.8</v>
      </c>
      <c r="Q24" s="173">
        <v>5</v>
      </c>
      <c r="R24" s="148">
        <v>4</v>
      </c>
      <c r="S24" s="148">
        <v>39</v>
      </c>
      <c r="T24" s="148">
        <v>5</v>
      </c>
      <c r="U24" s="154">
        <f t="shared" si="2"/>
        <v>12.8</v>
      </c>
      <c r="V24" s="144">
        <v>77</v>
      </c>
      <c r="W24" s="148">
        <v>26</v>
      </c>
      <c r="X24" s="186">
        <f t="shared" si="3"/>
        <v>33.8</v>
      </c>
      <c r="Y24" s="148">
        <v>57</v>
      </c>
      <c r="Z24" s="148">
        <v>12</v>
      </c>
      <c r="AA24" s="154">
        <f t="shared" si="4"/>
        <v>21.1</v>
      </c>
    </row>
    <row r="25" spans="1:27" s="7" customFormat="1" ht="12" customHeight="1">
      <c r="A25" s="140">
        <v>36</v>
      </c>
      <c r="B25" s="79">
        <v>387</v>
      </c>
      <c r="C25" s="74" t="s">
        <v>71</v>
      </c>
      <c r="D25" s="81" t="s">
        <v>86</v>
      </c>
      <c r="E25" s="140"/>
      <c r="F25" s="90"/>
      <c r="G25" s="148"/>
      <c r="H25" s="148"/>
      <c r="I25" s="148"/>
      <c r="J25" s="148"/>
      <c r="K25" s="154" t="str">
        <f t="shared" si="0"/>
        <v> </v>
      </c>
      <c r="L25" s="173">
        <v>13</v>
      </c>
      <c r="M25" s="148">
        <v>11</v>
      </c>
      <c r="N25" s="148">
        <v>226</v>
      </c>
      <c r="O25" s="148">
        <v>61</v>
      </c>
      <c r="P25" s="154">
        <f t="shared" si="1"/>
        <v>27</v>
      </c>
      <c r="Q25" s="173">
        <v>5</v>
      </c>
      <c r="R25" s="148">
        <v>3</v>
      </c>
      <c r="S25" s="148">
        <v>32</v>
      </c>
      <c r="T25" s="148">
        <v>5</v>
      </c>
      <c r="U25" s="154">
        <f t="shared" si="2"/>
        <v>15.6</v>
      </c>
      <c r="V25" s="144">
        <v>40</v>
      </c>
      <c r="W25" s="148">
        <v>12</v>
      </c>
      <c r="X25" s="186">
        <f t="shared" si="3"/>
        <v>30</v>
      </c>
      <c r="Y25" s="148">
        <v>31</v>
      </c>
      <c r="Z25" s="148">
        <v>7</v>
      </c>
      <c r="AA25" s="154">
        <f t="shared" si="4"/>
        <v>22.6</v>
      </c>
    </row>
    <row r="26" spans="1:27" s="7" customFormat="1" ht="12" customHeight="1">
      <c r="A26" s="140">
        <v>36</v>
      </c>
      <c r="B26" s="79">
        <v>383</v>
      </c>
      <c r="C26" s="74" t="s">
        <v>71</v>
      </c>
      <c r="D26" s="81" t="s">
        <v>87</v>
      </c>
      <c r="E26" s="140"/>
      <c r="F26" s="90"/>
      <c r="G26" s="148"/>
      <c r="H26" s="148"/>
      <c r="I26" s="148"/>
      <c r="J26" s="148"/>
      <c r="K26" s="154" t="str">
        <f t="shared" si="0"/>
        <v> </v>
      </c>
      <c r="L26" s="173">
        <v>7</v>
      </c>
      <c r="M26" s="148">
        <v>6</v>
      </c>
      <c r="N26" s="148">
        <v>105</v>
      </c>
      <c r="O26" s="148">
        <v>32</v>
      </c>
      <c r="P26" s="154">
        <f t="shared" si="1"/>
        <v>30.5</v>
      </c>
      <c r="Q26" s="173">
        <v>5</v>
      </c>
      <c r="R26" s="148">
        <v>2</v>
      </c>
      <c r="S26" s="148">
        <v>26</v>
      </c>
      <c r="T26" s="148">
        <v>3</v>
      </c>
      <c r="U26" s="154">
        <f t="shared" si="2"/>
        <v>11.5</v>
      </c>
      <c r="V26" s="144">
        <v>15</v>
      </c>
      <c r="W26" s="148">
        <v>2</v>
      </c>
      <c r="X26" s="186">
        <f t="shared" si="3"/>
        <v>13.3</v>
      </c>
      <c r="Y26" s="148">
        <v>15</v>
      </c>
      <c r="Z26" s="148">
        <v>2</v>
      </c>
      <c r="AA26" s="154">
        <f t="shared" si="4"/>
        <v>13.3</v>
      </c>
    </row>
    <row r="27" spans="1:27" s="7" customFormat="1" ht="12" customHeight="1">
      <c r="A27" s="140">
        <v>36</v>
      </c>
      <c r="B27" s="79">
        <v>388</v>
      </c>
      <c r="C27" s="74" t="s">
        <v>71</v>
      </c>
      <c r="D27" s="81" t="s">
        <v>88</v>
      </c>
      <c r="E27" s="140"/>
      <c r="F27" s="90"/>
      <c r="G27" s="148"/>
      <c r="H27" s="148"/>
      <c r="I27" s="148"/>
      <c r="J27" s="148"/>
      <c r="K27" s="154" t="str">
        <f t="shared" si="0"/>
        <v> </v>
      </c>
      <c r="L27" s="173">
        <v>18</v>
      </c>
      <c r="M27" s="148">
        <v>13</v>
      </c>
      <c r="N27" s="148">
        <v>556</v>
      </c>
      <c r="O27" s="148">
        <v>86</v>
      </c>
      <c r="P27" s="154">
        <f t="shared" si="1"/>
        <v>15.5</v>
      </c>
      <c r="Q27" s="173">
        <v>5</v>
      </c>
      <c r="R27" s="148">
        <v>2</v>
      </c>
      <c r="S27" s="148">
        <v>41</v>
      </c>
      <c r="T27" s="148">
        <v>2</v>
      </c>
      <c r="U27" s="154">
        <f t="shared" si="2"/>
        <v>4.9</v>
      </c>
      <c r="V27" s="144">
        <v>22</v>
      </c>
      <c r="W27" s="148">
        <v>1</v>
      </c>
      <c r="X27" s="186">
        <f t="shared" si="3"/>
        <v>4.5</v>
      </c>
      <c r="Y27" s="148">
        <v>16</v>
      </c>
      <c r="Z27" s="148">
        <v>0</v>
      </c>
      <c r="AA27" s="154">
        <f t="shared" si="4"/>
        <v>0</v>
      </c>
    </row>
    <row r="28" spans="1:27" s="7" customFormat="1" ht="12" customHeight="1">
      <c r="A28" s="140">
        <v>36</v>
      </c>
      <c r="B28" s="79">
        <v>401</v>
      </c>
      <c r="C28" s="74" t="s">
        <v>71</v>
      </c>
      <c r="D28" s="81" t="s">
        <v>89</v>
      </c>
      <c r="E28" s="140"/>
      <c r="F28" s="90"/>
      <c r="G28" s="148"/>
      <c r="H28" s="148"/>
      <c r="I28" s="148"/>
      <c r="J28" s="148"/>
      <c r="K28" s="154" t="str">
        <f t="shared" si="0"/>
        <v> </v>
      </c>
      <c r="L28" s="173">
        <v>16</v>
      </c>
      <c r="M28" s="148">
        <v>13</v>
      </c>
      <c r="N28" s="148">
        <v>209</v>
      </c>
      <c r="O28" s="148">
        <v>56</v>
      </c>
      <c r="P28" s="154">
        <f t="shared" si="1"/>
        <v>26.8</v>
      </c>
      <c r="Q28" s="173">
        <v>5</v>
      </c>
      <c r="R28" s="148">
        <v>1</v>
      </c>
      <c r="S28" s="148">
        <v>28</v>
      </c>
      <c r="T28" s="148">
        <v>1</v>
      </c>
      <c r="U28" s="154">
        <f t="shared" si="2"/>
        <v>3.6</v>
      </c>
      <c r="V28" s="144">
        <v>22</v>
      </c>
      <c r="W28" s="148">
        <v>1</v>
      </c>
      <c r="X28" s="186">
        <f t="shared" si="3"/>
        <v>4.5</v>
      </c>
      <c r="Y28" s="148">
        <v>18</v>
      </c>
      <c r="Z28" s="148">
        <v>0</v>
      </c>
      <c r="AA28" s="154">
        <f t="shared" si="4"/>
        <v>0</v>
      </c>
    </row>
    <row r="29" spans="1:27" s="7" customFormat="1" ht="12" customHeight="1">
      <c r="A29" s="140">
        <v>36</v>
      </c>
      <c r="B29" s="79">
        <v>402</v>
      </c>
      <c r="C29" s="74" t="s">
        <v>71</v>
      </c>
      <c r="D29" s="81" t="s">
        <v>90</v>
      </c>
      <c r="E29" s="140"/>
      <c r="F29" s="90"/>
      <c r="G29" s="148"/>
      <c r="H29" s="148"/>
      <c r="I29" s="148"/>
      <c r="J29" s="148"/>
      <c r="K29" s="154" t="str">
        <f t="shared" si="0"/>
        <v> </v>
      </c>
      <c r="L29" s="173">
        <v>12</v>
      </c>
      <c r="M29" s="148">
        <v>5</v>
      </c>
      <c r="N29" s="148">
        <v>168</v>
      </c>
      <c r="O29" s="148">
        <v>26</v>
      </c>
      <c r="P29" s="154">
        <f t="shared" si="1"/>
        <v>15.5</v>
      </c>
      <c r="Q29" s="173">
        <v>5</v>
      </c>
      <c r="R29" s="148">
        <v>1</v>
      </c>
      <c r="S29" s="148">
        <v>29</v>
      </c>
      <c r="T29" s="148">
        <v>1</v>
      </c>
      <c r="U29" s="154">
        <f t="shared" si="2"/>
        <v>3.4</v>
      </c>
      <c r="V29" s="144">
        <v>12</v>
      </c>
      <c r="W29" s="148">
        <v>1</v>
      </c>
      <c r="X29" s="186">
        <f t="shared" si="3"/>
        <v>8.3</v>
      </c>
      <c r="Y29" s="148">
        <v>12</v>
      </c>
      <c r="Z29" s="148">
        <v>1</v>
      </c>
      <c r="AA29" s="154">
        <f t="shared" si="4"/>
        <v>8.3</v>
      </c>
    </row>
    <row r="30" spans="1:27" s="7" customFormat="1" ht="12" customHeight="1">
      <c r="A30" s="140">
        <v>36</v>
      </c>
      <c r="B30" s="79">
        <v>403</v>
      </c>
      <c r="C30" s="74" t="s">
        <v>71</v>
      </c>
      <c r="D30" s="81" t="s">
        <v>91</v>
      </c>
      <c r="E30" s="140">
        <v>40</v>
      </c>
      <c r="F30" s="89" t="s">
        <v>153</v>
      </c>
      <c r="G30" s="148">
        <v>15</v>
      </c>
      <c r="H30" s="148">
        <v>11</v>
      </c>
      <c r="I30" s="148">
        <v>229</v>
      </c>
      <c r="J30" s="148">
        <v>62</v>
      </c>
      <c r="K30" s="154">
        <f t="shared" si="0"/>
        <v>27.1</v>
      </c>
      <c r="L30" s="173">
        <v>13</v>
      </c>
      <c r="M30" s="148">
        <v>9</v>
      </c>
      <c r="N30" s="148">
        <v>172</v>
      </c>
      <c r="O30" s="148">
        <v>39</v>
      </c>
      <c r="P30" s="154">
        <f t="shared" si="1"/>
        <v>22.7</v>
      </c>
      <c r="Q30" s="173">
        <v>5</v>
      </c>
      <c r="R30" s="148">
        <v>1</v>
      </c>
      <c r="S30" s="148">
        <v>36</v>
      </c>
      <c r="T30" s="148">
        <v>2</v>
      </c>
      <c r="U30" s="154">
        <f t="shared" si="2"/>
        <v>5.6</v>
      </c>
      <c r="V30" s="144">
        <v>30</v>
      </c>
      <c r="W30" s="148">
        <v>9</v>
      </c>
      <c r="X30" s="186">
        <f t="shared" si="3"/>
        <v>30</v>
      </c>
      <c r="Y30" s="148">
        <v>25</v>
      </c>
      <c r="Z30" s="148">
        <v>6</v>
      </c>
      <c r="AA30" s="154">
        <f t="shared" si="4"/>
        <v>24</v>
      </c>
    </row>
    <row r="31" spans="1:27" s="7" customFormat="1" ht="12" customHeight="1">
      <c r="A31" s="140">
        <v>36</v>
      </c>
      <c r="B31" s="79">
        <v>404</v>
      </c>
      <c r="C31" s="74" t="s">
        <v>71</v>
      </c>
      <c r="D31" s="81" t="s">
        <v>92</v>
      </c>
      <c r="E31" s="140"/>
      <c r="F31" s="90"/>
      <c r="G31" s="148"/>
      <c r="H31" s="148"/>
      <c r="I31" s="148"/>
      <c r="J31" s="148"/>
      <c r="K31" s="154" t="str">
        <f t="shared" si="0"/>
        <v> </v>
      </c>
      <c r="L31" s="173">
        <v>10</v>
      </c>
      <c r="M31" s="148">
        <v>8</v>
      </c>
      <c r="N31" s="148">
        <v>104</v>
      </c>
      <c r="O31" s="148">
        <v>15</v>
      </c>
      <c r="P31" s="154">
        <f t="shared" si="1"/>
        <v>14.4</v>
      </c>
      <c r="Q31" s="173">
        <v>5</v>
      </c>
      <c r="R31" s="148">
        <v>1</v>
      </c>
      <c r="S31" s="148">
        <v>34</v>
      </c>
      <c r="T31" s="148">
        <v>1</v>
      </c>
      <c r="U31" s="154">
        <f t="shared" si="2"/>
        <v>2.9</v>
      </c>
      <c r="V31" s="144">
        <v>18</v>
      </c>
      <c r="W31" s="148">
        <v>8</v>
      </c>
      <c r="X31" s="186">
        <f t="shared" si="3"/>
        <v>44.4</v>
      </c>
      <c r="Y31" s="148">
        <v>15</v>
      </c>
      <c r="Z31" s="148">
        <v>7</v>
      </c>
      <c r="AA31" s="154">
        <f t="shared" si="4"/>
        <v>46.7</v>
      </c>
    </row>
    <row r="32" spans="1:27" s="7" customFormat="1" ht="12" customHeight="1">
      <c r="A32" s="140">
        <v>36</v>
      </c>
      <c r="B32" s="79">
        <v>405</v>
      </c>
      <c r="C32" s="74" t="s">
        <v>71</v>
      </c>
      <c r="D32" s="81" t="s">
        <v>140</v>
      </c>
      <c r="E32" s="140"/>
      <c r="F32" s="90"/>
      <c r="G32" s="148"/>
      <c r="H32" s="148"/>
      <c r="I32" s="148"/>
      <c r="J32" s="148"/>
      <c r="K32" s="154" t="str">
        <f t="shared" si="0"/>
        <v> </v>
      </c>
      <c r="L32" s="173">
        <v>15</v>
      </c>
      <c r="M32" s="148">
        <v>11</v>
      </c>
      <c r="N32" s="148">
        <v>163</v>
      </c>
      <c r="O32" s="148">
        <v>17</v>
      </c>
      <c r="P32" s="154">
        <f t="shared" si="1"/>
        <v>10.4</v>
      </c>
      <c r="Q32" s="173">
        <v>5</v>
      </c>
      <c r="R32" s="148">
        <v>2</v>
      </c>
      <c r="S32" s="148">
        <v>34</v>
      </c>
      <c r="T32" s="148">
        <v>3</v>
      </c>
      <c r="U32" s="154">
        <f t="shared" si="2"/>
        <v>8.8</v>
      </c>
      <c r="V32" s="144">
        <v>13</v>
      </c>
      <c r="W32" s="148">
        <v>3</v>
      </c>
      <c r="X32" s="186">
        <f>IF(V32=""," ",ROUND(W32/V32*100,1))</f>
        <v>23.1</v>
      </c>
      <c r="Y32" s="148">
        <v>13</v>
      </c>
      <c r="Z32" s="148">
        <v>3</v>
      </c>
      <c r="AA32" s="154">
        <f t="shared" si="4"/>
        <v>23.1</v>
      </c>
    </row>
    <row r="33" spans="1:27" s="7" customFormat="1" ht="12" customHeight="1">
      <c r="A33" s="140">
        <v>36</v>
      </c>
      <c r="B33" s="79">
        <v>468</v>
      </c>
      <c r="C33" s="74" t="s">
        <v>71</v>
      </c>
      <c r="D33" s="81" t="s">
        <v>94</v>
      </c>
      <c r="E33" s="140"/>
      <c r="F33" s="90"/>
      <c r="G33" s="148"/>
      <c r="H33" s="148"/>
      <c r="I33" s="148"/>
      <c r="J33" s="148"/>
      <c r="K33" s="154" t="str">
        <f t="shared" si="0"/>
        <v> </v>
      </c>
      <c r="L33" s="173">
        <v>10</v>
      </c>
      <c r="M33" s="148">
        <v>7</v>
      </c>
      <c r="N33" s="148">
        <v>115</v>
      </c>
      <c r="O33" s="148">
        <v>12</v>
      </c>
      <c r="P33" s="154">
        <f t="shared" si="1"/>
        <v>10.4</v>
      </c>
      <c r="Q33" s="173">
        <v>5</v>
      </c>
      <c r="R33" s="148">
        <v>1</v>
      </c>
      <c r="S33" s="148">
        <v>38</v>
      </c>
      <c r="T33" s="148">
        <v>1</v>
      </c>
      <c r="U33" s="154">
        <f t="shared" si="2"/>
        <v>2.6</v>
      </c>
      <c r="V33" s="144">
        <v>88</v>
      </c>
      <c r="W33" s="148">
        <v>22</v>
      </c>
      <c r="X33" s="186">
        <f>IF(V33=""," ",ROUND(W33/V33*100,1))</f>
        <v>25</v>
      </c>
      <c r="Y33" s="148">
        <v>74</v>
      </c>
      <c r="Z33" s="148">
        <v>9</v>
      </c>
      <c r="AA33" s="154">
        <f t="shared" si="4"/>
        <v>12.2</v>
      </c>
    </row>
    <row r="34" spans="1:27" s="7" customFormat="1" ht="12" customHeight="1" thickBot="1">
      <c r="A34" s="157">
        <v>36</v>
      </c>
      <c r="B34" s="158">
        <v>489</v>
      </c>
      <c r="C34" s="91" t="s">
        <v>71</v>
      </c>
      <c r="D34" s="92" t="s">
        <v>95</v>
      </c>
      <c r="E34" s="157"/>
      <c r="F34" s="93"/>
      <c r="G34" s="168"/>
      <c r="H34" s="168"/>
      <c r="I34" s="168"/>
      <c r="J34" s="168"/>
      <c r="K34" s="180" t="str">
        <f t="shared" si="0"/>
        <v> </v>
      </c>
      <c r="L34" s="174">
        <v>18</v>
      </c>
      <c r="M34" s="168">
        <v>12</v>
      </c>
      <c r="N34" s="168">
        <v>296</v>
      </c>
      <c r="O34" s="168">
        <v>46</v>
      </c>
      <c r="P34" s="180">
        <f>IF(L34=""," ",ROUND(O34/N34*100,1))</f>
        <v>15.5</v>
      </c>
      <c r="Q34" s="174">
        <v>5</v>
      </c>
      <c r="R34" s="168">
        <v>1</v>
      </c>
      <c r="S34" s="168">
        <v>42</v>
      </c>
      <c r="T34" s="168">
        <v>2</v>
      </c>
      <c r="U34" s="180">
        <f aca="true" t="shared" si="5" ref="U34:U43">IF(Q34=""," ",ROUND(T34/S34*100,1))</f>
        <v>4.8</v>
      </c>
      <c r="V34" s="175">
        <v>23</v>
      </c>
      <c r="W34" s="168">
        <v>9</v>
      </c>
      <c r="X34" s="187">
        <f>IF(V34=""," ",ROUND(W34/V34*100,1))</f>
        <v>39.1</v>
      </c>
      <c r="Y34" s="168">
        <v>23</v>
      </c>
      <c r="Z34" s="168">
        <v>9</v>
      </c>
      <c r="AA34" s="180">
        <f t="shared" si="4"/>
        <v>39.1</v>
      </c>
    </row>
    <row r="35" spans="1:27" s="7" customFormat="1" ht="17.25" customHeight="1" thickBot="1">
      <c r="A35" s="134"/>
      <c r="B35" s="141"/>
      <c r="C35" s="94"/>
      <c r="D35" s="95" t="s">
        <v>13</v>
      </c>
      <c r="E35" s="164"/>
      <c r="F35" s="33"/>
      <c r="G35" s="169"/>
      <c r="H35" s="169"/>
      <c r="I35" s="169"/>
      <c r="J35" s="169"/>
      <c r="K35" s="181"/>
      <c r="L35" s="150">
        <f>SUM(L11:L34)</f>
        <v>390</v>
      </c>
      <c r="M35" s="150">
        <f>SUM(M11:M34)</f>
        <v>280</v>
      </c>
      <c r="N35" s="150">
        <f>SUM(N11:N34)</f>
        <v>6516</v>
      </c>
      <c r="O35" s="150">
        <f>SUM(O11:O34)</f>
        <v>1280</v>
      </c>
      <c r="P35" s="156">
        <f>IF(L35=" "," ",ROUND(O35/N35*100,1))</f>
        <v>19.6</v>
      </c>
      <c r="Q35" s="150">
        <f>SUM(Q11:Q34)</f>
        <v>127</v>
      </c>
      <c r="R35" s="150">
        <f>SUM(R11:R34)</f>
        <v>46</v>
      </c>
      <c r="S35" s="150">
        <f>SUM(S11:S34)</f>
        <v>952</v>
      </c>
      <c r="T35" s="150">
        <f>SUM(T11:T34)</f>
        <v>69</v>
      </c>
      <c r="U35" s="156">
        <f t="shared" si="5"/>
        <v>7.2</v>
      </c>
      <c r="V35" s="176"/>
      <c r="W35" s="169"/>
      <c r="X35" s="188"/>
      <c r="Y35" s="169"/>
      <c r="Z35" s="169"/>
      <c r="AA35" s="181"/>
    </row>
    <row r="36" spans="1:27" s="66" customFormat="1" ht="12" customHeight="1">
      <c r="A36" s="159">
        <v>36</v>
      </c>
      <c r="B36" s="160"/>
      <c r="C36" s="96" t="s">
        <v>71</v>
      </c>
      <c r="D36" s="97" t="s">
        <v>76</v>
      </c>
      <c r="E36" s="165"/>
      <c r="F36" s="98"/>
      <c r="G36" s="170"/>
      <c r="H36" s="170"/>
      <c r="I36" s="170"/>
      <c r="J36" s="170"/>
      <c r="K36" s="182"/>
      <c r="L36" s="173">
        <v>2</v>
      </c>
      <c r="M36" s="148">
        <v>2</v>
      </c>
      <c r="N36" s="148">
        <v>95</v>
      </c>
      <c r="O36" s="148">
        <v>37</v>
      </c>
      <c r="P36" s="185">
        <f aca="true" t="shared" si="6" ref="P36:P43">IF(L36=""," ",ROUND(O36/N36*100,1))</f>
        <v>38.9</v>
      </c>
      <c r="Q36" s="173"/>
      <c r="R36" s="148"/>
      <c r="S36" s="148"/>
      <c r="T36" s="148"/>
      <c r="U36" s="185" t="str">
        <f t="shared" si="5"/>
        <v> </v>
      </c>
      <c r="V36" s="177"/>
      <c r="W36" s="170"/>
      <c r="X36" s="189"/>
      <c r="Y36" s="170"/>
      <c r="Z36" s="170"/>
      <c r="AA36" s="182"/>
    </row>
    <row r="37" spans="1:27" s="67" customFormat="1" ht="12" customHeight="1">
      <c r="A37" s="140">
        <v>36</v>
      </c>
      <c r="B37" s="161"/>
      <c r="C37" s="74" t="s">
        <v>71</v>
      </c>
      <c r="D37" s="99" t="s">
        <v>78</v>
      </c>
      <c r="E37" s="166"/>
      <c r="F37" s="100"/>
      <c r="G37" s="171"/>
      <c r="H37" s="171"/>
      <c r="I37" s="171"/>
      <c r="J37" s="171"/>
      <c r="K37" s="183"/>
      <c r="L37" s="173">
        <v>1</v>
      </c>
      <c r="M37" s="148">
        <v>1</v>
      </c>
      <c r="N37" s="148">
        <v>65</v>
      </c>
      <c r="O37" s="148">
        <v>19</v>
      </c>
      <c r="P37" s="154">
        <f t="shared" si="6"/>
        <v>29.2</v>
      </c>
      <c r="Q37" s="173"/>
      <c r="R37" s="148"/>
      <c r="S37" s="148"/>
      <c r="T37" s="148"/>
      <c r="U37" s="154" t="str">
        <f>IF(Q37=""," ",ROUND(T37/S37*100,1))</f>
        <v> </v>
      </c>
      <c r="V37" s="178"/>
      <c r="W37" s="171"/>
      <c r="X37" s="190"/>
      <c r="Y37" s="171"/>
      <c r="Z37" s="171"/>
      <c r="AA37" s="183"/>
    </row>
    <row r="38" spans="1:27" s="67" customFormat="1" ht="12" customHeight="1">
      <c r="A38" s="140">
        <v>36</v>
      </c>
      <c r="B38" s="161"/>
      <c r="C38" s="74" t="s">
        <v>71</v>
      </c>
      <c r="D38" s="99" t="s">
        <v>79</v>
      </c>
      <c r="E38" s="166"/>
      <c r="F38" s="100"/>
      <c r="G38" s="171"/>
      <c r="H38" s="171"/>
      <c r="I38" s="171"/>
      <c r="J38" s="171"/>
      <c r="K38" s="183"/>
      <c r="L38" s="173">
        <v>1</v>
      </c>
      <c r="M38" s="148">
        <v>1</v>
      </c>
      <c r="N38" s="148">
        <v>55</v>
      </c>
      <c r="O38" s="148">
        <v>17</v>
      </c>
      <c r="P38" s="154">
        <f t="shared" si="6"/>
        <v>30.9</v>
      </c>
      <c r="Q38" s="173"/>
      <c r="R38" s="148"/>
      <c r="S38" s="148"/>
      <c r="T38" s="148"/>
      <c r="U38" s="154" t="str">
        <f>IF(Q38=""," ",ROUND(T38/S38*100,1))</f>
        <v> </v>
      </c>
      <c r="V38" s="178"/>
      <c r="W38" s="171"/>
      <c r="X38" s="190"/>
      <c r="Y38" s="171"/>
      <c r="Z38" s="171"/>
      <c r="AA38" s="183"/>
    </row>
    <row r="39" spans="1:27" s="67" customFormat="1" ht="12" customHeight="1">
      <c r="A39" s="140">
        <v>36</v>
      </c>
      <c r="B39" s="161"/>
      <c r="C39" s="74" t="s">
        <v>71</v>
      </c>
      <c r="D39" s="99" t="s">
        <v>128</v>
      </c>
      <c r="E39" s="166"/>
      <c r="F39" s="100"/>
      <c r="G39" s="171"/>
      <c r="H39" s="171"/>
      <c r="I39" s="171"/>
      <c r="J39" s="171"/>
      <c r="K39" s="183"/>
      <c r="L39" s="173">
        <v>2</v>
      </c>
      <c r="M39" s="148">
        <v>2</v>
      </c>
      <c r="N39" s="148">
        <v>15</v>
      </c>
      <c r="O39" s="148">
        <v>7</v>
      </c>
      <c r="P39" s="154">
        <f t="shared" si="6"/>
        <v>46.7</v>
      </c>
      <c r="Q39" s="173"/>
      <c r="R39" s="148"/>
      <c r="S39" s="148"/>
      <c r="T39" s="148"/>
      <c r="U39" s="154" t="str">
        <f>IF(Q39=""," ",ROUND(T39/S39*100,1))</f>
        <v> </v>
      </c>
      <c r="V39" s="178"/>
      <c r="W39" s="171"/>
      <c r="X39" s="190"/>
      <c r="Y39" s="171"/>
      <c r="Z39" s="171"/>
      <c r="AA39" s="183"/>
    </row>
    <row r="40" spans="1:27" s="67" customFormat="1" ht="12" customHeight="1">
      <c r="A40" s="140">
        <v>36</v>
      </c>
      <c r="B40" s="161"/>
      <c r="C40" s="74" t="s">
        <v>71</v>
      </c>
      <c r="D40" s="99" t="s">
        <v>83</v>
      </c>
      <c r="E40" s="166"/>
      <c r="F40" s="100"/>
      <c r="G40" s="171"/>
      <c r="H40" s="171"/>
      <c r="I40" s="171"/>
      <c r="J40" s="171"/>
      <c r="K40" s="183"/>
      <c r="L40" s="173">
        <v>2</v>
      </c>
      <c r="M40" s="148">
        <v>2</v>
      </c>
      <c r="N40" s="148">
        <v>28</v>
      </c>
      <c r="O40" s="148">
        <v>13</v>
      </c>
      <c r="P40" s="154">
        <f t="shared" si="6"/>
        <v>46.4</v>
      </c>
      <c r="Q40" s="173"/>
      <c r="R40" s="148"/>
      <c r="S40" s="148"/>
      <c r="T40" s="148"/>
      <c r="U40" s="154" t="str">
        <f>IF(Q40=""," ",ROUND(T40/S40*100,1))</f>
        <v> </v>
      </c>
      <c r="V40" s="178"/>
      <c r="W40" s="171"/>
      <c r="X40" s="190"/>
      <c r="Y40" s="171"/>
      <c r="Z40" s="171"/>
      <c r="AA40" s="183"/>
    </row>
    <row r="41" spans="1:27" s="67" customFormat="1" ht="12" customHeight="1">
      <c r="A41" s="140">
        <v>36</v>
      </c>
      <c r="B41" s="161"/>
      <c r="C41" s="74" t="s">
        <v>71</v>
      </c>
      <c r="D41" s="99" t="s">
        <v>129</v>
      </c>
      <c r="E41" s="166"/>
      <c r="F41" s="100"/>
      <c r="G41" s="171"/>
      <c r="H41" s="171"/>
      <c r="I41" s="171"/>
      <c r="J41" s="171"/>
      <c r="K41" s="183"/>
      <c r="L41" s="173">
        <v>1</v>
      </c>
      <c r="M41" s="148">
        <v>1</v>
      </c>
      <c r="N41" s="148">
        <v>20</v>
      </c>
      <c r="O41" s="148">
        <v>7</v>
      </c>
      <c r="P41" s="154">
        <f t="shared" si="6"/>
        <v>35</v>
      </c>
      <c r="Q41" s="173"/>
      <c r="R41" s="148"/>
      <c r="S41" s="148"/>
      <c r="T41" s="148"/>
      <c r="U41" s="154" t="str">
        <f>IF(Q41=""," ",ROUND(T41/S41*100,1))</f>
        <v> </v>
      </c>
      <c r="V41" s="178"/>
      <c r="W41" s="171"/>
      <c r="X41" s="190"/>
      <c r="Y41" s="171"/>
      <c r="Z41" s="171"/>
      <c r="AA41" s="183"/>
    </row>
    <row r="42" spans="1:27" s="67" customFormat="1" ht="12" customHeight="1">
      <c r="A42" s="140">
        <v>36</v>
      </c>
      <c r="B42" s="161"/>
      <c r="C42" s="74" t="s">
        <v>71</v>
      </c>
      <c r="D42" s="99" t="s">
        <v>90</v>
      </c>
      <c r="E42" s="166"/>
      <c r="F42" s="100"/>
      <c r="G42" s="171"/>
      <c r="H42" s="171"/>
      <c r="I42" s="171"/>
      <c r="J42" s="171"/>
      <c r="K42" s="183"/>
      <c r="L42" s="173">
        <v>2</v>
      </c>
      <c r="M42" s="148">
        <v>2</v>
      </c>
      <c r="N42" s="148">
        <v>29</v>
      </c>
      <c r="O42" s="148">
        <v>9</v>
      </c>
      <c r="P42" s="154">
        <f t="shared" si="6"/>
        <v>31</v>
      </c>
      <c r="Q42" s="173"/>
      <c r="R42" s="148"/>
      <c r="S42" s="148"/>
      <c r="T42" s="148"/>
      <c r="U42" s="154" t="str">
        <f t="shared" si="5"/>
        <v> </v>
      </c>
      <c r="V42" s="178"/>
      <c r="W42" s="171"/>
      <c r="X42" s="190"/>
      <c r="Y42" s="171"/>
      <c r="Z42" s="171"/>
      <c r="AA42" s="183"/>
    </row>
    <row r="43" spans="1:27" s="68" customFormat="1" ht="12" customHeight="1" thickBot="1">
      <c r="A43" s="157">
        <v>36</v>
      </c>
      <c r="B43" s="162"/>
      <c r="C43" s="91" t="s">
        <v>71</v>
      </c>
      <c r="D43" s="101" t="s">
        <v>91</v>
      </c>
      <c r="E43" s="167"/>
      <c r="F43" s="102"/>
      <c r="G43" s="172"/>
      <c r="H43" s="172"/>
      <c r="I43" s="172"/>
      <c r="J43" s="172"/>
      <c r="K43" s="184"/>
      <c r="L43" s="174">
        <v>2</v>
      </c>
      <c r="M43" s="168">
        <v>2</v>
      </c>
      <c r="N43" s="168">
        <v>57</v>
      </c>
      <c r="O43" s="168">
        <v>23</v>
      </c>
      <c r="P43" s="180">
        <f t="shared" si="6"/>
        <v>40.4</v>
      </c>
      <c r="Q43" s="174"/>
      <c r="R43" s="168"/>
      <c r="S43" s="168"/>
      <c r="T43" s="168"/>
      <c r="U43" s="180" t="str">
        <f t="shared" si="5"/>
        <v> </v>
      </c>
      <c r="V43" s="179"/>
      <c r="W43" s="172"/>
      <c r="X43" s="191"/>
      <c r="Y43" s="172"/>
      <c r="Z43" s="172"/>
      <c r="AA43" s="184"/>
    </row>
    <row r="44" spans="1:27" s="7" customFormat="1" ht="17.25" customHeight="1" thickBot="1">
      <c r="A44" s="143"/>
      <c r="B44" s="163"/>
      <c r="C44" s="274" t="s">
        <v>12</v>
      </c>
      <c r="D44" s="294"/>
      <c r="E44" s="164"/>
      <c r="F44" s="33"/>
      <c r="G44" s="169"/>
      <c r="H44" s="169"/>
      <c r="I44" s="169"/>
      <c r="J44" s="169"/>
      <c r="K44" s="181"/>
      <c r="L44" s="150">
        <f>SUM(L36:L43)</f>
        <v>13</v>
      </c>
      <c r="M44" s="150">
        <f>SUM(M36:M43)</f>
        <v>13</v>
      </c>
      <c r="N44" s="150">
        <f>SUM(N36:N43)</f>
        <v>364</v>
      </c>
      <c r="O44" s="150">
        <f>SUM(O36:O43)</f>
        <v>132</v>
      </c>
      <c r="P44" s="156">
        <f>IF(L44=0,"",ROUND(O44/N44*100,1))</f>
        <v>36.3</v>
      </c>
      <c r="Q44" s="150">
        <f>SUM(Q36:Q43)</f>
        <v>0</v>
      </c>
      <c r="R44" s="150">
        <f>SUM(R36:R43)</f>
        <v>0</v>
      </c>
      <c r="S44" s="150">
        <f>SUM(S36:S43)</f>
        <v>0</v>
      </c>
      <c r="T44" s="150">
        <f>SUM(T36:T43)</f>
        <v>0</v>
      </c>
      <c r="U44" s="156" t="str">
        <f>IF(Q44=0," ",ROUND(T44/S44*100,1))</f>
        <v> </v>
      </c>
      <c r="V44" s="176"/>
      <c r="W44" s="169"/>
      <c r="X44" s="188"/>
      <c r="Y44" s="169"/>
      <c r="Z44" s="169"/>
      <c r="AA44" s="181"/>
    </row>
    <row r="45" spans="1:27" s="7" customFormat="1" ht="17.25" customHeight="1" thickBot="1">
      <c r="A45" s="143"/>
      <c r="B45" s="132"/>
      <c r="C45" s="274" t="s">
        <v>5</v>
      </c>
      <c r="D45" s="275"/>
      <c r="E45" s="164"/>
      <c r="F45" s="33"/>
      <c r="G45" s="147">
        <f>SUM(G11:G34)</f>
        <v>357</v>
      </c>
      <c r="H45" s="147">
        <f>SUM(H11:H34)</f>
        <v>258</v>
      </c>
      <c r="I45" s="147">
        <f>SUM(I11:I34)</f>
        <v>6257</v>
      </c>
      <c r="J45" s="147">
        <f>SUM(J11:J34)</f>
        <v>1545</v>
      </c>
      <c r="K45" s="156">
        <f>IF(G45=" "," ",ROUND(J45/I45*100,1))</f>
        <v>24.7</v>
      </c>
      <c r="L45" s="150">
        <f>L35+L44</f>
        <v>403</v>
      </c>
      <c r="M45" s="147">
        <f>M35+M44</f>
        <v>293</v>
      </c>
      <c r="N45" s="147">
        <f>N35+N44</f>
        <v>6880</v>
      </c>
      <c r="O45" s="147">
        <f>O35+O44</f>
        <v>1412</v>
      </c>
      <c r="P45" s="156">
        <f>IF(L45=""," ",ROUND(O45/N45*100,1))</f>
        <v>20.5</v>
      </c>
      <c r="Q45" s="150">
        <f>Q35+Q44</f>
        <v>127</v>
      </c>
      <c r="R45" s="147">
        <f>R35+R44</f>
        <v>46</v>
      </c>
      <c r="S45" s="147">
        <f>S35+S44</f>
        <v>952</v>
      </c>
      <c r="T45" s="147">
        <f>T35+T44</f>
        <v>69</v>
      </c>
      <c r="U45" s="156">
        <f>IF(Q45=""," ",ROUND(T45/S45*100,1))</f>
        <v>7.2</v>
      </c>
      <c r="V45" s="146">
        <f>SUM(V11:V34)</f>
        <v>1391</v>
      </c>
      <c r="W45" s="147">
        <f>SUM(W11:W34)</f>
        <v>266</v>
      </c>
      <c r="X45" s="152">
        <f>IF(V45=""," ",ROUND(W45/V45*100,1))</f>
        <v>19.1</v>
      </c>
      <c r="Y45" s="150">
        <f>SUM(Y11:Y34)</f>
        <v>1041</v>
      </c>
      <c r="Z45" s="147">
        <f>SUM(Z11:Z34)</f>
        <v>164</v>
      </c>
      <c r="AA45" s="156">
        <f>IF(Y45=0," ",ROUND(Z45/Y45*100,1))</f>
        <v>15.8</v>
      </c>
    </row>
    <row r="48" spans="9:10" ht="11.25">
      <c r="I48" s="65"/>
      <c r="J48" s="65"/>
    </row>
    <row r="49" spans="9:10" ht="11.25">
      <c r="I49" s="65"/>
      <c r="J49" s="65"/>
    </row>
  </sheetData>
  <sheetProtection/>
  <mergeCells count="35">
    <mergeCell ref="Q6:S6"/>
    <mergeCell ref="V6:X6"/>
    <mergeCell ref="E6:G6"/>
    <mergeCell ref="Q7:U7"/>
    <mergeCell ref="V7:AA7"/>
    <mergeCell ref="L6:N6"/>
    <mergeCell ref="L7:P7"/>
    <mergeCell ref="L8:L10"/>
    <mergeCell ref="S8:S10"/>
    <mergeCell ref="AA9:AA10"/>
    <mergeCell ref="Y9:Y10"/>
    <mergeCell ref="Y8:AA8"/>
    <mergeCell ref="U8:U10"/>
    <mergeCell ref="X8:X10"/>
    <mergeCell ref="V8:V10"/>
    <mergeCell ref="G8:G10"/>
    <mergeCell ref="F8:F10"/>
    <mergeCell ref="C44:D44"/>
    <mergeCell ref="Q8:Q10"/>
    <mergeCell ref="A7:A10"/>
    <mergeCell ref="C7:C10"/>
    <mergeCell ref="D7:D10"/>
    <mergeCell ref="B7:B10"/>
    <mergeCell ref="P8:P10"/>
    <mergeCell ref="N8:N10"/>
    <mergeCell ref="X2:AA2"/>
    <mergeCell ref="E4:G4"/>
    <mergeCell ref="I4:K4"/>
    <mergeCell ref="M4:O4"/>
    <mergeCell ref="Q4:T4"/>
    <mergeCell ref="C45:D45"/>
    <mergeCell ref="E7:K7"/>
    <mergeCell ref="I8:I10"/>
    <mergeCell ref="K8:K10"/>
    <mergeCell ref="E8:E10"/>
  </mergeCells>
  <conditionalFormatting sqref="Z11:Z14 Z16:Z17 Z19:Z20 Z22:Z23 Z25:Z26 Z28:Z29 Z31:Z32 R36:R43 O36:O43 M36:M43 T36:T43 Z34 J11:J34 H11:H34 O11:O34 M11:M34 R11:R34 W11:W34 T11:T34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17:Y34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5 Z18 Z21 Z24 Z27 Z30 Z33">
    <cfRule type="cellIs" priority="5" dxfId="1" operator="lessThanOrEqual" stopIfTrue="1">
      <formula>V16</formula>
    </cfRule>
    <cfRule type="cellIs" priority="6" dxfId="0" operator="greaterThan" stopIfTrue="1">
      <formula>V16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236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2010-12-22T04:09:08Z</dcterms:created>
  <dcterms:modified xsi:type="dcterms:W3CDTF">2010-12-22T04:09:24Z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