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60" yWindow="65523" windowWidth="10499" windowHeight="12017" tabRatio="602" activeTab="0"/>
  </bookViews>
  <sheets>
    <sheet name="広島県４－１" sheetId="1" r:id="rId1"/>
    <sheet name="広島県４－２" sheetId="2" r:id="rId2"/>
    <sheet name="広島県４－３" sheetId="3" r:id="rId3"/>
    <sheet name="広島県４－４" sheetId="4" r:id="rId4"/>
  </sheets>
  <definedNames>
    <definedName name="_xlnm.Print_Area" localSheetId="3">'広島県４－４'!$A$1:$AA$37</definedName>
    <definedName name="_xlnm.Print_Titles" localSheetId="0">'広島県４－１'!$4:$6</definedName>
    <definedName name="_xlnm.Print_Titles" localSheetId="1">'広島県４－２'!$4:$7</definedName>
    <definedName name="_xlnm.Print_Titles" localSheetId="2">'広島県４－３'!$4:$6</definedName>
    <definedName name="_xlnm.Print_Titles" localSheetId="3">'広島県４－４'!$7:$10</definedName>
  </definedNames>
  <calcPr fullCalcOnLoad="1"/>
</workbook>
</file>

<file path=xl/sharedStrings.xml><?xml version="1.0" encoding="utf-8"?>
<sst xmlns="http://schemas.openxmlformats.org/spreadsheetml/2006/main" count="437" uniqueCount="218">
  <si>
    <t>都道府県名</t>
  </si>
  <si>
    <t>総委員数</t>
  </si>
  <si>
    <t>審議会等数</t>
  </si>
  <si>
    <t>公布日</t>
  </si>
  <si>
    <t>施行日</t>
  </si>
  <si>
    <t>合　　　計</t>
  </si>
  <si>
    <t>宣言の形態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</si>
  <si>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</si>
  <si>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</si>
  <si>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</si>
  <si>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</si>
  <si>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</si>
  <si>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</si>
  <si>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</si>
  <si>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</si>
  <si>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</si>
  <si>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</si>
  <si>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</si>
  <si>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</si>
  <si>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</si>
  <si>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</si>
  <si>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</si>
  <si>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</si>
  <si>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</si>
  <si>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</si>
  <si>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</si>
  <si>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</si>
  <si>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</si>
  <si>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</si>
  <si>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</si>
  <si>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</si>
  <si>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</si>
  <si>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</si>
  <si>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</si>
  <si>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</si>
  <si>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調査票４－４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</si>
  <si>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</si>
  <si>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</si>
  <si>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</si>
  <si>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>目
標
値
（％）</t>
  </si>
  <si>
    <t xml:space="preserve">目標年度
</t>
  </si>
  <si>
    <t>女
性
比
率
（％）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</si>
  <si>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</si>
  <si>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</si>
  <si>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</si>
  <si>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</si>
  <si>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</si>
  <si>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</si>
  <si>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女
性
比
率 
（％）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</si>
  <si>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</si>
  <si>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</si>
  <si>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</si>
  <si>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</si>
  <si>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</si>
  <si>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</si>
  <si>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</si>
  <si>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</si>
  <si>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</si>
  <si>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</si>
  <si>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都道府県名</t>
  </si>
  <si>
    <t>市(区)町村名</t>
  </si>
  <si>
    <t>ＦＡＸ番号</t>
  </si>
  <si>
    <t>指定管理者</t>
  </si>
  <si>
    <t>庁内連絡会議の有無</t>
  </si>
  <si>
    <t>その他：平成　　年　  月　  日</t>
  </si>
  <si>
    <t>直　営</t>
  </si>
  <si>
    <t>男女共同参画に関する計画
（平成22年4月1日現在で有効なもの）</t>
  </si>
  <si>
    <t>男　女　共　同　参　画　・　女　性　の　た　め　の　総　合　的　な　施　設　　(平　成　22　年　４　月　１　日　現　在　で　開　設　済　の　施　設)</t>
  </si>
  <si>
    <t>　　等数
女性委員</t>
  </si>
  <si>
    <t>委員会等数</t>
  </si>
  <si>
    <t>広島県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</si>
  <si>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</si>
  <si>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</si>
  <si>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</si>
  <si>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</si>
  <si>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</si>
  <si>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</si>
  <si>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</si>
  <si>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</si>
  <si>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</si>
  <si>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</si>
  <si>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</si>
  <si>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</si>
  <si>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江田島市</t>
  </si>
  <si>
    <t>府中町</t>
  </si>
  <si>
    <t>海田町</t>
  </si>
  <si>
    <t>熊野町</t>
  </si>
  <si>
    <t>坂町</t>
  </si>
  <si>
    <t>北広島町</t>
  </si>
  <si>
    <t>世羅町</t>
  </si>
  <si>
    <t>広島県</t>
  </si>
  <si>
    <t>広島市男女共同参画推進条例</t>
  </si>
  <si>
    <t>人権センター</t>
  </si>
  <si>
    <t>くれ男女共同参画推進条例</t>
  </si>
  <si>
    <t>青少年女性課</t>
  </si>
  <si>
    <t>三原市男女共同参画プラン</t>
  </si>
  <si>
    <t>福山市男女共同参画推進条例</t>
  </si>
  <si>
    <t>地域振興課</t>
  </si>
  <si>
    <t>三次市男女共同参画推進条例</t>
  </si>
  <si>
    <t>女性児童課</t>
  </si>
  <si>
    <t>庄原市男女共同参画プラン</t>
  </si>
  <si>
    <t>企画財政課</t>
  </si>
  <si>
    <t>安芸高田市男女共同参画推進条例</t>
  </si>
  <si>
    <t>江田島市男女共同参画基本計画</t>
  </si>
  <si>
    <t>府中町男女共同参画プラン</t>
  </si>
  <si>
    <t>福祉課</t>
  </si>
  <si>
    <t>海田町男女共同参画基本計画</t>
  </si>
  <si>
    <t>生涯学習課</t>
  </si>
  <si>
    <t>坂町</t>
  </si>
  <si>
    <t>民生課</t>
  </si>
  <si>
    <t>住民生活課</t>
  </si>
  <si>
    <t>住民課</t>
  </si>
  <si>
    <t>男女共同参画社会づくり宣言</t>
  </si>
  <si>
    <t>熊野町男女共同参画都市宣言</t>
  </si>
  <si>
    <t>北広島町</t>
  </si>
  <si>
    <t>平成22年度</t>
  </si>
  <si>
    <t>平成24年度</t>
  </si>
  <si>
    <t>平成23年度</t>
  </si>
  <si>
    <t>平成23年度</t>
  </si>
  <si>
    <t>男女　均衡</t>
  </si>
  <si>
    <t>平成24年度</t>
  </si>
  <si>
    <t>平成28年度</t>
  </si>
  <si>
    <t>男女共同参画課</t>
  </si>
  <si>
    <t>人権推進室</t>
  </si>
  <si>
    <t>人権推進課</t>
  </si>
  <si>
    <t>総務課</t>
  </si>
  <si>
    <t>人権・男女共同推進課</t>
  </si>
  <si>
    <t>人権多文化共生推進室</t>
  </si>
  <si>
    <t>人権推進室</t>
  </si>
  <si>
    <t>企画情報課</t>
  </si>
  <si>
    <t>まちづくり推進課</t>
  </si>
  <si>
    <t>尾道市男女共同参画プラン</t>
  </si>
  <si>
    <t>府中市男女共同参画プラン</t>
  </si>
  <si>
    <t>おおたけ男女共同参画プラン</t>
  </si>
  <si>
    <t>廿日市市男女共同参画プラン
～ともに創る，人・まち・あした～</t>
  </si>
  <si>
    <t>安芸高田市男女共同参画プラン</t>
  </si>
  <si>
    <t>熊野町男女共同参画プラン</t>
  </si>
  <si>
    <t>世羅町男女共同参画行動計画</t>
  </si>
  <si>
    <t>福山市男女共同参画センター</t>
  </si>
  <si>
    <t>三次市十日市東三丁目14-2</t>
  </si>
  <si>
    <t>世羅町</t>
  </si>
  <si>
    <t>三次市青少年女性センター</t>
  </si>
  <si>
    <t>安芸高田市男女共同参画都市宣言</t>
  </si>
  <si>
    <t>呉市男女共同参画都市宣言</t>
  </si>
  <si>
    <t>平成31年度</t>
  </si>
  <si>
    <t>平成22年度</t>
  </si>
  <si>
    <t>平成26年度</t>
  </si>
  <si>
    <t>平成27年度</t>
  </si>
  <si>
    <t>平成28年度</t>
  </si>
  <si>
    <t>平成23年度</t>
  </si>
  <si>
    <t>720-0067</t>
  </si>
  <si>
    <t>○</t>
  </si>
  <si>
    <t>728-0013</t>
  </si>
  <si>
    <t>○</t>
  </si>
  <si>
    <t>739-0043</t>
  </si>
  <si>
    <t>○</t>
  </si>
  <si>
    <t>男女共同参画センター</t>
  </si>
  <si>
    <t>福山市西町一丁目1番1号
福山ロッツ内</t>
  </si>
  <si>
    <t>町民課</t>
  </si>
  <si>
    <t>平成25年度</t>
  </si>
  <si>
    <t>うち</t>
  </si>
  <si>
    <t>安芸太田町</t>
  </si>
  <si>
    <t>大崎上島町</t>
  </si>
  <si>
    <t>神石高原町</t>
  </si>
  <si>
    <t>安芸高田市</t>
  </si>
  <si>
    <t>市(区)町村コード</t>
  </si>
  <si>
    <t>広島市男女共同参画基本計画（第2期）</t>
  </si>
  <si>
    <t>くれ男女共同参画基本計画 （第2次）
　ともに奏でるあしたのくれ</t>
  </si>
  <si>
    <t>福山市男女共同参画基本計画（第2次）</t>
  </si>
  <si>
    <t>三次市男女共同参画基本計画(第2次)</t>
  </si>
  <si>
    <t>市（区）町村コード</t>
  </si>
  <si>
    <t>管　理　・　運　営　主　体</t>
  </si>
  <si>
    <t>ホームページ</t>
  </si>
  <si>
    <t>大崎上島町</t>
  </si>
  <si>
    <t>イコールふくやま</t>
  </si>
  <si>
    <t>エスポワール（東広島市男女共同参画推進室）</t>
  </si>
  <si>
    <t>宣　　言　　名　　称</t>
  </si>
  <si>
    <t>市　（区）　長</t>
  </si>
  <si>
    <t>女
性
比
率 
（％）</t>
  </si>
  <si>
    <t>うち</t>
  </si>
  <si>
    <t>　（区）長数
女性副市</t>
  </si>
  <si>
    <t>女性副町村長数　　</t>
  </si>
  <si>
    <t>女性自治会長数</t>
  </si>
  <si>
    <t xml:space="preserve">うち
　女理
　性職
　管数
</t>
  </si>
  <si>
    <t>たけはら21男女共同参画プラン</t>
  </si>
  <si>
    <t>第2次東広島市男女共同参画推進計画
（きらきらプラン）</t>
  </si>
  <si>
    <t>平成20年4月～平成23年3月</t>
  </si>
  <si>
    <t>平成20年4月～平成25年3月</t>
  </si>
  <si>
    <t>平成14年4月～平成24年3月</t>
  </si>
  <si>
    <t>平成19年4月～平成24年3月</t>
  </si>
  <si>
    <t>平成17年4月～平成24年3月</t>
  </si>
  <si>
    <t>平成20年4月～平成25年3月</t>
  </si>
  <si>
    <t>平成14年4月～平成24年3月</t>
  </si>
  <si>
    <t>平成22年4月～平成27年3月</t>
  </si>
  <si>
    <t>平成19年4月～平成29年3月</t>
  </si>
  <si>
    <t>平成11年8月～平成22年12月</t>
  </si>
  <si>
    <t>平成22年4月～平成32年3月</t>
  </si>
  <si>
    <t>平成17年4月～平成27年3月</t>
  </si>
  <si>
    <t>平成18年4月～平成28年3月</t>
  </si>
  <si>
    <t>平成19年4月～平成29年3月</t>
  </si>
  <si>
    <t>平成19年4月～平成24年3月</t>
  </si>
  <si>
    <t>平成20年4月～平成30年3月</t>
  </si>
  <si>
    <r>
      <t>北広島町男女共同参画プラン　</t>
    </r>
    <r>
      <rPr>
        <sz val="9.5"/>
        <rFont val="ＭＳ Ｐゴシック"/>
        <family val="3"/>
      </rPr>
      <t>～みんなで創る　いきいき　のびのび　北広島町～</t>
    </r>
  </si>
  <si>
    <t>施設管理</t>
  </si>
  <si>
    <t>事業運営</t>
  </si>
  <si>
    <t>そ　の　他</t>
  </si>
  <si>
    <t>東広島市西条西本町28-6
サンスクエア東広島2階</t>
  </si>
  <si>
    <t>(084)
991-5011</t>
  </si>
  <si>
    <t>(084)
991-5013</t>
  </si>
  <si>
    <t>(0824)
64-2832</t>
  </si>
  <si>
    <t>(082)
424-3833</t>
  </si>
  <si>
    <t>把握していない</t>
  </si>
  <si>
    <t>平成26年度</t>
  </si>
  <si>
    <t>男女共同参画に関する条例（可決済のもの）</t>
  </si>
  <si>
    <t>男 女 共 同 参 画 に 関 す る 宣 言（注１）</t>
  </si>
  <si>
    <t>国との共催
　　　(注２)</t>
  </si>
  <si>
    <t>調査時点コード</t>
  </si>
  <si>
    <t>http://www.city.fukuyama.
hiroshima.jp/seijo/zyosei/
index.html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</si>
</sst>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  <numFmt numFmtId="191" formatCode="#,##0.0;[Red]\-#,##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b/>
      <sz val="12"/>
      <name val="ＭＳ Ｐゴシック"/>
      <family val="3"/>
    </font>
    <font>
      <sz val="9.5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33" borderId="23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33" borderId="23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29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horizontal="left" vertical="center" wrapText="1" shrinkToFit="1"/>
    </xf>
    <xf numFmtId="0" fontId="2" fillId="0" borderId="24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left" vertical="center" wrapText="1" shrinkToFit="1"/>
    </xf>
    <xf numFmtId="0" fontId="6" fillId="0" borderId="24" xfId="0" applyFont="1" applyFill="1" applyBorder="1" applyAlignment="1">
      <alignment horizontal="left" vertical="center" shrinkToFit="1"/>
    </xf>
    <xf numFmtId="0" fontId="2" fillId="33" borderId="15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3" borderId="15" xfId="0" applyNumberFormat="1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57" fontId="2" fillId="33" borderId="15" xfId="0" applyNumberFormat="1" applyFont="1" applyFill="1" applyBorder="1" applyAlignment="1">
      <alignment horizontal="left" vertical="center" shrinkToFit="1"/>
    </xf>
    <xf numFmtId="0" fontId="2" fillId="33" borderId="15" xfId="0" applyFont="1" applyFill="1" applyBorder="1" applyAlignment="1">
      <alignment horizontal="left" vertical="center" shrinkToFit="1"/>
    </xf>
    <xf numFmtId="0" fontId="2" fillId="33" borderId="19" xfId="0" applyFont="1" applyFill="1" applyBorder="1" applyAlignment="1">
      <alignment horizontal="center" shrinkToFit="1"/>
    </xf>
    <xf numFmtId="0" fontId="2" fillId="0" borderId="12" xfId="0" applyFont="1" applyBorder="1" applyAlignment="1">
      <alignment horizontal="center" vertical="center" shrinkToFit="1"/>
    </xf>
    <xf numFmtId="0" fontId="2" fillId="33" borderId="31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distributed" textRotation="255"/>
    </xf>
    <xf numFmtId="0" fontId="4" fillId="0" borderId="33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top" textRotation="255" wrapText="1"/>
    </xf>
    <xf numFmtId="0" fontId="2" fillId="0" borderId="15" xfId="0" applyFont="1" applyFill="1" applyBorder="1" applyAlignment="1">
      <alignment vertical="center"/>
    </xf>
    <xf numFmtId="188" fontId="2" fillId="0" borderId="0" xfId="0" applyNumberFormat="1" applyFont="1" applyAlignment="1">
      <alignment/>
    </xf>
    <xf numFmtId="0" fontId="2" fillId="0" borderId="2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vertical="center"/>
    </xf>
    <xf numFmtId="187" fontId="0" fillId="0" borderId="36" xfId="0" applyNumberFormat="1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57" fontId="2" fillId="0" borderId="2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85" fontId="2" fillId="0" borderId="24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wrapText="1"/>
    </xf>
    <xf numFmtId="0" fontId="2" fillId="0" borderId="20" xfId="0" applyFont="1" applyFill="1" applyBorder="1" applyAlignment="1">
      <alignment vertical="top"/>
    </xf>
    <xf numFmtId="0" fontId="2" fillId="0" borderId="2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top" textRotation="255" wrapText="1"/>
    </xf>
    <xf numFmtId="0" fontId="2" fillId="0" borderId="15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188" fontId="2" fillId="0" borderId="36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44" xfId="0" applyFont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28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47" xfId="0" applyNumberFormat="1" applyFont="1" applyFill="1" applyBorder="1" applyAlignment="1">
      <alignment vertical="center"/>
    </xf>
    <xf numFmtId="0" fontId="2" fillId="0" borderId="48" xfId="0" applyNumberFormat="1" applyFont="1" applyFill="1" applyBorder="1" applyAlignment="1">
      <alignment vertical="center"/>
    </xf>
    <xf numFmtId="0" fontId="0" fillId="0" borderId="21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vertical="center"/>
    </xf>
    <xf numFmtId="0" fontId="0" fillId="0" borderId="21" xfId="0" applyNumberFormat="1" applyFont="1" applyFill="1" applyBorder="1" applyAlignment="1">
      <alignment horizontal="center" vertical="center"/>
    </xf>
    <xf numFmtId="0" fontId="2" fillId="33" borderId="49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0" fontId="0" fillId="0" borderId="48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vertical="center"/>
    </xf>
    <xf numFmtId="0" fontId="2" fillId="0" borderId="39" xfId="0" applyNumberFormat="1" applyFont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33" borderId="53" xfId="0" applyNumberFormat="1" applyFont="1" applyFill="1" applyBorder="1" applyAlignment="1">
      <alignment horizontal="center" vertical="center"/>
    </xf>
    <xf numFmtId="0" fontId="2" fillId="33" borderId="54" xfId="0" applyNumberFormat="1" applyFont="1" applyFill="1" applyBorder="1" applyAlignment="1">
      <alignment horizontal="center" vertical="center"/>
    </xf>
    <xf numFmtId="0" fontId="2" fillId="33" borderId="55" xfId="0" applyNumberFormat="1" applyFont="1" applyFill="1" applyBorder="1" applyAlignment="1">
      <alignment horizontal="center" vertical="center"/>
    </xf>
    <xf numFmtId="0" fontId="2" fillId="0" borderId="21" xfId="0" applyNumberFormat="1" applyFont="1" applyBorder="1" applyAlignment="1">
      <alignment horizontal="right" vertical="center"/>
    </xf>
    <xf numFmtId="0" fontId="2" fillId="0" borderId="22" xfId="0" applyNumberFormat="1" applyFont="1" applyBorder="1" applyAlignment="1">
      <alignment horizontal="right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vertical="center"/>
    </xf>
    <xf numFmtId="38" fontId="2" fillId="0" borderId="23" xfId="49" applyFont="1" applyFill="1" applyBorder="1" applyAlignment="1">
      <alignment vertical="center" wrapText="1"/>
    </xf>
    <xf numFmtId="38" fontId="2" fillId="0" borderId="16" xfId="49" applyFont="1" applyFill="1" applyBorder="1" applyAlignment="1">
      <alignment vertical="center"/>
    </xf>
    <xf numFmtId="38" fontId="2" fillId="0" borderId="23" xfId="49" applyFont="1" applyFill="1" applyBorder="1" applyAlignment="1">
      <alignment vertical="center"/>
    </xf>
    <xf numFmtId="38" fontId="2" fillId="0" borderId="34" xfId="49" applyFont="1" applyFill="1" applyBorder="1" applyAlignment="1">
      <alignment vertical="center"/>
    </xf>
    <xf numFmtId="38" fontId="2" fillId="0" borderId="29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51" xfId="49" applyFont="1" applyFill="1" applyBorder="1" applyAlignment="1">
      <alignment vertical="center"/>
    </xf>
    <xf numFmtId="38" fontId="2" fillId="0" borderId="49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56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2" fillId="0" borderId="57" xfId="49" applyFont="1" applyFill="1" applyBorder="1" applyAlignment="1">
      <alignment vertical="center"/>
    </xf>
    <xf numFmtId="38" fontId="2" fillId="0" borderId="15" xfId="49" applyFont="1" applyFill="1" applyBorder="1" applyAlignment="1">
      <alignment horizontal="right" vertical="center"/>
    </xf>
    <xf numFmtId="38" fontId="2" fillId="0" borderId="26" xfId="49" applyFont="1" applyFill="1" applyBorder="1" applyAlignment="1">
      <alignment vertical="center"/>
    </xf>
    <xf numFmtId="38" fontId="2" fillId="0" borderId="58" xfId="49" applyFont="1" applyFill="1" applyBorder="1" applyAlignment="1">
      <alignment vertical="center"/>
    </xf>
    <xf numFmtId="191" fontId="2" fillId="0" borderId="15" xfId="49" applyNumberFormat="1" applyFont="1" applyFill="1" applyBorder="1" applyAlignment="1">
      <alignment vertical="center"/>
    </xf>
    <xf numFmtId="191" fontId="2" fillId="0" borderId="20" xfId="49" applyNumberFormat="1" applyFont="1" applyFill="1" applyBorder="1" applyAlignment="1">
      <alignment vertical="center"/>
    </xf>
    <xf numFmtId="191" fontId="2" fillId="0" borderId="51" xfId="49" applyNumberFormat="1" applyFont="1" applyFill="1" applyBorder="1" applyAlignment="1">
      <alignment vertical="center"/>
    </xf>
    <xf numFmtId="191" fontId="2" fillId="0" borderId="10" xfId="49" applyNumberFormat="1" applyFont="1" applyFill="1" applyBorder="1" applyAlignment="1">
      <alignment vertical="center"/>
    </xf>
    <xf numFmtId="191" fontId="2" fillId="0" borderId="39" xfId="49" applyNumberFormat="1" applyFont="1" applyFill="1" applyBorder="1" applyAlignment="1">
      <alignment vertical="center"/>
    </xf>
    <xf numFmtId="191" fontId="2" fillId="0" borderId="22" xfId="49" applyNumberFormat="1" applyFont="1" applyFill="1" applyBorder="1" applyAlignment="1">
      <alignment vertical="center"/>
    </xf>
    <xf numFmtId="38" fontId="2" fillId="0" borderId="36" xfId="49" applyFont="1" applyFill="1" applyBorder="1" applyAlignment="1">
      <alignment vertical="center"/>
    </xf>
    <xf numFmtId="38" fontId="2" fillId="0" borderId="43" xfId="49" applyFont="1" applyFill="1" applyBorder="1" applyAlignment="1">
      <alignment vertical="center"/>
    </xf>
    <xf numFmtId="38" fontId="2" fillId="0" borderId="28" xfId="49" applyFont="1" applyFill="1" applyBorder="1" applyAlignment="1">
      <alignment horizontal="right" vertical="center"/>
    </xf>
    <xf numFmtId="38" fontId="2" fillId="0" borderId="23" xfId="49" applyFont="1" applyFill="1" applyBorder="1" applyAlignment="1">
      <alignment horizontal="right" vertical="center"/>
    </xf>
    <xf numFmtId="38" fontId="2" fillId="0" borderId="31" xfId="49" applyFont="1" applyFill="1" applyBorder="1" applyAlignment="1">
      <alignment horizontal="right" vertical="center"/>
    </xf>
    <xf numFmtId="38" fontId="2" fillId="0" borderId="26" xfId="49" applyFont="1" applyFill="1" applyBorder="1" applyAlignment="1">
      <alignment horizontal="right" vertical="center"/>
    </xf>
    <xf numFmtId="38" fontId="2" fillId="0" borderId="58" xfId="49" applyFont="1" applyFill="1" applyBorder="1" applyAlignment="1">
      <alignment horizontal="right" vertical="center"/>
    </xf>
    <xf numFmtId="38" fontId="2" fillId="0" borderId="59" xfId="49" applyFont="1" applyFill="1" applyBorder="1" applyAlignment="1">
      <alignment horizontal="right" vertical="center"/>
    </xf>
    <xf numFmtId="38" fontId="2" fillId="0" borderId="20" xfId="49" applyFont="1" applyFill="1" applyBorder="1" applyAlignment="1">
      <alignment horizontal="right" vertical="center"/>
    </xf>
    <xf numFmtId="38" fontId="2" fillId="0" borderId="51" xfId="49" applyFont="1" applyFill="1" applyBorder="1" applyAlignment="1">
      <alignment horizontal="right" vertical="center"/>
    </xf>
    <xf numFmtId="38" fontId="2" fillId="0" borderId="28" xfId="49" applyFont="1" applyFill="1" applyBorder="1" applyAlignment="1">
      <alignment vertical="center"/>
    </xf>
    <xf numFmtId="38" fontId="2" fillId="0" borderId="59" xfId="49" applyFont="1" applyFill="1" applyBorder="1" applyAlignment="1">
      <alignment vertical="center"/>
    </xf>
    <xf numFmtId="38" fontId="2" fillId="0" borderId="35" xfId="49" applyFont="1" applyFill="1" applyBorder="1" applyAlignment="1">
      <alignment vertical="center"/>
    </xf>
    <xf numFmtId="38" fontId="2" fillId="0" borderId="42" xfId="49" applyFont="1" applyFill="1" applyBorder="1" applyAlignment="1">
      <alignment vertical="center"/>
    </xf>
    <xf numFmtId="191" fontId="2" fillId="0" borderId="48" xfId="49" applyNumberFormat="1" applyFont="1" applyFill="1" applyBorder="1" applyAlignment="1">
      <alignment vertical="center"/>
    </xf>
    <xf numFmtId="191" fontId="2" fillId="0" borderId="60" xfId="49" applyNumberFormat="1" applyFont="1" applyFill="1" applyBorder="1" applyAlignment="1">
      <alignment vertical="center"/>
    </xf>
    <xf numFmtId="191" fontId="2" fillId="0" borderId="61" xfId="49" applyNumberFormat="1" applyFont="1" applyFill="1" applyBorder="1" applyAlignment="1">
      <alignment vertical="center"/>
    </xf>
    <xf numFmtId="191" fontId="2" fillId="0" borderId="16" xfId="49" applyNumberFormat="1" applyFont="1" applyFill="1" applyBorder="1" applyAlignment="1">
      <alignment vertical="center"/>
    </xf>
    <xf numFmtId="191" fontId="2" fillId="0" borderId="47" xfId="49" applyNumberFormat="1" applyFont="1" applyFill="1" applyBorder="1" applyAlignment="1">
      <alignment vertical="center"/>
    </xf>
    <xf numFmtId="191" fontId="2" fillId="0" borderId="62" xfId="49" applyNumberFormat="1" applyFont="1" applyFill="1" applyBorder="1" applyAlignment="1">
      <alignment vertical="center"/>
    </xf>
    <xf numFmtId="0" fontId="2" fillId="0" borderId="63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2" fillId="0" borderId="41" xfId="0" applyFont="1" applyBorder="1" applyAlignment="1">
      <alignment horizontal="center" vertical="distributed" textRotation="255"/>
    </xf>
    <xf numFmtId="0" fontId="2" fillId="33" borderId="63" xfId="0" applyFont="1" applyFill="1" applyBorder="1" applyAlignment="1">
      <alignment horizontal="center" vertical="distributed" textRotation="255" shrinkToFit="1"/>
    </xf>
    <xf numFmtId="0" fontId="2" fillId="33" borderId="11" xfId="0" applyFont="1" applyFill="1" applyBorder="1" applyAlignment="1">
      <alignment horizontal="center" vertical="distributed" textRotation="255" shrinkToFit="1"/>
    </xf>
    <xf numFmtId="0" fontId="2" fillId="33" borderId="41" xfId="0" applyFont="1" applyFill="1" applyBorder="1" applyAlignment="1">
      <alignment horizontal="center" vertical="distributed" textRotation="255" shrinkToFit="1"/>
    </xf>
    <xf numFmtId="0" fontId="2" fillId="0" borderId="64" xfId="0" applyFont="1" applyBorder="1" applyAlignment="1">
      <alignment horizontal="center" vertical="center" textRotation="255" shrinkToFit="1"/>
    </xf>
    <xf numFmtId="0" fontId="2" fillId="0" borderId="65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33" borderId="64" xfId="0" applyFont="1" applyFill="1" applyBorder="1" applyAlignment="1">
      <alignment horizontal="center" vertical="distributed" textRotation="255" shrinkToFit="1"/>
    </xf>
    <xf numFmtId="0" fontId="2" fillId="33" borderId="65" xfId="0" applyFont="1" applyFill="1" applyBorder="1" applyAlignment="1">
      <alignment horizontal="center" vertical="distributed" textRotation="255" shrinkToFit="1"/>
    </xf>
    <xf numFmtId="0" fontId="2" fillId="33" borderId="13" xfId="0" applyFont="1" applyFill="1" applyBorder="1" applyAlignment="1">
      <alignment horizontal="center" vertical="distributed" textRotation="255" shrinkToFit="1"/>
    </xf>
    <xf numFmtId="0" fontId="2" fillId="33" borderId="6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distributed" textRotation="255"/>
    </xf>
    <xf numFmtId="0" fontId="0" fillId="0" borderId="65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2" fillId="33" borderId="63" xfId="0" applyFont="1" applyFill="1" applyBorder="1" applyAlignment="1">
      <alignment horizontal="center" vertical="center" textRotation="255" shrinkToFit="1"/>
    </xf>
    <xf numFmtId="0" fontId="2" fillId="33" borderId="11" xfId="0" applyFont="1" applyFill="1" applyBorder="1" applyAlignment="1">
      <alignment horizontal="center" vertical="center" textRotation="255" shrinkToFit="1"/>
    </xf>
    <xf numFmtId="0" fontId="2" fillId="33" borderId="41" xfId="0" applyFont="1" applyFill="1" applyBorder="1" applyAlignment="1">
      <alignment horizontal="center" vertical="center" textRotation="255" shrinkToFit="1"/>
    </xf>
    <xf numFmtId="0" fontId="2" fillId="33" borderId="66" xfId="0" applyFont="1" applyFill="1" applyBorder="1" applyAlignment="1">
      <alignment horizontal="center" vertical="distributed" textRotation="255"/>
    </xf>
    <xf numFmtId="0" fontId="2" fillId="33" borderId="33" xfId="0" applyFont="1" applyFill="1" applyBorder="1" applyAlignment="1">
      <alignment horizontal="center" vertical="distributed" textRotation="255"/>
    </xf>
    <xf numFmtId="0" fontId="2" fillId="33" borderId="12" xfId="0" applyFont="1" applyFill="1" applyBorder="1" applyAlignment="1">
      <alignment horizontal="center" vertical="distributed" textRotation="255"/>
    </xf>
    <xf numFmtId="0" fontId="5" fillId="0" borderId="45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center" wrapText="1"/>
    </xf>
    <xf numFmtId="0" fontId="2" fillId="33" borderId="69" xfId="0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distributed" textRotation="255"/>
    </xf>
    <xf numFmtId="0" fontId="2" fillId="33" borderId="11" xfId="0" applyFont="1" applyFill="1" applyBorder="1" applyAlignment="1">
      <alignment horizontal="center" vertical="distributed" textRotation="255"/>
    </xf>
    <xf numFmtId="0" fontId="2" fillId="33" borderId="41" xfId="0" applyFont="1" applyFill="1" applyBorder="1" applyAlignment="1">
      <alignment horizontal="center" vertical="distributed" textRotation="255"/>
    </xf>
    <xf numFmtId="0" fontId="2" fillId="33" borderId="65" xfId="0" applyFont="1" applyFill="1" applyBorder="1" applyAlignment="1">
      <alignment horizontal="center" vertical="distributed" textRotation="255"/>
    </xf>
    <xf numFmtId="0" fontId="2" fillId="33" borderId="13" xfId="0" applyFont="1" applyFill="1" applyBorder="1" applyAlignment="1">
      <alignment horizontal="center" vertical="distributed" textRotation="255"/>
    </xf>
    <xf numFmtId="0" fontId="4" fillId="33" borderId="71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distributed" textRotation="255"/>
    </xf>
    <xf numFmtId="0" fontId="2" fillId="33" borderId="12" xfId="0" applyFont="1" applyFill="1" applyBorder="1" applyAlignment="1">
      <alignment horizontal="center" vertical="distributed" textRotation="255"/>
    </xf>
    <xf numFmtId="0" fontId="2" fillId="33" borderId="59" xfId="0" applyFont="1" applyFill="1" applyBorder="1" applyAlignment="1">
      <alignment horizontal="center" vertical="distributed" textRotation="255"/>
    </xf>
    <xf numFmtId="0" fontId="2" fillId="33" borderId="74" xfId="0" applyFont="1" applyFill="1" applyBorder="1" applyAlignment="1">
      <alignment horizontal="center" vertical="distributed" textRotation="255"/>
    </xf>
    <xf numFmtId="0" fontId="2" fillId="33" borderId="68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distributed" textRotation="255"/>
    </xf>
    <xf numFmtId="0" fontId="4" fillId="0" borderId="39" xfId="0" applyFont="1" applyBorder="1" applyAlignment="1">
      <alignment vertical="distributed" textRotation="255" wrapText="1"/>
    </xf>
    <xf numFmtId="0" fontId="4" fillId="0" borderId="13" xfId="0" applyFont="1" applyBorder="1" applyAlignment="1">
      <alignment vertical="distributed" textRotation="255"/>
    </xf>
    <xf numFmtId="0" fontId="2" fillId="0" borderId="2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distributed" textRotation="255"/>
    </xf>
    <xf numFmtId="0" fontId="4" fillId="0" borderId="12" xfId="0" applyFont="1" applyBorder="1" applyAlignment="1">
      <alignment horizontal="center" vertical="distributed" textRotation="255"/>
    </xf>
    <xf numFmtId="0" fontId="2" fillId="0" borderId="7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 textRotation="255" wrapText="1"/>
    </xf>
    <xf numFmtId="0" fontId="2" fillId="0" borderId="77" xfId="0" applyFont="1" applyFill="1" applyBorder="1" applyAlignment="1">
      <alignment vertical="center" textRotation="255" wrapText="1"/>
    </xf>
    <xf numFmtId="0" fontId="2" fillId="0" borderId="17" xfId="0" applyFont="1" applyFill="1" applyBorder="1" applyAlignment="1">
      <alignment vertical="center" textRotation="255" wrapText="1"/>
    </xf>
    <xf numFmtId="0" fontId="2" fillId="0" borderId="29" xfId="0" applyFont="1" applyFill="1" applyBorder="1" applyAlignment="1">
      <alignment vertical="center" textRotation="255"/>
    </xf>
    <xf numFmtId="0" fontId="2" fillId="0" borderId="77" xfId="0" applyFont="1" applyFill="1" applyBorder="1" applyAlignment="1">
      <alignment vertical="center" textRotation="255"/>
    </xf>
    <xf numFmtId="0" fontId="2" fillId="0" borderId="17" xfId="0" applyFont="1" applyFill="1" applyBorder="1" applyAlignment="1">
      <alignment vertical="center" textRotation="255"/>
    </xf>
    <xf numFmtId="0" fontId="2" fillId="0" borderId="3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73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textRotation="255"/>
    </xf>
    <xf numFmtId="0" fontId="2" fillId="0" borderId="18" xfId="0" applyFont="1" applyFill="1" applyBorder="1" applyAlignment="1">
      <alignment vertical="center" textRotation="255"/>
    </xf>
    <xf numFmtId="0" fontId="2" fillId="0" borderId="14" xfId="0" applyFont="1" applyFill="1" applyBorder="1" applyAlignment="1">
      <alignment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67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distributed" vertical="distributed" textRotation="255"/>
    </xf>
    <xf numFmtId="0" fontId="2" fillId="0" borderId="11" xfId="0" applyFont="1" applyFill="1" applyBorder="1" applyAlignment="1">
      <alignment horizontal="distributed" vertical="distributed" textRotation="255"/>
    </xf>
    <xf numFmtId="0" fontId="2" fillId="0" borderId="41" xfId="0" applyFont="1" applyFill="1" applyBorder="1" applyAlignment="1">
      <alignment horizontal="distributed" vertical="distributed" textRotation="255"/>
    </xf>
    <xf numFmtId="0" fontId="2" fillId="0" borderId="64" xfId="0" applyFont="1" applyFill="1" applyBorder="1" applyAlignment="1">
      <alignment horizontal="distributed" vertical="distributed" textRotation="255"/>
    </xf>
    <xf numFmtId="0" fontId="2" fillId="0" borderId="65" xfId="0" applyFont="1" applyFill="1" applyBorder="1" applyAlignment="1">
      <alignment horizontal="distributed" vertical="distributed" textRotation="255"/>
    </xf>
    <xf numFmtId="0" fontId="2" fillId="0" borderId="13" xfId="0" applyFont="1" applyFill="1" applyBorder="1" applyAlignment="1">
      <alignment horizontal="distributed" vertical="distributed" textRotation="255"/>
    </xf>
    <xf numFmtId="0" fontId="2" fillId="0" borderId="64" xfId="0" applyFont="1" applyFill="1" applyBorder="1" applyAlignment="1">
      <alignment horizontal="center" vertical="center" textRotation="255" shrinkToFit="1"/>
    </xf>
    <xf numFmtId="0" fontId="2" fillId="0" borderId="65" xfId="0" applyFont="1" applyFill="1" applyBorder="1" applyAlignment="1">
      <alignment horizontal="center" vertical="center" textRotation="255" shrinkToFit="1"/>
    </xf>
    <xf numFmtId="0" fontId="2" fillId="0" borderId="13" xfId="0" applyFont="1" applyFill="1" applyBorder="1" applyAlignment="1">
      <alignment horizontal="center" vertical="center" textRotation="255" shrinkToFit="1"/>
    </xf>
    <xf numFmtId="0" fontId="2" fillId="0" borderId="52" xfId="0" applyFont="1" applyBorder="1" applyAlignment="1">
      <alignment horizontal="center" vertical="center"/>
    </xf>
    <xf numFmtId="58" fontId="15" fillId="0" borderId="22" xfId="0" applyNumberFormat="1" applyFont="1" applyBorder="1" applyAlignment="1">
      <alignment horizontal="center" vertical="center"/>
    </xf>
    <xf numFmtId="58" fontId="15" fillId="0" borderId="52" xfId="0" applyNumberFormat="1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="102" zoomScaleNormal="102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20.625" style="2" customWidth="1"/>
    <col min="6" max="9" width="3.375" style="2" customWidth="1"/>
    <col min="10" max="10" width="30.625" style="2" customWidth="1"/>
    <col min="11" max="12" width="8.625" style="2" customWidth="1"/>
    <col min="13" max="13" width="3.375" style="2" customWidth="1"/>
    <col min="14" max="14" width="32.625" style="2" customWidth="1"/>
    <col min="15" max="15" width="20.625" style="2" customWidth="1"/>
    <col min="16" max="16" width="3.375" style="2" customWidth="1"/>
    <col min="17" max="17" width="7.125" style="0" customWidth="1"/>
    <col min="18" max="22" width="8.875" style="0" customWidth="1"/>
    <col min="23" max="16384" width="9.00390625" style="2" customWidth="1"/>
  </cols>
  <sheetData>
    <row r="1" spans="1:17" ht="16.5" customHeight="1" thickBot="1">
      <c r="A1" s="26" t="s">
        <v>14</v>
      </c>
      <c r="B1" s="26"/>
      <c r="Q1" s="59"/>
    </row>
    <row r="2" spans="1:17" ht="22.5" customHeight="1" thickBot="1">
      <c r="A2" s="4" t="s">
        <v>18</v>
      </c>
      <c r="O2" s="247" t="s">
        <v>90</v>
      </c>
      <c r="P2" s="248"/>
      <c r="Q2" s="59"/>
    </row>
    <row r="3" ht="9.75" customHeight="1" thickBot="1">
      <c r="Q3" s="59"/>
    </row>
    <row r="4" spans="1:16" s="1" customFormat="1" ht="32.25" customHeight="1">
      <c r="A4" s="223" t="s">
        <v>26</v>
      </c>
      <c r="B4" s="229" t="s">
        <v>165</v>
      </c>
      <c r="C4" s="226" t="s">
        <v>51</v>
      </c>
      <c r="D4" s="232" t="s">
        <v>17</v>
      </c>
      <c r="E4" s="235" t="s">
        <v>52</v>
      </c>
      <c r="F4" s="244" t="s">
        <v>53</v>
      </c>
      <c r="G4" s="238" t="s">
        <v>54</v>
      </c>
      <c r="H4" s="241" t="s">
        <v>63</v>
      </c>
      <c r="I4" s="232" t="s">
        <v>55</v>
      </c>
      <c r="J4" s="251" t="s">
        <v>213</v>
      </c>
      <c r="K4" s="252"/>
      <c r="L4" s="252"/>
      <c r="M4" s="253"/>
      <c r="N4" s="251" t="s">
        <v>66</v>
      </c>
      <c r="O4" s="252"/>
      <c r="P4" s="253"/>
    </row>
    <row r="5" spans="1:16" s="11" customFormat="1" ht="18" customHeight="1">
      <c r="A5" s="224"/>
      <c r="B5" s="230"/>
      <c r="C5" s="227"/>
      <c r="D5" s="233"/>
      <c r="E5" s="236"/>
      <c r="F5" s="245"/>
      <c r="G5" s="239"/>
      <c r="H5" s="242"/>
      <c r="I5" s="233"/>
      <c r="J5" s="254" t="s">
        <v>7</v>
      </c>
      <c r="K5" s="256"/>
      <c r="L5" s="255"/>
      <c r="M5" s="10" t="s">
        <v>8</v>
      </c>
      <c r="N5" s="254" t="s">
        <v>9</v>
      </c>
      <c r="O5" s="255"/>
      <c r="P5" s="10" t="s">
        <v>8</v>
      </c>
    </row>
    <row r="6" spans="1:16" s="1" customFormat="1" ht="60" customHeight="1">
      <c r="A6" s="225"/>
      <c r="B6" s="231"/>
      <c r="C6" s="228"/>
      <c r="D6" s="234"/>
      <c r="E6" s="237"/>
      <c r="F6" s="246"/>
      <c r="G6" s="240"/>
      <c r="H6" s="243"/>
      <c r="I6" s="234"/>
      <c r="J6" s="12" t="s">
        <v>56</v>
      </c>
      <c r="K6" s="13" t="s">
        <v>3</v>
      </c>
      <c r="L6" s="13" t="s">
        <v>4</v>
      </c>
      <c r="M6" s="14" t="s">
        <v>57</v>
      </c>
      <c r="N6" s="15" t="s">
        <v>58</v>
      </c>
      <c r="O6" s="16" t="s">
        <v>25</v>
      </c>
      <c r="P6" s="14" t="s">
        <v>57</v>
      </c>
    </row>
    <row r="7" spans="1:22" s="9" customFormat="1" ht="15" customHeight="1">
      <c r="A7" s="145">
        <v>34</v>
      </c>
      <c r="B7" s="146">
        <v>100</v>
      </c>
      <c r="C7" s="62" t="s">
        <v>70</v>
      </c>
      <c r="D7" s="31" t="s">
        <v>71</v>
      </c>
      <c r="E7" s="44" t="s">
        <v>122</v>
      </c>
      <c r="F7" s="148">
        <v>1</v>
      </c>
      <c r="G7" s="149">
        <v>1</v>
      </c>
      <c r="H7" s="150">
        <v>1</v>
      </c>
      <c r="I7" s="149">
        <v>1</v>
      </c>
      <c r="J7" s="30" t="s">
        <v>91</v>
      </c>
      <c r="K7" s="67">
        <v>37162</v>
      </c>
      <c r="L7" s="67">
        <v>37162</v>
      </c>
      <c r="M7" s="33"/>
      <c r="N7" s="51" t="s">
        <v>166</v>
      </c>
      <c r="O7" s="64" t="s">
        <v>186</v>
      </c>
      <c r="P7" s="166"/>
      <c r="Q7" s="58"/>
      <c r="R7" s="8"/>
      <c r="S7" s="8"/>
      <c r="T7" s="8"/>
      <c r="U7" s="8"/>
      <c r="V7" s="8"/>
    </row>
    <row r="8" spans="1:22" s="9" customFormat="1" ht="30" customHeight="1">
      <c r="A8" s="145">
        <v>34</v>
      </c>
      <c r="B8" s="146">
        <v>202</v>
      </c>
      <c r="C8" s="62" t="s">
        <v>70</v>
      </c>
      <c r="D8" s="31" t="s">
        <v>72</v>
      </c>
      <c r="E8" s="44" t="s">
        <v>92</v>
      </c>
      <c r="F8" s="148">
        <v>1</v>
      </c>
      <c r="G8" s="149">
        <v>2</v>
      </c>
      <c r="H8" s="150">
        <v>1</v>
      </c>
      <c r="I8" s="149">
        <v>1</v>
      </c>
      <c r="J8" s="30" t="s">
        <v>93</v>
      </c>
      <c r="K8" s="67">
        <v>37246</v>
      </c>
      <c r="L8" s="67">
        <v>37246</v>
      </c>
      <c r="M8" s="33"/>
      <c r="N8" s="52" t="s">
        <v>167</v>
      </c>
      <c r="O8" s="64" t="s">
        <v>187</v>
      </c>
      <c r="P8" s="166"/>
      <c r="Q8" s="58"/>
      <c r="R8" s="8"/>
      <c r="S8" s="8"/>
      <c r="T8" s="8"/>
      <c r="U8" s="8"/>
      <c r="V8" s="8"/>
    </row>
    <row r="9" spans="1:22" s="9" customFormat="1" ht="15" customHeight="1">
      <c r="A9" s="145">
        <v>34</v>
      </c>
      <c r="B9" s="146">
        <v>203</v>
      </c>
      <c r="C9" s="62" t="s">
        <v>70</v>
      </c>
      <c r="D9" s="31" t="s">
        <v>73</v>
      </c>
      <c r="E9" s="45" t="s">
        <v>123</v>
      </c>
      <c r="F9" s="148">
        <v>1</v>
      </c>
      <c r="G9" s="149">
        <v>2</v>
      </c>
      <c r="H9" s="150">
        <v>1</v>
      </c>
      <c r="I9" s="149">
        <v>1</v>
      </c>
      <c r="J9" s="30"/>
      <c r="K9" s="67"/>
      <c r="L9" s="67"/>
      <c r="M9" s="162">
        <v>3</v>
      </c>
      <c r="N9" s="51" t="s">
        <v>184</v>
      </c>
      <c r="O9" s="64" t="s">
        <v>188</v>
      </c>
      <c r="P9" s="166"/>
      <c r="Q9" s="58"/>
      <c r="R9" s="8"/>
      <c r="S9" s="8"/>
      <c r="T9" s="8"/>
      <c r="U9" s="8"/>
      <c r="V9" s="8"/>
    </row>
    <row r="10" spans="1:22" s="9" customFormat="1" ht="15" customHeight="1">
      <c r="A10" s="145">
        <v>34</v>
      </c>
      <c r="B10" s="146">
        <v>204</v>
      </c>
      <c r="C10" s="62" t="s">
        <v>70</v>
      </c>
      <c r="D10" s="32" t="s">
        <v>74</v>
      </c>
      <c r="E10" s="45" t="s">
        <v>94</v>
      </c>
      <c r="F10" s="148">
        <v>2</v>
      </c>
      <c r="G10" s="149">
        <v>2</v>
      </c>
      <c r="H10" s="150">
        <v>1</v>
      </c>
      <c r="I10" s="149">
        <v>1</v>
      </c>
      <c r="J10" s="30"/>
      <c r="K10" s="68"/>
      <c r="L10" s="68"/>
      <c r="M10" s="162">
        <v>1</v>
      </c>
      <c r="N10" s="51" t="s">
        <v>95</v>
      </c>
      <c r="O10" s="65" t="s">
        <v>189</v>
      </c>
      <c r="P10" s="166"/>
      <c r="Q10" s="58"/>
      <c r="R10" s="8"/>
      <c r="S10" s="8"/>
      <c r="T10" s="8"/>
      <c r="U10" s="8"/>
      <c r="V10" s="8"/>
    </row>
    <row r="11" spans="1:22" s="9" customFormat="1" ht="15" customHeight="1">
      <c r="A11" s="145">
        <v>34</v>
      </c>
      <c r="B11" s="146">
        <v>205</v>
      </c>
      <c r="C11" s="62" t="s">
        <v>70</v>
      </c>
      <c r="D11" s="32" t="s">
        <v>75</v>
      </c>
      <c r="E11" s="45" t="s">
        <v>124</v>
      </c>
      <c r="F11" s="148">
        <v>1</v>
      </c>
      <c r="G11" s="149">
        <v>2</v>
      </c>
      <c r="H11" s="150">
        <v>1</v>
      </c>
      <c r="I11" s="149">
        <v>1</v>
      </c>
      <c r="J11" s="30"/>
      <c r="K11" s="68"/>
      <c r="L11" s="68"/>
      <c r="M11" s="162">
        <v>0</v>
      </c>
      <c r="N11" s="53" t="s">
        <v>131</v>
      </c>
      <c r="O11" s="65" t="s">
        <v>190</v>
      </c>
      <c r="P11" s="166"/>
      <c r="Q11" s="58"/>
      <c r="R11" s="8"/>
      <c r="S11" s="8"/>
      <c r="T11" s="8"/>
      <c r="U11" s="8"/>
      <c r="V11" s="8"/>
    </row>
    <row r="12" spans="1:22" s="9" customFormat="1" ht="15" customHeight="1">
      <c r="A12" s="145">
        <v>34</v>
      </c>
      <c r="B12" s="146">
        <v>207</v>
      </c>
      <c r="C12" s="62" t="s">
        <v>70</v>
      </c>
      <c r="D12" s="32" t="s">
        <v>76</v>
      </c>
      <c r="E12" s="49" t="s">
        <v>156</v>
      </c>
      <c r="F12" s="148">
        <v>1</v>
      </c>
      <c r="G12" s="149">
        <v>1</v>
      </c>
      <c r="H12" s="150">
        <v>1</v>
      </c>
      <c r="I12" s="149">
        <v>1</v>
      </c>
      <c r="J12" s="30" t="s">
        <v>96</v>
      </c>
      <c r="K12" s="67">
        <v>37341</v>
      </c>
      <c r="L12" s="67">
        <v>37347</v>
      </c>
      <c r="M12" s="162"/>
      <c r="N12" s="53" t="s">
        <v>168</v>
      </c>
      <c r="O12" s="65" t="s">
        <v>191</v>
      </c>
      <c r="P12" s="166"/>
      <c r="Q12" s="58"/>
      <c r="R12" s="8"/>
      <c r="S12" s="8"/>
      <c r="T12" s="8"/>
      <c r="U12" s="8"/>
      <c r="V12" s="8"/>
    </row>
    <row r="13" spans="1:22" s="9" customFormat="1" ht="15" customHeight="1">
      <c r="A13" s="145">
        <v>34</v>
      </c>
      <c r="B13" s="146">
        <v>208</v>
      </c>
      <c r="C13" s="62" t="s">
        <v>70</v>
      </c>
      <c r="D13" s="32" t="s">
        <v>77</v>
      </c>
      <c r="E13" s="45" t="s">
        <v>125</v>
      </c>
      <c r="F13" s="148">
        <v>1</v>
      </c>
      <c r="G13" s="149">
        <v>2</v>
      </c>
      <c r="H13" s="150">
        <v>0</v>
      </c>
      <c r="I13" s="149">
        <v>1</v>
      </c>
      <c r="J13" s="30"/>
      <c r="K13" s="68"/>
      <c r="L13" s="68"/>
      <c r="M13" s="162">
        <v>2</v>
      </c>
      <c r="N13" s="53" t="s">
        <v>132</v>
      </c>
      <c r="O13" s="65" t="s">
        <v>192</v>
      </c>
      <c r="P13" s="166"/>
      <c r="Q13" s="58"/>
      <c r="R13" s="8"/>
      <c r="S13" s="8"/>
      <c r="T13" s="8"/>
      <c r="U13" s="8"/>
      <c r="V13" s="8"/>
    </row>
    <row r="14" spans="1:22" s="9" customFormat="1" ht="15" customHeight="1">
      <c r="A14" s="145">
        <v>34</v>
      </c>
      <c r="B14" s="146">
        <v>209</v>
      </c>
      <c r="C14" s="62" t="s">
        <v>70</v>
      </c>
      <c r="D14" s="32" t="s">
        <v>78</v>
      </c>
      <c r="E14" s="45" t="s">
        <v>97</v>
      </c>
      <c r="F14" s="148">
        <v>1</v>
      </c>
      <c r="G14" s="149">
        <v>2</v>
      </c>
      <c r="H14" s="150">
        <v>1</v>
      </c>
      <c r="I14" s="149">
        <v>1</v>
      </c>
      <c r="J14" s="30" t="s">
        <v>98</v>
      </c>
      <c r="K14" s="67">
        <v>38078</v>
      </c>
      <c r="L14" s="67">
        <v>38078</v>
      </c>
      <c r="M14" s="162"/>
      <c r="N14" s="53" t="s">
        <v>169</v>
      </c>
      <c r="O14" s="65" t="s">
        <v>193</v>
      </c>
      <c r="P14" s="166"/>
      <c r="Q14" s="58"/>
      <c r="R14" s="8"/>
      <c r="S14" s="8"/>
      <c r="T14" s="8"/>
      <c r="U14" s="8"/>
      <c r="V14" s="8"/>
    </row>
    <row r="15" spans="1:22" s="9" customFormat="1" ht="15" customHeight="1">
      <c r="A15" s="145">
        <v>34</v>
      </c>
      <c r="B15" s="146">
        <v>210</v>
      </c>
      <c r="C15" s="62" t="s">
        <v>70</v>
      </c>
      <c r="D15" s="32" t="s">
        <v>79</v>
      </c>
      <c r="E15" s="45" t="s">
        <v>99</v>
      </c>
      <c r="F15" s="148">
        <v>1</v>
      </c>
      <c r="G15" s="149">
        <v>2</v>
      </c>
      <c r="H15" s="150">
        <v>1</v>
      </c>
      <c r="I15" s="149">
        <v>1</v>
      </c>
      <c r="J15" s="30"/>
      <c r="K15" s="68"/>
      <c r="L15" s="68"/>
      <c r="M15" s="162">
        <v>0</v>
      </c>
      <c r="N15" s="53" t="s">
        <v>100</v>
      </c>
      <c r="O15" s="65" t="s">
        <v>194</v>
      </c>
      <c r="P15" s="166"/>
      <c r="Q15" s="58"/>
      <c r="R15" s="8"/>
      <c r="S15" s="8"/>
      <c r="T15" s="8"/>
      <c r="U15" s="8"/>
      <c r="V15" s="8"/>
    </row>
    <row r="16" spans="1:22" s="9" customFormat="1" ht="15" customHeight="1">
      <c r="A16" s="145">
        <v>34</v>
      </c>
      <c r="B16" s="146">
        <v>211</v>
      </c>
      <c r="C16" s="62" t="s">
        <v>70</v>
      </c>
      <c r="D16" s="32" t="s">
        <v>80</v>
      </c>
      <c r="E16" s="45" t="s">
        <v>101</v>
      </c>
      <c r="F16" s="148">
        <v>1</v>
      </c>
      <c r="G16" s="149">
        <v>2</v>
      </c>
      <c r="H16" s="150">
        <v>0</v>
      </c>
      <c r="I16" s="149">
        <v>0</v>
      </c>
      <c r="J16" s="30"/>
      <c r="K16" s="68"/>
      <c r="L16" s="68"/>
      <c r="M16" s="162">
        <v>2</v>
      </c>
      <c r="N16" s="53" t="s">
        <v>133</v>
      </c>
      <c r="O16" s="65" t="s">
        <v>195</v>
      </c>
      <c r="P16" s="166"/>
      <c r="Q16" s="58"/>
      <c r="R16" s="8"/>
      <c r="S16" s="8"/>
      <c r="T16" s="8"/>
      <c r="U16" s="8"/>
      <c r="V16" s="8"/>
    </row>
    <row r="17" spans="1:22" s="9" customFormat="1" ht="30" customHeight="1">
      <c r="A17" s="145">
        <v>34</v>
      </c>
      <c r="B17" s="146">
        <v>212</v>
      </c>
      <c r="C17" s="62" t="s">
        <v>70</v>
      </c>
      <c r="D17" s="32" t="s">
        <v>81</v>
      </c>
      <c r="E17" s="45" t="s">
        <v>124</v>
      </c>
      <c r="F17" s="148">
        <v>1</v>
      </c>
      <c r="G17" s="149">
        <v>2</v>
      </c>
      <c r="H17" s="150">
        <v>1</v>
      </c>
      <c r="I17" s="149">
        <v>1</v>
      </c>
      <c r="J17" s="30"/>
      <c r="K17" s="68"/>
      <c r="L17" s="68"/>
      <c r="M17" s="162">
        <v>0</v>
      </c>
      <c r="N17" s="54" t="s">
        <v>185</v>
      </c>
      <c r="O17" s="65" t="s">
        <v>196</v>
      </c>
      <c r="P17" s="166"/>
      <c r="Q17" s="58"/>
      <c r="R17" s="8"/>
      <c r="S17" s="8"/>
      <c r="T17" s="8"/>
      <c r="U17" s="8"/>
      <c r="V17" s="8"/>
    </row>
    <row r="18" spans="1:22" s="9" customFormat="1" ht="30" customHeight="1">
      <c r="A18" s="145">
        <v>34</v>
      </c>
      <c r="B18" s="146">
        <v>213</v>
      </c>
      <c r="C18" s="62" t="s">
        <v>70</v>
      </c>
      <c r="D18" s="32" t="s">
        <v>82</v>
      </c>
      <c r="E18" s="49" t="s">
        <v>126</v>
      </c>
      <c r="F18" s="148">
        <v>1</v>
      </c>
      <c r="G18" s="149">
        <v>2</v>
      </c>
      <c r="H18" s="150">
        <v>1</v>
      </c>
      <c r="I18" s="149">
        <v>1</v>
      </c>
      <c r="J18" s="30"/>
      <c r="K18" s="68"/>
      <c r="L18" s="68"/>
      <c r="M18" s="162">
        <v>3</v>
      </c>
      <c r="N18" s="54" t="s">
        <v>134</v>
      </c>
      <c r="O18" s="65" t="s">
        <v>197</v>
      </c>
      <c r="P18" s="166"/>
      <c r="Q18" s="58"/>
      <c r="R18" s="8"/>
      <c r="S18" s="8"/>
      <c r="T18" s="8"/>
      <c r="U18" s="8"/>
      <c r="V18" s="8"/>
    </row>
    <row r="19" spans="1:22" s="9" customFormat="1" ht="15" customHeight="1">
      <c r="A19" s="145">
        <v>34</v>
      </c>
      <c r="B19" s="146">
        <v>214</v>
      </c>
      <c r="C19" s="62" t="s">
        <v>70</v>
      </c>
      <c r="D19" s="46" t="s">
        <v>164</v>
      </c>
      <c r="E19" s="45" t="s">
        <v>127</v>
      </c>
      <c r="F19" s="148">
        <v>1</v>
      </c>
      <c r="G19" s="149">
        <v>2</v>
      </c>
      <c r="H19" s="150">
        <v>1</v>
      </c>
      <c r="I19" s="149">
        <v>1</v>
      </c>
      <c r="J19" s="30" t="s">
        <v>102</v>
      </c>
      <c r="K19" s="67">
        <v>39891</v>
      </c>
      <c r="L19" s="67">
        <v>39904</v>
      </c>
      <c r="M19" s="162"/>
      <c r="N19" s="53" t="s">
        <v>135</v>
      </c>
      <c r="O19" s="65" t="s">
        <v>198</v>
      </c>
      <c r="P19" s="166"/>
      <c r="Q19" s="58"/>
      <c r="R19" s="8"/>
      <c r="S19" s="8"/>
      <c r="T19" s="8"/>
      <c r="U19" s="8"/>
      <c r="V19" s="8"/>
    </row>
    <row r="20" spans="1:22" s="9" customFormat="1" ht="15" customHeight="1">
      <c r="A20" s="145">
        <v>34</v>
      </c>
      <c r="B20" s="146">
        <v>215</v>
      </c>
      <c r="C20" s="62" t="s">
        <v>70</v>
      </c>
      <c r="D20" s="32" t="s">
        <v>83</v>
      </c>
      <c r="E20" s="45" t="s">
        <v>128</v>
      </c>
      <c r="F20" s="148">
        <v>1</v>
      </c>
      <c r="G20" s="149">
        <v>2</v>
      </c>
      <c r="H20" s="150">
        <v>0</v>
      </c>
      <c r="I20" s="149">
        <v>0</v>
      </c>
      <c r="J20" s="30"/>
      <c r="K20" s="68"/>
      <c r="L20" s="68"/>
      <c r="M20" s="162">
        <v>0</v>
      </c>
      <c r="N20" s="53" t="s">
        <v>103</v>
      </c>
      <c r="O20" s="65" t="s">
        <v>199</v>
      </c>
      <c r="P20" s="166"/>
      <c r="Q20" s="58"/>
      <c r="R20" s="8"/>
      <c r="S20" s="8"/>
      <c r="T20" s="8"/>
      <c r="U20" s="8"/>
      <c r="V20" s="8"/>
    </row>
    <row r="21" spans="1:22" s="9" customFormat="1" ht="15" customHeight="1">
      <c r="A21" s="145">
        <v>34</v>
      </c>
      <c r="B21" s="146">
        <v>302</v>
      </c>
      <c r="C21" s="62" t="s">
        <v>70</v>
      </c>
      <c r="D21" s="32" t="s">
        <v>84</v>
      </c>
      <c r="E21" s="45" t="s">
        <v>128</v>
      </c>
      <c r="F21" s="148">
        <v>1</v>
      </c>
      <c r="G21" s="149">
        <v>2</v>
      </c>
      <c r="H21" s="150">
        <v>1</v>
      </c>
      <c r="I21" s="149">
        <v>1</v>
      </c>
      <c r="J21" s="30"/>
      <c r="K21" s="68"/>
      <c r="L21" s="68"/>
      <c r="M21" s="162">
        <v>0</v>
      </c>
      <c r="N21" s="53" t="s">
        <v>104</v>
      </c>
      <c r="O21" s="65" t="s">
        <v>200</v>
      </c>
      <c r="P21" s="166"/>
      <c r="Q21" s="58"/>
      <c r="R21" s="8"/>
      <c r="S21" s="8"/>
      <c r="T21" s="8"/>
      <c r="U21" s="8"/>
      <c r="V21" s="8"/>
    </row>
    <row r="22" spans="1:22" s="9" customFormat="1" ht="15" customHeight="1">
      <c r="A22" s="145">
        <v>34</v>
      </c>
      <c r="B22" s="146">
        <v>304</v>
      </c>
      <c r="C22" s="62" t="s">
        <v>70</v>
      </c>
      <c r="D22" s="32" t="s">
        <v>85</v>
      </c>
      <c r="E22" s="45" t="s">
        <v>105</v>
      </c>
      <c r="F22" s="148">
        <v>1</v>
      </c>
      <c r="G22" s="149">
        <v>2</v>
      </c>
      <c r="H22" s="150">
        <v>0</v>
      </c>
      <c r="I22" s="149">
        <v>0</v>
      </c>
      <c r="J22" s="30"/>
      <c r="K22" s="68"/>
      <c r="L22" s="68"/>
      <c r="M22" s="162">
        <v>0</v>
      </c>
      <c r="N22" s="53" t="s">
        <v>106</v>
      </c>
      <c r="O22" s="65" t="s">
        <v>201</v>
      </c>
      <c r="P22" s="166"/>
      <c r="Q22" s="58"/>
      <c r="R22" s="8"/>
      <c r="S22" s="8"/>
      <c r="T22" s="8"/>
      <c r="U22" s="8"/>
      <c r="V22" s="8"/>
    </row>
    <row r="23" spans="1:22" s="9" customFormat="1" ht="15" customHeight="1">
      <c r="A23" s="145">
        <v>34</v>
      </c>
      <c r="B23" s="146">
        <v>307</v>
      </c>
      <c r="C23" s="62" t="s">
        <v>70</v>
      </c>
      <c r="D23" s="32" t="s">
        <v>86</v>
      </c>
      <c r="E23" s="45" t="s">
        <v>107</v>
      </c>
      <c r="F23" s="148">
        <v>2</v>
      </c>
      <c r="G23" s="149">
        <v>2</v>
      </c>
      <c r="H23" s="150">
        <v>0</v>
      </c>
      <c r="I23" s="149">
        <v>0</v>
      </c>
      <c r="J23" s="30"/>
      <c r="K23" s="68"/>
      <c r="L23" s="68"/>
      <c r="M23" s="162">
        <v>2</v>
      </c>
      <c r="N23" s="53" t="s">
        <v>136</v>
      </c>
      <c r="O23" s="65" t="s">
        <v>191</v>
      </c>
      <c r="P23" s="166"/>
      <c r="Q23" s="58"/>
      <c r="R23" s="8"/>
      <c r="S23" s="8"/>
      <c r="T23" s="8"/>
      <c r="U23" s="8"/>
      <c r="V23" s="8"/>
    </row>
    <row r="24" spans="1:22" s="9" customFormat="1" ht="15" customHeight="1">
      <c r="A24" s="145">
        <v>34</v>
      </c>
      <c r="B24" s="146">
        <v>309</v>
      </c>
      <c r="C24" s="62" t="s">
        <v>70</v>
      </c>
      <c r="D24" s="32" t="s">
        <v>108</v>
      </c>
      <c r="E24" s="45" t="s">
        <v>109</v>
      </c>
      <c r="F24" s="148">
        <v>1</v>
      </c>
      <c r="G24" s="149">
        <v>2</v>
      </c>
      <c r="H24" s="150">
        <v>0</v>
      </c>
      <c r="I24" s="149">
        <v>0</v>
      </c>
      <c r="J24" s="30"/>
      <c r="K24" s="68"/>
      <c r="L24" s="68"/>
      <c r="M24" s="162">
        <v>0</v>
      </c>
      <c r="N24" s="53"/>
      <c r="O24" s="65"/>
      <c r="P24" s="166">
        <v>1</v>
      </c>
      <c r="Q24" s="58"/>
      <c r="R24" s="8"/>
      <c r="S24" s="8"/>
      <c r="T24" s="8"/>
      <c r="U24" s="8"/>
      <c r="V24" s="8"/>
    </row>
    <row r="25" spans="1:22" s="9" customFormat="1" ht="15" customHeight="1">
      <c r="A25" s="145">
        <v>34</v>
      </c>
      <c r="B25" s="146">
        <v>368</v>
      </c>
      <c r="C25" s="62" t="s">
        <v>70</v>
      </c>
      <c r="D25" s="46" t="s">
        <v>161</v>
      </c>
      <c r="E25" s="45" t="s">
        <v>110</v>
      </c>
      <c r="F25" s="148">
        <v>1</v>
      </c>
      <c r="G25" s="149">
        <v>2</v>
      </c>
      <c r="H25" s="150">
        <v>0</v>
      </c>
      <c r="I25" s="149">
        <v>0</v>
      </c>
      <c r="J25" s="30"/>
      <c r="K25" s="68"/>
      <c r="L25" s="68"/>
      <c r="M25" s="162">
        <v>2</v>
      </c>
      <c r="N25" s="53"/>
      <c r="O25" s="65"/>
      <c r="P25" s="166">
        <v>0</v>
      </c>
      <c r="Q25" s="58"/>
      <c r="R25" s="8"/>
      <c r="S25" s="8"/>
      <c r="T25" s="8"/>
      <c r="U25" s="8"/>
      <c r="V25" s="8"/>
    </row>
    <row r="26" spans="1:22" s="9" customFormat="1" ht="30" customHeight="1">
      <c r="A26" s="145">
        <v>34</v>
      </c>
      <c r="B26" s="146">
        <v>369</v>
      </c>
      <c r="C26" s="62" t="s">
        <v>70</v>
      </c>
      <c r="D26" s="32" t="s">
        <v>88</v>
      </c>
      <c r="E26" s="45" t="s">
        <v>158</v>
      </c>
      <c r="F26" s="148">
        <v>1</v>
      </c>
      <c r="G26" s="149">
        <v>2</v>
      </c>
      <c r="H26" s="150">
        <v>0</v>
      </c>
      <c r="I26" s="149">
        <v>0</v>
      </c>
      <c r="J26" s="30"/>
      <c r="K26" s="68"/>
      <c r="L26" s="68"/>
      <c r="M26" s="162">
        <v>0</v>
      </c>
      <c r="N26" s="54" t="s">
        <v>202</v>
      </c>
      <c r="O26" s="65" t="s">
        <v>191</v>
      </c>
      <c r="P26" s="166"/>
      <c r="Q26" s="58"/>
      <c r="R26" s="8"/>
      <c r="S26" s="8"/>
      <c r="T26" s="8"/>
      <c r="U26" s="8"/>
      <c r="V26" s="8"/>
    </row>
    <row r="27" spans="1:22" s="9" customFormat="1" ht="15" customHeight="1">
      <c r="A27" s="117">
        <v>34</v>
      </c>
      <c r="B27" s="103">
        <v>431</v>
      </c>
      <c r="C27" s="79" t="s">
        <v>70</v>
      </c>
      <c r="D27" s="80" t="s">
        <v>162</v>
      </c>
      <c r="E27" s="81" t="s">
        <v>111</v>
      </c>
      <c r="F27" s="151">
        <v>1</v>
      </c>
      <c r="G27" s="152">
        <v>2</v>
      </c>
      <c r="H27" s="153">
        <v>0</v>
      </c>
      <c r="I27" s="152">
        <v>0</v>
      </c>
      <c r="J27" s="83"/>
      <c r="K27" s="84"/>
      <c r="L27" s="84"/>
      <c r="M27" s="163">
        <v>0</v>
      </c>
      <c r="N27" s="55"/>
      <c r="O27" s="85"/>
      <c r="P27" s="103">
        <v>0</v>
      </c>
      <c r="Q27" s="58"/>
      <c r="R27" s="8"/>
      <c r="S27" s="8"/>
      <c r="T27" s="8"/>
      <c r="U27" s="8"/>
      <c r="V27" s="8"/>
    </row>
    <row r="28" spans="1:22" s="9" customFormat="1" ht="15" customHeight="1">
      <c r="A28" s="117">
        <v>34</v>
      </c>
      <c r="B28" s="103">
        <v>462</v>
      </c>
      <c r="C28" s="79" t="s">
        <v>70</v>
      </c>
      <c r="D28" s="86" t="s">
        <v>89</v>
      </c>
      <c r="E28" s="81" t="s">
        <v>129</v>
      </c>
      <c r="F28" s="151">
        <v>1</v>
      </c>
      <c r="G28" s="152">
        <v>2</v>
      </c>
      <c r="H28" s="153">
        <v>0</v>
      </c>
      <c r="I28" s="152">
        <v>0</v>
      </c>
      <c r="J28" s="83"/>
      <c r="K28" s="84"/>
      <c r="L28" s="84"/>
      <c r="M28" s="163">
        <v>2</v>
      </c>
      <c r="N28" s="53" t="s">
        <v>137</v>
      </c>
      <c r="O28" s="85" t="s">
        <v>193</v>
      </c>
      <c r="P28" s="103"/>
      <c r="Q28" s="58"/>
      <c r="R28" s="8"/>
      <c r="S28" s="8"/>
      <c r="T28" s="8"/>
      <c r="U28" s="8"/>
      <c r="V28" s="8"/>
    </row>
    <row r="29" spans="1:22" s="9" customFormat="1" ht="15" customHeight="1" thickBot="1">
      <c r="A29" s="117">
        <v>34</v>
      </c>
      <c r="B29" s="147">
        <v>545</v>
      </c>
      <c r="C29" s="79" t="s">
        <v>70</v>
      </c>
      <c r="D29" s="87" t="s">
        <v>163</v>
      </c>
      <c r="E29" s="81" t="s">
        <v>130</v>
      </c>
      <c r="F29" s="154">
        <v>1</v>
      </c>
      <c r="G29" s="155">
        <v>2</v>
      </c>
      <c r="H29" s="156">
        <v>0</v>
      </c>
      <c r="I29" s="155">
        <v>1</v>
      </c>
      <c r="J29" s="89"/>
      <c r="K29" s="90"/>
      <c r="L29" s="90"/>
      <c r="M29" s="164">
        <v>3</v>
      </c>
      <c r="N29" s="50"/>
      <c r="O29" s="91"/>
      <c r="P29" s="147">
        <v>1</v>
      </c>
      <c r="Q29" s="58"/>
      <c r="R29" s="8"/>
      <c r="S29" s="8"/>
      <c r="T29" s="8"/>
      <c r="U29" s="8"/>
      <c r="V29" s="8"/>
    </row>
    <row r="30" spans="1:22" s="9" customFormat="1" ht="18" customHeight="1" thickBot="1">
      <c r="A30" s="92"/>
      <c r="B30" s="93"/>
      <c r="C30" s="249" t="s">
        <v>5</v>
      </c>
      <c r="D30" s="250"/>
      <c r="E30" s="94"/>
      <c r="F30" s="157"/>
      <c r="G30" s="158"/>
      <c r="H30" s="159">
        <f>SUM(H7:H29)</f>
        <v>12</v>
      </c>
      <c r="I30" s="160">
        <f>SUM(I7:I29)</f>
        <v>14</v>
      </c>
      <c r="J30" s="161">
        <f>COUNTA(J7:J29)</f>
        <v>5</v>
      </c>
      <c r="K30" s="95"/>
      <c r="L30" s="95"/>
      <c r="M30" s="165"/>
      <c r="N30" s="161">
        <f>COUNTA(N7:N29)</f>
        <v>19</v>
      </c>
      <c r="O30" s="96"/>
      <c r="P30" s="167"/>
      <c r="Q30" s="58"/>
      <c r="R30" s="8"/>
      <c r="S30" s="8"/>
      <c r="T30" s="8"/>
      <c r="U30" s="8"/>
      <c r="V30" s="8"/>
    </row>
    <row r="31" spans="10:14" ht="12.75">
      <c r="J31" s="63"/>
      <c r="K31" s="63"/>
      <c r="L31" s="63"/>
      <c r="M31" s="63"/>
      <c r="N31" s="63"/>
    </row>
  </sheetData>
  <sheetProtection/>
  <mergeCells count="15">
    <mergeCell ref="O2:P2"/>
    <mergeCell ref="C30:D30"/>
    <mergeCell ref="J4:M4"/>
    <mergeCell ref="N4:P4"/>
    <mergeCell ref="N5:O5"/>
    <mergeCell ref="J5:L5"/>
    <mergeCell ref="A4:A6"/>
    <mergeCell ref="C4:C6"/>
    <mergeCell ref="B4:B6"/>
    <mergeCell ref="I4:I6"/>
    <mergeCell ref="E4:E6"/>
    <mergeCell ref="G4:G6"/>
    <mergeCell ref="H4:H6"/>
    <mergeCell ref="F4:F6"/>
    <mergeCell ref="D4:D6"/>
  </mergeCells>
  <printOptions horizontalCentered="1"/>
  <pageMargins left="0.3937007874015748" right="0.3937007874015748" top="0.5905511811023623" bottom="0.5905511811023623" header="0.5118110236220472" footer="0.31496062992125984"/>
  <pageSetup firstPageNumber="225" useFirstPageNumber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zoomScale="102" zoomScaleNormal="102" zoomScaleSheetLayoutView="10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23.625" style="2" customWidth="1"/>
    <col min="6" max="6" width="11.625" style="2" customWidth="1"/>
    <col min="7" max="7" width="8.125" style="2" customWidth="1"/>
    <col min="8" max="8" width="21.625" style="2" customWidth="1"/>
    <col min="9" max="10" width="9.125" style="2" customWidth="1"/>
    <col min="11" max="11" width="21.625" style="2" customWidth="1"/>
    <col min="12" max="20" width="3.375" style="2" customWidth="1"/>
    <col min="21" max="21" width="6.625" style="2" customWidth="1"/>
    <col min="22" max="16384" width="9.00390625" style="2" customWidth="1"/>
  </cols>
  <sheetData>
    <row r="1" spans="1:2" ht="12" thickBot="1">
      <c r="A1" s="26" t="s">
        <v>15</v>
      </c>
      <c r="B1" s="26"/>
    </row>
    <row r="2" spans="1:21" ht="22.5" customHeight="1" thickBot="1">
      <c r="A2" s="4" t="s">
        <v>34</v>
      </c>
      <c r="R2" s="247" t="s">
        <v>90</v>
      </c>
      <c r="S2" s="262"/>
      <c r="T2" s="262"/>
      <c r="U2" s="248"/>
    </row>
    <row r="3" ht="12" thickBot="1"/>
    <row r="4" spans="1:21" s="1" customFormat="1" ht="18" customHeight="1">
      <c r="A4" s="223" t="s">
        <v>26</v>
      </c>
      <c r="B4" s="229" t="s">
        <v>170</v>
      </c>
      <c r="C4" s="264" t="s">
        <v>59</v>
      </c>
      <c r="D4" s="238" t="s">
        <v>60</v>
      </c>
      <c r="E4" s="251" t="s">
        <v>67</v>
      </c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3"/>
      <c r="U4" s="269" t="s">
        <v>19</v>
      </c>
    </row>
    <row r="5" spans="1:21" s="1" customFormat="1" ht="18" customHeight="1">
      <c r="A5" s="224"/>
      <c r="B5" s="230"/>
      <c r="C5" s="265"/>
      <c r="D5" s="267"/>
      <c r="E5" s="22"/>
      <c r="F5" s="20"/>
      <c r="G5" s="69"/>
      <c r="H5" s="23"/>
      <c r="I5" s="23"/>
      <c r="J5" s="23"/>
      <c r="K5" s="23"/>
      <c r="L5" s="254" t="s">
        <v>171</v>
      </c>
      <c r="M5" s="256"/>
      <c r="N5" s="256"/>
      <c r="O5" s="256"/>
      <c r="P5" s="256"/>
      <c r="Q5" s="256"/>
      <c r="R5" s="256"/>
      <c r="S5" s="256"/>
      <c r="T5" s="276"/>
      <c r="U5" s="270"/>
    </row>
    <row r="6" spans="1:21" s="1" customFormat="1" ht="18" customHeight="1">
      <c r="A6" s="224"/>
      <c r="B6" s="230"/>
      <c r="C6" s="265"/>
      <c r="D6" s="267"/>
      <c r="E6" s="273" t="s">
        <v>32</v>
      </c>
      <c r="F6" s="17"/>
      <c r="G6" s="257" t="s">
        <v>31</v>
      </c>
      <c r="H6" s="257"/>
      <c r="I6" s="257"/>
      <c r="J6" s="258"/>
      <c r="K6" s="258"/>
      <c r="L6" s="259" t="s">
        <v>203</v>
      </c>
      <c r="M6" s="260"/>
      <c r="N6" s="261"/>
      <c r="O6" s="258" t="s">
        <v>204</v>
      </c>
      <c r="P6" s="260"/>
      <c r="Q6" s="261"/>
      <c r="R6" s="258" t="s">
        <v>205</v>
      </c>
      <c r="S6" s="260"/>
      <c r="T6" s="275"/>
      <c r="U6" s="271"/>
    </row>
    <row r="7" spans="1:21" ht="56.25" customHeight="1">
      <c r="A7" s="225"/>
      <c r="B7" s="231"/>
      <c r="C7" s="266"/>
      <c r="D7" s="268"/>
      <c r="E7" s="274"/>
      <c r="F7" s="18" t="s">
        <v>27</v>
      </c>
      <c r="G7" s="70" t="s">
        <v>28</v>
      </c>
      <c r="H7" s="19" t="s">
        <v>30</v>
      </c>
      <c r="I7" s="19" t="s">
        <v>29</v>
      </c>
      <c r="J7" s="21" t="s">
        <v>61</v>
      </c>
      <c r="K7" s="21" t="s">
        <v>172</v>
      </c>
      <c r="L7" s="39" t="s">
        <v>65</v>
      </c>
      <c r="M7" s="40" t="s">
        <v>62</v>
      </c>
      <c r="N7" s="41" t="s">
        <v>33</v>
      </c>
      <c r="O7" s="42" t="s">
        <v>65</v>
      </c>
      <c r="P7" s="40" t="s">
        <v>62</v>
      </c>
      <c r="Q7" s="43" t="s">
        <v>33</v>
      </c>
      <c r="R7" s="41" t="s">
        <v>65</v>
      </c>
      <c r="S7" s="40" t="s">
        <v>62</v>
      </c>
      <c r="T7" s="41" t="s">
        <v>33</v>
      </c>
      <c r="U7" s="272"/>
    </row>
    <row r="8" spans="1:21" s="9" customFormat="1" ht="15" customHeight="1">
      <c r="A8" s="145">
        <v>34</v>
      </c>
      <c r="B8" s="146">
        <v>100</v>
      </c>
      <c r="C8" s="62" t="s">
        <v>70</v>
      </c>
      <c r="D8" s="31" t="s">
        <v>71</v>
      </c>
      <c r="E8" s="34"/>
      <c r="F8" s="35"/>
      <c r="G8" s="35"/>
      <c r="H8" s="35"/>
      <c r="I8" s="35"/>
      <c r="J8" s="32"/>
      <c r="K8" s="32"/>
      <c r="L8" s="62"/>
      <c r="M8" s="61"/>
      <c r="N8" s="61"/>
      <c r="O8" s="61"/>
      <c r="P8" s="61"/>
      <c r="Q8" s="61"/>
      <c r="R8" s="61"/>
      <c r="S8" s="61"/>
      <c r="T8" s="66"/>
      <c r="U8" s="174">
        <v>1</v>
      </c>
    </row>
    <row r="9" spans="1:21" s="9" customFormat="1" ht="15" customHeight="1">
      <c r="A9" s="145">
        <v>34</v>
      </c>
      <c r="B9" s="146">
        <v>202</v>
      </c>
      <c r="C9" s="62" t="s">
        <v>70</v>
      </c>
      <c r="D9" s="31" t="s">
        <v>72</v>
      </c>
      <c r="E9" s="34"/>
      <c r="F9" s="35"/>
      <c r="G9" s="35"/>
      <c r="H9" s="35"/>
      <c r="I9" s="35"/>
      <c r="J9" s="32"/>
      <c r="K9" s="32"/>
      <c r="L9" s="62"/>
      <c r="M9" s="61"/>
      <c r="N9" s="61"/>
      <c r="O9" s="61"/>
      <c r="P9" s="61"/>
      <c r="Q9" s="61"/>
      <c r="R9" s="61"/>
      <c r="S9" s="61"/>
      <c r="T9" s="66"/>
      <c r="U9" s="174">
        <v>0</v>
      </c>
    </row>
    <row r="10" spans="1:21" s="9" customFormat="1" ht="15" customHeight="1">
      <c r="A10" s="145">
        <v>34</v>
      </c>
      <c r="B10" s="146">
        <v>203</v>
      </c>
      <c r="C10" s="62" t="s">
        <v>70</v>
      </c>
      <c r="D10" s="32" t="s">
        <v>73</v>
      </c>
      <c r="E10" s="34"/>
      <c r="F10" s="35"/>
      <c r="G10" s="35"/>
      <c r="H10" s="35"/>
      <c r="I10" s="35"/>
      <c r="J10" s="32"/>
      <c r="K10" s="32"/>
      <c r="L10" s="62"/>
      <c r="M10" s="61"/>
      <c r="N10" s="61"/>
      <c r="O10" s="61"/>
      <c r="P10" s="61"/>
      <c r="Q10" s="61"/>
      <c r="R10" s="61"/>
      <c r="S10" s="61"/>
      <c r="T10" s="66"/>
      <c r="U10" s="174">
        <v>0</v>
      </c>
    </row>
    <row r="11" spans="1:21" s="9" customFormat="1" ht="15" customHeight="1">
      <c r="A11" s="145">
        <v>34</v>
      </c>
      <c r="B11" s="146">
        <v>204</v>
      </c>
      <c r="C11" s="62" t="s">
        <v>70</v>
      </c>
      <c r="D11" s="32" t="s">
        <v>74</v>
      </c>
      <c r="E11" s="34"/>
      <c r="F11" s="35"/>
      <c r="G11" s="35"/>
      <c r="H11" s="35"/>
      <c r="I11" s="35"/>
      <c r="J11" s="32"/>
      <c r="K11" s="32"/>
      <c r="L11" s="62"/>
      <c r="M11" s="61"/>
      <c r="N11" s="61"/>
      <c r="O11" s="61"/>
      <c r="P11" s="61"/>
      <c r="Q11" s="61"/>
      <c r="R11" s="61"/>
      <c r="S11" s="61"/>
      <c r="T11" s="66"/>
      <c r="U11" s="175">
        <v>0</v>
      </c>
    </row>
    <row r="12" spans="1:21" s="9" customFormat="1" ht="15" customHeight="1">
      <c r="A12" s="145">
        <v>34</v>
      </c>
      <c r="B12" s="146">
        <v>205</v>
      </c>
      <c r="C12" s="62" t="s">
        <v>70</v>
      </c>
      <c r="D12" s="32" t="s">
        <v>75</v>
      </c>
      <c r="E12" s="34"/>
      <c r="F12" s="35"/>
      <c r="G12" s="35"/>
      <c r="H12" s="35"/>
      <c r="I12" s="35"/>
      <c r="J12" s="32"/>
      <c r="K12" s="32"/>
      <c r="L12" s="62"/>
      <c r="M12" s="61"/>
      <c r="N12" s="61"/>
      <c r="O12" s="61"/>
      <c r="P12" s="61"/>
      <c r="Q12" s="61"/>
      <c r="R12" s="61"/>
      <c r="S12" s="61"/>
      <c r="T12" s="66"/>
      <c r="U12" s="175">
        <v>0</v>
      </c>
    </row>
    <row r="13" spans="1:21" s="9" customFormat="1" ht="39.75" customHeight="1">
      <c r="A13" s="145">
        <v>34</v>
      </c>
      <c r="B13" s="146">
        <v>207</v>
      </c>
      <c r="C13" s="62" t="s">
        <v>70</v>
      </c>
      <c r="D13" s="32" t="s">
        <v>76</v>
      </c>
      <c r="E13" s="45" t="s">
        <v>138</v>
      </c>
      <c r="F13" s="56" t="s">
        <v>174</v>
      </c>
      <c r="G13" s="61" t="s">
        <v>150</v>
      </c>
      <c r="H13" s="57" t="s">
        <v>157</v>
      </c>
      <c r="I13" s="56" t="s">
        <v>207</v>
      </c>
      <c r="J13" s="56" t="s">
        <v>208</v>
      </c>
      <c r="K13" s="46" t="s">
        <v>217</v>
      </c>
      <c r="L13" s="48" t="s">
        <v>151</v>
      </c>
      <c r="M13" s="61"/>
      <c r="N13" s="61"/>
      <c r="O13" s="16" t="s">
        <v>151</v>
      </c>
      <c r="P13" s="61"/>
      <c r="Q13" s="61"/>
      <c r="R13" s="61"/>
      <c r="S13" s="61"/>
      <c r="T13" s="66"/>
      <c r="U13" s="175">
        <v>1</v>
      </c>
    </row>
    <row r="14" spans="1:21" s="9" customFormat="1" ht="15" customHeight="1">
      <c r="A14" s="145">
        <v>34</v>
      </c>
      <c r="B14" s="146">
        <v>208</v>
      </c>
      <c r="C14" s="62" t="s">
        <v>70</v>
      </c>
      <c r="D14" s="32" t="s">
        <v>77</v>
      </c>
      <c r="E14" s="34"/>
      <c r="F14" s="35"/>
      <c r="G14" s="61"/>
      <c r="H14" s="35"/>
      <c r="I14" s="35"/>
      <c r="J14" s="32"/>
      <c r="K14" s="32"/>
      <c r="L14" s="62"/>
      <c r="M14" s="61"/>
      <c r="N14" s="61"/>
      <c r="O14" s="61"/>
      <c r="P14" s="61"/>
      <c r="Q14" s="61"/>
      <c r="R14" s="61"/>
      <c r="S14" s="61"/>
      <c r="T14" s="66"/>
      <c r="U14" s="175">
        <v>0</v>
      </c>
    </row>
    <row r="15" spans="1:21" s="9" customFormat="1" ht="30" customHeight="1">
      <c r="A15" s="145">
        <v>34</v>
      </c>
      <c r="B15" s="146">
        <v>209</v>
      </c>
      <c r="C15" s="62" t="s">
        <v>70</v>
      </c>
      <c r="D15" s="32" t="s">
        <v>78</v>
      </c>
      <c r="E15" s="45" t="s">
        <v>141</v>
      </c>
      <c r="F15" s="35"/>
      <c r="G15" s="61" t="s">
        <v>152</v>
      </c>
      <c r="H15" s="56" t="s">
        <v>139</v>
      </c>
      <c r="I15" s="56" t="s">
        <v>209</v>
      </c>
      <c r="J15" s="56" t="s">
        <v>209</v>
      </c>
      <c r="K15" s="32"/>
      <c r="L15" s="48" t="s">
        <v>153</v>
      </c>
      <c r="M15" s="61"/>
      <c r="N15" s="61"/>
      <c r="O15" s="16" t="s">
        <v>153</v>
      </c>
      <c r="P15" s="61"/>
      <c r="Q15" s="61"/>
      <c r="R15" s="61"/>
      <c r="S15" s="61"/>
      <c r="T15" s="66"/>
      <c r="U15" s="175">
        <v>0</v>
      </c>
    </row>
    <row r="16" spans="1:21" s="9" customFormat="1" ht="15" customHeight="1">
      <c r="A16" s="145">
        <v>34</v>
      </c>
      <c r="B16" s="146">
        <v>210</v>
      </c>
      <c r="C16" s="62" t="s">
        <v>70</v>
      </c>
      <c r="D16" s="32" t="s">
        <v>79</v>
      </c>
      <c r="E16" s="34"/>
      <c r="F16" s="35"/>
      <c r="G16" s="61"/>
      <c r="H16" s="35"/>
      <c r="I16" s="35"/>
      <c r="J16" s="32"/>
      <c r="K16" s="32"/>
      <c r="L16" s="62"/>
      <c r="M16" s="61"/>
      <c r="N16" s="61"/>
      <c r="O16" s="61"/>
      <c r="P16" s="61"/>
      <c r="Q16" s="61"/>
      <c r="R16" s="61"/>
      <c r="S16" s="61"/>
      <c r="T16" s="66"/>
      <c r="U16" s="175">
        <v>1</v>
      </c>
    </row>
    <row r="17" spans="1:21" s="9" customFormat="1" ht="15" customHeight="1">
      <c r="A17" s="145">
        <v>34</v>
      </c>
      <c r="B17" s="146">
        <v>211</v>
      </c>
      <c r="C17" s="62" t="s">
        <v>70</v>
      </c>
      <c r="D17" s="32" t="s">
        <v>80</v>
      </c>
      <c r="E17" s="34"/>
      <c r="F17" s="35"/>
      <c r="G17" s="61"/>
      <c r="H17" s="35"/>
      <c r="I17" s="35"/>
      <c r="J17" s="32"/>
      <c r="K17" s="32"/>
      <c r="L17" s="62"/>
      <c r="M17" s="61"/>
      <c r="N17" s="61"/>
      <c r="O17" s="61"/>
      <c r="P17" s="61"/>
      <c r="Q17" s="61"/>
      <c r="R17" s="61"/>
      <c r="S17" s="61"/>
      <c r="T17" s="66"/>
      <c r="U17" s="175">
        <v>0</v>
      </c>
    </row>
    <row r="18" spans="1:21" s="9" customFormat="1" ht="30" customHeight="1">
      <c r="A18" s="145">
        <v>34</v>
      </c>
      <c r="B18" s="146">
        <v>212</v>
      </c>
      <c r="C18" s="62" t="s">
        <v>70</v>
      </c>
      <c r="D18" s="32" t="s">
        <v>81</v>
      </c>
      <c r="E18" s="45" t="s">
        <v>175</v>
      </c>
      <c r="F18" s="35"/>
      <c r="G18" s="61" t="s">
        <v>154</v>
      </c>
      <c r="H18" s="56" t="s">
        <v>206</v>
      </c>
      <c r="I18" s="56" t="s">
        <v>210</v>
      </c>
      <c r="J18" s="56" t="s">
        <v>210</v>
      </c>
      <c r="K18" s="32"/>
      <c r="L18" s="48" t="s">
        <v>155</v>
      </c>
      <c r="M18" s="61"/>
      <c r="N18" s="60"/>
      <c r="O18" s="16" t="s">
        <v>155</v>
      </c>
      <c r="P18" s="61"/>
      <c r="Q18" s="61"/>
      <c r="R18" s="61"/>
      <c r="S18" s="61"/>
      <c r="T18" s="66"/>
      <c r="U18" s="175">
        <v>0</v>
      </c>
    </row>
    <row r="19" spans="1:21" s="9" customFormat="1" ht="15" customHeight="1">
      <c r="A19" s="145">
        <v>34</v>
      </c>
      <c r="B19" s="146">
        <v>213</v>
      </c>
      <c r="C19" s="62" t="s">
        <v>70</v>
      </c>
      <c r="D19" s="32" t="s">
        <v>82</v>
      </c>
      <c r="E19" s="34"/>
      <c r="F19" s="35"/>
      <c r="G19" s="35"/>
      <c r="H19" s="35"/>
      <c r="I19" s="35"/>
      <c r="J19" s="32"/>
      <c r="K19" s="32"/>
      <c r="L19" s="62"/>
      <c r="M19" s="61"/>
      <c r="N19" s="61"/>
      <c r="O19" s="61"/>
      <c r="P19" s="61"/>
      <c r="Q19" s="61"/>
      <c r="R19" s="61"/>
      <c r="S19" s="61"/>
      <c r="T19" s="66"/>
      <c r="U19" s="175">
        <v>0</v>
      </c>
    </row>
    <row r="20" spans="1:21" s="9" customFormat="1" ht="15" customHeight="1">
      <c r="A20" s="145">
        <v>34</v>
      </c>
      <c r="B20" s="146">
        <v>214</v>
      </c>
      <c r="C20" s="62" t="s">
        <v>70</v>
      </c>
      <c r="D20" s="46" t="s">
        <v>164</v>
      </c>
      <c r="E20" s="34"/>
      <c r="F20" s="35"/>
      <c r="G20" s="35"/>
      <c r="H20" s="35"/>
      <c r="I20" s="35"/>
      <c r="J20" s="32"/>
      <c r="K20" s="32"/>
      <c r="L20" s="62"/>
      <c r="M20" s="61"/>
      <c r="N20" s="61"/>
      <c r="O20" s="61"/>
      <c r="P20" s="61"/>
      <c r="Q20" s="61"/>
      <c r="R20" s="61"/>
      <c r="S20" s="61"/>
      <c r="T20" s="66"/>
      <c r="U20" s="175">
        <v>0</v>
      </c>
    </row>
    <row r="21" spans="1:21" s="9" customFormat="1" ht="15" customHeight="1">
      <c r="A21" s="145">
        <v>34</v>
      </c>
      <c r="B21" s="146">
        <v>215</v>
      </c>
      <c r="C21" s="62" t="s">
        <v>70</v>
      </c>
      <c r="D21" s="32" t="s">
        <v>83</v>
      </c>
      <c r="E21" s="34"/>
      <c r="F21" s="35"/>
      <c r="G21" s="35"/>
      <c r="H21" s="35"/>
      <c r="I21" s="35"/>
      <c r="J21" s="32"/>
      <c r="K21" s="32"/>
      <c r="L21" s="62"/>
      <c r="M21" s="61"/>
      <c r="N21" s="61"/>
      <c r="O21" s="61"/>
      <c r="P21" s="61"/>
      <c r="Q21" s="61"/>
      <c r="R21" s="61"/>
      <c r="S21" s="61"/>
      <c r="T21" s="66"/>
      <c r="U21" s="175">
        <v>0</v>
      </c>
    </row>
    <row r="22" spans="1:21" s="9" customFormat="1" ht="15" customHeight="1">
      <c r="A22" s="145">
        <v>34</v>
      </c>
      <c r="B22" s="146">
        <v>302</v>
      </c>
      <c r="C22" s="62" t="s">
        <v>70</v>
      </c>
      <c r="D22" s="32" t="s">
        <v>84</v>
      </c>
      <c r="E22" s="34"/>
      <c r="F22" s="35"/>
      <c r="G22" s="35"/>
      <c r="H22" s="35"/>
      <c r="I22" s="35"/>
      <c r="J22" s="32"/>
      <c r="K22" s="32"/>
      <c r="L22" s="62"/>
      <c r="M22" s="61"/>
      <c r="N22" s="61"/>
      <c r="O22" s="61"/>
      <c r="P22" s="61"/>
      <c r="Q22" s="61"/>
      <c r="R22" s="61"/>
      <c r="S22" s="61"/>
      <c r="T22" s="66"/>
      <c r="U22" s="175">
        <v>0</v>
      </c>
    </row>
    <row r="23" spans="1:21" s="9" customFormat="1" ht="15" customHeight="1">
      <c r="A23" s="145">
        <v>34</v>
      </c>
      <c r="B23" s="146">
        <v>304</v>
      </c>
      <c r="C23" s="62" t="s">
        <v>70</v>
      </c>
      <c r="D23" s="32" t="s">
        <v>85</v>
      </c>
      <c r="E23" s="34"/>
      <c r="F23" s="35"/>
      <c r="G23" s="35"/>
      <c r="H23" s="35"/>
      <c r="I23" s="35"/>
      <c r="J23" s="32"/>
      <c r="K23" s="32"/>
      <c r="L23" s="62"/>
      <c r="M23" s="61"/>
      <c r="N23" s="61"/>
      <c r="O23" s="61"/>
      <c r="P23" s="61"/>
      <c r="Q23" s="61"/>
      <c r="R23" s="61"/>
      <c r="S23" s="61"/>
      <c r="T23" s="66"/>
      <c r="U23" s="175">
        <v>0</v>
      </c>
    </row>
    <row r="24" spans="1:21" s="9" customFormat="1" ht="15" customHeight="1">
      <c r="A24" s="145">
        <v>34</v>
      </c>
      <c r="B24" s="146">
        <v>307</v>
      </c>
      <c r="C24" s="62" t="s">
        <v>70</v>
      </c>
      <c r="D24" s="32" t="s">
        <v>86</v>
      </c>
      <c r="E24" s="34"/>
      <c r="F24" s="35"/>
      <c r="G24" s="35"/>
      <c r="H24" s="35"/>
      <c r="I24" s="35"/>
      <c r="J24" s="32"/>
      <c r="K24" s="32"/>
      <c r="L24" s="62"/>
      <c r="M24" s="61"/>
      <c r="N24" s="61"/>
      <c r="O24" s="61"/>
      <c r="P24" s="61"/>
      <c r="Q24" s="61"/>
      <c r="R24" s="61"/>
      <c r="S24" s="61"/>
      <c r="T24" s="66"/>
      <c r="U24" s="175">
        <v>0</v>
      </c>
    </row>
    <row r="25" spans="1:21" s="9" customFormat="1" ht="15" customHeight="1">
      <c r="A25" s="145">
        <v>34</v>
      </c>
      <c r="B25" s="146">
        <v>309</v>
      </c>
      <c r="C25" s="62" t="s">
        <v>70</v>
      </c>
      <c r="D25" s="32" t="s">
        <v>87</v>
      </c>
      <c r="E25" s="34"/>
      <c r="F25" s="35"/>
      <c r="G25" s="35"/>
      <c r="H25" s="35"/>
      <c r="I25" s="35"/>
      <c r="J25" s="32"/>
      <c r="K25" s="32"/>
      <c r="L25" s="62"/>
      <c r="M25" s="61"/>
      <c r="N25" s="61"/>
      <c r="O25" s="61"/>
      <c r="P25" s="61"/>
      <c r="Q25" s="61"/>
      <c r="R25" s="61"/>
      <c r="S25" s="61"/>
      <c r="T25" s="66"/>
      <c r="U25" s="175">
        <v>0</v>
      </c>
    </row>
    <row r="26" spans="1:21" s="9" customFormat="1" ht="15" customHeight="1">
      <c r="A26" s="145">
        <v>34</v>
      </c>
      <c r="B26" s="146">
        <v>368</v>
      </c>
      <c r="C26" s="62" t="s">
        <v>70</v>
      </c>
      <c r="D26" s="46" t="s">
        <v>161</v>
      </c>
      <c r="E26" s="34"/>
      <c r="F26" s="35"/>
      <c r="G26" s="35"/>
      <c r="H26" s="35"/>
      <c r="I26" s="35"/>
      <c r="J26" s="32"/>
      <c r="K26" s="32"/>
      <c r="L26" s="62"/>
      <c r="M26" s="61"/>
      <c r="N26" s="61"/>
      <c r="O26" s="61"/>
      <c r="P26" s="61"/>
      <c r="Q26" s="61"/>
      <c r="R26" s="61"/>
      <c r="S26" s="61"/>
      <c r="T26" s="66"/>
      <c r="U26" s="175">
        <v>0</v>
      </c>
    </row>
    <row r="27" spans="1:21" s="9" customFormat="1" ht="15" customHeight="1">
      <c r="A27" s="145">
        <v>34</v>
      </c>
      <c r="B27" s="146">
        <v>369</v>
      </c>
      <c r="C27" s="62" t="s">
        <v>70</v>
      </c>
      <c r="D27" s="32" t="s">
        <v>114</v>
      </c>
      <c r="E27" s="34"/>
      <c r="F27" s="35"/>
      <c r="G27" s="35"/>
      <c r="H27" s="35"/>
      <c r="I27" s="35"/>
      <c r="J27" s="32"/>
      <c r="K27" s="32"/>
      <c r="L27" s="62"/>
      <c r="M27" s="61"/>
      <c r="N27" s="61"/>
      <c r="O27" s="61"/>
      <c r="P27" s="61"/>
      <c r="Q27" s="61"/>
      <c r="R27" s="61"/>
      <c r="S27" s="61"/>
      <c r="T27" s="66"/>
      <c r="U27" s="175">
        <v>0</v>
      </c>
    </row>
    <row r="28" spans="1:21" s="9" customFormat="1" ht="15" customHeight="1">
      <c r="A28" s="145">
        <v>34</v>
      </c>
      <c r="B28" s="146">
        <v>431</v>
      </c>
      <c r="C28" s="62" t="s">
        <v>70</v>
      </c>
      <c r="D28" s="46" t="s">
        <v>173</v>
      </c>
      <c r="E28" s="34"/>
      <c r="F28" s="35"/>
      <c r="G28" s="35"/>
      <c r="H28" s="35"/>
      <c r="I28" s="35"/>
      <c r="J28" s="32"/>
      <c r="K28" s="32"/>
      <c r="L28" s="62"/>
      <c r="M28" s="61"/>
      <c r="N28" s="61"/>
      <c r="O28" s="61"/>
      <c r="P28" s="61"/>
      <c r="Q28" s="61"/>
      <c r="R28" s="61"/>
      <c r="S28" s="61"/>
      <c r="T28" s="66"/>
      <c r="U28" s="175">
        <v>0</v>
      </c>
    </row>
    <row r="29" spans="1:21" s="9" customFormat="1" ht="15" customHeight="1">
      <c r="A29" s="145">
        <v>34</v>
      </c>
      <c r="B29" s="146">
        <v>462</v>
      </c>
      <c r="C29" s="62" t="s">
        <v>70</v>
      </c>
      <c r="D29" s="32" t="s">
        <v>140</v>
      </c>
      <c r="E29" s="34"/>
      <c r="F29" s="35"/>
      <c r="G29" s="35"/>
      <c r="H29" s="35"/>
      <c r="I29" s="35"/>
      <c r="J29" s="32"/>
      <c r="K29" s="32"/>
      <c r="L29" s="62"/>
      <c r="M29" s="61"/>
      <c r="N29" s="61"/>
      <c r="O29" s="61"/>
      <c r="P29" s="61"/>
      <c r="Q29" s="61"/>
      <c r="R29" s="61"/>
      <c r="S29" s="61"/>
      <c r="T29" s="66"/>
      <c r="U29" s="175">
        <v>0</v>
      </c>
    </row>
    <row r="30" spans="1:21" s="9" customFormat="1" ht="15" customHeight="1" thickBot="1">
      <c r="A30" s="145">
        <v>34</v>
      </c>
      <c r="B30" s="168">
        <v>545</v>
      </c>
      <c r="C30" s="62" t="s">
        <v>70</v>
      </c>
      <c r="D30" s="47" t="s">
        <v>163</v>
      </c>
      <c r="E30" s="36"/>
      <c r="F30" s="37"/>
      <c r="G30" s="37"/>
      <c r="H30" s="37"/>
      <c r="I30" s="37"/>
      <c r="J30" s="38"/>
      <c r="K30" s="38"/>
      <c r="L30" s="71"/>
      <c r="M30" s="72"/>
      <c r="N30" s="72"/>
      <c r="O30" s="72"/>
      <c r="P30" s="72"/>
      <c r="Q30" s="72"/>
      <c r="R30" s="72"/>
      <c r="S30" s="72"/>
      <c r="T30" s="73"/>
      <c r="U30" s="176">
        <v>0</v>
      </c>
    </row>
    <row r="31" spans="1:21" s="9" customFormat="1" ht="18" customHeight="1" thickBot="1">
      <c r="A31" s="28"/>
      <c r="B31" s="29"/>
      <c r="C31" s="263" t="s">
        <v>5</v>
      </c>
      <c r="D31" s="263"/>
      <c r="E31" s="169">
        <f>COUNTA(E8:E30)</f>
        <v>3</v>
      </c>
      <c r="F31" s="97"/>
      <c r="G31" s="97"/>
      <c r="H31" s="97"/>
      <c r="I31" s="97"/>
      <c r="J31" s="98"/>
      <c r="K31" s="98"/>
      <c r="L31" s="170">
        <f>COUNTA(L8:L30)</f>
        <v>3</v>
      </c>
      <c r="M31" s="171">
        <f aca="true" t="shared" si="0" ref="M31:T31">COUNTA(M8:M30)</f>
        <v>0</v>
      </c>
      <c r="N31" s="171">
        <f t="shared" si="0"/>
        <v>0</v>
      </c>
      <c r="O31" s="171">
        <f t="shared" si="0"/>
        <v>3</v>
      </c>
      <c r="P31" s="171">
        <f t="shared" si="0"/>
        <v>0</v>
      </c>
      <c r="Q31" s="171">
        <f t="shared" si="0"/>
        <v>0</v>
      </c>
      <c r="R31" s="171">
        <f t="shared" si="0"/>
        <v>0</v>
      </c>
      <c r="S31" s="171">
        <f t="shared" si="0"/>
        <v>0</v>
      </c>
      <c r="T31" s="172">
        <f t="shared" si="0"/>
        <v>0</v>
      </c>
      <c r="U31" s="173">
        <f>SUM(U8:U30)</f>
        <v>3</v>
      </c>
    </row>
  </sheetData>
  <sheetProtection/>
  <mergeCells count="14">
    <mergeCell ref="O6:Q6"/>
    <mergeCell ref="R6:T6"/>
    <mergeCell ref="L5:T5"/>
    <mergeCell ref="E4:T4"/>
    <mergeCell ref="G6:K6"/>
    <mergeCell ref="L6:N6"/>
    <mergeCell ref="R2:U2"/>
    <mergeCell ref="C31:D31"/>
    <mergeCell ref="A4:A7"/>
    <mergeCell ref="B4:B7"/>
    <mergeCell ref="C4:C7"/>
    <mergeCell ref="D4:D7"/>
    <mergeCell ref="U4:U7"/>
    <mergeCell ref="E6:E7"/>
  </mergeCells>
  <printOptions horizontalCentered="1"/>
  <pageMargins left="0.3937007874015748" right="0.3937007874015748" top="0.5905511811023623" bottom="0.5905511811023623" header="0.5118110236220472" footer="0.31496062992125984"/>
  <pageSetup firstPageNumber="226" useFirstPageNumber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11.75390625" style="2" customWidth="1"/>
    <col min="6" max="6" width="45.625" style="2" customWidth="1"/>
    <col min="7" max="8" width="5.125" style="2" customWidth="1"/>
    <col min="9" max="19" width="6.625" style="2" customWidth="1"/>
    <col min="20" max="16384" width="9.00390625" style="2" customWidth="1"/>
  </cols>
  <sheetData>
    <row r="1" ht="12" thickBot="1">
      <c r="A1" s="2" t="s">
        <v>21</v>
      </c>
    </row>
    <row r="2" spans="1:19" ht="19.5" customHeight="1" thickBot="1">
      <c r="A2" s="4" t="s">
        <v>37</v>
      </c>
      <c r="E2" s="7"/>
      <c r="Q2" s="247" t="s">
        <v>90</v>
      </c>
      <c r="R2" s="262"/>
      <c r="S2" s="248"/>
    </row>
    <row r="3" ht="12" thickBot="1"/>
    <row r="4" spans="1:19" s="1" customFormat="1" ht="14.25" customHeight="1">
      <c r="A4" s="223" t="s">
        <v>26</v>
      </c>
      <c r="B4" s="229" t="s">
        <v>170</v>
      </c>
      <c r="C4" s="264" t="s">
        <v>0</v>
      </c>
      <c r="D4" s="238" t="s">
        <v>17</v>
      </c>
      <c r="E4" s="283" t="s">
        <v>214</v>
      </c>
      <c r="F4" s="284"/>
      <c r="G4" s="284"/>
      <c r="H4" s="285"/>
      <c r="I4" s="286" t="s">
        <v>36</v>
      </c>
      <c r="J4" s="287"/>
      <c r="K4" s="287"/>
      <c r="L4" s="287"/>
      <c r="M4" s="287"/>
      <c r="N4" s="287"/>
      <c r="O4" s="287"/>
      <c r="P4" s="287"/>
      <c r="Q4" s="287"/>
      <c r="R4" s="287"/>
      <c r="S4" s="288"/>
    </row>
    <row r="5" spans="1:19" s="26" customFormat="1" ht="12" customHeight="1">
      <c r="A5" s="224"/>
      <c r="B5" s="230"/>
      <c r="C5" s="265"/>
      <c r="D5" s="267"/>
      <c r="E5" s="295" t="s">
        <v>50</v>
      </c>
      <c r="F5" s="298" t="s">
        <v>176</v>
      </c>
      <c r="G5" s="300" t="s">
        <v>6</v>
      </c>
      <c r="H5" s="296" t="s">
        <v>215</v>
      </c>
      <c r="I5" s="295" t="s">
        <v>177</v>
      </c>
      <c r="J5" s="279" t="s">
        <v>22</v>
      </c>
      <c r="K5" s="27" t="s">
        <v>160</v>
      </c>
      <c r="L5" s="277" t="s">
        <v>178</v>
      </c>
      <c r="M5" s="281" t="s">
        <v>24</v>
      </c>
      <c r="N5" s="279" t="s">
        <v>49</v>
      </c>
      <c r="O5" s="27" t="s">
        <v>179</v>
      </c>
      <c r="P5" s="277" t="s">
        <v>178</v>
      </c>
      <c r="Q5" s="279" t="s">
        <v>23</v>
      </c>
      <c r="R5" s="27" t="s">
        <v>160</v>
      </c>
      <c r="S5" s="293" t="s">
        <v>178</v>
      </c>
    </row>
    <row r="6" spans="1:19" s="1" customFormat="1" ht="84" customHeight="1">
      <c r="A6" s="225"/>
      <c r="B6" s="231"/>
      <c r="C6" s="266"/>
      <c r="D6" s="268"/>
      <c r="E6" s="266"/>
      <c r="F6" s="299"/>
      <c r="G6" s="301"/>
      <c r="H6" s="297"/>
      <c r="I6" s="266"/>
      <c r="J6" s="280"/>
      <c r="K6" s="74" t="s">
        <v>180</v>
      </c>
      <c r="L6" s="278"/>
      <c r="M6" s="282"/>
      <c r="N6" s="289"/>
      <c r="O6" s="75" t="s">
        <v>181</v>
      </c>
      <c r="P6" s="278"/>
      <c r="Q6" s="280"/>
      <c r="R6" s="76" t="s">
        <v>182</v>
      </c>
      <c r="S6" s="294"/>
    </row>
    <row r="7" spans="1:19" s="9" customFormat="1" ht="15" customHeight="1">
      <c r="A7" s="145">
        <v>34</v>
      </c>
      <c r="B7" s="146">
        <v>100</v>
      </c>
      <c r="C7" s="62" t="s">
        <v>70</v>
      </c>
      <c r="D7" s="31" t="s">
        <v>71</v>
      </c>
      <c r="E7" s="99"/>
      <c r="F7" s="77"/>
      <c r="G7" s="100"/>
      <c r="H7" s="101"/>
      <c r="I7" s="182">
        <v>1</v>
      </c>
      <c r="J7" s="183">
        <v>3</v>
      </c>
      <c r="K7" s="183">
        <v>1</v>
      </c>
      <c r="L7" s="197">
        <f aca="true" t="shared" si="0" ref="L7:L29">IF(J7=""," ",ROUND(K7/J7*100,1))</f>
        <v>33.3</v>
      </c>
      <c r="M7" s="189"/>
      <c r="N7" s="190"/>
      <c r="O7" s="183"/>
      <c r="P7" s="197" t="str">
        <f>IF(O7=""," ",ROUND(O7/N7*100,1))</f>
        <v> </v>
      </c>
      <c r="Q7" s="290" t="s">
        <v>211</v>
      </c>
      <c r="R7" s="291"/>
      <c r="S7" s="292"/>
    </row>
    <row r="8" spans="1:19" s="9" customFormat="1" ht="15" customHeight="1">
      <c r="A8" s="145">
        <v>34</v>
      </c>
      <c r="B8" s="146">
        <v>202</v>
      </c>
      <c r="C8" s="62" t="s">
        <v>70</v>
      </c>
      <c r="D8" s="31" t="s">
        <v>72</v>
      </c>
      <c r="E8" s="99">
        <v>37649</v>
      </c>
      <c r="F8" s="77" t="s">
        <v>143</v>
      </c>
      <c r="G8" s="102">
        <v>1</v>
      </c>
      <c r="H8" s="103">
        <v>1</v>
      </c>
      <c r="I8" s="182">
        <v>1</v>
      </c>
      <c r="J8" s="183">
        <v>2</v>
      </c>
      <c r="K8" s="183">
        <v>0</v>
      </c>
      <c r="L8" s="197">
        <f>IF(J8=""," ",ROUND(K8/J8*100,1))</f>
        <v>0</v>
      </c>
      <c r="M8" s="189"/>
      <c r="N8" s="190"/>
      <c r="O8" s="183"/>
      <c r="P8" s="197" t="str">
        <f>IF(O8=""," ",ROUND(O8/N8*100,1))</f>
        <v> </v>
      </c>
      <c r="Q8" s="190">
        <v>458</v>
      </c>
      <c r="R8" s="190">
        <v>38</v>
      </c>
      <c r="S8" s="200">
        <f aca="true" t="shared" si="1" ref="S8:S14">IF(Q8=""," ",ROUND(R8/Q8*100,1))</f>
        <v>8.3</v>
      </c>
    </row>
    <row r="9" spans="1:19" s="9" customFormat="1" ht="15" customHeight="1">
      <c r="A9" s="145">
        <v>34</v>
      </c>
      <c r="B9" s="146">
        <v>203</v>
      </c>
      <c r="C9" s="62" t="s">
        <v>70</v>
      </c>
      <c r="D9" s="32" t="s">
        <v>73</v>
      </c>
      <c r="E9" s="99">
        <v>36842</v>
      </c>
      <c r="F9" s="77" t="s">
        <v>112</v>
      </c>
      <c r="G9" s="102">
        <v>4</v>
      </c>
      <c r="H9" s="103">
        <v>0</v>
      </c>
      <c r="I9" s="184">
        <v>1</v>
      </c>
      <c r="J9" s="183">
        <v>1</v>
      </c>
      <c r="K9" s="183">
        <v>0</v>
      </c>
      <c r="L9" s="197">
        <f t="shared" si="0"/>
        <v>0</v>
      </c>
      <c r="M9" s="189"/>
      <c r="N9" s="190"/>
      <c r="O9" s="183"/>
      <c r="P9" s="197" t="str">
        <f aca="true" t="shared" si="2" ref="P9:P29">IF(O9=""," ",ROUND(O9/N9*100,1))</f>
        <v> </v>
      </c>
      <c r="Q9" s="190">
        <v>75</v>
      </c>
      <c r="R9" s="190">
        <v>3</v>
      </c>
      <c r="S9" s="200">
        <f t="shared" si="1"/>
        <v>4</v>
      </c>
    </row>
    <row r="10" spans="1:19" s="9" customFormat="1" ht="15" customHeight="1">
      <c r="A10" s="145">
        <v>34</v>
      </c>
      <c r="B10" s="146">
        <v>204</v>
      </c>
      <c r="C10" s="62" t="s">
        <v>70</v>
      </c>
      <c r="D10" s="32" t="s">
        <v>74</v>
      </c>
      <c r="E10" s="79"/>
      <c r="F10" s="77"/>
      <c r="G10" s="102"/>
      <c r="H10" s="103"/>
      <c r="I10" s="184">
        <v>1</v>
      </c>
      <c r="J10" s="183">
        <v>1</v>
      </c>
      <c r="K10" s="183">
        <v>0</v>
      </c>
      <c r="L10" s="197">
        <f t="shared" si="0"/>
        <v>0</v>
      </c>
      <c r="M10" s="189"/>
      <c r="N10" s="190"/>
      <c r="O10" s="183"/>
      <c r="P10" s="197" t="str">
        <f t="shared" si="2"/>
        <v> </v>
      </c>
      <c r="Q10" s="190">
        <v>515</v>
      </c>
      <c r="R10" s="190">
        <v>26</v>
      </c>
      <c r="S10" s="200">
        <f t="shared" si="1"/>
        <v>5</v>
      </c>
    </row>
    <row r="11" spans="1:19" s="9" customFormat="1" ht="15" customHeight="1">
      <c r="A11" s="145">
        <v>34</v>
      </c>
      <c r="B11" s="146">
        <v>205</v>
      </c>
      <c r="C11" s="62" t="s">
        <v>70</v>
      </c>
      <c r="D11" s="32" t="s">
        <v>75</v>
      </c>
      <c r="E11" s="79"/>
      <c r="F11" s="77"/>
      <c r="G11" s="102"/>
      <c r="H11" s="103"/>
      <c r="I11" s="184">
        <v>1</v>
      </c>
      <c r="J11" s="183">
        <v>1</v>
      </c>
      <c r="K11" s="183">
        <v>0</v>
      </c>
      <c r="L11" s="197">
        <f t="shared" si="0"/>
        <v>0</v>
      </c>
      <c r="M11" s="189"/>
      <c r="N11" s="190"/>
      <c r="O11" s="183"/>
      <c r="P11" s="197" t="str">
        <f t="shared" si="2"/>
        <v> </v>
      </c>
      <c r="Q11" s="190">
        <v>452</v>
      </c>
      <c r="R11" s="190">
        <v>18</v>
      </c>
      <c r="S11" s="200">
        <f t="shared" si="1"/>
        <v>4</v>
      </c>
    </row>
    <row r="12" spans="1:19" s="9" customFormat="1" ht="15" customHeight="1">
      <c r="A12" s="145">
        <v>34</v>
      </c>
      <c r="B12" s="146">
        <v>207</v>
      </c>
      <c r="C12" s="62" t="s">
        <v>70</v>
      </c>
      <c r="D12" s="32" t="s">
        <v>76</v>
      </c>
      <c r="E12" s="79"/>
      <c r="F12" s="77"/>
      <c r="G12" s="102"/>
      <c r="H12" s="103"/>
      <c r="I12" s="184">
        <v>1</v>
      </c>
      <c r="J12" s="183">
        <v>2</v>
      </c>
      <c r="K12" s="183">
        <v>0</v>
      </c>
      <c r="L12" s="197">
        <f t="shared" si="0"/>
        <v>0</v>
      </c>
      <c r="M12" s="189"/>
      <c r="N12" s="190"/>
      <c r="O12" s="183"/>
      <c r="P12" s="197" t="str">
        <f t="shared" si="2"/>
        <v> </v>
      </c>
      <c r="Q12" s="190">
        <v>1069</v>
      </c>
      <c r="R12" s="190">
        <v>28</v>
      </c>
      <c r="S12" s="200">
        <f t="shared" si="1"/>
        <v>2.6</v>
      </c>
    </row>
    <row r="13" spans="1:19" s="9" customFormat="1" ht="15" customHeight="1">
      <c r="A13" s="145">
        <v>34</v>
      </c>
      <c r="B13" s="146">
        <v>208</v>
      </c>
      <c r="C13" s="62" t="s">
        <v>70</v>
      </c>
      <c r="D13" s="32" t="s">
        <v>77</v>
      </c>
      <c r="E13" s="79"/>
      <c r="F13" s="77"/>
      <c r="G13" s="102"/>
      <c r="H13" s="103"/>
      <c r="I13" s="184">
        <v>1</v>
      </c>
      <c r="J13" s="183">
        <v>2</v>
      </c>
      <c r="K13" s="183">
        <v>0</v>
      </c>
      <c r="L13" s="197">
        <f t="shared" si="0"/>
        <v>0</v>
      </c>
      <c r="M13" s="189"/>
      <c r="N13" s="190"/>
      <c r="O13" s="183"/>
      <c r="P13" s="197" t="str">
        <f t="shared" si="2"/>
        <v> </v>
      </c>
      <c r="Q13" s="190">
        <v>70</v>
      </c>
      <c r="R13" s="190">
        <v>0</v>
      </c>
      <c r="S13" s="200">
        <f t="shared" si="1"/>
        <v>0</v>
      </c>
    </row>
    <row r="14" spans="1:19" s="9" customFormat="1" ht="15" customHeight="1">
      <c r="A14" s="145">
        <v>34</v>
      </c>
      <c r="B14" s="146">
        <v>209</v>
      </c>
      <c r="C14" s="62" t="s">
        <v>70</v>
      </c>
      <c r="D14" s="32" t="s">
        <v>78</v>
      </c>
      <c r="E14" s="79"/>
      <c r="F14" s="77"/>
      <c r="G14" s="102"/>
      <c r="H14" s="103"/>
      <c r="I14" s="184">
        <v>1</v>
      </c>
      <c r="J14" s="183">
        <v>2</v>
      </c>
      <c r="K14" s="183">
        <v>1</v>
      </c>
      <c r="L14" s="197">
        <f t="shared" si="0"/>
        <v>50</v>
      </c>
      <c r="M14" s="189"/>
      <c r="N14" s="190"/>
      <c r="O14" s="183"/>
      <c r="P14" s="197" t="str">
        <f t="shared" si="2"/>
        <v> </v>
      </c>
      <c r="Q14" s="194">
        <v>19</v>
      </c>
      <c r="R14" s="190">
        <v>0</v>
      </c>
      <c r="S14" s="200">
        <f t="shared" si="1"/>
        <v>0</v>
      </c>
    </row>
    <row r="15" spans="1:19" s="9" customFormat="1" ht="15" customHeight="1">
      <c r="A15" s="145">
        <v>34</v>
      </c>
      <c r="B15" s="146">
        <v>210</v>
      </c>
      <c r="C15" s="62" t="s">
        <v>70</v>
      </c>
      <c r="D15" s="32" t="s">
        <v>79</v>
      </c>
      <c r="E15" s="79"/>
      <c r="F15" s="77"/>
      <c r="G15" s="102"/>
      <c r="H15" s="103"/>
      <c r="I15" s="184">
        <v>1</v>
      </c>
      <c r="J15" s="183">
        <v>2</v>
      </c>
      <c r="K15" s="183">
        <v>0</v>
      </c>
      <c r="L15" s="197">
        <f t="shared" si="0"/>
        <v>0</v>
      </c>
      <c r="M15" s="189"/>
      <c r="N15" s="190"/>
      <c r="O15" s="183"/>
      <c r="P15" s="197" t="str">
        <f t="shared" si="2"/>
        <v> </v>
      </c>
      <c r="Q15" s="290" t="s">
        <v>211</v>
      </c>
      <c r="R15" s="291"/>
      <c r="S15" s="292"/>
    </row>
    <row r="16" spans="1:19" s="9" customFormat="1" ht="15" customHeight="1">
      <c r="A16" s="145">
        <v>34</v>
      </c>
      <c r="B16" s="146">
        <v>211</v>
      </c>
      <c r="C16" s="62" t="s">
        <v>70</v>
      </c>
      <c r="D16" s="32" t="s">
        <v>80</v>
      </c>
      <c r="E16" s="99">
        <v>36583</v>
      </c>
      <c r="F16" s="77" t="s">
        <v>112</v>
      </c>
      <c r="G16" s="102">
        <v>4</v>
      </c>
      <c r="H16" s="103">
        <v>0</v>
      </c>
      <c r="I16" s="184">
        <v>1</v>
      </c>
      <c r="J16" s="183">
        <v>1</v>
      </c>
      <c r="K16" s="183">
        <v>0</v>
      </c>
      <c r="L16" s="197">
        <f t="shared" si="0"/>
        <v>0</v>
      </c>
      <c r="M16" s="189"/>
      <c r="N16" s="190"/>
      <c r="O16" s="183"/>
      <c r="P16" s="197" t="str">
        <f t="shared" si="2"/>
        <v> </v>
      </c>
      <c r="Q16" s="190">
        <v>71</v>
      </c>
      <c r="R16" s="190">
        <v>1</v>
      </c>
      <c r="S16" s="200">
        <f aca="true" t="shared" si="3" ref="S16:S30">IF(Q16=""," ",ROUND(R16/Q16*100,1))</f>
        <v>1.4</v>
      </c>
    </row>
    <row r="17" spans="1:19" s="9" customFormat="1" ht="15" customHeight="1">
      <c r="A17" s="145">
        <v>34</v>
      </c>
      <c r="B17" s="146">
        <v>212</v>
      </c>
      <c r="C17" s="62" t="s">
        <v>70</v>
      </c>
      <c r="D17" s="32" t="s">
        <v>81</v>
      </c>
      <c r="E17" s="79"/>
      <c r="F17" s="77"/>
      <c r="G17" s="102"/>
      <c r="H17" s="103"/>
      <c r="I17" s="184">
        <v>1</v>
      </c>
      <c r="J17" s="183">
        <v>2</v>
      </c>
      <c r="K17" s="183">
        <v>0</v>
      </c>
      <c r="L17" s="197">
        <f t="shared" si="0"/>
        <v>0</v>
      </c>
      <c r="M17" s="189"/>
      <c r="N17" s="190"/>
      <c r="O17" s="183"/>
      <c r="P17" s="197" t="str">
        <f t="shared" si="2"/>
        <v> </v>
      </c>
      <c r="Q17" s="190">
        <v>923</v>
      </c>
      <c r="R17" s="190">
        <v>65</v>
      </c>
      <c r="S17" s="200">
        <f t="shared" si="3"/>
        <v>7</v>
      </c>
    </row>
    <row r="18" spans="1:19" s="9" customFormat="1" ht="15" customHeight="1">
      <c r="A18" s="145">
        <v>34</v>
      </c>
      <c r="B18" s="146">
        <v>213</v>
      </c>
      <c r="C18" s="62" t="s">
        <v>70</v>
      </c>
      <c r="D18" s="32" t="s">
        <v>82</v>
      </c>
      <c r="E18" s="79"/>
      <c r="F18" s="77"/>
      <c r="G18" s="102"/>
      <c r="H18" s="103"/>
      <c r="I18" s="184">
        <v>1</v>
      </c>
      <c r="J18" s="183">
        <v>2</v>
      </c>
      <c r="K18" s="183">
        <v>0</v>
      </c>
      <c r="L18" s="197">
        <f t="shared" si="0"/>
        <v>0</v>
      </c>
      <c r="M18" s="189"/>
      <c r="N18" s="190"/>
      <c r="O18" s="183"/>
      <c r="P18" s="197" t="str">
        <f t="shared" si="2"/>
        <v> </v>
      </c>
      <c r="Q18" s="190">
        <v>443</v>
      </c>
      <c r="R18" s="190">
        <v>39</v>
      </c>
      <c r="S18" s="200">
        <f t="shared" si="3"/>
        <v>8.8</v>
      </c>
    </row>
    <row r="19" spans="1:19" s="9" customFormat="1" ht="15" customHeight="1">
      <c r="A19" s="145">
        <v>34</v>
      </c>
      <c r="B19" s="146">
        <v>214</v>
      </c>
      <c r="C19" s="62" t="s">
        <v>70</v>
      </c>
      <c r="D19" s="46" t="s">
        <v>164</v>
      </c>
      <c r="E19" s="105">
        <v>40061</v>
      </c>
      <c r="F19" s="77" t="s">
        <v>142</v>
      </c>
      <c r="G19" s="102">
        <v>1</v>
      </c>
      <c r="H19" s="103">
        <v>1</v>
      </c>
      <c r="I19" s="184">
        <v>1</v>
      </c>
      <c r="J19" s="183">
        <v>1</v>
      </c>
      <c r="K19" s="183">
        <v>0</v>
      </c>
      <c r="L19" s="197">
        <f t="shared" si="0"/>
        <v>0</v>
      </c>
      <c r="M19" s="189"/>
      <c r="N19" s="190"/>
      <c r="O19" s="183"/>
      <c r="P19" s="197" t="str">
        <f t="shared" si="2"/>
        <v> </v>
      </c>
      <c r="Q19" s="194">
        <v>501</v>
      </c>
      <c r="R19" s="190">
        <v>60</v>
      </c>
      <c r="S19" s="200">
        <f t="shared" si="3"/>
        <v>12</v>
      </c>
    </row>
    <row r="20" spans="1:19" s="9" customFormat="1" ht="15" customHeight="1">
      <c r="A20" s="145">
        <v>34</v>
      </c>
      <c r="B20" s="146">
        <v>215</v>
      </c>
      <c r="C20" s="62" t="s">
        <v>70</v>
      </c>
      <c r="D20" s="32" t="s">
        <v>83</v>
      </c>
      <c r="E20" s="79"/>
      <c r="F20" s="77"/>
      <c r="G20" s="102"/>
      <c r="H20" s="103"/>
      <c r="I20" s="184">
        <v>1</v>
      </c>
      <c r="J20" s="183">
        <v>1</v>
      </c>
      <c r="K20" s="183">
        <v>0</v>
      </c>
      <c r="L20" s="197">
        <f t="shared" si="0"/>
        <v>0</v>
      </c>
      <c r="M20" s="189"/>
      <c r="N20" s="190"/>
      <c r="O20" s="183"/>
      <c r="P20" s="197" t="str">
        <f t="shared" si="2"/>
        <v> </v>
      </c>
      <c r="Q20" s="190">
        <v>31</v>
      </c>
      <c r="R20" s="190">
        <v>1</v>
      </c>
      <c r="S20" s="200">
        <f t="shared" si="3"/>
        <v>3.2</v>
      </c>
    </row>
    <row r="21" spans="1:19" s="9" customFormat="1" ht="15" customHeight="1">
      <c r="A21" s="145">
        <v>34</v>
      </c>
      <c r="B21" s="146">
        <v>302</v>
      </c>
      <c r="C21" s="62" t="s">
        <v>70</v>
      </c>
      <c r="D21" s="32" t="s">
        <v>84</v>
      </c>
      <c r="E21" s="79"/>
      <c r="F21" s="77"/>
      <c r="G21" s="102"/>
      <c r="H21" s="103"/>
      <c r="I21" s="184"/>
      <c r="J21" s="183"/>
      <c r="K21" s="183"/>
      <c r="L21" s="197" t="str">
        <f t="shared" si="0"/>
        <v> </v>
      </c>
      <c r="M21" s="189">
        <v>1</v>
      </c>
      <c r="N21" s="190">
        <v>1</v>
      </c>
      <c r="O21" s="183">
        <v>0</v>
      </c>
      <c r="P21" s="197">
        <f t="shared" si="2"/>
        <v>0</v>
      </c>
      <c r="Q21" s="190">
        <v>67</v>
      </c>
      <c r="R21" s="190">
        <v>2</v>
      </c>
      <c r="S21" s="200">
        <f t="shared" si="3"/>
        <v>3</v>
      </c>
    </row>
    <row r="22" spans="1:19" s="9" customFormat="1" ht="15" customHeight="1">
      <c r="A22" s="145">
        <v>34</v>
      </c>
      <c r="B22" s="146">
        <v>304</v>
      </c>
      <c r="C22" s="62" t="s">
        <v>70</v>
      </c>
      <c r="D22" s="32" t="s">
        <v>85</v>
      </c>
      <c r="E22" s="79"/>
      <c r="F22" s="77"/>
      <c r="G22" s="102"/>
      <c r="H22" s="103"/>
      <c r="I22" s="184"/>
      <c r="J22" s="183"/>
      <c r="K22" s="183"/>
      <c r="L22" s="197" t="str">
        <f t="shared" si="0"/>
        <v> </v>
      </c>
      <c r="M22" s="189">
        <v>1</v>
      </c>
      <c r="N22" s="190">
        <v>1</v>
      </c>
      <c r="O22" s="183">
        <v>0</v>
      </c>
      <c r="P22" s="197">
        <v>0</v>
      </c>
      <c r="Q22" s="190">
        <v>46</v>
      </c>
      <c r="R22" s="190">
        <v>5</v>
      </c>
      <c r="S22" s="200">
        <f t="shared" si="3"/>
        <v>10.9</v>
      </c>
    </row>
    <row r="23" spans="1:19" s="9" customFormat="1" ht="15" customHeight="1">
      <c r="A23" s="145">
        <v>34</v>
      </c>
      <c r="B23" s="146">
        <v>307</v>
      </c>
      <c r="C23" s="62" t="s">
        <v>70</v>
      </c>
      <c r="D23" s="32" t="s">
        <v>86</v>
      </c>
      <c r="E23" s="99">
        <v>39802</v>
      </c>
      <c r="F23" s="77" t="s">
        <v>113</v>
      </c>
      <c r="G23" s="102">
        <v>1</v>
      </c>
      <c r="H23" s="103">
        <v>1</v>
      </c>
      <c r="I23" s="184"/>
      <c r="J23" s="183"/>
      <c r="K23" s="183"/>
      <c r="L23" s="197" t="str">
        <f t="shared" si="0"/>
        <v> </v>
      </c>
      <c r="M23" s="189">
        <v>1</v>
      </c>
      <c r="N23" s="190">
        <v>1</v>
      </c>
      <c r="O23" s="183">
        <v>0</v>
      </c>
      <c r="P23" s="197">
        <f t="shared" si="2"/>
        <v>0</v>
      </c>
      <c r="Q23" s="190">
        <v>14</v>
      </c>
      <c r="R23" s="190">
        <v>0</v>
      </c>
      <c r="S23" s="200">
        <f t="shared" si="3"/>
        <v>0</v>
      </c>
    </row>
    <row r="24" spans="1:19" s="9" customFormat="1" ht="15" customHeight="1">
      <c r="A24" s="145">
        <v>34</v>
      </c>
      <c r="B24" s="146">
        <v>309</v>
      </c>
      <c r="C24" s="62" t="s">
        <v>70</v>
      </c>
      <c r="D24" s="32" t="s">
        <v>87</v>
      </c>
      <c r="E24" s="79"/>
      <c r="F24" s="77"/>
      <c r="G24" s="102"/>
      <c r="H24" s="103"/>
      <c r="I24" s="184"/>
      <c r="J24" s="183"/>
      <c r="K24" s="183"/>
      <c r="L24" s="197" t="str">
        <f t="shared" si="0"/>
        <v> </v>
      </c>
      <c r="M24" s="189">
        <v>1</v>
      </c>
      <c r="N24" s="190">
        <v>1</v>
      </c>
      <c r="O24" s="183">
        <v>0</v>
      </c>
      <c r="P24" s="197">
        <v>0</v>
      </c>
      <c r="Q24" s="190">
        <v>17</v>
      </c>
      <c r="R24" s="190">
        <v>0</v>
      </c>
      <c r="S24" s="200">
        <f t="shared" si="3"/>
        <v>0</v>
      </c>
    </row>
    <row r="25" spans="1:19" s="9" customFormat="1" ht="15" customHeight="1">
      <c r="A25" s="145">
        <v>34</v>
      </c>
      <c r="B25" s="146">
        <v>368</v>
      </c>
      <c r="C25" s="62" t="s">
        <v>70</v>
      </c>
      <c r="D25" s="46" t="s">
        <v>161</v>
      </c>
      <c r="E25" s="79"/>
      <c r="F25" s="77"/>
      <c r="G25" s="102"/>
      <c r="H25" s="103"/>
      <c r="I25" s="184"/>
      <c r="J25" s="183"/>
      <c r="K25" s="183"/>
      <c r="L25" s="197" t="str">
        <f t="shared" si="0"/>
        <v> </v>
      </c>
      <c r="M25" s="189">
        <v>1</v>
      </c>
      <c r="N25" s="190">
        <v>1</v>
      </c>
      <c r="O25" s="183">
        <v>0</v>
      </c>
      <c r="P25" s="197">
        <f t="shared" si="2"/>
        <v>0</v>
      </c>
      <c r="Q25" s="190">
        <v>48</v>
      </c>
      <c r="R25" s="190">
        <v>0</v>
      </c>
      <c r="S25" s="200">
        <f t="shared" si="3"/>
        <v>0</v>
      </c>
    </row>
    <row r="26" spans="1:19" s="9" customFormat="1" ht="15" customHeight="1">
      <c r="A26" s="145">
        <v>34</v>
      </c>
      <c r="B26" s="146">
        <v>369</v>
      </c>
      <c r="C26" s="62" t="s">
        <v>70</v>
      </c>
      <c r="D26" s="32" t="s">
        <v>114</v>
      </c>
      <c r="E26" s="79"/>
      <c r="F26" s="77"/>
      <c r="G26" s="102"/>
      <c r="H26" s="103"/>
      <c r="I26" s="184"/>
      <c r="J26" s="183"/>
      <c r="K26" s="183"/>
      <c r="L26" s="197" t="str">
        <f t="shared" si="0"/>
        <v> </v>
      </c>
      <c r="M26" s="189">
        <v>1</v>
      </c>
      <c r="N26" s="190">
        <v>1</v>
      </c>
      <c r="O26" s="183">
        <v>0</v>
      </c>
      <c r="P26" s="197">
        <f t="shared" si="2"/>
        <v>0</v>
      </c>
      <c r="Q26" s="190">
        <v>158</v>
      </c>
      <c r="R26" s="190">
        <v>0</v>
      </c>
      <c r="S26" s="200">
        <f t="shared" si="3"/>
        <v>0</v>
      </c>
    </row>
    <row r="27" spans="1:19" s="9" customFormat="1" ht="15" customHeight="1">
      <c r="A27" s="145">
        <v>34</v>
      </c>
      <c r="B27" s="146">
        <v>431</v>
      </c>
      <c r="C27" s="62" t="s">
        <v>70</v>
      </c>
      <c r="D27" s="46" t="s">
        <v>173</v>
      </c>
      <c r="E27" s="79"/>
      <c r="F27" s="77"/>
      <c r="G27" s="102"/>
      <c r="H27" s="103"/>
      <c r="I27" s="184"/>
      <c r="J27" s="183"/>
      <c r="K27" s="183"/>
      <c r="L27" s="197" t="str">
        <f t="shared" si="0"/>
        <v> </v>
      </c>
      <c r="M27" s="189">
        <v>1</v>
      </c>
      <c r="N27" s="190">
        <v>1</v>
      </c>
      <c r="O27" s="183">
        <v>0</v>
      </c>
      <c r="P27" s="197">
        <f t="shared" si="2"/>
        <v>0</v>
      </c>
      <c r="Q27" s="194">
        <v>36</v>
      </c>
      <c r="R27" s="190">
        <v>0</v>
      </c>
      <c r="S27" s="200">
        <f t="shared" si="3"/>
        <v>0</v>
      </c>
    </row>
    <row r="28" spans="1:19" s="9" customFormat="1" ht="15" customHeight="1">
      <c r="A28" s="145">
        <v>34</v>
      </c>
      <c r="B28" s="146">
        <v>462</v>
      </c>
      <c r="C28" s="62" t="s">
        <v>70</v>
      </c>
      <c r="D28" s="32" t="s">
        <v>140</v>
      </c>
      <c r="E28" s="79"/>
      <c r="F28" s="77"/>
      <c r="G28" s="102"/>
      <c r="H28" s="103"/>
      <c r="I28" s="184"/>
      <c r="J28" s="183"/>
      <c r="K28" s="183"/>
      <c r="L28" s="197" t="str">
        <f t="shared" si="0"/>
        <v> </v>
      </c>
      <c r="M28" s="189">
        <v>1</v>
      </c>
      <c r="N28" s="190">
        <v>1</v>
      </c>
      <c r="O28" s="183">
        <v>0</v>
      </c>
      <c r="P28" s="197">
        <f t="shared" si="2"/>
        <v>0</v>
      </c>
      <c r="Q28" s="190">
        <v>138</v>
      </c>
      <c r="R28" s="190">
        <v>4</v>
      </c>
      <c r="S28" s="200">
        <f t="shared" si="3"/>
        <v>2.9</v>
      </c>
    </row>
    <row r="29" spans="1:19" s="9" customFormat="1" ht="15" customHeight="1" thickBot="1">
      <c r="A29" s="145">
        <v>34</v>
      </c>
      <c r="B29" s="168">
        <v>545</v>
      </c>
      <c r="C29" s="62" t="s">
        <v>70</v>
      </c>
      <c r="D29" s="47" t="s">
        <v>163</v>
      </c>
      <c r="E29" s="89"/>
      <c r="F29" s="106"/>
      <c r="G29" s="180"/>
      <c r="H29" s="147"/>
      <c r="I29" s="185"/>
      <c r="J29" s="186"/>
      <c r="K29" s="186"/>
      <c r="L29" s="198" t="str">
        <f t="shared" si="0"/>
        <v> </v>
      </c>
      <c r="M29" s="191">
        <v>1</v>
      </c>
      <c r="N29" s="192">
        <v>1</v>
      </c>
      <c r="O29" s="186">
        <v>0</v>
      </c>
      <c r="P29" s="197">
        <f t="shared" si="2"/>
        <v>0</v>
      </c>
      <c r="Q29" s="195">
        <v>31</v>
      </c>
      <c r="R29" s="195">
        <v>0</v>
      </c>
      <c r="S29" s="201">
        <f t="shared" si="3"/>
        <v>0</v>
      </c>
    </row>
    <row r="30" spans="1:19" s="9" customFormat="1" ht="18" customHeight="1" thickBot="1">
      <c r="A30" s="177"/>
      <c r="B30" s="178"/>
      <c r="C30" s="263" t="s">
        <v>5</v>
      </c>
      <c r="D30" s="263"/>
      <c r="E30" s="94"/>
      <c r="F30" s="179">
        <f>COUNTA(F7:F29)</f>
        <v>5</v>
      </c>
      <c r="G30" s="181"/>
      <c r="H30" s="172">
        <f>SUM(H7:H29)</f>
        <v>3</v>
      </c>
      <c r="I30" s="187">
        <f>COUNTA(I7:I29)</f>
        <v>14</v>
      </c>
      <c r="J30" s="188">
        <f>SUM(J7:J29)</f>
        <v>23</v>
      </c>
      <c r="K30" s="188">
        <f>SUM(K7:K29)</f>
        <v>2</v>
      </c>
      <c r="L30" s="199">
        <f>IF(J30=""," ",ROUND(K30/J30*100,1))</f>
        <v>8.7</v>
      </c>
      <c r="M30" s="193">
        <f>COUNTA(M7:M29)</f>
        <v>9</v>
      </c>
      <c r="N30" s="188">
        <f>SUM(N7:N29)</f>
        <v>9</v>
      </c>
      <c r="O30" s="188">
        <f>SUM(O7:O29)</f>
        <v>0</v>
      </c>
      <c r="P30" s="199">
        <f>IF(N30=""," ",ROUND(O30/N30*100,1))</f>
        <v>0</v>
      </c>
      <c r="Q30" s="196">
        <f>SUM(Q7:Q29)</f>
        <v>5182</v>
      </c>
      <c r="R30" s="188">
        <f>SUM(R7:R29)</f>
        <v>290</v>
      </c>
      <c r="S30" s="202">
        <f t="shared" si="3"/>
        <v>5.6</v>
      </c>
    </row>
    <row r="33" ht="11.25">
      <c r="Q33" s="78"/>
    </row>
    <row r="36" ht="11.25">
      <c r="H36" s="63"/>
    </row>
  </sheetData>
  <sheetProtection/>
  <mergeCells count="22">
    <mergeCell ref="Q2:S2"/>
    <mergeCell ref="C30:D30"/>
    <mergeCell ref="H5:H6"/>
    <mergeCell ref="E5:E6"/>
    <mergeCell ref="F5:F6"/>
    <mergeCell ref="G5:G6"/>
    <mergeCell ref="L5:L6"/>
    <mergeCell ref="N5:N6"/>
    <mergeCell ref="Q7:S7"/>
    <mergeCell ref="Q15:S15"/>
    <mergeCell ref="S5:S6"/>
    <mergeCell ref="I5:I6"/>
    <mergeCell ref="P5:P6"/>
    <mergeCell ref="J5:J6"/>
    <mergeCell ref="Q5:Q6"/>
    <mergeCell ref="M5:M6"/>
    <mergeCell ref="A4:A6"/>
    <mergeCell ref="B4:B6"/>
    <mergeCell ref="C4:C6"/>
    <mergeCell ref="D4:D6"/>
    <mergeCell ref="E4:H4"/>
    <mergeCell ref="I4:S4"/>
  </mergeCells>
  <printOptions horizontalCentered="1"/>
  <pageMargins left="0.3937007874015748" right="0.3937007874015748" top="0.5905511811023623" bottom="0.5905511811023623" header="0.5118110236220472" footer="0.31496062992125984"/>
  <pageSetup firstPageNumber="227" useFirstPageNumber="1" fitToHeight="0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5.625" style="2" customWidth="1"/>
    <col min="6" max="6" width="10.75390625" style="2" customWidth="1"/>
    <col min="7" max="7" width="5.625" style="2" customWidth="1"/>
    <col min="8" max="10" width="6.125" style="2" customWidth="1"/>
    <col min="11" max="12" width="5.625" style="2" customWidth="1"/>
    <col min="13" max="15" width="6.125" style="2" customWidth="1"/>
    <col min="16" max="17" width="5.625" style="2" customWidth="1"/>
    <col min="18" max="20" width="6.125" style="2" customWidth="1"/>
    <col min="21" max="21" width="5.625" style="2" customWidth="1"/>
    <col min="22" max="23" width="6.125" style="2" customWidth="1"/>
    <col min="24" max="24" width="5.625" style="2" customWidth="1"/>
    <col min="25" max="26" width="6.125" style="2" customWidth="1"/>
    <col min="27" max="27" width="5.625" style="2" customWidth="1"/>
    <col min="28" max="16384" width="9.00390625" style="2" customWidth="1"/>
  </cols>
  <sheetData>
    <row r="1" spans="1:2" ht="13.5" thickBot="1">
      <c r="A1" s="24" t="s">
        <v>35</v>
      </c>
      <c r="B1" s="24"/>
    </row>
    <row r="2" spans="1:27" ht="21" customHeight="1" thickBot="1">
      <c r="A2" s="4" t="s">
        <v>16</v>
      </c>
      <c r="B2" s="3"/>
      <c r="X2" s="247" t="s">
        <v>90</v>
      </c>
      <c r="Y2" s="262"/>
      <c r="Z2" s="262"/>
      <c r="AA2" s="248"/>
    </row>
    <row r="3" ht="16.5" customHeight="1" thickBot="1">
      <c r="A3" s="25"/>
    </row>
    <row r="4" spans="5:26" s="8" customFormat="1" ht="18.75" customHeight="1" thickBot="1">
      <c r="E4" s="347" t="s">
        <v>216</v>
      </c>
      <c r="F4" s="347"/>
      <c r="G4" s="347"/>
      <c r="H4" s="144">
        <v>1</v>
      </c>
      <c r="I4" s="348">
        <v>40269</v>
      </c>
      <c r="J4" s="349"/>
      <c r="K4" s="349"/>
      <c r="L4" s="144">
        <v>2</v>
      </c>
      <c r="M4" s="348">
        <v>40299</v>
      </c>
      <c r="N4" s="349"/>
      <c r="O4" s="349"/>
      <c r="P4" s="144">
        <v>3</v>
      </c>
      <c r="Q4" s="348" t="s">
        <v>64</v>
      </c>
      <c r="R4" s="349"/>
      <c r="S4" s="349"/>
      <c r="T4" s="349"/>
      <c r="U4" s="134"/>
      <c r="V4" s="134"/>
      <c r="W4" s="134"/>
      <c r="X4" s="134"/>
      <c r="Y4" s="134"/>
      <c r="Z4" s="9"/>
    </row>
    <row r="5" spans="1:27" ht="9.75" customHeight="1" thickBot="1">
      <c r="A5"/>
      <c r="B5" s="5"/>
      <c r="C5" s="5"/>
      <c r="D5" s="5"/>
      <c r="E5" s="135"/>
      <c r="F5" s="136"/>
      <c r="G5" s="136"/>
      <c r="H5" s="135"/>
      <c r="I5" s="137"/>
      <c r="J5" s="138"/>
      <c r="K5" s="138"/>
      <c r="L5" s="136"/>
      <c r="M5" s="136"/>
      <c r="N5" s="136"/>
      <c r="O5" s="135"/>
      <c r="P5" s="135"/>
      <c r="Q5" s="136"/>
      <c r="R5" s="136"/>
      <c r="S5" s="139"/>
      <c r="T5" s="138"/>
      <c r="U5" s="138"/>
      <c r="V5" s="135"/>
      <c r="W5" s="135"/>
      <c r="X5" s="138"/>
      <c r="Y5" s="138"/>
      <c r="Z5" s="6"/>
      <c r="AA5"/>
    </row>
    <row r="6" spans="1:27" s="9" customFormat="1" ht="16.5" customHeight="1" thickBot="1">
      <c r="A6" s="108"/>
      <c r="B6" s="109"/>
      <c r="C6" s="109"/>
      <c r="D6" s="109"/>
      <c r="E6" s="305" t="s">
        <v>20</v>
      </c>
      <c r="F6" s="249"/>
      <c r="G6" s="306"/>
      <c r="H6" s="140">
        <v>1</v>
      </c>
      <c r="I6" s="141"/>
      <c r="J6" s="141"/>
      <c r="K6" s="141"/>
      <c r="L6" s="302" t="s">
        <v>20</v>
      </c>
      <c r="M6" s="303"/>
      <c r="N6" s="304"/>
      <c r="O6" s="140">
        <v>1</v>
      </c>
      <c r="P6" s="142"/>
      <c r="Q6" s="302" t="s">
        <v>20</v>
      </c>
      <c r="R6" s="303"/>
      <c r="S6" s="304"/>
      <c r="T6" s="140">
        <v>1</v>
      </c>
      <c r="U6" s="143"/>
      <c r="V6" s="305" t="s">
        <v>20</v>
      </c>
      <c r="W6" s="249"/>
      <c r="X6" s="306"/>
      <c r="Y6" s="140">
        <v>1</v>
      </c>
      <c r="Z6" s="110"/>
      <c r="AA6" s="108"/>
    </row>
    <row r="7" spans="1:27" ht="27.75" customHeight="1">
      <c r="A7" s="338" t="s">
        <v>26</v>
      </c>
      <c r="B7" s="344" t="s">
        <v>170</v>
      </c>
      <c r="C7" s="338" t="s">
        <v>0</v>
      </c>
      <c r="D7" s="341" t="s">
        <v>17</v>
      </c>
      <c r="E7" s="307" t="s">
        <v>38</v>
      </c>
      <c r="F7" s="308"/>
      <c r="G7" s="308"/>
      <c r="H7" s="308"/>
      <c r="I7" s="308"/>
      <c r="J7" s="308"/>
      <c r="K7" s="309"/>
      <c r="L7" s="307" t="s">
        <v>46</v>
      </c>
      <c r="M7" s="308"/>
      <c r="N7" s="308"/>
      <c r="O7" s="308"/>
      <c r="P7" s="309"/>
      <c r="Q7" s="307" t="s">
        <v>47</v>
      </c>
      <c r="R7" s="308"/>
      <c r="S7" s="308"/>
      <c r="T7" s="308"/>
      <c r="U7" s="309"/>
      <c r="V7" s="310" t="s">
        <v>45</v>
      </c>
      <c r="W7" s="311"/>
      <c r="X7" s="311"/>
      <c r="Y7" s="311"/>
      <c r="Z7" s="311"/>
      <c r="AA7" s="312"/>
    </row>
    <row r="8" spans="1:27" ht="14.25" customHeight="1">
      <c r="A8" s="339"/>
      <c r="B8" s="345"/>
      <c r="C8" s="339"/>
      <c r="D8" s="342"/>
      <c r="E8" s="351" t="s">
        <v>39</v>
      </c>
      <c r="F8" s="334" t="s">
        <v>40</v>
      </c>
      <c r="G8" s="313" t="s">
        <v>2</v>
      </c>
      <c r="H8" s="111"/>
      <c r="I8" s="316" t="s">
        <v>1</v>
      </c>
      <c r="J8" s="111"/>
      <c r="K8" s="319" t="s">
        <v>48</v>
      </c>
      <c r="L8" s="313" t="s">
        <v>2</v>
      </c>
      <c r="M8" s="111"/>
      <c r="N8" s="316" t="s">
        <v>1</v>
      </c>
      <c r="O8" s="111"/>
      <c r="P8" s="319" t="s">
        <v>48</v>
      </c>
      <c r="Q8" s="313" t="s">
        <v>69</v>
      </c>
      <c r="R8" s="111"/>
      <c r="S8" s="316" t="s">
        <v>1</v>
      </c>
      <c r="T8" s="111"/>
      <c r="U8" s="319" t="s">
        <v>48</v>
      </c>
      <c r="V8" s="331" t="s">
        <v>10</v>
      </c>
      <c r="W8" s="111"/>
      <c r="X8" s="328" t="s">
        <v>41</v>
      </c>
      <c r="Y8" s="323" t="s">
        <v>11</v>
      </c>
      <c r="Z8" s="324"/>
      <c r="AA8" s="325"/>
    </row>
    <row r="9" spans="1:27" ht="14.25" customHeight="1">
      <c r="A9" s="339"/>
      <c r="B9" s="345"/>
      <c r="C9" s="339"/>
      <c r="D9" s="342"/>
      <c r="E9" s="352"/>
      <c r="F9" s="335"/>
      <c r="G9" s="314"/>
      <c r="H9" s="112" t="s">
        <v>160</v>
      </c>
      <c r="I9" s="317"/>
      <c r="J9" s="112" t="s">
        <v>160</v>
      </c>
      <c r="K9" s="326"/>
      <c r="L9" s="314"/>
      <c r="M9" s="112" t="s">
        <v>160</v>
      </c>
      <c r="N9" s="317"/>
      <c r="O9" s="112" t="s">
        <v>160</v>
      </c>
      <c r="P9" s="326"/>
      <c r="Q9" s="314"/>
      <c r="R9" s="112" t="s">
        <v>160</v>
      </c>
      <c r="S9" s="317"/>
      <c r="T9" s="112" t="s">
        <v>160</v>
      </c>
      <c r="U9" s="326"/>
      <c r="V9" s="332"/>
      <c r="W9" s="112" t="s">
        <v>160</v>
      </c>
      <c r="X9" s="329"/>
      <c r="Y9" s="321" t="s">
        <v>42</v>
      </c>
      <c r="Z9" s="113"/>
      <c r="AA9" s="319" t="s">
        <v>41</v>
      </c>
    </row>
    <row r="10" spans="1:27" ht="54" customHeight="1">
      <c r="A10" s="340"/>
      <c r="B10" s="346"/>
      <c r="C10" s="340"/>
      <c r="D10" s="343"/>
      <c r="E10" s="353"/>
      <c r="F10" s="336"/>
      <c r="G10" s="315"/>
      <c r="H10" s="114" t="s">
        <v>43</v>
      </c>
      <c r="I10" s="318"/>
      <c r="J10" s="114" t="s">
        <v>68</v>
      </c>
      <c r="K10" s="327"/>
      <c r="L10" s="315"/>
      <c r="M10" s="114" t="s">
        <v>43</v>
      </c>
      <c r="N10" s="318"/>
      <c r="O10" s="114" t="s">
        <v>68</v>
      </c>
      <c r="P10" s="327"/>
      <c r="Q10" s="315"/>
      <c r="R10" s="114" t="s">
        <v>43</v>
      </c>
      <c r="S10" s="318"/>
      <c r="T10" s="114" t="s">
        <v>68</v>
      </c>
      <c r="U10" s="327"/>
      <c r="V10" s="333"/>
      <c r="W10" s="114" t="s">
        <v>44</v>
      </c>
      <c r="X10" s="330"/>
      <c r="Y10" s="322"/>
      <c r="Z10" s="115" t="s">
        <v>183</v>
      </c>
      <c r="AA10" s="320"/>
    </row>
    <row r="11" spans="1:27" s="9" customFormat="1" ht="15" customHeight="1">
      <c r="A11" s="79">
        <v>34</v>
      </c>
      <c r="B11" s="82">
        <v>100</v>
      </c>
      <c r="C11" s="79" t="s">
        <v>70</v>
      </c>
      <c r="D11" s="116" t="s">
        <v>71</v>
      </c>
      <c r="E11" s="117">
        <v>35</v>
      </c>
      <c r="F11" s="104" t="s">
        <v>115</v>
      </c>
      <c r="G11" s="190">
        <v>87</v>
      </c>
      <c r="H11" s="190">
        <v>85</v>
      </c>
      <c r="I11" s="190">
        <v>1401</v>
      </c>
      <c r="J11" s="190">
        <v>445</v>
      </c>
      <c r="K11" s="200">
        <f>IF(G11=""," ",ROUND(J11/I11*100,1))</f>
        <v>31.8</v>
      </c>
      <c r="L11" s="205">
        <v>47</v>
      </c>
      <c r="M11" s="194">
        <v>45</v>
      </c>
      <c r="N11" s="194">
        <v>993</v>
      </c>
      <c r="O11" s="194">
        <v>313</v>
      </c>
      <c r="P11" s="200">
        <f>IF(L11=""," ",ROUND(O11/N11*100,1))</f>
        <v>31.5</v>
      </c>
      <c r="Q11" s="213">
        <v>6</v>
      </c>
      <c r="R11" s="190">
        <v>6</v>
      </c>
      <c r="S11" s="190">
        <v>95</v>
      </c>
      <c r="T11" s="190">
        <v>22</v>
      </c>
      <c r="U11" s="200">
        <f>IF(Q11=""," ",ROUND(T11/S11*100,1))</f>
        <v>23.2</v>
      </c>
      <c r="V11" s="184">
        <v>839</v>
      </c>
      <c r="W11" s="190">
        <v>77</v>
      </c>
      <c r="X11" s="220">
        <f>IF(V11=""," ",ROUND(W11/V11*100,1))</f>
        <v>9.2</v>
      </c>
      <c r="Y11" s="190">
        <v>514</v>
      </c>
      <c r="Z11" s="190">
        <v>33</v>
      </c>
      <c r="AA11" s="200">
        <f>IF(Y11=""," ",ROUND(Z11/Y11*100,1))</f>
        <v>6.4</v>
      </c>
    </row>
    <row r="12" spans="1:27" s="9" customFormat="1" ht="15" customHeight="1">
      <c r="A12" s="79">
        <v>34</v>
      </c>
      <c r="B12" s="82">
        <v>202</v>
      </c>
      <c r="C12" s="79" t="s">
        <v>70</v>
      </c>
      <c r="D12" s="116" t="s">
        <v>72</v>
      </c>
      <c r="E12" s="117">
        <v>30</v>
      </c>
      <c r="F12" s="104" t="s">
        <v>116</v>
      </c>
      <c r="G12" s="194">
        <v>42</v>
      </c>
      <c r="H12" s="194">
        <v>35</v>
      </c>
      <c r="I12" s="194">
        <v>699</v>
      </c>
      <c r="J12" s="194">
        <v>154</v>
      </c>
      <c r="K12" s="200">
        <f>IF(G12=""," ",ROUND(J12/I12*100,1))</f>
        <v>22</v>
      </c>
      <c r="L12" s="206">
        <v>42</v>
      </c>
      <c r="M12" s="194">
        <v>35</v>
      </c>
      <c r="N12" s="194">
        <v>699</v>
      </c>
      <c r="O12" s="194">
        <v>154</v>
      </c>
      <c r="P12" s="200">
        <f>IF(L12=""," ",ROUND(O12/N12*100,1))</f>
        <v>22</v>
      </c>
      <c r="Q12" s="206">
        <v>6</v>
      </c>
      <c r="R12" s="194">
        <v>5</v>
      </c>
      <c r="S12" s="194">
        <v>60</v>
      </c>
      <c r="T12" s="194">
        <v>5</v>
      </c>
      <c r="U12" s="200">
        <f>IF(Q12=""," ",ROUND(T12/S12*100,1))</f>
        <v>8.3</v>
      </c>
      <c r="V12" s="194">
        <v>263</v>
      </c>
      <c r="W12" s="194">
        <v>5</v>
      </c>
      <c r="X12" s="220">
        <f>IF(V12=""," ",ROUND(W12/V12*100,1))</f>
        <v>1.9</v>
      </c>
      <c r="Y12" s="190">
        <v>231</v>
      </c>
      <c r="Z12" s="190">
        <v>4</v>
      </c>
      <c r="AA12" s="200">
        <f>IF(Y12=""," ",ROUND(Z12/Y12*100,1))</f>
        <v>1.7</v>
      </c>
    </row>
    <row r="13" spans="1:27" s="9" customFormat="1" ht="15" customHeight="1">
      <c r="A13" s="79">
        <v>34</v>
      </c>
      <c r="B13" s="82">
        <v>203</v>
      </c>
      <c r="C13" s="79" t="s">
        <v>70</v>
      </c>
      <c r="D13" s="116" t="s">
        <v>73</v>
      </c>
      <c r="E13" s="117">
        <v>30</v>
      </c>
      <c r="F13" s="104" t="s">
        <v>117</v>
      </c>
      <c r="G13" s="194">
        <v>38</v>
      </c>
      <c r="H13" s="194">
        <v>31</v>
      </c>
      <c r="I13" s="194">
        <v>430</v>
      </c>
      <c r="J13" s="194">
        <v>123</v>
      </c>
      <c r="K13" s="200">
        <f>IF(G13=""," ",ROUND(J13/I13*100,1))</f>
        <v>28.6</v>
      </c>
      <c r="L13" s="206">
        <v>21</v>
      </c>
      <c r="M13" s="194">
        <v>17</v>
      </c>
      <c r="N13" s="194">
        <v>261</v>
      </c>
      <c r="O13" s="194">
        <v>61</v>
      </c>
      <c r="P13" s="200">
        <f>IF(L13=""," ",ROUND(O13/N13*100,1))</f>
        <v>23.4</v>
      </c>
      <c r="Q13" s="206">
        <v>6</v>
      </c>
      <c r="R13" s="194">
        <v>3</v>
      </c>
      <c r="S13" s="194">
        <v>31</v>
      </c>
      <c r="T13" s="194">
        <v>4</v>
      </c>
      <c r="U13" s="200">
        <f>IF(Q13=""," ",ROUND(T13/S13*100,1))</f>
        <v>12.9</v>
      </c>
      <c r="V13" s="194">
        <v>31</v>
      </c>
      <c r="W13" s="194">
        <v>1</v>
      </c>
      <c r="X13" s="220">
        <f>IF(V13=""," ",ROUND(W13/V13*100,1))</f>
        <v>3.2</v>
      </c>
      <c r="Y13" s="190">
        <v>31</v>
      </c>
      <c r="Z13" s="190">
        <v>1</v>
      </c>
      <c r="AA13" s="200">
        <f>IF(Y13=""," ",ROUND(Z13/Y13*100,1))</f>
        <v>3.2</v>
      </c>
    </row>
    <row r="14" spans="1:27" s="9" customFormat="1" ht="15" customHeight="1">
      <c r="A14" s="79">
        <v>34</v>
      </c>
      <c r="B14" s="82">
        <v>204</v>
      </c>
      <c r="C14" s="79" t="s">
        <v>70</v>
      </c>
      <c r="D14" s="116" t="s">
        <v>74</v>
      </c>
      <c r="E14" s="117">
        <v>30</v>
      </c>
      <c r="F14" s="104" t="s">
        <v>118</v>
      </c>
      <c r="G14" s="194">
        <v>44</v>
      </c>
      <c r="H14" s="194">
        <v>40</v>
      </c>
      <c r="I14" s="194">
        <v>642</v>
      </c>
      <c r="J14" s="194">
        <v>142</v>
      </c>
      <c r="K14" s="200">
        <f>IF(G14=""," ",ROUND(J14/I14*100,1))</f>
        <v>22.1</v>
      </c>
      <c r="L14" s="206">
        <v>30</v>
      </c>
      <c r="M14" s="194">
        <v>26</v>
      </c>
      <c r="N14" s="194">
        <v>527</v>
      </c>
      <c r="O14" s="194">
        <v>105</v>
      </c>
      <c r="P14" s="200">
        <f aca="true" t="shared" si="0" ref="P14:P32">IF(L14=""," ",ROUND(O14/N14*100,1))</f>
        <v>19.9</v>
      </c>
      <c r="Q14" s="206">
        <v>6</v>
      </c>
      <c r="R14" s="194">
        <v>2</v>
      </c>
      <c r="S14" s="194">
        <v>59</v>
      </c>
      <c r="T14" s="194">
        <v>5</v>
      </c>
      <c r="U14" s="200">
        <f aca="true" t="shared" si="1" ref="U14:U33">IF(Q14=""," ",ROUND(T14/S14*100,1))</f>
        <v>8.5</v>
      </c>
      <c r="V14" s="194">
        <v>84</v>
      </c>
      <c r="W14" s="194">
        <v>18</v>
      </c>
      <c r="X14" s="220">
        <f aca="true" t="shared" si="2" ref="X14:X32">IF(V14=""," ",ROUND(W14/V14*100,1))</f>
        <v>21.4</v>
      </c>
      <c r="Y14" s="190">
        <v>63</v>
      </c>
      <c r="Z14" s="190">
        <v>4</v>
      </c>
      <c r="AA14" s="200">
        <f aca="true" t="shared" si="3" ref="AA14:AA23">IF(Y14=""," ",ROUND(Z14/Y14*100,1))</f>
        <v>6.3</v>
      </c>
    </row>
    <row r="15" spans="1:27" s="9" customFormat="1" ht="15" customHeight="1">
      <c r="A15" s="79">
        <v>34</v>
      </c>
      <c r="B15" s="82">
        <v>205</v>
      </c>
      <c r="C15" s="79" t="s">
        <v>70</v>
      </c>
      <c r="D15" s="116" t="s">
        <v>75</v>
      </c>
      <c r="E15" s="79">
        <v>30</v>
      </c>
      <c r="F15" s="104" t="s">
        <v>117</v>
      </c>
      <c r="G15" s="194">
        <v>63</v>
      </c>
      <c r="H15" s="194">
        <v>46</v>
      </c>
      <c r="I15" s="194">
        <v>890</v>
      </c>
      <c r="J15" s="194">
        <v>183</v>
      </c>
      <c r="K15" s="200">
        <f>IF(G15=""," ",ROUND(J15/I15*100,1))</f>
        <v>20.6</v>
      </c>
      <c r="L15" s="206">
        <v>35</v>
      </c>
      <c r="M15" s="194">
        <v>27</v>
      </c>
      <c r="N15" s="194">
        <v>554</v>
      </c>
      <c r="O15" s="194">
        <v>132</v>
      </c>
      <c r="P15" s="200">
        <f t="shared" si="0"/>
        <v>23.8</v>
      </c>
      <c r="Q15" s="206">
        <v>6</v>
      </c>
      <c r="R15" s="194">
        <v>4</v>
      </c>
      <c r="S15" s="194">
        <v>58</v>
      </c>
      <c r="T15" s="194">
        <v>7</v>
      </c>
      <c r="U15" s="200">
        <f t="shared" si="1"/>
        <v>12.1</v>
      </c>
      <c r="V15" s="194">
        <v>150</v>
      </c>
      <c r="W15" s="194">
        <v>14</v>
      </c>
      <c r="X15" s="220">
        <f t="shared" si="2"/>
        <v>9.3</v>
      </c>
      <c r="Y15" s="190">
        <v>96</v>
      </c>
      <c r="Z15" s="190">
        <v>5</v>
      </c>
      <c r="AA15" s="200">
        <f t="shared" si="3"/>
        <v>5.2</v>
      </c>
    </row>
    <row r="16" spans="1:27" s="9" customFormat="1" ht="30" customHeight="1">
      <c r="A16" s="79">
        <v>34</v>
      </c>
      <c r="B16" s="82">
        <v>207</v>
      </c>
      <c r="C16" s="79" t="s">
        <v>70</v>
      </c>
      <c r="D16" s="116" t="s">
        <v>76</v>
      </c>
      <c r="E16" s="118" t="s">
        <v>119</v>
      </c>
      <c r="F16" s="104" t="s">
        <v>120</v>
      </c>
      <c r="G16" s="194">
        <v>73</v>
      </c>
      <c r="H16" s="194">
        <v>65</v>
      </c>
      <c r="I16" s="194">
        <v>1307</v>
      </c>
      <c r="J16" s="194">
        <v>293</v>
      </c>
      <c r="K16" s="200">
        <f aca="true" t="shared" si="4" ref="K16:K33">IF(G16=""," ",ROUND(J16/I16*100,1))</f>
        <v>22.4</v>
      </c>
      <c r="L16" s="206">
        <v>54</v>
      </c>
      <c r="M16" s="194">
        <v>49</v>
      </c>
      <c r="N16" s="194">
        <v>1040</v>
      </c>
      <c r="O16" s="194">
        <v>238</v>
      </c>
      <c r="P16" s="200">
        <f t="shared" si="0"/>
        <v>22.9</v>
      </c>
      <c r="Q16" s="206">
        <v>6</v>
      </c>
      <c r="R16" s="194">
        <v>3</v>
      </c>
      <c r="S16" s="194">
        <v>58</v>
      </c>
      <c r="T16" s="194">
        <v>4</v>
      </c>
      <c r="U16" s="200">
        <f t="shared" si="1"/>
        <v>6.9</v>
      </c>
      <c r="V16" s="194">
        <v>293</v>
      </c>
      <c r="W16" s="194">
        <v>22</v>
      </c>
      <c r="X16" s="220">
        <f t="shared" si="2"/>
        <v>7.5</v>
      </c>
      <c r="Y16" s="190">
        <v>219</v>
      </c>
      <c r="Z16" s="190">
        <v>10</v>
      </c>
      <c r="AA16" s="200">
        <f t="shared" si="3"/>
        <v>4.6</v>
      </c>
    </row>
    <row r="17" spans="1:27" s="9" customFormat="1" ht="15" customHeight="1">
      <c r="A17" s="79">
        <v>34</v>
      </c>
      <c r="B17" s="82">
        <v>208</v>
      </c>
      <c r="C17" s="79" t="s">
        <v>70</v>
      </c>
      <c r="D17" s="116" t="s">
        <v>77</v>
      </c>
      <c r="E17" s="79">
        <v>30</v>
      </c>
      <c r="F17" s="104" t="s">
        <v>117</v>
      </c>
      <c r="G17" s="194">
        <v>38</v>
      </c>
      <c r="H17" s="194">
        <v>29</v>
      </c>
      <c r="I17" s="194">
        <v>494</v>
      </c>
      <c r="J17" s="194">
        <v>117</v>
      </c>
      <c r="K17" s="200">
        <f t="shared" si="4"/>
        <v>23.7</v>
      </c>
      <c r="L17" s="206">
        <v>32</v>
      </c>
      <c r="M17" s="194">
        <v>25</v>
      </c>
      <c r="N17" s="194">
        <v>452</v>
      </c>
      <c r="O17" s="194">
        <v>110</v>
      </c>
      <c r="P17" s="200">
        <f t="shared" si="0"/>
        <v>24.3</v>
      </c>
      <c r="Q17" s="206">
        <v>6</v>
      </c>
      <c r="R17" s="194">
        <v>4</v>
      </c>
      <c r="S17" s="194">
        <v>42</v>
      </c>
      <c r="T17" s="194">
        <v>7</v>
      </c>
      <c r="U17" s="200">
        <f t="shared" si="1"/>
        <v>16.7</v>
      </c>
      <c r="V17" s="194">
        <v>53</v>
      </c>
      <c r="W17" s="194">
        <v>17</v>
      </c>
      <c r="X17" s="220">
        <f t="shared" si="2"/>
        <v>32.1</v>
      </c>
      <c r="Y17" s="190">
        <v>44</v>
      </c>
      <c r="Z17" s="190">
        <v>11</v>
      </c>
      <c r="AA17" s="200">
        <f t="shared" si="3"/>
        <v>25</v>
      </c>
    </row>
    <row r="18" spans="1:27" s="9" customFormat="1" ht="15" customHeight="1">
      <c r="A18" s="79">
        <v>34</v>
      </c>
      <c r="B18" s="82">
        <v>209</v>
      </c>
      <c r="C18" s="79" t="s">
        <v>70</v>
      </c>
      <c r="D18" s="116" t="s">
        <v>78</v>
      </c>
      <c r="E18" s="79">
        <v>33.3</v>
      </c>
      <c r="F18" s="104" t="s">
        <v>159</v>
      </c>
      <c r="G18" s="194">
        <v>26</v>
      </c>
      <c r="H18" s="194">
        <v>24</v>
      </c>
      <c r="I18" s="194">
        <v>423</v>
      </c>
      <c r="J18" s="194">
        <v>124</v>
      </c>
      <c r="K18" s="200">
        <f t="shared" si="4"/>
        <v>29.3</v>
      </c>
      <c r="L18" s="206">
        <v>26</v>
      </c>
      <c r="M18" s="194">
        <v>24</v>
      </c>
      <c r="N18" s="194">
        <v>423</v>
      </c>
      <c r="O18" s="194">
        <v>124</v>
      </c>
      <c r="P18" s="200">
        <f t="shared" si="0"/>
        <v>29.3</v>
      </c>
      <c r="Q18" s="206">
        <v>6</v>
      </c>
      <c r="R18" s="194">
        <v>5</v>
      </c>
      <c r="S18" s="194">
        <v>56</v>
      </c>
      <c r="T18" s="194">
        <v>9</v>
      </c>
      <c r="U18" s="200">
        <f t="shared" si="1"/>
        <v>16.1</v>
      </c>
      <c r="V18" s="194">
        <v>73</v>
      </c>
      <c r="W18" s="194">
        <v>10</v>
      </c>
      <c r="X18" s="220">
        <f t="shared" si="2"/>
        <v>13.7</v>
      </c>
      <c r="Y18" s="190">
        <v>63</v>
      </c>
      <c r="Z18" s="190">
        <v>7</v>
      </c>
      <c r="AA18" s="200">
        <f t="shared" si="3"/>
        <v>11.1</v>
      </c>
    </row>
    <row r="19" spans="1:27" s="9" customFormat="1" ht="15" customHeight="1">
      <c r="A19" s="79">
        <v>34</v>
      </c>
      <c r="B19" s="82">
        <v>210</v>
      </c>
      <c r="C19" s="79" t="s">
        <v>70</v>
      </c>
      <c r="D19" s="116" t="s">
        <v>79</v>
      </c>
      <c r="E19" s="79">
        <v>50</v>
      </c>
      <c r="F19" s="104" t="s">
        <v>121</v>
      </c>
      <c r="G19" s="194">
        <v>60</v>
      </c>
      <c r="H19" s="194">
        <v>49</v>
      </c>
      <c r="I19" s="194">
        <v>964</v>
      </c>
      <c r="J19" s="194">
        <v>291</v>
      </c>
      <c r="K19" s="200">
        <f t="shared" si="4"/>
        <v>30.2</v>
      </c>
      <c r="L19" s="206">
        <v>28</v>
      </c>
      <c r="M19" s="194">
        <v>22</v>
      </c>
      <c r="N19" s="194">
        <v>460</v>
      </c>
      <c r="O19" s="194">
        <v>119</v>
      </c>
      <c r="P19" s="200">
        <f t="shared" si="0"/>
        <v>25.9</v>
      </c>
      <c r="Q19" s="206">
        <v>6</v>
      </c>
      <c r="R19" s="194">
        <v>3</v>
      </c>
      <c r="S19" s="194">
        <v>63</v>
      </c>
      <c r="T19" s="194">
        <v>8</v>
      </c>
      <c r="U19" s="200">
        <f t="shared" si="1"/>
        <v>12.7</v>
      </c>
      <c r="V19" s="194">
        <v>72</v>
      </c>
      <c r="W19" s="194">
        <v>9</v>
      </c>
      <c r="X19" s="220">
        <f t="shared" si="2"/>
        <v>12.5</v>
      </c>
      <c r="Y19" s="190">
        <v>56</v>
      </c>
      <c r="Z19" s="190">
        <v>4</v>
      </c>
      <c r="AA19" s="200">
        <f t="shared" si="3"/>
        <v>7.1</v>
      </c>
    </row>
    <row r="20" spans="1:27" s="9" customFormat="1" ht="15" customHeight="1">
      <c r="A20" s="79">
        <v>34</v>
      </c>
      <c r="B20" s="82">
        <v>211</v>
      </c>
      <c r="C20" s="79" t="s">
        <v>70</v>
      </c>
      <c r="D20" s="116" t="s">
        <v>80</v>
      </c>
      <c r="E20" s="79">
        <v>30</v>
      </c>
      <c r="F20" s="104" t="s">
        <v>145</v>
      </c>
      <c r="G20" s="194">
        <v>24</v>
      </c>
      <c r="H20" s="194">
        <v>16</v>
      </c>
      <c r="I20" s="194">
        <v>261</v>
      </c>
      <c r="J20" s="194">
        <v>38</v>
      </c>
      <c r="K20" s="200">
        <f t="shared" si="4"/>
        <v>14.6</v>
      </c>
      <c r="L20" s="206">
        <v>24</v>
      </c>
      <c r="M20" s="194">
        <v>16</v>
      </c>
      <c r="N20" s="194">
        <v>261</v>
      </c>
      <c r="O20" s="194">
        <v>38</v>
      </c>
      <c r="P20" s="200">
        <f t="shared" si="0"/>
        <v>14.6</v>
      </c>
      <c r="Q20" s="206">
        <v>6</v>
      </c>
      <c r="R20" s="194">
        <v>2</v>
      </c>
      <c r="S20" s="194">
        <v>28</v>
      </c>
      <c r="T20" s="194">
        <v>3</v>
      </c>
      <c r="U20" s="200">
        <f t="shared" si="1"/>
        <v>10.7</v>
      </c>
      <c r="V20" s="194">
        <v>49</v>
      </c>
      <c r="W20" s="194">
        <v>7</v>
      </c>
      <c r="X20" s="220">
        <f t="shared" si="2"/>
        <v>14.3</v>
      </c>
      <c r="Y20" s="190">
        <v>26</v>
      </c>
      <c r="Z20" s="190">
        <v>3</v>
      </c>
      <c r="AA20" s="200">
        <f t="shared" si="3"/>
        <v>11.5</v>
      </c>
    </row>
    <row r="21" spans="1:27" s="9" customFormat="1" ht="15" customHeight="1">
      <c r="A21" s="79">
        <v>34</v>
      </c>
      <c r="B21" s="82">
        <v>212</v>
      </c>
      <c r="C21" s="79" t="s">
        <v>70</v>
      </c>
      <c r="D21" s="116" t="s">
        <v>81</v>
      </c>
      <c r="E21" s="79">
        <v>30</v>
      </c>
      <c r="F21" s="104" t="s">
        <v>144</v>
      </c>
      <c r="G21" s="194">
        <v>63</v>
      </c>
      <c r="H21" s="194">
        <v>55</v>
      </c>
      <c r="I21" s="194">
        <v>903</v>
      </c>
      <c r="J21" s="194">
        <v>220</v>
      </c>
      <c r="K21" s="200">
        <f t="shared" si="4"/>
        <v>24.4</v>
      </c>
      <c r="L21" s="206">
        <v>40</v>
      </c>
      <c r="M21" s="194">
        <v>38</v>
      </c>
      <c r="N21" s="194">
        <v>603</v>
      </c>
      <c r="O21" s="194">
        <v>158</v>
      </c>
      <c r="P21" s="200">
        <f t="shared" si="0"/>
        <v>26.2</v>
      </c>
      <c r="Q21" s="206">
        <v>6</v>
      </c>
      <c r="R21" s="194">
        <v>3</v>
      </c>
      <c r="S21" s="194">
        <v>63</v>
      </c>
      <c r="T21" s="194">
        <v>6</v>
      </c>
      <c r="U21" s="200">
        <f t="shared" si="1"/>
        <v>9.5</v>
      </c>
      <c r="V21" s="194">
        <v>194</v>
      </c>
      <c r="W21" s="194">
        <v>43</v>
      </c>
      <c r="X21" s="220">
        <f t="shared" si="2"/>
        <v>22.2</v>
      </c>
      <c r="Y21" s="190">
        <v>142</v>
      </c>
      <c r="Z21" s="190">
        <v>11</v>
      </c>
      <c r="AA21" s="200">
        <f t="shared" si="3"/>
        <v>7.7</v>
      </c>
    </row>
    <row r="22" spans="1:27" s="9" customFormat="1" ht="15" customHeight="1">
      <c r="A22" s="79">
        <v>34</v>
      </c>
      <c r="B22" s="82">
        <v>213</v>
      </c>
      <c r="C22" s="79" t="s">
        <v>70</v>
      </c>
      <c r="D22" s="116" t="s">
        <v>82</v>
      </c>
      <c r="E22" s="79">
        <v>40</v>
      </c>
      <c r="F22" s="104" t="s">
        <v>146</v>
      </c>
      <c r="G22" s="194">
        <v>26</v>
      </c>
      <c r="H22" s="194">
        <v>25</v>
      </c>
      <c r="I22" s="194">
        <v>454</v>
      </c>
      <c r="J22" s="194">
        <v>96</v>
      </c>
      <c r="K22" s="200">
        <f t="shared" si="4"/>
        <v>21.1</v>
      </c>
      <c r="L22" s="206">
        <v>26</v>
      </c>
      <c r="M22" s="194">
        <v>25</v>
      </c>
      <c r="N22" s="194">
        <v>454</v>
      </c>
      <c r="O22" s="194">
        <v>96</v>
      </c>
      <c r="P22" s="200">
        <f t="shared" si="0"/>
        <v>21.1</v>
      </c>
      <c r="Q22" s="206">
        <v>6</v>
      </c>
      <c r="R22" s="194">
        <v>3</v>
      </c>
      <c r="S22" s="194">
        <v>41</v>
      </c>
      <c r="T22" s="194">
        <v>5</v>
      </c>
      <c r="U22" s="200">
        <f t="shared" si="1"/>
        <v>12.2</v>
      </c>
      <c r="V22" s="194">
        <v>118</v>
      </c>
      <c r="W22" s="194">
        <v>23</v>
      </c>
      <c r="X22" s="220">
        <f t="shared" si="2"/>
        <v>19.5</v>
      </c>
      <c r="Y22" s="190">
        <v>100</v>
      </c>
      <c r="Z22" s="190">
        <v>22</v>
      </c>
      <c r="AA22" s="200">
        <f t="shared" si="3"/>
        <v>22</v>
      </c>
    </row>
    <row r="23" spans="1:27" s="9" customFormat="1" ht="15" customHeight="1">
      <c r="A23" s="79">
        <v>34</v>
      </c>
      <c r="B23" s="82">
        <v>214</v>
      </c>
      <c r="C23" s="79" t="s">
        <v>70</v>
      </c>
      <c r="D23" s="119" t="s">
        <v>164</v>
      </c>
      <c r="E23" s="79">
        <v>50</v>
      </c>
      <c r="F23" s="104" t="s">
        <v>147</v>
      </c>
      <c r="G23" s="194">
        <v>17</v>
      </c>
      <c r="H23" s="194">
        <v>14</v>
      </c>
      <c r="I23" s="194">
        <v>417</v>
      </c>
      <c r="J23" s="194">
        <v>140</v>
      </c>
      <c r="K23" s="200">
        <f t="shared" si="4"/>
        <v>33.6</v>
      </c>
      <c r="L23" s="206">
        <v>17</v>
      </c>
      <c r="M23" s="194">
        <v>14</v>
      </c>
      <c r="N23" s="194">
        <v>417</v>
      </c>
      <c r="O23" s="194">
        <v>140</v>
      </c>
      <c r="P23" s="200">
        <f t="shared" si="0"/>
        <v>33.6</v>
      </c>
      <c r="Q23" s="206">
        <v>6</v>
      </c>
      <c r="R23" s="194">
        <v>2</v>
      </c>
      <c r="S23" s="194">
        <v>54</v>
      </c>
      <c r="T23" s="194">
        <v>4</v>
      </c>
      <c r="U23" s="200">
        <f t="shared" si="1"/>
        <v>7.4</v>
      </c>
      <c r="V23" s="194">
        <v>59</v>
      </c>
      <c r="W23" s="194">
        <v>4</v>
      </c>
      <c r="X23" s="220">
        <f t="shared" si="2"/>
        <v>6.8</v>
      </c>
      <c r="Y23" s="190">
        <v>59</v>
      </c>
      <c r="Z23" s="190">
        <v>4</v>
      </c>
      <c r="AA23" s="200">
        <f t="shared" si="3"/>
        <v>6.8</v>
      </c>
    </row>
    <row r="24" spans="1:27" s="9" customFormat="1" ht="15" customHeight="1">
      <c r="A24" s="79">
        <v>34</v>
      </c>
      <c r="B24" s="82">
        <v>215</v>
      </c>
      <c r="C24" s="79" t="s">
        <v>70</v>
      </c>
      <c r="D24" s="116" t="s">
        <v>83</v>
      </c>
      <c r="E24" s="79">
        <v>30</v>
      </c>
      <c r="F24" s="104" t="s">
        <v>148</v>
      </c>
      <c r="G24" s="194">
        <v>30</v>
      </c>
      <c r="H24" s="194">
        <v>26</v>
      </c>
      <c r="I24" s="194">
        <v>462</v>
      </c>
      <c r="J24" s="194">
        <v>98</v>
      </c>
      <c r="K24" s="200">
        <f t="shared" si="4"/>
        <v>21.2</v>
      </c>
      <c r="L24" s="206">
        <v>34</v>
      </c>
      <c r="M24" s="194">
        <v>31</v>
      </c>
      <c r="N24" s="194">
        <v>499</v>
      </c>
      <c r="O24" s="194">
        <v>103</v>
      </c>
      <c r="P24" s="200">
        <f t="shared" si="0"/>
        <v>20.6</v>
      </c>
      <c r="Q24" s="206">
        <v>6</v>
      </c>
      <c r="R24" s="194">
        <v>3</v>
      </c>
      <c r="S24" s="194">
        <v>39</v>
      </c>
      <c r="T24" s="194">
        <v>4</v>
      </c>
      <c r="U24" s="200">
        <f t="shared" si="1"/>
        <v>10.3</v>
      </c>
      <c r="V24" s="194">
        <v>58</v>
      </c>
      <c r="W24" s="194">
        <v>3</v>
      </c>
      <c r="X24" s="220">
        <f t="shared" si="2"/>
        <v>5.2</v>
      </c>
      <c r="Y24" s="190">
        <v>50</v>
      </c>
      <c r="Z24" s="190">
        <v>3</v>
      </c>
      <c r="AA24" s="200">
        <f aca="true" t="shared" si="5" ref="AA24:AA33">IF(Y24=0," ",ROUND(Z24/Y24*100,1))</f>
        <v>6</v>
      </c>
    </row>
    <row r="25" spans="1:27" s="9" customFormat="1" ht="15" customHeight="1">
      <c r="A25" s="79">
        <v>34</v>
      </c>
      <c r="B25" s="82">
        <v>302</v>
      </c>
      <c r="C25" s="79" t="s">
        <v>70</v>
      </c>
      <c r="D25" s="116" t="s">
        <v>84</v>
      </c>
      <c r="E25" s="79">
        <v>30</v>
      </c>
      <c r="F25" s="104" t="s">
        <v>149</v>
      </c>
      <c r="G25" s="194">
        <v>31</v>
      </c>
      <c r="H25" s="194">
        <v>26</v>
      </c>
      <c r="I25" s="194">
        <v>344</v>
      </c>
      <c r="J25" s="194">
        <v>98</v>
      </c>
      <c r="K25" s="200">
        <f t="shared" si="4"/>
        <v>28.5</v>
      </c>
      <c r="L25" s="206">
        <v>27</v>
      </c>
      <c r="M25" s="194">
        <v>23</v>
      </c>
      <c r="N25" s="194">
        <v>330</v>
      </c>
      <c r="O25" s="194">
        <v>93</v>
      </c>
      <c r="P25" s="200">
        <f t="shared" si="0"/>
        <v>28.2</v>
      </c>
      <c r="Q25" s="206">
        <v>4</v>
      </c>
      <c r="R25" s="194">
        <v>3</v>
      </c>
      <c r="S25" s="194">
        <v>14</v>
      </c>
      <c r="T25" s="194">
        <v>5</v>
      </c>
      <c r="U25" s="200">
        <f t="shared" si="1"/>
        <v>35.7</v>
      </c>
      <c r="V25" s="194">
        <v>38</v>
      </c>
      <c r="W25" s="194">
        <v>2</v>
      </c>
      <c r="X25" s="220">
        <f t="shared" si="2"/>
        <v>5.3</v>
      </c>
      <c r="Y25" s="190">
        <v>35</v>
      </c>
      <c r="Z25" s="190">
        <v>2</v>
      </c>
      <c r="AA25" s="200">
        <f t="shared" si="5"/>
        <v>5.7</v>
      </c>
    </row>
    <row r="26" spans="1:27" s="9" customFormat="1" ht="15" customHeight="1">
      <c r="A26" s="79">
        <v>34</v>
      </c>
      <c r="B26" s="82">
        <v>304</v>
      </c>
      <c r="C26" s="79" t="s">
        <v>70</v>
      </c>
      <c r="D26" s="116" t="s">
        <v>85</v>
      </c>
      <c r="E26" s="79"/>
      <c r="F26" s="104"/>
      <c r="G26" s="194"/>
      <c r="H26" s="194"/>
      <c r="I26" s="194"/>
      <c r="J26" s="194"/>
      <c r="K26" s="200" t="str">
        <f t="shared" si="4"/>
        <v> </v>
      </c>
      <c r="L26" s="206">
        <v>16</v>
      </c>
      <c r="M26" s="194">
        <v>11</v>
      </c>
      <c r="N26" s="194">
        <v>159</v>
      </c>
      <c r="O26" s="194">
        <v>25</v>
      </c>
      <c r="P26" s="200">
        <f t="shared" si="0"/>
        <v>15.7</v>
      </c>
      <c r="Q26" s="206">
        <v>4</v>
      </c>
      <c r="R26" s="194">
        <v>2</v>
      </c>
      <c r="S26" s="194">
        <v>14</v>
      </c>
      <c r="T26" s="194">
        <v>3</v>
      </c>
      <c r="U26" s="200">
        <f t="shared" si="1"/>
        <v>21.4</v>
      </c>
      <c r="V26" s="194">
        <v>41</v>
      </c>
      <c r="W26" s="194">
        <v>9</v>
      </c>
      <c r="X26" s="220">
        <f t="shared" si="2"/>
        <v>22</v>
      </c>
      <c r="Y26" s="190">
        <v>30</v>
      </c>
      <c r="Z26" s="190">
        <v>2</v>
      </c>
      <c r="AA26" s="200">
        <f t="shared" si="5"/>
        <v>6.7</v>
      </c>
    </row>
    <row r="27" spans="1:27" s="9" customFormat="1" ht="15" customHeight="1">
      <c r="A27" s="79">
        <v>34</v>
      </c>
      <c r="B27" s="82">
        <v>307</v>
      </c>
      <c r="C27" s="79" t="s">
        <v>70</v>
      </c>
      <c r="D27" s="116" t="s">
        <v>86</v>
      </c>
      <c r="E27" s="79">
        <v>30</v>
      </c>
      <c r="F27" s="104" t="s">
        <v>120</v>
      </c>
      <c r="G27" s="194">
        <v>14</v>
      </c>
      <c r="H27" s="194">
        <v>9</v>
      </c>
      <c r="I27" s="194">
        <v>122</v>
      </c>
      <c r="J27" s="194">
        <v>26</v>
      </c>
      <c r="K27" s="200">
        <f t="shared" si="4"/>
        <v>21.3</v>
      </c>
      <c r="L27" s="206">
        <v>9</v>
      </c>
      <c r="M27" s="194">
        <v>7</v>
      </c>
      <c r="N27" s="194">
        <v>95</v>
      </c>
      <c r="O27" s="194">
        <v>24</v>
      </c>
      <c r="P27" s="200">
        <f t="shared" si="0"/>
        <v>25.3</v>
      </c>
      <c r="Q27" s="206">
        <v>5</v>
      </c>
      <c r="R27" s="194">
        <v>2</v>
      </c>
      <c r="S27" s="194">
        <v>27</v>
      </c>
      <c r="T27" s="194">
        <v>2</v>
      </c>
      <c r="U27" s="200">
        <f t="shared" si="1"/>
        <v>7.4</v>
      </c>
      <c r="V27" s="194">
        <v>49</v>
      </c>
      <c r="W27" s="194">
        <v>6</v>
      </c>
      <c r="X27" s="220">
        <f t="shared" si="2"/>
        <v>12.2</v>
      </c>
      <c r="Y27" s="190">
        <v>49</v>
      </c>
      <c r="Z27" s="190">
        <v>6</v>
      </c>
      <c r="AA27" s="200">
        <f t="shared" si="5"/>
        <v>12.2</v>
      </c>
    </row>
    <row r="28" spans="1:27" s="9" customFormat="1" ht="15" customHeight="1">
      <c r="A28" s="79">
        <v>34</v>
      </c>
      <c r="B28" s="82">
        <v>309</v>
      </c>
      <c r="C28" s="79" t="s">
        <v>70</v>
      </c>
      <c r="D28" s="116" t="s">
        <v>87</v>
      </c>
      <c r="E28" s="79"/>
      <c r="F28" s="104"/>
      <c r="G28" s="194"/>
      <c r="H28" s="194"/>
      <c r="I28" s="194"/>
      <c r="J28" s="194"/>
      <c r="K28" s="200" t="str">
        <f t="shared" si="4"/>
        <v> </v>
      </c>
      <c r="L28" s="206">
        <v>21</v>
      </c>
      <c r="M28" s="194">
        <v>17</v>
      </c>
      <c r="N28" s="194">
        <v>285</v>
      </c>
      <c r="O28" s="194">
        <v>71</v>
      </c>
      <c r="P28" s="200">
        <f t="shared" si="0"/>
        <v>24.9</v>
      </c>
      <c r="Q28" s="206">
        <v>5</v>
      </c>
      <c r="R28" s="194">
        <v>1</v>
      </c>
      <c r="S28" s="194">
        <v>24</v>
      </c>
      <c r="T28" s="194">
        <v>1</v>
      </c>
      <c r="U28" s="200">
        <f t="shared" si="1"/>
        <v>4.2</v>
      </c>
      <c r="V28" s="194">
        <v>23</v>
      </c>
      <c r="W28" s="194">
        <v>4</v>
      </c>
      <c r="X28" s="220">
        <f t="shared" si="2"/>
        <v>17.4</v>
      </c>
      <c r="Y28" s="190">
        <v>23</v>
      </c>
      <c r="Z28" s="190">
        <v>4</v>
      </c>
      <c r="AA28" s="200">
        <f t="shared" si="5"/>
        <v>17.4</v>
      </c>
    </row>
    <row r="29" spans="1:27" s="9" customFormat="1" ht="15" customHeight="1">
      <c r="A29" s="79">
        <v>34</v>
      </c>
      <c r="B29" s="82">
        <v>368</v>
      </c>
      <c r="C29" s="79" t="s">
        <v>70</v>
      </c>
      <c r="D29" s="119" t="s">
        <v>161</v>
      </c>
      <c r="E29" s="79">
        <v>33.3</v>
      </c>
      <c r="F29" s="104" t="s">
        <v>212</v>
      </c>
      <c r="G29" s="194">
        <v>11</v>
      </c>
      <c r="H29" s="194">
        <v>9</v>
      </c>
      <c r="I29" s="194">
        <v>148</v>
      </c>
      <c r="J29" s="194">
        <v>23</v>
      </c>
      <c r="K29" s="200">
        <f t="shared" si="4"/>
        <v>15.5</v>
      </c>
      <c r="L29" s="206">
        <v>11</v>
      </c>
      <c r="M29" s="194">
        <v>9</v>
      </c>
      <c r="N29" s="194">
        <v>148</v>
      </c>
      <c r="O29" s="194">
        <v>23</v>
      </c>
      <c r="P29" s="200">
        <f t="shared" si="0"/>
        <v>15.5</v>
      </c>
      <c r="Q29" s="206">
        <v>5</v>
      </c>
      <c r="R29" s="194">
        <v>2</v>
      </c>
      <c r="S29" s="194">
        <v>34</v>
      </c>
      <c r="T29" s="194">
        <v>4</v>
      </c>
      <c r="U29" s="200">
        <f t="shared" si="1"/>
        <v>11.8</v>
      </c>
      <c r="V29" s="194">
        <v>38</v>
      </c>
      <c r="W29" s="194">
        <v>5</v>
      </c>
      <c r="X29" s="220">
        <f t="shared" si="2"/>
        <v>13.2</v>
      </c>
      <c r="Y29" s="190">
        <v>17</v>
      </c>
      <c r="Z29" s="190">
        <v>0</v>
      </c>
      <c r="AA29" s="200">
        <f t="shared" si="5"/>
        <v>0</v>
      </c>
    </row>
    <row r="30" spans="1:27" s="9" customFormat="1" ht="15" customHeight="1">
      <c r="A30" s="79">
        <v>34</v>
      </c>
      <c r="B30" s="82">
        <v>369</v>
      </c>
      <c r="C30" s="79" t="s">
        <v>70</v>
      </c>
      <c r="D30" s="116" t="s">
        <v>88</v>
      </c>
      <c r="E30" s="79">
        <v>30</v>
      </c>
      <c r="F30" s="104" t="s">
        <v>120</v>
      </c>
      <c r="G30" s="194">
        <v>11</v>
      </c>
      <c r="H30" s="194">
        <v>10</v>
      </c>
      <c r="I30" s="194">
        <v>198</v>
      </c>
      <c r="J30" s="194">
        <v>60</v>
      </c>
      <c r="K30" s="200">
        <f t="shared" si="4"/>
        <v>30.3</v>
      </c>
      <c r="L30" s="206">
        <v>11</v>
      </c>
      <c r="M30" s="194">
        <v>10</v>
      </c>
      <c r="N30" s="194">
        <v>198</v>
      </c>
      <c r="O30" s="194">
        <v>60</v>
      </c>
      <c r="P30" s="200">
        <f t="shared" si="0"/>
        <v>30.3</v>
      </c>
      <c r="Q30" s="206">
        <v>5</v>
      </c>
      <c r="R30" s="194">
        <v>2</v>
      </c>
      <c r="S30" s="194">
        <v>54</v>
      </c>
      <c r="T30" s="194">
        <v>3</v>
      </c>
      <c r="U30" s="200">
        <f t="shared" si="1"/>
        <v>5.6</v>
      </c>
      <c r="V30" s="194">
        <v>47</v>
      </c>
      <c r="W30" s="194">
        <v>5</v>
      </c>
      <c r="X30" s="220">
        <f t="shared" si="2"/>
        <v>10.6</v>
      </c>
      <c r="Y30" s="190">
        <v>34</v>
      </c>
      <c r="Z30" s="190">
        <v>3</v>
      </c>
      <c r="AA30" s="200">
        <f t="shared" si="5"/>
        <v>8.8</v>
      </c>
    </row>
    <row r="31" spans="1:27" s="9" customFormat="1" ht="15" customHeight="1">
      <c r="A31" s="79">
        <v>34</v>
      </c>
      <c r="B31" s="82">
        <v>431</v>
      </c>
      <c r="C31" s="79" t="s">
        <v>70</v>
      </c>
      <c r="D31" s="119" t="s">
        <v>173</v>
      </c>
      <c r="E31" s="79"/>
      <c r="F31" s="104"/>
      <c r="G31" s="194"/>
      <c r="H31" s="194"/>
      <c r="I31" s="194"/>
      <c r="J31" s="194"/>
      <c r="K31" s="200" t="str">
        <f t="shared" si="4"/>
        <v> </v>
      </c>
      <c r="L31" s="206">
        <v>12</v>
      </c>
      <c r="M31" s="194">
        <v>9</v>
      </c>
      <c r="N31" s="194">
        <v>128</v>
      </c>
      <c r="O31" s="194">
        <v>42</v>
      </c>
      <c r="P31" s="200">
        <f t="shared" si="0"/>
        <v>32.8</v>
      </c>
      <c r="Q31" s="206">
        <v>5</v>
      </c>
      <c r="R31" s="194">
        <v>1</v>
      </c>
      <c r="S31" s="194">
        <v>29</v>
      </c>
      <c r="T31" s="194">
        <v>1</v>
      </c>
      <c r="U31" s="200">
        <f t="shared" si="1"/>
        <v>3.4</v>
      </c>
      <c r="V31" s="194">
        <v>14</v>
      </c>
      <c r="W31" s="194">
        <v>3</v>
      </c>
      <c r="X31" s="220">
        <f t="shared" si="2"/>
        <v>21.4</v>
      </c>
      <c r="Y31" s="190">
        <v>14</v>
      </c>
      <c r="Z31" s="190">
        <v>3</v>
      </c>
      <c r="AA31" s="200">
        <f t="shared" si="5"/>
        <v>21.4</v>
      </c>
    </row>
    <row r="32" spans="1:27" s="9" customFormat="1" ht="15" customHeight="1">
      <c r="A32" s="79">
        <v>34</v>
      </c>
      <c r="B32" s="82">
        <v>462</v>
      </c>
      <c r="C32" s="79" t="s">
        <v>70</v>
      </c>
      <c r="D32" s="116" t="s">
        <v>89</v>
      </c>
      <c r="E32" s="79"/>
      <c r="F32" s="104"/>
      <c r="G32" s="194"/>
      <c r="H32" s="194"/>
      <c r="I32" s="194"/>
      <c r="J32" s="194"/>
      <c r="K32" s="200" t="str">
        <f t="shared" si="4"/>
        <v> </v>
      </c>
      <c r="L32" s="206">
        <v>26</v>
      </c>
      <c r="M32" s="194">
        <v>19</v>
      </c>
      <c r="N32" s="194">
        <v>360</v>
      </c>
      <c r="O32" s="194">
        <v>90</v>
      </c>
      <c r="P32" s="200">
        <f t="shared" si="0"/>
        <v>25</v>
      </c>
      <c r="Q32" s="206">
        <v>5</v>
      </c>
      <c r="R32" s="194">
        <v>2</v>
      </c>
      <c r="S32" s="194">
        <v>41</v>
      </c>
      <c r="T32" s="194">
        <v>3</v>
      </c>
      <c r="U32" s="200">
        <f t="shared" si="1"/>
        <v>7.3</v>
      </c>
      <c r="V32" s="194">
        <v>29</v>
      </c>
      <c r="W32" s="194">
        <v>6</v>
      </c>
      <c r="X32" s="220">
        <f t="shared" si="2"/>
        <v>20.7</v>
      </c>
      <c r="Y32" s="190">
        <v>29</v>
      </c>
      <c r="Z32" s="190">
        <v>6</v>
      </c>
      <c r="AA32" s="200">
        <f t="shared" si="5"/>
        <v>20.7</v>
      </c>
    </row>
    <row r="33" spans="1:27" s="9" customFormat="1" ht="15" customHeight="1" thickBot="1">
      <c r="A33" s="79">
        <v>34</v>
      </c>
      <c r="B33" s="88">
        <v>545</v>
      </c>
      <c r="C33" s="79" t="s">
        <v>70</v>
      </c>
      <c r="D33" s="120" t="s">
        <v>163</v>
      </c>
      <c r="E33" s="121"/>
      <c r="F33" s="107"/>
      <c r="G33" s="194"/>
      <c r="H33" s="194"/>
      <c r="I33" s="194"/>
      <c r="J33" s="194"/>
      <c r="K33" s="200" t="str">
        <f t="shared" si="4"/>
        <v> </v>
      </c>
      <c r="L33" s="207">
        <v>10</v>
      </c>
      <c r="M33" s="208">
        <v>6</v>
      </c>
      <c r="N33" s="208">
        <v>124</v>
      </c>
      <c r="O33" s="208">
        <v>16</v>
      </c>
      <c r="P33" s="200">
        <f>IF(L33=""," ",ROUND(O33/N33*100,1))</f>
        <v>12.9</v>
      </c>
      <c r="Q33" s="207">
        <v>5</v>
      </c>
      <c r="R33" s="208">
        <v>2</v>
      </c>
      <c r="S33" s="208">
        <v>39</v>
      </c>
      <c r="T33" s="208">
        <v>2</v>
      </c>
      <c r="U33" s="200">
        <f t="shared" si="1"/>
        <v>5.1</v>
      </c>
      <c r="V33" s="194">
        <v>24</v>
      </c>
      <c r="W33" s="194">
        <v>4</v>
      </c>
      <c r="X33" s="220">
        <f>IF(V33=0," ",ROUND(W33/V33*100,1))</f>
        <v>16.7</v>
      </c>
      <c r="Y33" s="190">
        <v>23</v>
      </c>
      <c r="Z33" s="190">
        <v>4</v>
      </c>
      <c r="AA33" s="200">
        <f t="shared" si="5"/>
        <v>17.4</v>
      </c>
    </row>
    <row r="34" spans="1:27" s="9" customFormat="1" ht="18" customHeight="1" thickBot="1">
      <c r="A34" s="122"/>
      <c r="B34" s="123"/>
      <c r="C34" s="122"/>
      <c r="D34" s="124" t="s">
        <v>13</v>
      </c>
      <c r="E34" s="125"/>
      <c r="F34" s="126"/>
      <c r="G34" s="203"/>
      <c r="H34" s="203"/>
      <c r="I34" s="203"/>
      <c r="J34" s="203"/>
      <c r="K34" s="217"/>
      <c r="L34" s="209">
        <f>SUM(L11:L33)</f>
        <v>599</v>
      </c>
      <c r="M34" s="209">
        <f>SUM(M11:M33)</f>
        <v>505</v>
      </c>
      <c r="N34" s="209">
        <f>SUM(N11:N33)</f>
        <v>9470</v>
      </c>
      <c r="O34" s="209">
        <f>SUM(O11:O33)</f>
        <v>2335</v>
      </c>
      <c r="P34" s="202">
        <f>IF(L34=" "," ",ROUND(O34/N34*100,1))</f>
        <v>24.7</v>
      </c>
      <c r="Q34" s="196">
        <f>SUM(Q11:Q33)</f>
        <v>127</v>
      </c>
      <c r="R34" s="196">
        <f>SUM(R11:R33)</f>
        <v>65</v>
      </c>
      <c r="S34" s="196">
        <f>SUM(S11:S33)</f>
        <v>1023</v>
      </c>
      <c r="T34" s="196">
        <f>SUM(T11:T33)</f>
        <v>117</v>
      </c>
      <c r="U34" s="202">
        <f>IF(Q34=""," ",ROUND(T34/S34*100,1))</f>
        <v>11.4</v>
      </c>
      <c r="V34" s="215"/>
      <c r="W34" s="203"/>
      <c r="X34" s="221"/>
      <c r="Y34" s="203"/>
      <c r="Z34" s="203"/>
      <c r="AA34" s="217"/>
    </row>
    <row r="35" spans="1:27" s="9" customFormat="1" ht="15" customHeight="1" thickBot="1">
      <c r="A35" s="127">
        <v>34</v>
      </c>
      <c r="B35" s="128"/>
      <c r="C35" s="127" t="s">
        <v>90</v>
      </c>
      <c r="D35" s="129" t="s">
        <v>74</v>
      </c>
      <c r="E35" s="130"/>
      <c r="F35" s="131"/>
      <c r="G35" s="204"/>
      <c r="H35" s="204"/>
      <c r="I35" s="204"/>
      <c r="J35" s="204"/>
      <c r="K35" s="218"/>
      <c r="L35" s="210">
        <v>1</v>
      </c>
      <c r="M35" s="194">
        <v>1</v>
      </c>
      <c r="N35" s="211">
        <v>6</v>
      </c>
      <c r="O35" s="194">
        <v>1</v>
      </c>
      <c r="P35" s="219">
        <f>IF(L35=""," ",ROUND(O35/N35*100,1))</f>
        <v>16.7</v>
      </c>
      <c r="Q35" s="214"/>
      <c r="R35" s="190"/>
      <c r="S35" s="192"/>
      <c r="T35" s="190"/>
      <c r="U35" s="219" t="str">
        <f>IF(Q35=""," ",ROUND(T35/S35*100,1))</f>
        <v> </v>
      </c>
      <c r="V35" s="216"/>
      <c r="W35" s="204"/>
      <c r="X35" s="222"/>
      <c r="Y35" s="204"/>
      <c r="Z35" s="204"/>
      <c r="AA35" s="218"/>
    </row>
    <row r="36" spans="1:27" s="9" customFormat="1" ht="18" customHeight="1" thickBot="1">
      <c r="A36" s="132"/>
      <c r="B36" s="133"/>
      <c r="C36" s="305" t="s">
        <v>12</v>
      </c>
      <c r="D36" s="337"/>
      <c r="E36" s="125"/>
      <c r="F36" s="126"/>
      <c r="G36" s="203"/>
      <c r="H36" s="203"/>
      <c r="I36" s="203"/>
      <c r="J36" s="203"/>
      <c r="K36" s="217"/>
      <c r="L36" s="209">
        <f>SUM(L35:L35)</f>
        <v>1</v>
      </c>
      <c r="M36" s="209">
        <f>SUM(M35:M35)</f>
        <v>1</v>
      </c>
      <c r="N36" s="209">
        <f>SUM(N35:N35)</f>
        <v>6</v>
      </c>
      <c r="O36" s="209">
        <f>SUM(O35:O35)</f>
        <v>1</v>
      </c>
      <c r="P36" s="202">
        <f>IF(L36=0,"",ROUND(O36/N36*100,1))</f>
        <v>16.7</v>
      </c>
      <c r="Q36" s="196">
        <f>SUM(Q35:Q35)</f>
        <v>0</v>
      </c>
      <c r="R36" s="196">
        <f>SUM(R35:R35)</f>
        <v>0</v>
      </c>
      <c r="S36" s="196">
        <f>SUM(S35:S35)</f>
        <v>0</v>
      </c>
      <c r="T36" s="196">
        <f>SUM(T35:T35)</f>
        <v>0</v>
      </c>
      <c r="U36" s="202" t="str">
        <f>IF(Q36=0," ",ROUND(T36/S36*100,1))</f>
        <v> </v>
      </c>
      <c r="V36" s="215"/>
      <c r="W36" s="203"/>
      <c r="X36" s="221"/>
      <c r="Y36" s="203"/>
      <c r="Z36" s="203"/>
      <c r="AA36" s="217"/>
    </row>
    <row r="37" spans="1:27" s="9" customFormat="1" ht="18" customHeight="1" thickBot="1">
      <c r="A37" s="132"/>
      <c r="B37" s="93"/>
      <c r="C37" s="305" t="s">
        <v>5</v>
      </c>
      <c r="D37" s="350"/>
      <c r="E37" s="125"/>
      <c r="F37" s="126"/>
      <c r="G37" s="188">
        <f>SUM(G11:G33)</f>
        <v>698</v>
      </c>
      <c r="H37" s="188">
        <f>SUM(H11:H33)</f>
        <v>594</v>
      </c>
      <c r="I37" s="188">
        <f>SUM(I11:I33)</f>
        <v>10559</v>
      </c>
      <c r="J37" s="188">
        <f>SUM(J11:J33)</f>
        <v>2671</v>
      </c>
      <c r="K37" s="202">
        <f>IF(G37=" "," ",ROUND(J37/I37*100,1))</f>
        <v>25.3</v>
      </c>
      <c r="L37" s="209">
        <f>L34+L36</f>
        <v>600</v>
      </c>
      <c r="M37" s="212">
        <f>M34+M36</f>
        <v>506</v>
      </c>
      <c r="N37" s="212">
        <f>N34+N36</f>
        <v>9476</v>
      </c>
      <c r="O37" s="212">
        <f>O34+O36</f>
        <v>2336</v>
      </c>
      <c r="P37" s="202">
        <f>IF(L37=""," ",ROUND(O37/N37*100,1))</f>
        <v>24.7</v>
      </c>
      <c r="Q37" s="196">
        <f>Q34+Q36</f>
        <v>127</v>
      </c>
      <c r="R37" s="188">
        <f>R34+R36</f>
        <v>65</v>
      </c>
      <c r="S37" s="188">
        <f>S34+S36</f>
        <v>1023</v>
      </c>
      <c r="T37" s="188">
        <f>T34+T36</f>
        <v>117</v>
      </c>
      <c r="U37" s="202">
        <f>IF(Q37=""," ",ROUND(T37/S37*100,1))</f>
        <v>11.4</v>
      </c>
      <c r="V37" s="187">
        <f>SUM(V11:V33)</f>
        <v>2639</v>
      </c>
      <c r="W37" s="188">
        <f>SUM(W11:W33)</f>
        <v>297</v>
      </c>
      <c r="X37" s="199">
        <f>IF(V37=""," ",ROUND(W37/V37*100,1))</f>
        <v>11.3</v>
      </c>
      <c r="Y37" s="196">
        <f>SUM(Y11:Y33)</f>
        <v>1948</v>
      </c>
      <c r="Z37" s="188">
        <f>SUM(Z11:Z33)</f>
        <v>152</v>
      </c>
      <c r="AA37" s="202">
        <f>IF(Y37=0," ",ROUND(Z37/Y37*100,1))</f>
        <v>7.8</v>
      </c>
    </row>
    <row r="39" spans="9:10" ht="11.25">
      <c r="I39" s="78"/>
      <c r="J39" s="78"/>
    </row>
    <row r="40" spans="9:10" ht="11.25">
      <c r="I40" s="78"/>
      <c r="J40" s="78"/>
    </row>
  </sheetData>
  <sheetProtection/>
  <mergeCells count="35">
    <mergeCell ref="X2:AA2"/>
    <mergeCell ref="E4:G4"/>
    <mergeCell ref="I4:K4"/>
    <mergeCell ref="M4:O4"/>
    <mergeCell ref="Q4:T4"/>
    <mergeCell ref="C37:D37"/>
    <mergeCell ref="E7:K7"/>
    <mergeCell ref="I8:I10"/>
    <mergeCell ref="K8:K10"/>
    <mergeCell ref="E8:E10"/>
    <mergeCell ref="G8:G10"/>
    <mergeCell ref="F8:F10"/>
    <mergeCell ref="C36:D36"/>
    <mergeCell ref="Q8:Q10"/>
    <mergeCell ref="A7:A10"/>
    <mergeCell ref="C7:C10"/>
    <mergeCell ref="D7:D10"/>
    <mergeCell ref="B7:B10"/>
    <mergeCell ref="P8:P10"/>
    <mergeCell ref="N8:N10"/>
    <mergeCell ref="L8:L10"/>
    <mergeCell ref="S8:S10"/>
    <mergeCell ref="AA9:AA10"/>
    <mergeCell ref="Y9:Y10"/>
    <mergeCell ref="Y8:AA8"/>
    <mergeCell ref="U8:U10"/>
    <mergeCell ref="X8:X10"/>
    <mergeCell ref="V8:V10"/>
    <mergeCell ref="Q6:S6"/>
    <mergeCell ref="V6:X6"/>
    <mergeCell ref="E6:G6"/>
    <mergeCell ref="Q7:U7"/>
    <mergeCell ref="V7:AA7"/>
    <mergeCell ref="L6:N6"/>
    <mergeCell ref="L7:P7"/>
  </mergeCells>
  <conditionalFormatting sqref="T35 R35 O35 M35 Z11:Z33 W11:W33 R11:R33 T11:T33 M11:M33 O11:O33 H11:H33 J11:J33">
    <cfRule type="cellIs" priority="1" dxfId="1" operator="lessThanOrEqual" stopIfTrue="1">
      <formula>G11</formula>
    </cfRule>
    <cfRule type="cellIs" priority="2" dxfId="0" operator="greaterThan" stopIfTrue="1">
      <formula>G11</formula>
    </cfRule>
  </conditionalFormatting>
  <conditionalFormatting sqref="Y11:Y33">
    <cfRule type="cellIs" priority="3" dxfId="1" operator="lessThanOrEqual" stopIfTrue="1">
      <formula>V11</formula>
    </cfRule>
    <cfRule type="cellIs" priority="4" dxfId="0" operator="greaterThan" stopIfTrue="1">
      <formula>V11</formula>
    </cfRule>
  </conditionalFormatting>
  <printOptions horizontalCentered="1"/>
  <pageMargins left="0.3937007874015748" right="0.3937007874015748" top="0.5905511811023623" bottom="0.5905511811023623" header="0.5118110236220472" footer="0.31496062992125984"/>
  <pageSetup firstPageNumber="228" useFirstPageNumber="1" fitToHeight="0" horizontalDpi="600" verticalDpi="600" orientation="landscape" paperSize="9" scale="85" r:id="rId1"/>
  <ignoredErrors>
    <ignoredError sqref="U37 U34" evalError="1"/>
    <ignoredError sqref="X37 P37 P34" evalError="1" formula="1"/>
    <ignoredError sqref="U36 P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2010-12-22T04:08:07Z</dcterms:created>
  <dcterms:modified xsi:type="dcterms:W3CDTF">2010-12-22T04:08:18Z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