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26" windowWidth="20972" windowHeight="6297" activeTab="0"/>
  </bookViews>
  <sheets>
    <sheet name="兵庫県４－１" sheetId="1" r:id="rId1"/>
    <sheet name="兵庫県４－２" sheetId="2" r:id="rId2"/>
    <sheet name="兵庫県４－３" sheetId="3" r:id="rId3"/>
    <sheet name="兵庫県４－４" sheetId="4" r:id="rId4"/>
  </sheets>
  <definedNames>
    <definedName name="_xlnm.Print_Area" localSheetId="2">'兵庫県４－３'!$A$1:$S$48</definedName>
    <definedName name="_xlnm.Print_Area" localSheetId="3">'兵庫県４－４'!$A$1:$AA$65</definedName>
    <definedName name="_xlnm.Print_Titles" localSheetId="0">'兵庫県４－１'!$4:$6</definedName>
    <definedName name="_xlnm.Print_Titles" localSheetId="1">'兵庫県４－２'!$4:$7</definedName>
    <definedName name="_xlnm.Print_Titles" localSheetId="2">'兵庫県４－３'!$4:$6</definedName>
    <definedName name="_xlnm.Print_Titles" localSheetId="3">'兵庫県４－４'!$7:$10</definedName>
  </definedNames>
  <calcPr fullCalcOnLoad="1"/>
</workbook>
</file>

<file path=xl/sharedStrings.xml><?xml version="1.0" encoding="utf-8"?>
<sst xmlns="http://schemas.openxmlformats.org/spreadsheetml/2006/main" count="815" uniqueCount="357">
  <si>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</si>
  <si>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</si>
  <si>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</si>
  <si>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</si>
  <si>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</si>
  <si>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</si>
  <si>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</si>
  <si>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</si>
  <si>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</si>
  <si>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</si>
  <si>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</si>
  <si>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</si>
  <si>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</si>
  <si>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</si>
  <si>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</si>
  <si>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</si>
  <si>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</si>
  <si>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</si>
  <si>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</si>
  <si>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</si>
  <si>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</si>
  <si>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</si>
  <si>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</si>
  <si>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</si>
  <si>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</si>
  <si>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</si>
  <si>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</si>
  <si>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</si>
  <si>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</si>
  <si>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</si>
  <si>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</si>
  <si>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</si>
  <si>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</si>
  <si>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</si>
  <si>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</si>
  <si>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</si>
  <si>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</si>
  <si>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</si>
  <si>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</si>
  <si>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</si>
  <si>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</si>
  <si>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</si>
  <si>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</si>
  <si>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</si>
  <si>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</si>
  <si>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</si>
  <si>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</si>
  <si>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</si>
  <si>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</si>
  <si>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</si>
  <si>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</si>
  <si>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</si>
  <si>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</si>
  <si>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</si>
  <si>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</si>
  <si>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</si>
  <si>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</si>
  <si>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</si>
  <si>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</si>
  <si>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</si>
  <si>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</si>
  <si>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</si>
  <si>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</si>
  <si>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</si>
  <si>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</si>
  <si>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</si>
  <si>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</si>
  <si>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</si>
  <si>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</si>
  <si>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</si>
  <si>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</si>
  <si>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</si>
  <si>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</si>
  <si>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</si>
  <si>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</si>
  <si>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</si>
  <si>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</si>
  <si>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</si>
  <si>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</si>
  <si>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</si>
  <si>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</si>
  <si>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</si>
  <si>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</si>
  <si>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</si>
  <si>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</si>
  <si>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</si>
  <si>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</si>
  <si>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</si>
  <si>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</si>
  <si>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</si>
  <si>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</si>
  <si>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</si>
  <si>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</si>
  <si>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</si>
  <si>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</si>
  <si>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</si>
  <si>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</si>
  <si>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</si>
  <si>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</si>
  <si>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</si>
  <si>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</si>
  <si>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</si>
  <si>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</si>
  <si>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</si>
  <si>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</si>
  <si>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</si>
  <si>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</si>
  <si>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</si>
  <si>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</si>
  <si>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</si>
  <si>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</si>
  <si>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</si>
  <si>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総務課</t>
  </si>
  <si>
    <t>小　計</t>
  </si>
  <si>
    <t>生涯学習グループ</t>
  </si>
  <si>
    <t>播磨町男女共同参画行動計画</t>
  </si>
  <si>
    <t>市民対話室</t>
  </si>
  <si>
    <t>赤穂市男女共同参画社会づくり条例</t>
  </si>
  <si>
    <t>赤穂市男女共同参画プラン</t>
  </si>
  <si>
    <t>赤穂市女性交流センター</t>
  </si>
  <si>
    <t>赤穂市加里屋中州3丁目55番地　赤穂市民会館3階</t>
  </si>
  <si>
    <t>香美町男女共同参画行動計画</t>
  </si>
  <si>
    <t>新温泉町男女共同参画社会プラン</t>
  </si>
  <si>
    <t>小野市男女共同参画センター</t>
  </si>
  <si>
    <t>たかさご男女共同参画プラン</t>
  </si>
  <si>
    <t>高砂市男女共同参画センター</t>
  </si>
  <si>
    <t>COCOT（ココット）</t>
  </si>
  <si>
    <t>高砂市荒井町千鳥1丁目1番1号</t>
  </si>
  <si>
    <t>少子対策課</t>
  </si>
  <si>
    <t>南あわじ市男女共同参画計画「スマイルスマイルプラン」</t>
  </si>
  <si>
    <t>人権・まちづくり課</t>
  </si>
  <si>
    <t>女性・消費生活課</t>
  </si>
  <si>
    <t>尼崎市男女共同参画社会づくり条例</t>
  </si>
  <si>
    <t>尼崎市男女共同参画計画</t>
  </si>
  <si>
    <t>尼崎市立女性・勤労婦人センター</t>
  </si>
  <si>
    <t>尼崎市女性センタートレピエ</t>
  </si>
  <si>
    <t>661-0033</t>
  </si>
  <si>
    <t>尼崎市南武庫之荘3丁目36番1号</t>
  </si>
  <si>
    <t>生涯学習課</t>
  </si>
  <si>
    <t>稲美町男女共同参画プラン</t>
  </si>
  <si>
    <t>たつの市男女共同参画プラン</t>
  </si>
  <si>
    <t>男女共同参画課</t>
  </si>
  <si>
    <t>あかし男女共同参画センター</t>
  </si>
  <si>
    <t>673-0886</t>
  </si>
  <si>
    <t>http://www.city.akashi.hyogo.jp/community/danjo_ka/danjyo/index.html/</t>
  </si>
  <si>
    <t>西脇市男女共同参画基本プラン</t>
  </si>
  <si>
    <t>まちづくり推進室</t>
  </si>
  <si>
    <t>相生市男女共同参画プラン</t>
  </si>
  <si>
    <t>相生市男女共同参画センター</t>
  </si>
  <si>
    <t>相生市旭1丁目19番33号　相生市民会館内</t>
  </si>
  <si>
    <t>http://www.city.aioi.hyogo.jp</t>
  </si>
  <si>
    <t>姫路市男女共同参画プラン</t>
  </si>
  <si>
    <t>姫路市男女共同参画推進センター</t>
  </si>
  <si>
    <t>あいめっせ</t>
  </si>
  <si>
    <t>670-0012</t>
  </si>
  <si>
    <t>http://www.city.himeji.lg.jp/i-messae/</t>
  </si>
  <si>
    <t>秘書広報課</t>
  </si>
  <si>
    <t>みんな生きいき暮らしやすい社会へ－豊岡市男女共同参画プラン－</t>
  </si>
  <si>
    <t>市民総務課</t>
  </si>
  <si>
    <t>太子町男女共同参画プラン</t>
  </si>
  <si>
    <t>心の合併室</t>
  </si>
  <si>
    <t>丹波市男女共同参画計画　丹（まごごろ）の里　ハーモニープラン</t>
  </si>
  <si>
    <t>多可町男女共同参画社会づくり条例</t>
  </si>
  <si>
    <t>多可町男女共同参画計画</t>
  </si>
  <si>
    <t>人権推進課</t>
  </si>
  <si>
    <t>養父市男女共同参画プラン</t>
  </si>
  <si>
    <t>養父市男女共同参画センター</t>
  </si>
  <si>
    <t>667-0021</t>
  </si>
  <si>
    <t>養父市八鹿町八鹿1219-5 ショッピングタウンペア2階</t>
  </si>
  <si>
    <t>http://www.city.yabu.hyogo.jp/</t>
  </si>
  <si>
    <t>猪名川町男女共同参画行動計画（改訂版）</t>
  </si>
  <si>
    <t>西宮市男女共同参画プラン</t>
  </si>
  <si>
    <t>西宮市男女共同参画センター</t>
  </si>
  <si>
    <t>ウェーブ</t>
  </si>
  <si>
    <t>http://www.nishi.or.jp/homepage/wave/</t>
  </si>
  <si>
    <t>市民参画課</t>
  </si>
  <si>
    <t>芦屋市男女共同参画推進条例</t>
  </si>
  <si>
    <t>芦屋市男女共同参画センター</t>
  </si>
  <si>
    <t>ウィザスあしや</t>
  </si>
  <si>
    <t>http://www.city.ashiya.lg.jp/sankaku/withus/centerwithus.html</t>
  </si>
  <si>
    <t>人権男女共同参画課</t>
  </si>
  <si>
    <t>宝塚市男女共同参画推進条例</t>
  </si>
  <si>
    <t>宝塚市男女共同参画プラン</t>
  </si>
  <si>
    <t>宝塚市立男女共同参画センター</t>
  </si>
  <si>
    <t>宝塚市立男女共同参画センター・エル</t>
  </si>
  <si>
    <t>宝塚市栄町2-1-2</t>
  </si>
  <si>
    <t>男女共同参画実現に向けての声明</t>
  </si>
  <si>
    <t>まちづくり協働センター</t>
  </si>
  <si>
    <t>三田市まちづくり協働センター</t>
  </si>
  <si>
    <t>自治参画課</t>
  </si>
  <si>
    <t>かさい男女共同参画ゆめプラン</t>
  </si>
  <si>
    <t>加西市男女共同参画推進センター</t>
  </si>
  <si>
    <t>675-2312</t>
  </si>
  <si>
    <t>加西市男女共同参画都市宣言</t>
  </si>
  <si>
    <t>人権推進課</t>
  </si>
  <si>
    <t>男女共同参画推進課</t>
  </si>
  <si>
    <t>市民活動推進課</t>
  </si>
  <si>
    <t>男女共同参画推進グループ</t>
  </si>
  <si>
    <t>企画財政課</t>
  </si>
  <si>
    <t>企画政策課</t>
  </si>
  <si>
    <t>人権推進室</t>
  </si>
  <si>
    <t>篠山市男女共同参画プラン</t>
  </si>
  <si>
    <t>篠山市男女共同参画センター</t>
  </si>
  <si>
    <t>フィフティ</t>
  </si>
  <si>
    <t>669-2397</t>
  </si>
  <si>
    <t>http://www.city.sasayama.hyogo.jp/danjo/index.html</t>
  </si>
  <si>
    <t>宍粟市男女共同参画プラン</t>
  </si>
  <si>
    <t>生涯学習課</t>
  </si>
  <si>
    <t>兵庫県</t>
  </si>
  <si>
    <t>人権教育課</t>
  </si>
  <si>
    <t>加東市男女共同参画プラン</t>
  </si>
  <si>
    <t>社会教育課</t>
  </si>
  <si>
    <t>三木市男女共同参画プラン</t>
  </si>
  <si>
    <t>三木市男女共同参画センター</t>
  </si>
  <si>
    <t>こらぼーよ</t>
  </si>
  <si>
    <t>三木市福井1933-12</t>
  </si>
  <si>
    <t>http://www.city.miki.lg.jp/</t>
  </si>
  <si>
    <t>参画協働・相談課</t>
  </si>
  <si>
    <t>川西市男女共同参画プラン後期実施計画</t>
  </si>
  <si>
    <t>川西市男女共同参画センター</t>
  </si>
  <si>
    <t>パレットかわにし</t>
  </si>
  <si>
    <t>http://www.city.kawanishi.hyogo.jp</t>
  </si>
  <si>
    <t>男女共同参画センター</t>
  </si>
  <si>
    <t>加古川市男女共同参画行動計画</t>
  </si>
  <si>
    <t>加古川市男女共同参画センター</t>
  </si>
  <si>
    <t>加古川市加古川町寺家町45番地　JAビル3階</t>
  </si>
  <si>
    <t>http://www.city.kakogawa.hyogo.jp/index.cfm/11,0,60,228,html</t>
  </si>
  <si>
    <t>洲本市男女共同参画プラン</t>
  </si>
  <si>
    <t>神戸市男女共同参画の推進に関する条例</t>
  </si>
  <si>
    <t>神戸市男女共同参画センター</t>
  </si>
  <si>
    <t>あすてっぷKOBE</t>
  </si>
  <si>
    <t>650-0016</t>
  </si>
  <si>
    <t>神戸市中央区橘通3丁目4番3号</t>
  </si>
  <si>
    <t>http://www.city.kobe.lg.jp/life/community/cooperation/index_menu.html</t>
  </si>
  <si>
    <t>小野市はーと・シップ（男女共同参画）社会推進条例</t>
  </si>
  <si>
    <t>伊丹市男女共同参画計画</t>
  </si>
  <si>
    <t>伊丹市女性交流サロン</t>
  </si>
  <si>
    <t>http://www.itami-danjo.jp</t>
  </si>
  <si>
    <t>条　　　例　　　名　　　称</t>
  </si>
  <si>
    <t>神戸市男女共同参画計画（第2次）</t>
  </si>
  <si>
    <t>あかし男女共同参画プラン「きらめきプラン21」</t>
  </si>
  <si>
    <t>第2次芦屋市男女共同参画行動計画「ウィザス・プラン」</t>
  </si>
  <si>
    <t>第3次三田市男女共同参画計画</t>
  </si>
  <si>
    <t>ホームページ</t>
  </si>
  <si>
    <t>姫路市本町68番地290　
イーグレひめじ3階</t>
  </si>
  <si>
    <t>明石市東仲ノ町6番1号 
アスピア明石北館7階</t>
  </si>
  <si>
    <t>芦屋市大原町2-6 
ラ・モール芦屋2階</t>
  </si>
  <si>
    <t>川西市小花1丁目8-1 
ジョイン川西内</t>
  </si>
  <si>
    <t>三田市駅前町2-1 
キッピーモール6階</t>
  </si>
  <si>
    <t>加西市北条町北条28-1 
アスティアかさい3階</t>
  </si>
  <si>
    <t>篠山市北新町41番地　
篠山市市民生活部人権推進課内</t>
  </si>
  <si>
    <t>宣　　言　　名　　称</t>
  </si>
  <si>
    <t>市　（区）　長</t>
  </si>
  <si>
    <t>女
性
比
率 
（％）</t>
  </si>
  <si>
    <t xml:space="preserve">うち
　女理
　性職
　管数
</t>
  </si>
  <si>
    <t>○</t>
  </si>
  <si>
    <t>平成22年度</t>
  </si>
  <si>
    <t>平成23年度</t>
  </si>
  <si>
    <t>平成24年度</t>
  </si>
  <si>
    <t>平成25年度</t>
  </si>
  <si>
    <t>平成27年度</t>
  </si>
  <si>
    <t>平成28年度</t>
  </si>
  <si>
    <t>平成32年度</t>
  </si>
  <si>
    <t>平成20年4月～平成23年3月</t>
  </si>
  <si>
    <t>平成13年4月～平成25年3月</t>
  </si>
  <si>
    <t>平成19年4月～平成24年3月</t>
  </si>
  <si>
    <t>平成13年4月～平成23年3月</t>
  </si>
  <si>
    <t>平成19年4月～平成29年3月</t>
  </si>
  <si>
    <t>平成15年4月～平成25年3月</t>
  </si>
  <si>
    <t>平成18年4月～平成28年3月</t>
  </si>
  <si>
    <t>平成18年4月～平成23年3月</t>
  </si>
  <si>
    <t>平成16年4月～平成26年3月</t>
  </si>
  <si>
    <t>平成14年4月～平成24年3月</t>
  </si>
  <si>
    <t>平成18年5月～平成28年3月</t>
  </si>
  <si>
    <t>平成16年4月～平成23年3月</t>
  </si>
  <si>
    <t>平成12年4月～平成23年3月</t>
  </si>
  <si>
    <t>平成20年4月～平成25年3月</t>
  </si>
  <si>
    <t>平成20年4月～平成30年3月</t>
  </si>
  <si>
    <t>平成22年4月～平成31年3月</t>
  </si>
  <si>
    <t>平成21年4月～平成26年3月</t>
  </si>
  <si>
    <t>平成20年4月～平成29年3月</t>
  </si>
  <si>
    <t>平成21年4月～平成24年3月</t>
  </si>
  <si>
    <t>平成21年4月～平成25年3月</t>
  </si>
  <si>
    <t>施設管理</t>
  </si>
  <si>
    <t>事業運営</t>
  </si>
  <si>
    <t>そ　の　他</t>
  </si>
  <si>
    <t>小野市中島町72　小野市うるおい交流館エクラ内</t>
  </si>
  <si>
    <t>伊丹市御願塚6丁目1-1 
市立女性・児童センター内</t>
  </si>
  <si>
    <t>(078)
361-6977</t>
  </si>
  <si>
    <t>(078)
361-6477</t>
  </si>
  <si>
    <t>(078)
918-5611</t>
  </si>
  <si>
    <t>(078)
918-5617</t>
  </si>
  <si>
    <t>(079)
287-0803</t>
  </si>
  <si>
    <t>(079)
287-0805</t>
  </si>
  <si>
    <t>(079)
424-7172</t>
  </si>
  <si>
    <t>(079)
454-4190</t>
  </si>
  <si>
    <t>(079)
443-9133</t>
  </si>
  <si>
    <t>(079)
442-6082</t>
  </si>
  <si>
    <t>(079)
563-8000</t>
  </si>
  <si>
    <t>(079)
563-8001</t>
  </si>
  <si>
    <t>(079)
552-6926</t>
  </si>
  <si>
    <t>(079)
554-2332</t>
  </si>
  <si>
    <t>(079)
662-7765</t>
  </si>
  <si>
    <t>(06)
6436-6331</t>
  </si>
  <si>
    <t>(06)
6436-5757</t>
  </si>
  <si>
    <t>(0798)
64-9495</t>
  </si>
  <si>
    <t>(0798)
64-9496</t>
  </si>
  <si>
    <t>(0797)
38-2023</t>
  </si>
  <si>
    <t>(0797)
38-2175</t>
  </si>
  <si>
    <t>(072)
772-7248</t>
  </si>
  <si>
    <t>(0791)
23-7130</t>
  </si>
  <si>
    <t>(0791)
23-7137</t>
  </si>
  <si>
    <t>(0791)
43-7800</t>
  </si>
  <si>
    <t>(0797)
86-4006</t>
  </si>
  <si>
    <t>(0797)
83-2424</t>
  </si>
  <si>
    <t>(0794)
89-2331</t>
  </si>
  <si>
    <t>(0794)
62-6765</t>
  </si>
  <si>
    <t>(0794)
62-2400</t>
  </si>
  <si>
    <t>(072)
759-1856</t>
  </si>
  <si>
    <t>(072)
759-1891</t>
  </si>
  <si>
    <t>(0790)
42-0105</t>
  </si>
  <si>
    <t>(0790)
42-0133</t>
  </si>
  <si>
    <t>把握していない</t>
  </si>
  <si>
    <t>662-8204</t>
  </si>
  <si>
    <t>西宮市高松町4-8
プレラにしのみや4階</t>
  </si>
  <si>
    <t>659-0092</t>
  </si>
  <si>
    <t>664-0855</t>
  </si>
  <si>
    <t>678-0031</t>
  </si>
  <si>
    <t>675-0066</t>
  </si>
  <si>
    <t>678-0233</t>
  </si>
  <si>
    <t>665-0845</t>
  </si>
  <si>
    <t>673-0433</t>
  </si>
  <si>
    <t>676-8501</t>
  </si>
  <si>
    <t>666-0015</t>
  </si>
  <si>
    <t>675-1366</t>
  </si>
  <si>
    <t>669-1528</t>
  </si>
  <si>
    <t>市(区)町村コード</t>
  </si>
  <si>
    <t>男女共同参画に関する条例（可決済のもの）</t>
  </si>
  <si>
    <t>はーと・シップ　プラン</t>
  </si>
  <si>
    <t>平成14年3月～平成24年3月</t>
  </si>
  <si>
    <t>平成20年3月～平成24年3月</t>
  </si>
  <si>
    <t>市（区）町村コード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</si>
  <si>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</si>
  <si>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</si>
  <si>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</si>
  <si>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</si>
  <si>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</si>
  <si>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</si>
  <si>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</si>
  <si>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</si>
  <si>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</si>
  <si>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朝来市男女共同参画プラン
～ウィズ（ｗith）プラン～</t>
  </si>
  <si>
    <t>http://www.city.takasago.hyogo.jp</t>
  </si>
  <si>
    <t>http://www.ksks-arche.jp</t>
  </si>
  <si>
    <t xml:space="preserve"> </t>
  </si>
  <si>
    <t>http://www.amagasaki-trepied.com</t>
  </si>
  <si>
    <t>http://www.takarazuka-ell.jp/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</si>
</sst>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  <numFmt numFmtId="193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57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57" fontId="2" fillId="0" borderId="1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2" fillId="0" borderId="2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187" fontId="0" fillId="0" borderId="36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shrinkToFit="1"/>
    </xf>
    <xf numFmtId="0" fontId="2" fillId="0" borderId="3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top" textRotation="255" wrapText="1"/>
    </xf>
    <xf numFmtId="0" fontId="2" fillId="0" borderId="35" xfId="0" applyFont="1" applyFill="1" applyBorder="1" applyAlignment="1">
      <alignment horizontal="center" vertical="center"/>
    </xf>
    <xf numFmtId="188" fontId="2" fillId="0" borderId="36" xfId="0" applyNumberFormat="1" applyFont="1" applyFill="1" applyBorder="1" applyAlignment="1">
      <alignment horizontal="center" vertical="center"/>
    </xf>
    <xf numFmtId="192" fontId="2" fillId="0" borderId="41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1" xfId="0" applyFont="1" applyFill="1" applyBorder="1" applyAlignment="1">
      <alignment vertical="top"/>
    </xf>
    <xf numFmtId="0" fontId="2" fillId="0" borderId="2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top" textRotation="255" wrapText="1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193" fontId="2" fillId="0" borderId="0" xfId="42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191" fontId="2" fillId="0" borderId="0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right" vertical="center"/>
    </xf>
    <xf numFmtId="0" fontId="2" fillId="0" borderId="4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192" fontId="2" fillId="0" borderId="10" xfId="49" applyNumberFormat="1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43" xfId="49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38" fontId="2" fillId="0" borderId="36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2" fontId="2" fillId="0" borderId="50" xfId="49" applyNumberFormat="1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192" fontId="2" fillId="0" borderId="63" xfId="49" applyNumberFormat="1" applyFont="1" applyFill="1" applyBorder="1" applyAlignment="1">
      <alignment vertical="center"/>
    </xf>
    <xf numFmtId="192" fontId="2" fillId="0" borderId="64" xfId="49" applyNumberFormat="1" applyFont="1" applyFill="1" applyBorder="1" applyAlignment="1">
      <alignment vertical="center"/>
    </xf>
    <xf numFmtId="192" fontId="2" fillId="0" borderId="17" xfId="49" applyNumberFormat="1" applyFont="1" applyFill="1" applyBorder="1" applyAlignment="1">
      <alignment vertical="center"/>
    </xf>
    <xf numFmtId="192" fontId="2" fillId="0" borderId="65" xfId="49" applyNumberFormat="1" applyFont="1" applyFill="1" applyBorder="1" applyAlignment="1">
      <alignment vertical="center"/>
    </xf>
    <xf numFmtId="192" fontId="2" fillId="0" borderId="13" xfId="49" applyNumberFormat="1" applyFont="1" applyFill="1" applyBorder="1" applyAlignment="1">
      <alignment vertical="center"/>
    </xf>
    <xf numFmtId="192" fontId="2" fillId="0" borderId="49" xfId="49" applyNumberFormat="1" applyFont="1" applyFill="1" applyBorder="1" applyAlignment="1">
      <alignment vertical="center"/>
    </xf>
    <xf numFmtId="192" fontId="2" fillId="0" borderId="66" xfId="49" applyNumberFormat="1" applyFont="1" applyFill="1" applyBorder="1" applyAlignment="1">
      <alignment vertical="center"/>
    </xf>
    <xf numFmtId="192" fontId="2" fillId="0" borderId="67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5" fillId="0" borderId="51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19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distributed" textRotation="255" shrinkToFit="1"/>
    </xf>
    <xf numFmtId="0" fontId="2" fillId="0" borderId="19" xfId="0" applyFont="1" applyFill="1" applyBorder="1" applyAlignment="1">
      <alignment horizontal="center" vertical="distributed" textRotation="255" shrinkToFit="1"/>
    </xf>
    <xf numFmtId="0" fontId="2" fillId="0" borderId="27" xfId="0" applyFont="1" applyFill="1" applyBorder="1" applyAlignment="1">
      <alignment horizontal="center" vertical="distributed" textRotation="255" shrinkToFit="1"/>
    </xf>
    <xf numFmtId="0" fontId="2" fillId="0" borderId="64" xfId="0" applyFont="1" applyFill="1" applyBorder="1" applyAlignment="1">
      <alignment horizontal="center" vertical="distributed" textRotation="255" shrinkToFit="1"/>
    </xf>
    <xf numFmtId="0" fontId="2" fillId="0" borderId="48" xfId="0" applyFont="1" applyFill="1" applyBorder="1" applyAlignment="1">
      <alignment horizontal="center" vertical="distributed" textRotation="255" shrinkToFit="1"/>
    </xf>
    <xf numFmtId="0" fontId="2" fillId="0" borderId="17" xfId="0" applyFont="1" applyFill="1" applyBorder="1" applyAlignment="1">
      <alignment horizontal="center" vertical="distributed" textRotation="255" shrinkToFit="1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48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0" fontId="2" fillId="0" borderId="7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distributed" textRotation="255"/>
    </xf>
    <xf numFmtId="0" fontId="0" fillId="0" borderId="48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5" fillId="0" borderId="5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distributed" textRotation="255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77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17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2" fillId="0" borderId="7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textRotation="255" wrapText="1"/>
    </xf>
    <xf numFmtId="0" fontId="2" fillId="0" borderId="47" xfId="0" applyFont="1" applyFill="1" applyBorder="1" applyAlignment="1">
      <alignment vertical="center" textRotation="255" wrapText="1"/>
    </xf>
    <xf numFmtId="0" fontId="2" fillId="0" borderId="28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vertical="center" textRotation="255"/>
    </xf>
    <xf numFmtId="0" fontId="2" fillId="0" borderId="47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textRotation="255"/>
    </xf>
    <xf numFmtId="0" fontId="2" fillId="0" borderId="37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distributed" vertical="distributed" textRotation="255"/>
    </xf>
    <xf numFmtId="0" fontId="2" fillId="0" borderId="19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48" xfId="0" applyFont="1" applyFill="1" applyBorder="1" applyAlignment="1">
      <alignment horizontal="distributed" vertical="distributed" textRotation="255"/>
    </xf>
    <xf numFmtId="0" fontId="2" fillId="0" borderId="17" xfId="0" applyFont="1" applyFill="1" applyBorder="1" applyAlignment="1">
      <alignment horizontal="distributed" vertical="distributed" textRotation="255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58" fontId="10" fillId="0" borderId="41" xfId="0" applyNumberFormat="1" applyFont="1" applyFill="1" applyBorder="1" applyAlignment="1">
      <alignment horizontal="center" vertical="center"/>
    </xf>
    <xf numFmtId="58" fontId="10" fillId="0" borderId="56" xfId="0" applyNumberFormat="1" applyFont="1" applyFill="1" applyBorder="1" applyAlignment="1">
      <alignment horizontal="center" vertical="center"/>
    </xf>
    <xf numFmtId="58" fontId="10" fillId="0" borderId="43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0.625" style="1" customWidth="1"/>
    <col min="6" max="9" width="3.375" style="48" customWidth="1"/>
    <col min="10" max="10" width="30.625" style="1" customWidth="1"/>
    <col min="11" max="12" width="8.625" style="1" customWidth="1"/>
    <col min="13" max="13" width="3.375" style="1" customWidth="1"/>
    <col min="14" max="14" width="32.625" style="1" customWidth="1"/>
    <col min="15" max="15" width="20.625" style="1" customWidth="1"/>
    <col min="16" max="16" width="3.375" style="1" customWidth="1"/>
    <col min="17" max="17" width="7.125" style="46" customWidth="1"/>
    <col min="18" max="22" width="9.00390625" style="46" customWidth="1"/>
    <col min="23" max="16384" width="9.00390625" style="1" customWidth="1"/>
  </cols>
  <sheetData>
    <row r="1" spans="1:4" ht="16.5" customHeight="1" thickBot="1">
      <c r="A1" s="47" t="s">
        <v>13</v>
      </c>
      <c r="B1" s="47"/>
      <c r="D1" s="1" t="s">
        <v>354</v>
      </c>
    </row>
    <row r="2" spans="1:16" ht="22.5" customHeight="1" thickBot="1">
      <c r="A2" s="49" t="s">
        <v>18</v>
      </c>
      <c r="O2" s="184" t="s">
        <v>70</v>
      </c>
      <c r="P2" s="185"/>
    </row>
    <row r="3" ht="9.75" customHeight="1" thickBot="1"/>
    <row r="4" spans="1:16" s="50" customFormat="1" ht="31.5" customHeight="1">
      <c r="A4" s="191" t="s">
        <v>26</v>
      </c>
      <c r="B4" s="200" t="s">
        <v>336</v>
      </c>
      <c r="C4" s="194" t="s">
        <v>51</v>
      </c>
      <c r="D4" s="197" t="s">
        <v>17</v>
      </c>
      <c r="E4" s="203" t="s">
        <v>52</v>
      </c>
      <c r="F4" s="181" t="s">
        <v>53</v>
      </c>
      <c r="G4" s="206" t="s">
        <v>54</v>
      </c>
      <c r="H4" s="209" t="s">
        <v>63</v>
      </c>
      <c r="I4" s="197" t="s">
        <v>55</v>
      </c>
      <c r="J4" s="186" t="s">
        <v>337</v>
      </c>
      <c r="K4" s="187"/>
      <c r="L4" s="187"/>
      <c r="M4" s="188"/>
      <c r="N4" s="186" t="s">
        <v>66</v>
      </c>
      <c r="O4" s="187"/>
      <c r="P4" s="188"/>
    </row>
    <row r="5" spans="1:16" s="52" customFormat="1" ht="18" customHeight="1">
      <c r="A5" s="192"/>
      <c r="B5" s="201"/>
      <c r="C5" s="195"/>
      <c r="D5" s="198"/>
      <c r="E5" s="204"/>
      <c r="F5" s="182"/>
      <c r="G5" s="207"/>
      <c r="H5" s="210"/>
      <c r="I5" s="198"/>
      <c r="J5" s="178" t="s">
        <v>7</v>
      </c>
      <c r="K5" s="179"/>
      <c r="L5" s="180"/>
      <c r="M5" s="51" t="s">
        <v>8</v>
      </c>
      <c r="N5" s="178" t="s">
        <v>9</v>
      </c>
      <c r="O5" s="180"/>
      <c r="P5" s="51" t="s">
        <v>8</v>
      </c>
    </row>
    <row r="6" spans="1:16" s="50" customFormat="1" ht="60" customHeight="1">
      <c r="A6" s="193"/>
      <c r="B6" s="202"/>
      <c r="C6" s="196"/>
      <c r="D6" s="199"/>
      <c r="E6" s="205"/>
      <c r="F6" s="183"/>
      <c r="G6" s="208"/>
      <c r="H6" s="211"/>
      <c r="I6" s="199"/>
      <c r="J6" s="53" t="s">
        <v>238</v>
      </c>
      <c r="K6" s="54" t="s">
        <v>3</v>
      </c>
      <c r="L6" s="54" t="s">
        <v>4</v>
      </c>
      <c r="M6" s="44" t="s">
        <v>56</v>
      </c>
      <c r="N6" s="55" t="s">
        <v>57</v>
      </c>
      <c r="O6" s="56" t="s">
        <v>25</v>
      </c>
      <c r="P6" s="44" t="s">
        <v>56</v>
      </c>
    </row>
    <row r="7" spans="1:22" s="61" customFormat="1" ht="30" customHeight="1">
      <c r="A7" s="111">
        <v>28</v>
      </c>
      <c r="B7" s="18">
        <v>100</v>
      </c>
      <c r="C7" s="12" t="s">
        <v>70</v>
      </c>
      <c r="D7" s="4" t="s">
        <v>71</v>
      </c>
      <c r="E7" s="13" t="s">
        <v>141</v>
      </c>
      <c r="F7" s="115">
        <v>1</v>
      </c>
      <c r="G7" s="18">
        <v>1</v>
      </c>
      <c r="H7" s="111">
        <v>1</v>
      </c>
      <c r="I7" s="18">
        <v>1</v>
      </c>
      <c r="J7" s="13" t="s">
        <v>228</v>
      </c>
      <c r="K7" s="15">
        <v>37707</v>
      </c>
      <c r="L7" s="15">
        <v>37712</v>
      </c>
      <c r="M7" s="18"/>
      <c r="N7" s="19" t="s">
        <v>239</v>
      </c>
      <c r="O7" s="41" t="s">
        <v>263</v>
      </c>
      <c r="P7" s="18"/>
      <c r="Q7" s="60"/>
      <c r="R7" s="60"/>
      <c r="S7" s="60"/>
      <c r="T7" s="60"/>
      <c r="U7" s="60"/>
      <c r="V7" s="60"/>
    </row>
    <row r="8" spans="1:22" s="61" customFormat="1" ht="15" customHeight="1">
      <c r="A8" s="111">
        <v>28</v>
      </c>
      <c r="B8" s="18">
        <v>201</v>
      </c>
      <c r="C8" s="12" t="s">
        <v>70</v>
      </c>
      <c r="D8" s="4" t="s">
        <v>72</v>
      </c>
      <c r="E8" s="13" t="s">
        <v>195</v>
      </c>
      <c r="F8" s="115">
        <v>1</v>
      </c>
      <c r="G8" s="18">
        <v>1</v>
      </c>
      <c r="H8" s="111">
        <v>1</v>
      </c>
      <c r="I8" s="18">
        <v>1</v>
      </c>
      <c r="J8" s="13"/>
      <c r="K8" s="15"/>
      <c r="L8" s="15"/>
      <c r="M8" s="18">
        <v>3</v>
      </c>
      <c r="N8" s="19" t="s">
        <v>151</v>
      </c>
      <c r="O8" s="41" t="s">
        <v>264</v>
      </c>
      <c r="P8" s="18"/>
      <c r="Q8" s="60"/>
      <c r="R8" s="60"/>
      <c r="S8" s="60"/>
      <c r="T8" s="60"/>
      <c r="U8" s="60"/>
      <c r="V8" s="60"/>
    </row>
    <row r="9" spans="1:22" s="61" customFormat="1" ht="15" customHeight="1">
      <c r="A9" s="111">
        <v>28</v>
      </c>
      <c r="B9" s="18">
        <v>202</v>
      </c>
      <c r="C9" s="12" t="s">
        <v>70</v>
      </c>
      <c r="D9" s="5" t="s">
        <v>73</v>
      </c>
      <c r="E9" s="13" t="s">
        <v>131</v>
      </c>
      <c r="F9" s="115">
        <v>1</v>
      </c>
      <c r="G9" s="18">
        <v>2</v>
      </c>
      <c r="H9" s="111">
        <v>1</v>
      </c>
      <c r="I9" s="18">
        <v>1</v>
      </c>
      <c r="J9" s="13" t="s">
        <v>132</v>
      </c>
      <c r="K9" s="21">
        <v>38713</v>
      </c>
      <c r="L9" s="21">
        <v>38713</v>
      </c>
      <c r="M9" s="18"/>
      <c r="N9" s="19" t="s">
        <v>133</v>
      </c>
      <c r="O9" s="42" t="s">
        <v>265</v>
      </c>
      <c r="P9" s="18"/>
      <c r="Q9" s="60"/>
      <c r="R9" s="60"/>
      <c r="S9" s="60"/>
      <c r="T9" s="60"/>
      <c r="U9" s="60"/>
      <c r="V9" s="60"/>
    </row>
    <row r="10" spans="1:22" s="61" customFormat="1" ht="30" customHeight="1">
      <c r="A10" s="111">
        <v>28</v>
      </c>
      <c r="B10" s="18">
        <v>203</v>
      </c>
      <c r="C10" s="12" t="s">
        <v>70</v>
      </c>
      <c r="D10" s="5" t="s">
        <v>74</v>
      </c>
      <c r="E10" s="13" t="s">
        <v>141</v>
      </c>
      <c r="F10" s="115">
        <v>1</v>
      </c>
      <c r="G10" s="18">
        <v>1</v>
      </c>
      <c r="H10" s="111">
        <v>1</v>
      </c>
      <c r="I10" s="18">
        <v>1</v>
      </c>
      <c r="J10" s="13"/>
      <c r="K10" s="16"/>
      <c r="L10" s="16"/>
      <c r="M10" s="18">
        <v>0</v>
      </c>
      <c r="N10" s="13" t="s">
        <v>240</v>
      </c>
      <c r="O10" s="42" t="s">
        <v>266</v>
      </c>
      <c r="P10" s="18"/>
      <c r="Q10" s="60"/>
      <c r="R10" s="60"/>
      <c r="S10" s="60"/>
      <c r="T10" s="60"/>
      <c r="U10" s="60"/>
      <c r="V10" s="60"/>
    </row>
    <row r="11" spans="1:22" s="61" customFormat="1" ht="15" customHeight="1">
      <c r="A11" s="111">
        <v>28</v>
      </c>
      <c r="B11" s="18">
        <v>204</v>
      </c>
      <c r="C11" s="12" t="s">
        <v>70</v>
      </c>
      <c r="D11" s="5" t="s">
        <v>75</v>
      </c>
      <c r="E11" s="13" t="s">
        <v>195</v>
      </c>
      <c r="F11" s="115">
        <v>1</v>
      </c>
      <c r="G11" s="18">
        <v>1</v>
      </c>
      <c r="H11" s="111">
        <v>1</v>
      </c>
      <c r="I11" s="18">
        <v>1</v>
      </c>
      <c r="J11" s="13"/>
      <c r="K11" s="16"/>
      <c r="L11" s="16"/>
      <c r="M11" s="18">
        <v>0</v>
      </c>
      <c r="N11" s="13" t="s">
        <v>171</v>
      </c>
      <c r="O11" s="42" t="s">
        <v>267</v>
      </c>
      <c r="P11" s="18"/>
      <c r="Q11" s="60"/>
      <c r="R11" s="60"/>
      <c r="S11" s="60"/>
      <c r="T11" s="60"/>
      <c r="U11" s="60"/>
      <c r="V11" s="60"/>
    </row>
    <row r="12" spans="1:22" s="61" customFormat="1" ht="15" customHeight="1">
      <c r="A12" s="111">
        <v>28</v>
      </c>
      <c r="B12" s="18">
        <v>205</v>
      </c>
      <c r="C12" s="12" t="s">
        <v>70</v>
      </c>
      <c r="D12" s="5" t="s">
        <v>76</v>
      </c>
      <c r="E12" s="13" t="s">
        <v>194</v>
      </c>
      <c r="F12" s="115">
        <v>1</v>
      </c>
      <c r="G12" s="18">
        <v>2</v>
      </c>
      <c r="H12" s="111">
        <v>1</v>
      </c>
      <c r="I12" s="18">
        <v>1</v>
      </c>
      <c r="J12" s="13"/>
      <c r="K12" s="16"/>
      <c r="L12" s="16"/>
      <c r="M12" s="18">
        <v>0</v>
      </c>
      <c r="N12" s="13" t="s">
        <v>227</v>
      </c>
      <c r="O12" s="42" t="s">
        <v>268</v>
      </c>
      <c r="P12" s="18"/>
      <c r="Q12" s="60"/>
      <c r="R12" s="60"/>
      <c r="S12" s="60"/>
      <c r="T12" s="60"/>
      <c r="U12" s="60"/>
      <c r="V12" s="60"/>
    </row>
    <row r="13" spans="1:22" s="61" customFormat="1" ht="30" customHeight="1">
      <c r="A13" s="111">
        <v>28</v>
      </c>
      <c r="B13" s="18">
        <v>206</v>
      </c>
      <c r="C13" s="12" t="s">
        <v>70</v>
      </c>
      <c r="D13" s="5" t="s">
        <v>77</v>
      </c>
      <c r="E13" s="13" t="s">
        <v>175</v>
      </c>
      <c r="F13" s="115">
        <v>1</v>
      </c>
      <c r="G13" s="18">
        <v>2</v>
      </c>
      <c r="H13" s="111">
        <v>1</v>
      </c>
      <c r="I13" s="18">
        <v>1</v>
      </c>
      <c r="J13" s="13" t="s">
        <v>176</v>
      </c>
      <c r="K13" s="15">
        <v>39899</v>
      </c>
      <c r="L13" s="15">
        <v>39904</v>
      </c>
      <c r="M13" s="18"/>
      <c r="N13" s="13" t="s">
        <v>241</v>
      </c>
      <c r="O13" s="42" t="s">
        <v>268</v>
      </c>
      <c r="P13" s="18"/>
      <c r="Q13" s="60"/>
      <c r="R13" s="60"/>
      <c r="S13" s="60"/>
      <c r="T13" s="60"/>
      <c r="U13" s="60"/>
      <c r="V13" s="60"/>
    </row>
    <row r="14" spans="1:22" s="61" customFormat="1" ht="15" customHeight="1">
      <c r="A14" s="111">
        <v>28</v>
      </c>
      <c r="B14" s="18">
        <v>207</v>
      </c>
      <c r="C14" s="12" t="s">
        <v>70</v>
      </c>
      <c r="D14" s="5" t="s">
        <v>78</v>
      </c>
      <c r="E14" s="13" t="s">
        <v>141</v>
      </c>
      <c r="F14" s="115">
        <v>1</v>
      </c>
      <c r="G14" s="18">
        <v>1</v>
      </c>
      <c r="H14" s="111">
        <v>1</v>
      </c>
      <c r="I14" s="18">
        <v>1</v>
      </c>
      <c r="J14" s="13"/>
      <c r="K14" s="16"/>
      <c r="L14" s="16"/>
      <c r="M14" s="18">
        <v>0</v>
      </c>
      <c r="N14" s="13" t="s">
        <v>235</v>
      </c>
      <c r="O14" s="42" t="s">
        <v>269</v>
      </c>
      <c r="P14" s="18"/>
      <c r="Q14" s="60"/>
      <c r="R14" s="60"/>
      <c r="S14" s="60"/>
      <c r="T14" s="60"/>
      <c r="U14" s="60"/>
      <c r="V14" s="60"/>
    </row>
    <row r="15" spans="1:22" s="61" customFormat="1" ht="15" customHeight="1">
      <c r="A15" s="111">
        <v>28</v>
      </c>
      <c r="B15" s="18">
        <v>208</v>
      </c>
      <c r="C15" s="12" t="s">
        <v>70</v>
      </c>
      <c r="D15" s="5" t="s">
        <v>79</v>
      </c>
      <c r="E15" s="13" t="s">
        <v>146</v>
      </c>
      <c r="F15" s="115">
        <v>1</v>
      </c>
      <c r="G15" s="18">
        <v>2</v>
      </c>
      <c r="H15" s="111">
        <v>1</v>
      </c>
      <c r="I15" s="18">
        <v>0</v>
      </c>
      <c r="J15" s="13"/>
      <c r="K15" s="16"/>
      <c r="L15" s="16"/>
      <c r="M15" s="18">
        <v>0</v>
      </c>
      <c r="N15" s="13" t="s">
        <v>147</v>
      </c>
      <c r="O15" s="42" t="s">
        <v>268</v>
      </c>
      <c r="P15" s="18"/>
      <c r="Q15" s="60"/>
      <c r="R15" s="60"/>
      <c r="S15" s="60"/>
      <c r="T15" s="60"/>
      <c r="U15" s="60"/>
      <c r="V15" s="60"/>
    </row>
    <row r="16" spans="1:22" s="61" customFormat="1" ht="30" customHeight="1">
      <c r="A16" s="111">
        <v>28</v>
      </c>
      <c r="B16" s="18">
        <v>209</v>
      </c>
      <c r="C16" s="12" t="s">
        <v>70</v>
      </c>
      <c r="D16" s="5" t="s">
        <v>80</v>
      </c>
      <c r="E16" s="13" t="s">
        <v>156</v>
      </c>
      <c r="F16" s="115">
        <v>1</v>
      </c>
      <c r="G16" s="18">
        <v>2</v>
      </c>
      <c r="H16" s="111">
        <v>1</v>
      </c>
      <c r="I16" s="18">
        <v>0</v>
      </c>
      <c r="J16" s="13"/>
      <c r="K16" s="16"/>
      <c r="L16" s="16"/>
      <c r="M16" s="18">
        <v>0</v>
      </c>
      <c r="N16" s="13" t="s">
        <v>157</v>
      </c>
      <c r="O16" s="42" t="s">
        <v>265</v>
      </c>
      <c r="P16" s="18"/>
      <c r="Q16" s="60"/>
      <c r="R16" s="60"/>
      <c r="S16" s="60"/>
      <c r="T16" s="60"/>
      <c r="U16" s="60"/>
      <c r="V16" s="60"/>
    </row>
    <row r="17" spans="1:22" s="61" customFormat="1" ht="15" customHeight="1">
      <c r="A17" s="111">
        <v>28</v>
      </c>
      <c r="B17" s="18">
        <v>210</v>
      </c>
      <c r="C17" s="12" t="s">
        <v>70</v>
      </c>
      <c r="D17" s="5" t="s">
        <v>81</v>
      </c>
      <c r="E17" s="13" t="s">
        <v>222</v>
      </c>
      <c r="F17" s="115">
        <v>1</v>
      </c>
      <c r="G17" s="18">
        <v>1</v>
      </c>
      <c r="H17" s="111">
        <v>1</v>
      </c>
      <c r="I17" s="18">
        <v>1</v>
      </c>
      <c r="J17" s="13"/>
      <c r="K17" s="16"/>
      <c r="L17" s="16"/>
      <c r="M17" s="18">
        <v>0</v>
      </c>
      <c r="N17" s="13" t="s">
        <v>223</v>
      </c>
      <c r="O17" s="42" t="s">
        <v>270</v>
      </c>
      <c r="P17" s="18"/>
      <c r="Q17" s="60"/>
      <c r="R17" s="60"/>
      <c r="S17" s="60"/>
      <c r="T17" s="60"/>
      <c r="U17" s="60"/>
      <c r="V17" s="60"/>
    </row>
    <row r="18" spans="1:22" s="61" customFormat="1" ht="15" customHeight="1">
      <c r="A18" s="111">
        <v>28</v>
      </c>
      <c r="B18" s="18">
        <v>212</v>
      </c>
      <c r="C18" s="12" t="s">
        <v>70</v>
      </c>
      <c r="D18" s="5" t="s">
        <v>82</v>
      </c>
      <c r="E18" s="13" t="s">
        <v>116</v>
      </c>
      <c r="F18" s="115">
        <v>1</v>
      </c>
      <c r="G18" s="18">
        <v>2</v>
      </c>
      <c r="H18" s="111">
        <v>0</v>
      </c>
      <c r="I18" s="18">
        <v>1</v>
      </c>
      <c r="J18" s="13" t="s">
        <v>117</v>
      </c>
      <c r="K18" s="15">
        <v>38443</v>
      </c>
      <c r="L18" s="15">
        <v>38443</v>
      </c>
      <c r="M18" s="18"/>
      <c r="N18" s="13" t="s">
        <v>118</v>
      </c>
      <c r="O18" s="42" t="s">
        <v>271</v>
      </c>
      <c r="P18" s="18"/>
      <c r="Q18" s="60"/>
      <c r="R18" s="60"/>
      <c r="S18" s="60"/>
      <c r="T18" s="60"/>
      <c r="U18" s="60"/>
      <c r="V18" s="60"/>
    </row>
    <row r="19" spans="1:22" s="61" customFormat="1" ht="15" customHeight="1">
      <c r="A19" s="111">
        <v>28</v>
      </c>
      <c r="B19" s="18">
        <v>213</v>
      </c>
      <c r="C19" s="12" t="s">
        <v>70</v>
      </c>
      <c r="D19" s="5" t="s">
        <v>83</v>
      </c>
      <c r="E19" s="13" t="s">
        <v>138</v>
      </c>
      <c r="F19" s="115">
        <v>2</v>
      </c>
      <c r="G19" s="18">
        <v>2</v>
      </c>
      <c r="H19" s="111">
        <v>1</v>
      </c>
      <c r="I19" s="18">
        <v>1</v>
      </c>
      <c r="J19" s="13"/>
      <c r="K19" s="16"/>
      <c r="L19" s="16"/>
      <c r="M19" s="18">
        <v>0</v>
      </c>
      <c r="N19" s="13" t="s">
        <v>145</v>
      </c>
      <c r="O19" s="42" t="s">
        <v>272</v>
      </c>
      <c r="P19" s="18"/>
      <c r="Q19" s="60"/>
      <c r="R19" s="60"/>
      <c r="S19" s="60"/>
      <c r="T19" s="60"/>
      <c r="U19" s="60"/>
      <c r="V19" s="60"/>
    </row>
    <row r="20" spans="1:22" s="61" customFormat="1" ht="15" customHeight="1">
      <c r="A20" s="111">
        <v>28</v>
      </c>
      <c r="B20" s="18">
        <v>214</v>
      </c>
      <c r="C20" s="12" t="s">
        <v>70</v>
      </c>
      <c r="D20" s="5" t="s">
        <v>84</v>
      </c>
      <c r="E20" s="13" t="s">
        <v>180</v>
      </c>
      <c r="F20" s="115">
        <v>1</v>
      </c>
      <c r="G20" s="18">
        <v>1</v>
      </c>
      <c r="H20" s="111">
        <v>1</v>
      </c>
      <c r="I20" s="18">
        <v>1</v>
      </c>
      <c r="J20" s="13" t="s">
        <v>181</v>
      </c>
      <c r="K20" s="21">
        <v>37434</v>
      </c>
      <c r="L20" s="21">
        <v>37438</v>
      </c>
      <c r="M20" s="18"/>
      <c r="N20" s="13" t="s">
        <v>182</v>
      </c>
      <c r="O20" s="42" t="s">
        <v>273</v>
      </c>
      <c r="P20" s="18"/>
      <c r="Q20" s="60"/>
      <c r="R20" s="60"/>
      <c r="S20" s="60"/>
      <c r="T20" s="60"/>
      <c r="U20" s="60"/>
      <c r="V20" s="60"/>
    </row>
    <row r="21" spans="1:22" s="61" customFormat="1" ht="15" customHeight="1">
      <c r="A21" s="111">
        <v>28</v>
      </c>
      <c r="B21" s="18">
        <v>215</v>
      </c>
      <c r="C21" s="12" t="s">
        <v>70</v>
      </c>
      <c r="D21" s="5" t="s">
        <v>85</v>
      </c>
      <c r="E21" s="13" t="s">
        <v>194</v>
      </c>
      <c r="F21" s="115">
        <v>1</v>
      </c>
      <c r="G21" s="18">
        <v>2</v>
      </c>
      <c r="H21" s="111">
        <v>0</v>
      </c>
      <c r="I21" s="18">
        <v>0</v>
      </c>
      <c r="J21" s="13"/>
      <c r="K21" s="16"/>
      <c r="L21" s="16"/>
      <c r="M21" s="18">
        <v>3</v>
      </c>
      <c r="N21" s="13" t="s">
        <v>212</v>
      </c>
      <c r="O21" s="42" t="s">
        <v>274</v>
      </c>
      <c r="P21" s="18"/>
      <c r="Q21" s="60"/>
      <c r="R21" s="60"/>
      <c r="S21" s="60"/>
      <c r="T21" s="60"/>
      <c r="U21" s="60"/>
      <c r="V21" s="60"/>
    </row>
    <row r="22" spans="1:22" s="61" customFormat="1" ht="15" customHeight="1">
      <c r="A22" s="111">
        <v>28</v>
      </c>
      <c r="B22" s="18">
        <v>216</v>
      </c>
      <c r="C22" s="12" t="s">
        <v>70</v>
      </c>
      <c r="D22" s="5" t="s">
        <v>86</v>
      </c>
      <c r="E22" s="13" t="s">
        <v>196</v>
      </c>
      <c r="F22" s="115">
        <v>1</v>
      </c>
      <c r="G22" s="18">
        <v>1</v>
      </c>
      <c r="H22" s="111">
        <v>1</v>
      </c>
      <c r="I22" s="18">
        <v>1</v>
      </c>
      <c r="J22" s="13"/>
      <c r="K22" s="16"/>
      <c r="L22" s="16"/>
      <c r="M22" s="18">
        <v>0</v>
      </c>
      <c r="N22" s="13" t="s">
        <v>124</v>
      </c>
      <c r="O22" s="42" t="s">
        <v>275</v>
      </c>
      <c r="P22" s="18"/>
      <c r="Q22" s="60"/>
      <c r="R22" s="60"/>
      <c r="S22" s="60"/>
      <c r="T22" s="60"/>
      <c r="U22" s="60"/>
      <c r="V22" s="60"/>
    </row>
    <row r="23" spans="1:22" s="61" customFormat="1" ht="15" customHeight="1">
      <c r="A23" s="111">
        <v>28</v>
      </c>
      <c r="B23" s="18">
        <v>217</v>
      </c>
      <c r="C23" s="12" t="s">
        <v>70</v>
      </c>
      <c r="D23" s="5" t="s">
        <v>87</v>
      </c>
      <c r="E23" s="13" t="s">
        <v>217</v>
      </c>
      <c r="F23" s="115">
        <v>1</v>
      </c>
      <c r="G23" s="18">
        <v>2</v>
      </c>
      <c r="H23" s="111">
        <v>1</v>
      </c>
      <c r="I23" s="18">
        <v>1</v>
      </c>
      <c r="J23" s="13"/>
      <c r="K23" s="16"/>
      <c r="L23" s="16"/>
      <c r="M23" s="18">
        <v>0</v>
      </c>
      <c r="N23" s="13" t="s">
        <v>218</v>
      </c>
      <c r="O23" s="42" t="s">
        <v>276</v>
      </c>
      <c r="P23" s="18"/>
      <c r="Q23" s="60"/>
      <c r="R23" s="60"/>
      <c r="S23" s="60"/>
      <c r="T23" s="60"/>
      <c r="U23" s="60"/>
      <c r="V23" s="60"/>
    </row>
    <row r="24" spans="1:22" s="61" customFormat="1" ht="30" customHeight="1">
      <c r="A24" s="111">
        <v>28</v>
      </c>
      <c r="B24" s="18">
        <v>218</v>
      </c>
      <c r="C24" s="12" t="s">
        <v>70</v>
      </c>
      <c r="D24" s="5" t="s">
        <v>88</v>
      </c>
      <c r="E24" s="13" t="s">
        <v>197</v>
      </c>
      <c r="F24" s="115">
        <v>1</v>
      </c>
      <c r="G24" s="18">
        <v>1</v>
      </c>
      <c r="H24" s="111">
        <v>1</v>
      </c>
      <c r="I24" s="18">
        <v>1</v>
      </c>
      <c r="J24" s="13" t="s">
        <v>234</v>
      </c>
      <c r="K24" s="15">
        <v>37525</v>
      </c>
      <c r="L24" s="15">
        <v>37530</v>
      </c>
      <c r="M24" s="18"/>
      <c r="N24" s="13" t="s">
        <v>338</v>
      </c>
      <c r="O24" s="42" t="s">
        <v>339</v>
      </c>
      <c r="P24" s="18"/>
      <c r="Q24" s="60"/>
      <c r="R24" s="60"/>
      <c r="S24" s="60"/>
      <c r="T24" s="60"/>
      <c r="U24" s="60"/>
      <c r="V24" s="60"/>
    </row>
    <row r="25" spans="1:22" s="61" customFormat="1" ht="15" customHeight="1">
      <c r="A25" s="111">
        <v>28</v>
      </c>
      <c r="B25" s="18">
        <v>219</v>
      </c>
      <c r="C25" s="12" t="s">
        <v>70</v>
      </c>
      <c r="D25" s="5" t="s">
        <v>89</v>
      </c>
      <c r="E25" s="13" t="s">
        <v>187</v>
      </c>
      <c r="F25" s="115">
        <v>1</v>
      </c>
      <c r="G25" s="18">
        <v>2</v>
      </c>
      <c r="H25" s="111">
        <v>0</v>
      </c>
      <c r="I25" s="18">
        <v>1</v>
      </c>
      <c r="J25" s="13"/>
      <c r="K25" s="16"/>
      <c r="L25" s="16"/>
      <c r="M25" s="18">
        <v>0</v>
      </c>
      <c r="N25" s="13" t="s">
        <v>242</v>
      </c>
      <c r="O25" s="42" t="s">
        <v>270</v>
      </c>
      <c r="P25" s="18"/>
      <c r="Q25" s="60"/>
      <c r="R25" s="60"/>
      <c r="S25" s="60"/>
      <c r="T25" s="60"/>
      <c r="U25" s="60"/>
      <c r="V25" s="60"/>
    </row>
    <row r="26" spans="1:22" s="61" customFormat="1" ht="15" customHeight="1">
      <c r="A26" s="111">
        <v>28</v>
      </c>
      <c r="B26" s="18">
        <v>220</v>
      </c>
      <c r="C26" s="12" t="s">
        <v>70</v>
      </c>
      <c r="D26" s="5" t="s">
        <v>90</v>
      </c>
      <c r="E26" s="13" t="s">
        <v>189</v>
      </c>
      <c r="F26" s="115">
        <v>1</v>
      </c>
      <c r="G26" s="18">
        <v>2</v>
      </c>
      <c r="H26" s="111">
        <v>1</v>
      </c>
      <c r="I26" s="18">
        <v>0</v>
      </c>
      <c r="J26" s="13"/>
      <c r="K26" s="16"/>
      <c r="L26" s="16"/>
      <c r="M26" s="18">
        <v>1</v>
      </c>
      <c r="N26" s="13" t="s">
        <v>190</v>
      </c>
      <c r="O26" s="42" t="s">
        <v>272</v>
      </c>
      <c r="P26" s="18"/>
      <c r="Q26" s="60"/>
      <c r="R26" s="60"/>
      <c r="S26" s="60"/>
      <c r="T26" s="60"/>
      <c r="U26" s="60"/>
      <c r="V26" s="60"/>
    </row>
    <row r="27" spans="1:22" s="61" customFormat="1" ht="15" customHeight="1">
      <c r="A27" s="111">
        <v>28</v>
      </c>
      <c r="B27" s="18">
        <v>221</v>
      </c>
      <c r="C27" s="12" t="s">
        <v>70</v>
      </c>
      <c r="D27" s="5" t="s">
        <v>91</v>
      </c>
      <c r="E27" s="13" t="s">
        <v>194</v>
      </c>
      <c r="F27" s="115">
        <v>1</v>
      </c>
      <c r="G27" s="18">
        <v>2</v>
      </c>
      <c r="H27" s="111">
        <v>1</v>
      </c>
      <c r="I27" s="18">
        <v>1</v>
      </c>
      <c r="J27" s="13"/>
      <c r="K27" s="16"/>
      <c r="L27" s="16"/>
      <c r="M27" s="18">
        <v>3</v>
      </c>
      <c r="N27" s="13" t="s">
        <v>201</v>
      </c>
      <c r="O27" s="42" t="s">
        <v>272</v>
      </c>
      <c r="P27" s="18"/>
      <c r="Q27" s="60"/>
      <c r="R27" s="60"/>
      <c r="S27" s="60"/>
      <c r="T27" s="60"/>
      <c r="U27" s="60"/>
      <c r="V27" s="60"/>
    </row>
    <row r="28" spans="1:22" s="61" customFormat="1" ht="15" customHeight="1">
      <c r="A28" s="111">
        <v>28</v>
      </c>
      <c r="B28" s="18">
        <v>222</v>
      </c>
      <c r="C28" s="12" t="s">
        <v>70</v>
      </c>
      <c r="D28" s="5" t="s">
        <v>92</v>
      </c>
      <c r="E28" s="13" t="s">
        <v>164</v>
      </c>
      <c r="F28" s="115">
        <v>1</v>
      </c>
      <c r="G28" s="18">
        <v>2</v>
      </c>
      <c r="H28" s="111">
        <v>1</v>
      </c>
      <c r="I28" s="18">
        <v>0</v>
      </c>
      <c r="J28" s="13"/>
      <c r="K28" s="16"/>
      <c r="L28" s="16"/>
      <c r="M28" s="18">
        <v>0</v>
      </c>
      <c r="N28" s="13" t="s">
        <v>165</v>
      </c>
      <c r="O28" s="42" t="s">
        <v>265</v>
      </c>
      <c r="P28" s="18"/>
      <c r="Q28" s="60"/>
      <c r="R28" s="60"/>
      <c r="S28" s="60"/>
      <c r="T28" s="60"/>
      <c r="U28" s="60"/>
      <c r="V28" s="60"/>
    </row>
    <row r="29" spans="1:22" s="61" customFormat="1" ht="30" customHeight="1">
      <c r="A29" s="111">
        <v>28</v>
      </c>
      <c r="B29" s="18">
        <v>223</v>
      </c>
      <c r="C29" s="12" t="s">
        <v>70</v>
      </c>
      <c r="D29" s="5" t="s">
        <v>93</v>
      </c>
      <c r="E29" s="13" t="s">
        <v>160</v>
      </c>
      <c r="F29" s="115">
        <v>1</v>
      </c>
      <c r="G29" s="18">
        <v>2</v>
      </c>
      <c r="H29" s="111">
        <v>1</v>
      </c>
      <c r="I29" s="18">
        <v>0</v>
      </c>
      <c r="J29" s="13"/>
      <c r="K29" s="16"/>
      <c r="L29" s="16"/>
      <c r="M29" s="18">
        <v>0</v>
      </c>
      <c r="N29" s="13" t="s">
        <v>161</v>
      </c>
      <c r="O29" s="42" t="s">
        <v>276</v>
      </c>
      <c r="P29" s="18"/>
      <c r="Q29" s="60"/>
      <c r="R29" s="60"/>
      <c r="S29" s="60"/>
      <c r="T29" s="60"/>
      <c r="U29" s="60"/>
      <c r="V29" s="60"/>
    </row>
    <row r="30" spans="1:22" s="61" customFormat="1" ht="30" customHeight="1">
      <c r="A30" s="111">
        <v>28</v>
      </c>
      <c r="B30" s="18">
        <v>224</v>
      </c>
      <c r="C30" s="12" t="s">
        <v>70</v>
      </c>
      <c r="D30" s="5" t="s">
        <v>94</v>
      </c>
      <c r="E30" s="13" t="s">
        <v>128</v>
      </c>
      <c r="F30" s="115">
        <v>1</v>
      </c>
      <c r="G30" s="18">
        <v>2</v>
      </c>
      <c r="H30" s="111">
        <v>1</v>
      </c>
      <c r="I30" s="18">
        <v>0</v>
      </c>
      <c r="J30" s="13"/>
      <c r="K30" s="16"/>
      <c r="L30" s="16"/>
      <c r="M30" s="18">
        <v>2</v>
      </c>
      <c r="N30" s="13" t="s">
        <v>129</v>
      </c>
      <c r="O30" s="42" t="s">
        <v>277</v>
      </c>
      <c r="P30" s="18"/>
      <c r="Q30" s="60"/>
      <c r="R30" s="60"/>
      <c r="S30" s="60"/>
      <c r="T30" s="60"/>
      <c r="U30" s="60"/>
      <c r="V30" s="60"/>
    </row>
    <row r="31" spans="1:22" s="61" customFormat="1" ht="30" customHeight="1">
      <c r="A31" s="111">
        <v>28</v>
      </c>
      <c r="B31" s="18">
        <v>225</v>
      </c>
      <c r="C31" s="12" t="s">
        <v>70</v>
      </c>
      <c r="D31" s="6" t="s">
        <v>95</v>
      </c>
      <c r="E31" s="13" t="s">
        <v>130</v>
      </c>
      <c r="F31" s="115">
        <v>1</v>
      </c>
      <c r="G31" s="18">
        <v>2</v>
      </c>
      <c r="H31" s="111">
        <v>1</v>
      </c>
      <c r="I31" s="18">
        <v>0</v>
      </c>
      <c r="J31" s="13"/>
      <c r="K31" s="16"/>
      <c r="L31" s="16"/>
      <c r="M31" s="18">
        <v>0</v>
      </c>
      <c r="N31" s="13" t="s">
        <v>351</v>
      </c>
      <c r="O31" s="42" t="s">
        <v>276</v>
      </c>
      <c r="P31" s="18"/>
      <c r="Q31" s="60"/>
      <c r="R31" s="60"/>
      <c r="S31" s="60"/>
      <c r="T31" s="60"/>
      <c r="U31" s="60"/>
      <c r="V31" s="60"/>
    </row>
    <row r="32" spans="1:22" s="61" customFormat="1" ht="15" customHeight="1">
      <c r="A32" s="111">
        <v>28</v>
      </c>
      <c r="B32" s="18">
        <v>226</v>
      </c>
      <c r="C32" s="12" t="s">
        <v>70</v>
      </c>
      <c r="D32" s="6" t="s">
        <v>96</v>
      </c>
      <c r="E32" s="13" t="s">
        <v>158</v>
      </c>
      <c r="F32" s="115">
        <v>1</v>
      </c>
      <c r="G32" s="18">
        <v>2</v>
      </c>
      <c r="H32" s="111">
        <v>0</v>
      </c>
      <c r="I32" s="18">
        <v>0</v>
      </c>
      <c r="J32" s="13"/>
      <c r="K32" s="16"/>
      <c r="L32" s="16"/>
      <c r="M32" s="18">
        <v>0</v>
      </c>
      <c r="N32" s="13"/>
      <c r="O32" s="42"/>
      <c r="P32" s="18">
        <v>1</v>
      </c>
      <c r="Q32" s="60"/>
      <c r="R32" s="60"/>
      <c r="S32" s="60"/>
      <c r="T32" s="60"/>
      <c r="U32" s="60"/>
      <c r="V32" s="60"/>
    </row>
    <row r="33" spans="1:22" s="61" customFormat="1" ht="15" customHeight="1">
      <c r="A33" s="111">
        <v>28</v>
      </c>
      <c r="B33" s="18">
        <v>227</v>
      </c>
      <c r="C33" s="12" t="s">
        <v>70</v>
      </c>
      <c r="D33" s="6" t="s">
        <v>97</v>
      </c>
      <c r="E33" s="13" t="s">
        <v>194</v>
      </c>
      <c r="F33" s="115">
        <v>1</v>
      </c>
      <c r="G33" s="18">
        <v>2</v>
      </c>
      <c r="H33" s="111">
        <v>0</v>
      </c>
      <c r="I33" s="18">
        <v>0</v>
      </c>
      <c r="J33" s="13"/>
      <c r="K33" s="16"/>
      <c r="L33" s="16"/>
      <c r="M33" s="18">
        <v>0</v>
      </c>
      <c r="N33" s="13" t="s">
        <v>206</v>
      </c>
      <c r="O33" s="42" t="s">
        <v>278</v>
      </c>
      <c r="P33" s="18"/>
      <c r="Q33" s="60"/>
      <c r="R33" s="60"/>
      <c r="S33" s="60"/>
      <c r="T33" s="60"/>
      <c r="U33" s="60"/>
      <c r="V33" s="60"/>
    </row>
    <row r="34" spans="1:22" s="61" customFormat="1" ht="15" customHeight="1">
      <c r="A34" s="111">
        <v>28</v>
      </c>
      <c r="B34" s="18">
        <v>228</v>
      </c>
      <c r="C34" s="12" t="s">
        <v>70</v>
      </c>
      <c r="D34" s="6" t="s">
        <v>98</v>
      </c>
      <c r="E34" s="13" t="s">
        <v>209</v>
      </c>
      <c r="F34" s="115">
        <v>2</v>
      </c>
      <c r="G34" s="18">
        <v>2</v>
      </c>
      <c r="H34" s="111">
        <v>0</v>
      </c>
      <c r="I34" s="18">
        <v>0</v>
      </c>
      <c r="J34" s="13"/>
      <c r="K34" s="16"/>
      <c r="L34" s="16"/>
      <c r="M34" s="18">
        <v>0</v>
      </c>
      <c r="N34" s="13" t="s">
        <v>210</v>
      </c>
      <c r="O34" s="42" t="s">
        <v>279</v>
      </c>
      <c r="P34" s="18"/>
      <c r="Q34" s="60"/>
      <c r="R34" s="60"/>
      <c r="S34" s="60"/>
      <c r="T34" s="60"/>
      <c r="U34" s="60"/>
      <c r="V34" s="60"/>
    </row>
    <row r="35" spans="1:22" s="61" customFormat="1" ht="15" customHeight="1">
      <c r="A35" s="111">
        <v>28</v>
      </c>
      <c r="B35" s="18">
        <v>229</v>
      </c>
      <c r="C35" s="12" t="s">
        <v>70</v>
      </c>
      <c r="D35" s="6" t="s">
        <v>99</v>
      </c>
      <c r="E35" s="13" t="s">
        <v>194</v>
      </c>
      <c r="F35" s="115">
        <v>1</v>
      </c>
      <c r="G35" s="18">
        <v>2</v>
      </c>
      <c r="H35" s="111">
        <v>0</v>
      </c>
      <c r="I35" s="18">
        <v>0</v>
      </c>
      <c r="J35" s="13"/>
      <c r="K35" s="16"/>
      <c r="L35" s="16"/>
      <c r="M35" s="18">
        <v>0</v>
      </c>
      <c r="N35" s="13" t="s">
        <v>140</v>
      </c>
      <c r="O35" s="42" t="s">
        <v>280</v>
      </c>
      <c r="P35" s="18"/>
      <c r="Q35" s="60"/>
      <c r="R35" s="60"/>
      <c r="S35" s="60"/>
      <c r="T35" s="60"/>
      <c r="U35" s="60"/>
      <c r="V35" s="60"/>
    </row>
    <row r="36" spans="1:22" s="61" customFormat="1" ht="30" customHeight="1">
      <c r="A36" s="111">
        <v>28</v>
      </c>
      <c r="B36" s="18">
        <v>301</v>
      </c>
      <c r="C36" s="12" t="s">
        <v>70</v>
      </c>
      <c r="D36" s="6" t="s">
        <v>100</v>
      </c>
      <c r="E36" s="13" t="s">
        <v>198</v>
      </c>
      <c r="F36" s="115">
        <v>1</v>
      </c>
      <c r="G36" s="18">
        <v>2</v>
      </c>
      <c r="H36" s="111">
        <v>1</v>
      </c>
      <c r="I36" s="18">
        <v>1</v>
      </c>
      <c r="J36" s="13"/>
      <c r="K36" s="16"/>
      <c r="L36" s="16"/>
      <c r="M36" s="18">
        <v>0</v>
      </c>
      <c r="N36" s="13" t="s">
        <v>170</v>
      </c>
      <c r="O36" s="42" t="s">
        <v>281</v>
      </c>
      <c r="P36" s="18"/>
      <c r="Q36" s="60"/>
      <c r="R36" s="60"/>
      <c r="S36" s="60"/>
      <c r="T36" s="60"/>
      <c r="U36" s="60"/>
      <c r="V36" s="60"/>
    </row>
    <row r="37" spans="1:22" s="61" customFormat="1" ht="15" customHeight="1">
      <c r="A37" s="111">
        <v>28</v>
      </c>
      <c r="B37" s="18">
        <v>365</v>
      </c>
      <c r="C37" s="12" t="s">
        <v>70</v>
      </c>
      <c r="D37" s="6" t="s">
        <v>101</v>
      </c>
      <c r="E37" s="13" t="s">
        <v>138</v>
      </c>
      <c r="F37" s="115">
        <v>1</v>
      </c>
      <c r="G37" s="18">
        <v>2</v>
      </c>
      <c r="H37" s="111">
        <v>0</v>
      </c>
      <c r="I37" s="18">
        <v>0</v>
      </c>
      <c r="J37" s="13" t="s">
        <v>162</v>
      </c>
      <c r="K37" s="15">
        <v>40269</v>
      </c>
      <c r="L37" s="15">
        <v>40269</v>
      </c>
      <c r="M37" s="18"/>
      <c r="N37" s="13" t="s">
        <v>163</v>
      </c>
      <c r="O37" s="42" t="s">
        <v>280</v>
      </c>
      <c r="P37" s="18"/>
      <c r="Q37" s="60"/>
      <c r="R37" s="60"/>
      <c r="S37" s="60"/>
      <c r="T37" s="60"/>
      <c r="U37" s="60"/>
      <c r="V37" s="60"/>
    </row>
    <row r="38" spans="1:22" s="61" customFormat="1" ht="15" customHeight="1">
      <c r="A38" s="111">
        <v>28</v>
      </c>
      <c r="B38" s="18">
        <v>381</v>
      </c>
      <c r="C38" s="12" t="s">
        <v>70</v>
      </c>
      <c r="D38" s="6" t="s">
        <v>102</v>
      </c>
      <c r="E38" s="13" t="s">
        <v>138</v>
      </c>
      <c r="F38" s="115">
        <v>2</v>
      </c>
      <c r="G38" s="18">
        <v>2</v>
      </c>
      <c r="H38" s="111">
        <v>0</v>
      </c>
      <c r="I38" s="18">
        <v>0</v>
      </c>
      <c r="J38" s="13"/>
      <c r="K38" s="16"/>
      <c r="L38" s="16"/>
      <c r="M38" s="18">
        <v>0</v>
      </c>
      <c r="N38" s="13" t="s">
        <v>139</v>
      </c>
      <c r="O38" s="42" t="s">
        <v>272</v>
      </c>
      <c r="P38" s="18"/>
      <c r="Q38" s="60"/>
      <c r="R38" s="60"/>
      <c r="S38" s="60"/>
      <c r="T38" s="60"/>
      <c r="U38" s="60"/>
      <c r="V38" s="60"/>
    </row>
    <row r="39" spans="1:22" s="61" customFormat="1" ht="15" customHeight="1">
      <c r="A39" s="111">
        <v>28</v>
      </c>
      <c r="B39" s="18">
        <v>382</v>
      </c>
      <c r="C39" s="12" t="s">
        <v>70</v>
      </c>
      <c r="D39" s="6" t="s">
        <v>103</v>
      </c>
      <c r="E39" s="13" t="s">
        <v>114</v>
      </c>
      <c r="F39" s="115">
        <v>2</v>
      </c>
      <c r="G39" s="18">
        <v>2</v>
      </c>
      <c r="H39" s="111">
        <v>0</v>
      </c>
      <c r="I39" s="18">
        <v>0</v>
      </c>
      <c r="J39" s="13"/>
      <c r="K39" s="16"/>
      <c r="L39" s="16"/>
      <c r="M39" s="18">
        <v>0</v>
      </c>
      <c r="N39" s="13" t="s">
        <v>115</v>
      </c>
      <c r="O39" s="42" t="s">
        <v>272</v>
      </c>
      <c r="P39" s="18"/>
      <c r="Q39" s="60"/>
      <c r="R39" s="60"/>
      <c r="S39" s="60"/>
      <c r="T39" s="60"/>
      <c r="U39" s="60"/>
      <c r="V39" s="60"/>
    </row>
    <row r="40" spans="1:22" s="61" customFormat="1" ht="15" customHeight="1">
      <c r="A40" s="111">
        <v>28</v>
      </c>
      <c r="B40" s="18">
        <v>442</v>
      </c>
      <c r="C40" s="12" t="s">
        <v>70</v>
      </c>
      <c r="D40" s="6" t="s">
        <v>104</v>
      </c>
      <c r="E40" s="13" t="s">
        <v>112</v>
      </c>
      <c r="F40" s="115">
        <v>1</v>
      </c>
      <c r="G40" s="18">
        <v>2</v>
      </c>
      <c r="H40" s="111">
        <v>0</v>
      </c>
      <c r="I40" s="18">
        <v>0</v>
      </c>
      <c r="J40" s="13"/>
      <c r="K40" s="16"/>
      <c r="L40" s="16"/>
      <c r="M40" s="18">
        <v>0</v>
      </c>
      <c r="N40" s="13"/>
      <c r="O40" s="42"/>
      <c r="P40" s="18">
        <v>0</v>
      </c>
      <c r="Q40" s="60"/>
      <c r="R40" s="60"/>
      <c r="S40" s="60"/>
      <c r="T40" s="60"/>
      <c r="U40" s="60"/>
      <c r="V40" s="60"/>
    </row>
    <row r="41" spans="1:22" s="61" customFormat="1" ht="15" customHeight="1">
      <c r="A41" s="111">
        <v>28</v>
      </c>
      <c r="B41" s="18">
        <v>443</v>
      </c>
      <c r="C41" s="12" t="s">
        <v>70</v>
      </c>
      <c r="D41" s="6" t="s">
        <v>105</v>
      </c>
      <c r="E41" s="13" t="s">
        <v>211</v>
      </c>
      <c r="F41" s="115">
        <v>2</v>
      </c>
      <c r="G41" s="18">
        <v>2</v>
      </c>
      <c r="H41" s="111">
        <v>0</v>
      </c>
      <c r="I41" s="18">
        <v>0</v>
      </c>
      <c r="J41" s="13"/>
      <c r="K41" s="16"/>
      <c r="L41" s="16"/>
      <c r="M41" s="18">
        <v>0</v>
      </c>
      <c r="N41" s="13"/>
      <c r="O41" s="42"/>
      <c r="P41" s="18">
        <v>0</v>
      </c>
      <c r="Q41" s="60"/>
      <c r="R41" s="60"/>
      <c r="S41" s="60"/>
      <c r="T41" s="60"/>
      <c r="U41" s="60"/>
      <c r="V41" s="60"/>
    </row>
    <row r="42" spans="1:22" s="61" customFormat="1" ht="15" customHeight="1">
      <c r="A42" s="111">
        <v>28</v>
      </c>
      <c r="B42" s="18">
        <v>446</v>
      </c>
      <c r="C42" s="12" t="s">
        <v>70</v>
      </c>
      <c r="D42" s="6" t="s">
        <v>106</v>
      </c>
      <c r="E42" s="13" t="s">
        <v>112</v>
      </c>
      <c r="F42" s="115">
        <v>1</v>
      </c>
      <c r="G42" s="18">
        <v>2</v>
      </c>
      <c r="H42" s="111">
        <v>0</v>
      </c>
      <c r="I42" s="18">
        <v>0</v>
      </c>
      <c r="J42" s="13"/>
      <c r="K42" s="16"/>
      <c r="L42" s="16"/>
      <c r="M42" s="18">
        <v>0</v>
      </c>
      <c r="N42" s="13"/>
      <c r="O42" s="42"/>
      <c r="P42" s="18">
        <v>0</v>
      </c>
      <c r="Q42" s="60"/>
      <c r="R42" s="60"/>
      <c r="S42" s="60"/>
      <c r="T42" s="60"/>
      <c r="U42" s="60"/>
      <c r="V42" s="60"/>
    </row>
    <row r="43" spans="1:22" s="61" customFormat="1" ht="15" customHeight="1">
      <c r="A43" s="111">
        <v>28</v>
      </c>
      <c r="B43" s="18">
        <v>464</v>
      </c>
      <c r="C43" s="12" t="s">
        <v>70</v>
      </c>
      <c r="D43" s="6" t="s">
        <v>107</v>
      </c>
      <c r="E43" s="13" t="s">
        <v>199</v>
      </c>
      <c r="F43" s="115">
        <v>1</v>
      </c>
      <c r="G43" s="18">
        <v>2</v>
      </c>
      <c r="H43" s="111">
        <v>0</v>
      </c>
      <c r="I43" s="18">
        <v>0</v>
      </c>
      <c r="J43" s="13"/>
      <c r="K43" s="16"/>
      <c r="L43" s="16"/>
      <c r="M43" s="18">
        <v>0</v>
      </c>
      <c r="N43" s="13" t="s">
        <v>159</v>
      </c>
      <c r="O43" s="42" t="s">
        <v>282</v>
      </c>
      <c r="P43" s="18"/>
      <c r="Q43" s="60"/>
      <c r="R43" s="60"/>
      <c r="S43" s="60"/>
      <c r="T43" s="60"/>
      <c r="U43" s="60"/>
      <c r="V43" s="60"/>
    </row>
    <row r="44" spans="1:22" s="61" customFormat="1" ht="15" customHeight="1">
      <c r="A44" s="111">
        <v>28</v>
      </c>
      <c r="B44" s="18">
        <v>481</v>
      </c>
      <c r="C44" s="12" t="s">
        <v>70</v>
      </c>
      <c r="D44" s="6" t="s">
        <v>108</v>
      </c>
      <c r="E44" s="13" t="s">
        <v>211</v>
      </c>
      <c r="F44" s="115">
        <v>2</v>
      </c>
      <c r="G44" s="18">
        <v>2</v>
      </c>
      <c r="H44" s="111">
        <v>0</v>
      </c>
      <c r="I44" s="18">
        <v>0</v>
      </c>
      <c r="J44" s="13"/>
      <c r="K44" s="16"/>
      <c r="L44" s="16"/>
      <c r="M44" s="18">
        <v>0</v>
      </c>
      <c r="N44" s="13"/>
      <c r="O44" s="42"/>
      <c r="P44" s="18">
        <v>0</v>
      </c>
      <c r="Q44" s="60"/>
      <c r="R44" s="60"/>
      <c r="S44" s="60"/>
      <c r="T44" s="60"/>
      <c r="U44" s="60"/>
      <c r="V44" s="60"/>
    </row>
    <row r="45" spans="1:22" s="61" customFormat="1" ht="15" customHeight="1">
      <c r="A45" s="111">
        <v>28</v>
      </c>
      <c r="B45" s="18">
        <v>501</v>
      </c>
      <c r="C45" s="12" t="s">
        <v>70</v>
      </c>
      <c r="D45" s="6" t="s">
        <v>109</v>
      </c>
      <c r="E45" s="13" t="s">
        <v>207</v>
      </c>
      <c r="F45" s="115">
        <v>1</v>
      </c>
      <c r="G45" s="18">
        <v>2</v>
      </c>
      <c r="H45" s="111">
        <v>0</v>
      </c>
      <c r="I45" s="18">
        <v>0</v>
      </c>
      <c r="J45" s="13"/>
      <c r="K45" s="16"/>
      <c r="L45" s="16"/>
      <c r="M45" s="18">
        <v>0</v>
      </c>
      <c r="N45" s="13"/>
      <c r="O45" s="42"/>
      <c r="P45" s="18">
        <v>0</v>
      </c>
      <c r="Q45" s="60"/>
      <c r="R45" s="60"/>
      <c r="S45" s="60"/>
      <c r="T45" s="60"/>
      <c r="U45" s="60"/>
      <c r="V45" s="60"/>
    </row>
    <row r="46" spans="1:22" s="61" customFormat="1" ht="15" customHeight="1">
      <c r="A46" s="111">
        <v>28</v>
      </c>
      <c r="B46" s="18">
        <v>585</v>
      </c>
      <c r="C46" s="12" t="s">
        <v>70</v>
      </c>
      <c r="D46" s="6" t="s">
        <v>110</v>
      </c>
      <c r="E46" s="13" t="s">
        <v>200</v>
      </c>
      <c r="F46" s="115">
        <v>1</v>
      </c>
      <c r="G46" s="18">
        <v>2</v>
      </c>
      <c r="H46" s="111">
        <v>0</v>
      </c>
      <c r="I46" s="18">
        <v>0</v>
      </c>
      <c r="J46" s="13"/>
      <c r="K46" s="16"/>
      <c r="L46" s="16"/>
      <c r="M46" s="18">
        <v>0</v>
      </c>
      <c r="N46" s="13" t="s">
        <v>121</v>
      </c>
      <c r="O46" s="42" t="s">
        <v>267</v>
      </c>
      <c r="P46" s="18"/>
      <c r="Q46" s="60"/>
      <c r="R46" s="60"/>
      <c r="S46" s="60"/>
      <c r="T46" s="60"/>
      <c r="U46" s="60"/>
      <c r="V46" s="60"/>
    </row>
    <row r="47" spans="1:22" s="61" customFormat="1" ht="15" customHeight="1" thickBot="1">
      <c r="A47" s="112">
        <v>28</v>
      </c>
      <c r="B47" s="18">
        <v>586</v>
      </c>
      <c r="C47" s="40" t="s">
        <v>70</v>
      </c>
      <c r="D47" s="7" t="s">
        <v>111</v>
      </c>
      <c r="E47" s="14" t="s">
        <v>200</v>
      </c>
      <c r="F47" s="116">
        <v>1</v>
      </c>
      <c r="G47" s="117">
        <v>2</v>
      </c>
      <c r="H47" s="112">
        <v>0</v>
      </c>
      <c r="I47" s="117">
        <v>0</v>
      </c>
      <c r="J47" s="14"/>
      <c r="K47" s="17"/>
      <c r="L47" s="17"/>
      <c r="M47" s="117">
        <v>0</v>
      </c>
      <c r="N47" s="14" t="s">
        <v>122</v>
      </c>
      <c r="O47" s="43" t="s">
        <v>340</v>
      </c>
      <c r="P47" s="117"/>
      <c r="Q47" s="60"/>
      <c r="R47" s="60"/>
      <c r="S47" s="60"/>
      <c r="T47" s="60"/>
      <c r="U47" s="60"/>
      <c r="V47" s="60"/>
    </row>
    <row r="48" spans="1:22" s="61" customFormat="1" ht="18" customHeight="1" thickBot="1">
      <c r="A48" s="113"/>
      <c r="B48" s="114"/>
      <c r="C48" s="189" t="s">
        <v>5</v>
      </c>
      <c r="D48" s="190"/>
      <c r="E48" s="57"/>
      <c r="F48" s="118"/>
      <c r="G48" s="119"/>
      <c r="H48" s="120">
        <f>SUM(H7:H47)</f>
        <v>23</v>
      </c>
      <c r="I48" s="121">
        <f>SUM(I7:I47)</f>
        <v>18</v>
      </c>
      <c r="J48" s="120">
        <f>COUNTA(J7:J47)</f>
        <v>7</v>
      </c>
      <c r="K48" s="58"/>
      <c r="L48" s="58"/>
      <c r="M48" s="122"/>
      <c r="N48" s="120">
        <f>COUNTA(N7:N47)</f>
        <v>35</v>
      </c>
      <c r="O48" s="59"/>
      <c r="P48" s="122"/>
      <c r="Q48" s="60"/>
      <c r="R48" s="60"/>
      <c r="S48" s="60"/>
      <c r="T48" s="60"/>
      <c r="U48" s="60"/>
      <c r="V48" s="60"/>
    </row>
  </sheetData>
  <sheetProtection/>
  <mergeCells count="15">
    <mergeCell ref="C48:D48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193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02" zoomScaleNormal="102" zoomScaleSheetLayoutView="100" zoomScalePageLayoutView="0" workbookViewId="0" topLeftCell="A16">
      <selection activeCell="E22" sqref="E22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23.625" style="1" customWidth="1"/>
    <col min="6" max="6" width="11.625" style="1" customWidth="1"/>
    <col min="7" max="7" width="8.125" style="1" customWidth="1"/>
    <col min="8" max="8" width="21.625" style="1" customWidth="1"/>
    <col min="9" max="10" width="9.125" style="1" customWidth="1"/>
    <col min="11" max="11" width="21.625" style="1" customWidth="1"/>
    <col min="12" max="20" width="3.375" style="1" customWidth="1"/>
    <col min="21" max="21" width="6.625" style="1" customWidth="1"/>
    <col min="22" max="16384" width="9.00390625" style="1" customWidth="1"/>
  </cols>
  <sheetData>
    <row r="1" spans="1:2" ht="12" thickBot="1">
      <c r="A1" s="47" t="s">
        <v>14</v>
      </c>
      <c r="B1" s="47"/>
    </row>
    <row r="2" spans="1:21" ht="22.5" customHeight="1" thickBot="1">
      <c r="A2" s="49" t="s">
        <v>34</v>
      </c>
      <c r="R2" s="184" t="s">
        <v>70</v>
      </c>
      <c r="S2" s="212"/>
      <c r="T2" s="212"/>
      <c r="U2" s="185"/>
    </row>
    <row r="3" ht="12" thickBot="1"/>
    <row r="4" spans="1:21" s="50" customFormat="1" ht="18" customHeight="1">
      <c r="A4" s="191" t="s">
        <v>26</v>
      </c>
      <c r="B4" s="200" t="s">
        <v>16</v>
      </c>
      <c r="C4" s="191" t="s">
        <v>58</v>
      </c>
      <c r="D4" s="206" t="s">
        <v>59</v>
      </c>
      <c r="E4" s="186" t="s">
        <v>67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8"/>
      <c r="U4" s="215" t="s">
        <v>19</v>
      </c>
    </row>
    <row r="5" spans="1:21" s="50" customFormat="1" ht="18" customHeight="1">
      <c r="A5" s="192"/>
      <c r="B5" s="201"/>
      <c r="C5" s="192"/>
      <c r="D5" s="213"/>
      <c r="E5" s="62"/>
      <c r="F5" s="63"/>
      <c r="G5" s="64"/>
      <c r="H5" s="65"/>
      <c r="I5" s="65"/>
      <c r="J5" s="65"/>
      <c r="K5" s="65"/>
      <c r="L5" s="178" t="s">
        <v>60</v>
      </c>
      <c r="M5" s="179"/>
      <c r="N5" s="179"/>
      <c r="O5" s="179"/>
      <c r="P5" s="179"/>
      <c r="Q5" s="179"/>
      <c r="R5" s="179"/>
      <c r="S5" s="179"/>
      <c r="T5" s="221"/>
      <c r="U5" s="216"/>
    </row>
    <row r="6" spans="1:21" s="50" customFormat="1" ht="18" customHeight="1">
      <c r="A6" s="192"/>
      <c r="B6" s="201"/>
      <c r="C6" s="192"/>
      <c r="D6" s="213"/>
      <c r="E6" s="218" t="s">
        <v>32</v>
      </c>
      <c r="F6" s="66"/>
      <c r="G6" s="222" t="s">
        <v>31</v>
      </c>
      <c r="H6" s="222"/>
      <c r="I6" s="222"/>
      <c r="J6" s="220"/>
      <c r="K6" s="220"/>
      <c r="L6" s="178" t="s">
        <v>283</v>
      </c>
      <c r="M6" s="179"/>
      <c r="N6" s="180"/>
      <c r="O6" s="220" t="s">
        <v>284</v>
      </c>
      <c r="P6" s="179"/>
      <c r="Q6" s="180"/>
      <c r="R6" s="220" t="s">
        <v>285</v>
      </c>
      <c r="S6" s="179"/>
      <c r="T6" s="221"/>
      <c r="U6" s="216"/>
    </row>
    <row r="7" spans="1:21" ht="55.5" customHeight="1">
      <c r="A7" s="193"/>
      <c r="B7" s="202"/>
      <c r="C7" s="193"/>
      <c r="D7" s="214"/>
      <c r="E7" s="219"/>
      <c r="F7" s="11" t="s">
        <v>27</v>
      </c>
      <c r="G7" s="67" t="s">
        <v>28</v>
      </c>
      <c r="H7" s="68" t="s">
        <v>30</v>
      </c>
      <c r="I7" s="68" t="s">
        <v>29</v>
      </c>
      <c r="J7" s="37" t="s">
        <v>61</v>
      </c>
      <c r="K7" s="37" t="s">
        <v>243</v>
      </c>
      <c r="L7" s="69" t="s">
        <v>65</v>
      </c>
      <c r="M7" s="70" t="s">
        <v>62</v>
      </c>
      <c r="N7" s="71" t="s">
        <v>33</v>
      </c>
      <c r="O7" s="72" t="s">
        <v>65</v>
      </c>
      <c r="P7" s="70" t="s">
        <v>62</v>
      </c>
      <c r="Q7" s="73" t="s">
        <v>33</v>
      </c>
      <c r="R7" s="71" t="s">
        <v>65</v>
      </c>
      <c r="S7" s="70" t="s">
        <v>62</v>
      </c>
      <c r="T7" s="71" t="s">
        <v>33</v>
      </c>
      <c r="U7" s="217"/>
    </row>
    <row r="8" spans="1:21" s="61" customFormat="1" ht="39.75" customHeight="1">
      <c r="A8" s="111">
        <v>28</v>
      </c>
      <c r="B8" s="18">
        <v>100</v>
      </c>
      <c r="C8" s="12" t="s">
        <v>70</v>
      </c>
      <c r="D8" s="4" t="s">
        <v>71</v>
      </c>
      <c r="E8" s="19" t="s">
        <v>229</v>
      </c>
      <c r="F8" s="22" t="s">
        <v>230</v>
      </c>
      <c r="G8" s="2" t="s">
        <v>231</v>
      </c>
      <c r="H8" s="22" t="s">
        <v>232</v>
      </c>
      <c r="I8" s="22" t="s">
        <v>288</v>
      </c>
      <c r="J8" s="25" t="s">
        <v>289</v>
      </c>
      <c r="K8" s="25" t="s">
        <v>233</v>
      </c>
      <c r="L8" s="34" t="s">
        <v>255</v>
      </c>
      <c r="M8" s="103"/>
      <c r="N8" s="104"/>
      <c r="O8" s="35" t="s">
        <v>255</v>
      </c>
      <c r="P8" s="103"/>
      <c r="Q8" s="104"/>
      <c r="R8" s="35" t="s">
        <v>255</v>
      </c>
      <c r="S8" s="103"/>
      <c r="T8" s="105"/>
      <c r="U8" s="129">
        <v>1</v>
      </c>
    </row>
    <row r="9" spans="1:21" s="61" customFormat="1" ht="30" customHeight="1">
      <c r="A9" s="111">
        <v>28</v>
      </c>
      <c r="B9" s="18">
        <v>201</v>
      </c>
      <c r="C9" s="12" t="s">
        <v>70</v>
      </c>
      <c r="D9" s="5" t="s">
        <v>72</v>
      </c>
      <c r="E9" s="19" t="s">
        <v>152</v>
      </c>
      <c r="F9" s="22" t="s">
        <v>153</v>
      </c>
      <c r="G9" s="2" t="s">
        <v>154</v>
      </c>
      <c r="H9" s="22" t="s">
        <v>244</v>
      </c>
      <c r="I9" s="22" t="s">
        <v>292</v>
      </c>
      <c r="J9" s="25" t="s">
        <v>293</v>
      </c>
      <c r="K9" s="25" t="s">
        <v>155</v>
      </c>
      <c r="L9" s="34" t="s">
        <v>255</v>
      </c>
      <c r="M9" s="103"/>
      <c r="N9" s="104"/>
      <c r="O9" s="35" t="s">
        <v>255</v>
      </c>
      <c r="P9" s="103"/>
      <c r="Q9" s="104"/>
      <c r="R9" s="35" t="s">
        <v>255</v>
      </c>
      <c r="S9" s="103"/>
      <c r="T9" s="105"/>
      <c r="U9" s="129">
        <v>0</v>
      </c>
    </row>
    <row r="10" spans="1:21" s="61" customFormat="1" ht="30" customHeight="1">
      <c r="A10" s="111">
        <v>28</v>
      </c>
      <c r="B10" s="18">
        <v>202</v>
      </c>
      <c r="C10" s="12" t="s">
        <v>70</v>
      </c>
      <c r="D10" s="5" t="s">
        <v>73</v>
      </c>
      <c r="E10" s="19" t="s">
        <v>134</v>
      </c>
      <c r="F10" s="22" t="s">
        <v>135</v>
      </c>
      <c r="G10" s="2" t="s">
        <v>136</v>
      </c>
      <c r="H10" s="22" t="s">
        <v>137</v>
      </c>
      <c r="I10" s="22" t="s">
        <v>303</v>
      </c>
      <c r="J10" s="25" t="s">
        <v>304</v>
      </c>
      <c r="K10" s="25" t="s">
        <v>355</v>
      </c>
      <c r="L10" s="106"/>
      <c r="M10" s="35" t="s">
        <v>255</v>
      </c>
      <c r="N10" s="103"/>
      <c r="O10" s="104"/>
      <c r="P10" s="35" t="s">
        <v>255</v>
      </c>
      <c r="Q10" s="103"/>
      <c r="R10" s="104"/>
      <c r="S10" s="35" t="s">
        <v>255</v>
      </c>
      <c r="T10" s="105"/>
      <c r="U10" s="130">
        <v>1</v>
      </c>
    </row>
    <row r="11" spans="1:21" s="61" customFormat="1" ht="39.75" customHeight="1">
      <c r="A11" s="111">
        <v>28</v>
      </c>
      <c r="B11" s="18">
        <v>203</v>
      </c>
      <c r="C11" s="12" t="s">
        <v>70</v>
      </c>
      <c r="D11" s="5" t="s">
        <v>74</v>
      </c>
      <c r="E11" s="19" t="s">
        <v>142</v>
      </c>
      <c r="F11" s="22"/>
      <c r="G11" s="2" t="s">
        <v>143</v>
      </c>
      <c r="H11" s="22" t="s">
        <v>245</v>
      </c>
      <c r="I11" s="22" t="s">
        <v>290</v>
      </c>
      <c r="J11" s="25" t="s">
        <v>291</v>
      </c>
      <c r="K11" s="25" t="s">
        <v>144</v>
      </c>
      <c r="L11" s="34" t="s">
        <v>255</v>
      </c>
      <c r="M11" s="103"/>
      <c r="N11" s="104"/>
      <c r="O11" s="35" t="s">
        <v>255</v>
      </c>
      <c r="P11" s="103"/>
      <c r="Q11" s="104"/>
      <c r="R11" s="35" t="s">
        <v>255</v>
      </c>
      <c r="S11" s="103"/>
      <c r="T11" s="105"/>
      <c r="U11" s="130">
        <v>0</v>
      </c>
    </row>
    <row r="12" spans="1:21" s="61" customFormat="1" ht="30" customHeight="1">
      <c r="A12" s="111">
        <v>28</v>
      </c>
      <c r="B12" s="18">
        <v>204</v>
      </c>
      <c r="C12" s="12" t="s">
        <v>70</v>
      </c>
      <c r="D12" s="5" t="s">
        <v>75</v>
      </c>
      <c r="E12" s="19" t="s">
        <v>172</v>
      </c>
      <c r="F12" s="22" t="s">
        <v>173</v>
      </c>
      <c r="G12" s="2" t="s">
        <v>323</v>
      </c>
      <c r="H12" s="22" t="s">
        <v>324</v>
      </c>
      <c r="I12" s="22" t="s">
        <v>305</v>
      </c>
      <c r="J12" s="25" t="s">
        <v>306</v>
      </c>
      <c r="K12" s="25" t="s">
        <v>174</v>
      </c>
      <c r="L12" s="34" t="s">
        <v>255</v>
      </c>
      <c r="M12" s="103"/>
      <c r="N12" s="104"/>
      <c r="O12" s="35" t="s">
        <v>255</v>
      </c>
      <c r="P12" s="103"/>
      <c r="Q12" s="104"/>
      <c r="R12" s="35" t="s">
        <v>255</v>
      </c>
      <c r="S12" s="103"/>
      <c r="T12" s="105"/>
      <c r="U12" s="130">
        <v>0</v>
      </c>
    </row>
    <row r="13" spans="1:21" s="61" customFormat="1" ht="15" customHeight="1">
      <c r="A13" s="111">
        <v>28</v>
      </c>
      <c r="B13" s="18">
        <v>205</v>
      </c>
      <c r="C13" s="12" t="s">
        <v>70</v>
      </c>
      <c r="D13" s="5" t="s">
        <v>76</v>
      </c>
      <c r="E13" s="19"/>
      <c r="F13" s="22"/>
      <c r="G13" s="2"/>
      <c r="H13" s="22"/>
      <c r="I13" s="22"/>
      <c r="J13" s="25"/>
      <c r="K13" s="25"/>
      <c r="L13" s="106"/>
      <c r="M13" s="103"/>
      <c r="N13" s="103"/>
      <c r="O13" s="103"/>
      <c r="P13" s="103"/>
      <c r="Q13" s="103"/>
      <c r="R13" s="103"/>
      <c r="S13" s="103"/>
      <c r="T13" s="105"/>
      <c r="U13" s="130">
        <v>0</v>
      </c>
    </row>
    <row r="14" spans="1:21" s="61" customFormat="1" ht="39.75" customHeight="1">
      <c r="A14" s="111">
        <v>28</v>
      </c>
      <c r="B14" s="18">
        <v>206</v>
      </c>
      <c r="C14" s="12" t="s">
        <v>70</v>
      </c>
      <c r="D14" s="5" t="s">
        <v>77</v>
      </c>
      <c r="E14" s="19" t="s">
        <v>177</v>
      </c>
      <c r="F14" s="22" t="s">
        <v>178</v>
      </c>
      <c r="G14" s="2" t="s">
        <v>325</v>
      </c>
      <c r="H14" s="22" t="s">
        <v>246</v>
      </c>
      <c r="I14" s="22" t="s">
        <v>307</v>
      </c>
      <c r="J14" s="25" t="s">
        <v>308</v>
      </c>
      <c r="K14" s="25" t="s">
        <v>179</v>
      </c>
      <c r="L14" s="34" t="s">
        <v>255</v>
      </c>
      <c r="M14" s="103"/>
      <c r="N14" s="104"/>
      <c r="O14" s="35" t="s">
        <v>255</v>
      </c>
      <c r="P14" s="103"/>
      <c r="Q14" s="104"/>
      <c r="R14" s="35" t="s">
        <v>255</v>
      </c>
      <c r="S14" s="103"/>
      <c r="T14" s="105"/>
      <c r="U14" s="130">
        <v>1</v>
      </c>
    </row>
    <row r="15" spans="1:21" s="61" customFormat="1" ht="30" customHeight="1">
      <c r="A15" s="111">
        <v>28</v>
      </c>
      <c r="B15" s="18">
        <v>207</v>
      </c>
      <c r="C15" s="12" t="s">
        <v>70</v>
      </c>
      <c r="D15" s="5" t="s">
        <v>78</v>
      </c>
      <c r="E15" s="19" t="s">
        <v>236</v>
      </c>
      <c r="F15" s="22"/>
      <c r="G15" s="2" t="s">
        <v>326</v>
      </c>
      <c r="H15" s="22" t="s">
        <v>287</v>
      </c>
      <c r="I15" s="22" t="s">
        <v>309</v>
      </c>
      <c r="J15" s="25" t="s">
        <v>309</v>
      </c>
      <c r="K15" s="25" t="s">
        <v>237</v>
      </c>
      <c r="L15" s="106"/>
      <c r="M15" s="35" t="s">
        <v>255</v>
      </c>
      <c r="N15" s="103"/>
      <c r="O15" s="104"/>
      <c r="P15" s="35" t="s">
        <v>255</v>
      </c>
      <c r="Q15" s="103"/>
      <c r="R15" s="104"/>
      <c r="S15" s="35" t="s">
        <v>255</v>
      </c>
      <c r="T15" s="105"/>
      <c r="U15" s="130">
        <v>0</v>
      </c>
    </row>
    <row r="16" spans="1:21" s="61" customFormat="1" ht="30" customHeight="1">
      <c r="A16" s="111">
        <v>28</v>
      </c>
      <c r="B16" s="18">
        <v>208</v>
      </c>
      <c r="C16" s="12" t="s">
        <v>70</v>
      </c>
      <c r="D16" s="5" t="s">
        <v>79</v>
      </c>
      <c r="E16" s="19" t="s">
        <v>148</v>
      </c>
      <c r="F16" s="22"/>
      <c r="G16" s="2" t="s">
        <v>327</v>
      </c>
      <c r="H16" s="22" t="s">
        <v>149</v>
      </c>
      <c r="I16" s="22" t="s">
        <v>310</v>
      </c>
      <c r="J16" s="25" t="s">
        <v>311</v>
      </c>
      <c r="K16" s="25" t="s">
        <v>150</v>
      </c>
      <c r="L16" s="34" t="s">
        <v>255</v>
      </c>
      <c r="M16" s="103"/>
      <c r="N16" s="104"/>
      <c r="O16" s="35" t="s">
        <v>255</v>
      </c>
      <c r="P16" s="103"/>
      <c r="Q16" s="104"/>
      <c r="R16" s="35" t="s">
        <v>255</v>
      </c>
      <c r="S16" s="103"/>
      <c r="T16" s="105"/>
      <c r="U16" s="130">
        <v>0</v>
      </c>
    </row>
    <row r="17" spans="1:21" s="61" customFormat="1" ht="15" customHeight="1">
      <c r="A17" s="111">
        <v>28</v>
      </c>
      <c r="B17" s="18">
        <v>209</v>
      </c>
      <c r="C17" s="12" t="s">
        <v>70</v>
      </c>
      <c r="D17" s="5" t="s">
        <v>80</v>
      </c>
      <c r="E17" s="19"/>
      <c r="F17" s="22"/>
      <c r="G17" s="2"/>
      <c r="H17" s="22"/>
      <c r="I17" s="22"/>
      <c r="J17" s="25"/>
      <c r="K17" s="25"/>
      <c r="L17" s="106"/>
      <c r="M17" s="103"/>
      <c r="N17" s="103"/>
      <c r="O17" s="103"/>
      <c r="P17" s="103"/>
      <c r="Q17" s="103"/>
      <c r="R17" s="103"/>
      <c r="S17" s="103"/>
      <c r="T17" s="105"/>
      <c r="U17" s="130">
        <v>0</v>
      </c>
    </row>
    <row r="18" spans="1:21" s="61" customFormat="1" ht="39.75" customHeight="1">
      <c r="A18" s="111">
        <v>28</v>
      </c>
      <c r="B18" s="18">
        <v>210</v>
      </c>
      <c r="C18" s="12" t="s">
        <v>70</v>
      </c>
      <c r="D18" s="5" t="s">
        <v>81</v>
      </c>
      <c r="E18" s="19" t="s">
        <v>224</v>
      </c>
      <c r="F18" s="22"/>
      <c r="G18" s="2" t="s">
        <v>328</v>
      </c>
      <c r="H18" s="22" t="s">
        <v>225</v>
      </c>
      <c r="I18" s="22" t="s">
        <v>294</v>
      </c>
      <c r="J18" s="25" t="s">
        <v>295</v>
      </c>
      <c r="K18" s="25" t="s">
        <v>226</v>
      </c>
      <c r="L18" s="34" t="s">
        <v>255</v>
      </c>
      <c r="M18" s="103"/>
      <c r="N18" s="104"/>
      <c r="O18" s="35" t="s">
        <v>255</v>
      </c>
      <c r="P18" s="103"/>
      <c r="Q18" s="104"/>
      <c r="R18" s="35" t="s">
        <v>255</v>
      </c>
      <c r="S18" s="103"/>
      <c r="T18" s="105"/>
      <c r="U18" s="130">
        <v>0</v>
      </c>
    </row>
    <row r="19" spans="1:21" s="61" customFormat="1" ht="30" customHeight="1">
      <c r="A19" s="111">
        <v>28</v>
      </c>
      <c r="B19" s="18">
        <v>212</v>
      </c>
      <c r="C19" s="12" t="s">
        <v>70</v>
      </c>
      <c r="D19" s="5" t="s">
        <v>82</v>
      </c>
      <c r="E19" s="19" t="s">
        <v>119</v>
      </c>
      <c r="F19" s="22"/>
      <c r="G19" s="2" t="s">
        <v>329</v>
      </c>
      <c r="H19" s="22" t="s">
        <v>120</v>
      </c>
      <c r="I19" s="22" t="s">
        <v>312</v>
      </c>
      <c r="J19" s="25"/>
      <c r="K19" s="25"/>
      <c r="L19" s="34" t="s">
        <v>255</v>
      </c>
      <c r="M19" s="103"/>
      <c r="N19" s="104"/>
      <c r="O19" s="35" t="s">
        <v>255</v>
      </c>
      <c r="P19" s="103"/>
      <c r="Q19" s="104"/>
      <c r="R19" s="35" t="s">
        <v>255</v>
      </c>
      <c r="S19" s="103"/>
      <c r="T19" s="105"/>
      <c r="U19" s="130">
        <v>1</v>
      </c>
    </row>
    <row r="20" spans="1:21" s="61" customFormat="1" ht="15" customHeight="1">
      <c r="A20" s="111">
        <v>28</v>
      </c>
      <c r="B20" s="18">
        <v>213</v>
      </c>
      <c r="C20" s="12" t="s">
        <v>70</v>
      </c>
      <c r="D20" s="5" t="s">
        <v>83</v>
      </c>
      <c r="E20" s="19"/>
      <c r="F20" s="22"/>
      <c r="G20" s="2"/>
      <c r="H20" s="22"/>
      <c r="I20" s="22"/>
      <c r="J20" s="25"/>
      <c r="K20" s="25"/>
      <c r="L20" s="106"/>
      <c r="M20" s="103"/>
      <c r="N20" s="103"/>
      <c r="O20" s="103"/>
      <c r="P20" s="103"/>
      <c r="Q20" s="103"/>
      <c r="R20" s="103"/>
      <c r="S20" s="103"/>
      <c r="T20" s="105"/>
      <c r="U20" s="130">
        <v>0</v>
      </c>
    </row>
    <row r="21" spans="1:21" s="61" customFormat="1" ht="39.75" customHeight="1">
      <c r="A21" s="111">
        <v>28</v>
      </c>
      <c r="B21" s="18">
        <v>214</v>
      </c>
      <c r="C21" s="12" t="s">
        <v>70</v>
      </c>
      <c r="D21" s="5" t="s">
        <v>84</v>
      </c>
      <c r="E21" s="19" t="s">
        <v>183</v>
      </c>
      <c r="F21" s="22" t="s">
        <v>184</v>
      </c>
      <c r="G21" s="2" t="s">
        <v>330</v>
      </c>
      <c r="H21" s="22" t="s">
        <v>185</v>
      </c>
      <c r="I21" s="22" t="s">
        <v>313</v>
      </c>
      <c r="J21" s="25" t="s">
        <v>314</v>
      </c>
      <c r="K21" s="25" t="s">
        <v>356</v>
      </c>
      <c r="L21" s="106"/>
      <c r="M21" s="35" t="s">
        <v>255</v>
      </c>
      <c r="N21" s="103"/>
      <c r="O21" s="104"/>
      <c r="P21" s="35" t="s">
        <v>255</v>
      </c>
      <c r="Q21" s="103"/>
      <c r="R21" s="104"/>
      <c r="S21" s="35" t="s">
        <v>255</v>
      </c>
      <c r="T21" s="105"/>
      <c r="U21" s="130">
        <v>1</v>
      </c>
    </row>
    <row r="22" spans="1:21" s="61" customFormat="1" ht="30" customHeight="1">
      <c r="A22" s="111">
        <v>28</v>
      </c>
      <c r="B22" s="18">
        <v>215</v>
      </c>
      <c r="C22" s="12" t="s">
        <v>70</v>
      </c>
      <c r="D22" s="5" t="s">
        <v>85</v>
      </c>
      <c r="E22" s="19" t="s">
        <v>213</v>
      </c>
      <c r="F22" s="22" t="s">
        <v>214</v>
      </c>
      <c r="G22" s="2" t="s">
        <v>331</v>
      </c>
      <c r="H22" s="22" t="s">
        <v>215</v>
      </c>
      <c r="I22" s="22" t="s">
        <v>315</v>
      </c>
      <c r="J22" s="25" t="s">
        <v>315</v>
      </c>
      <c r="K22" s="25" t="s">
        <v>216</v>
      </c>
      <c r="L22" s="34" t="s">
        <v>255</v>
      </c>
      <c r="M22" s="103"/>
      <c r="N22" s="104"/>
      <c r="O22" s="35" t="s">
        <v>255</v>
      </c>
      <c r="P22" s="103"/>
      <c r="Q22" s="104"/>
      <c r="R22" s="35" t="s">
        <v>255</v>
      </c>
      <c r="S22" s="103"/>
      <c r="T22" s="105"/>
      <c r="U22" s="130">
        <v>0</v>
      </c>
    </row>
    <row r="23" spans="1:21" s="61" customFormat="1" ht="30" customHeight="1">
      <c r="A23" s="111">
        <v>28</v>
      </c>
      <c r="B23" s="18">
        <v>216</v>
      </c>
      <c r="C23" s="12" t="s">
        <v>70</v>
      </c>
      <c r="D23" s="5" t="s">
        <v>86</v>
      </c>
      <c r="E23" s="19" t="s">
        <v>125</v>
      </c>
      <c r="F23" s="22" t="s">
        <v>126</v>
      </c>
      <c r="G23" s="2" t="s">
        <v>332</v>
      </c>
      <c r="H23" s="22" t="s">
        <v>127</v>
      </c>
      <c r="I23" s="22" t="s">
        <v>296</v>
      </c>
      <c r="J23" s="25" t="s">
        <v>297</v>
      </c>
      <c r="K23" s="25" t="s">
        <v>352</v>
      </c>
      <c r="L23" s="34" t="s">
        <v>255</v>
      </c>
      <c r="M23" s="103"/>
      <c r="N23" s="104"/>
      <c r="O23" s="35" t="s">
        <v>255</v>
      </c>
      <c r="P23" s="103"/>
      <c r="Q23" s="104"/>
      <c r="R23" s="35" t="s">
        <v>255</v>
      </c>
      <c r="S23" s="103"/>
      <c r="T23" s="105"/>
      <c r="U23" s="130">
        <v>0</v>
      </c>
    </row>
    <row r="24" spans="1:21" s="61" customFormat="1" ht="30" customHeight="1">
      <c r="A24" s="111">
        <v>28</v>
      </c>
      <c r="B24" s="18">
        <v>217</v>
      </c>
      <c r="C24" s="38" t="s">
        <v>70</v>
      </c>
      <c r="D24" s="5" t="s">
        <v>87</v>
      </c>
      <c r="E24" s="19" t="s">
        <v>219</v>
      </c>
      <c r="F24" s="22" t="s">
        <v>220</v>
      </c>
      <c r="G24" s="2" t="s">
        <v>333</v>
      </c>
      <c r="H24" s="22" t="s">
        <v>247</v>
      </c>
      <c r="I24" s="22" t="s">
        <v>318</v>
      </c>
      <c r="J24" s="25" t="s">
        <v>319</v>
      </c>
      <c r="K24" s="25" t="s">
        <v>221</v>
      </c>
      <c r="L24" s="106"/>
      <c r="M24" s="35" t="s">
        <v>255</v>
      </c>
      <c r="N24" s="103"/>
      <c r="O24" s="104"/>
      <c r="P24" s="35" t="s">
        <v>255</v>
      </c>
      <c r="Q24" s="103"/>
      <c r="R24" s="104"/>
      <c r="S24" s="35" t="s">
        <v>255</v>
      </c>
      <c r="T24" s="105"/>
      <c r="U24" s="130">
        <v>0</v>
      </c>
    </row>
    <row r="25" spans="1:21" s="61" customFormat="1" ht="30" customHeight="1">
      <c r="A25" s="111">
        <v>28</v>
      </c>
      <c r="B25" s="18">
        <v>218</v>
      </c>
      <c r="C25" s="38" t="s">
        <v>70</v>
      </c>
      <c r="D25" s="5" t="s">
        <v>88</v>
      </c>
      <c r="E25" s="19" t="s">
        <v>123</v>
      </c>
      <c r="F25" s="22"/>
      <c r="G25" s="2" t="s">
        <v>334</v>
      </c>
      <c r="H25" s="22" t="s">
        <v>286</v>
      </c>
      <c r="I25" s="22" t="s">
        <v>316</v>
      </c>
      <c r="J25" s="25" t="s">
        <v>317</v>
      </c>
      <c r="K25" s="25" t="s">
        <v>353</v>
      </c>
      <c r="L25" s="106"/>
      <c r="M25" s="103"/>
      <c r="N25" s="103"/>
      <c r="O25" s="103"/>
      <c r="P25" s="104"/>
      <c r="Q25" s="35" t="s">
        <v>255</v>
      </c>
      <c r="R25" s="103"/>
      <c r="S25" s="104"/>
      <c r="T25" s="35" t="s">
        <v>255</v>
      </c>
      <c r="U25" s="130">
        <v>0</v>
      </c>
    </row>
    <row r="26" spans="1:21" s="61" customFormat="1" ht="30" customHeight="1">
      <c r="A26" s="111">
        <v>28</v>
      </c>
      <c r="B26" s="18">
        <v>219</v>
      </c>
      <c r="C26" s="38" t="s">
        <v>70</v>
      </c>
      <c r="D26" s="5" t="s">
        <v>89</v>
      </c>
      <c r="E26" s="19" t="s">
        <v>188</v>
      </c>
      <c r="F26" s="22"/>
      <c r="G26" s="2" t="s">
        <v>335</v>
      </c>
      <c r="H26" s="22" t="s">
        <v>248</v>
      </c>
      <c r="I26" s="22" t="s">
        <v>298</v>
      </c>
      <c r="J26" s="25" t="s">
        <v>299</v>
      </c>
      <c r="K26" s="25"/>
      <c r="L26" s="34" t="s">
        <v>255</v>
      </c>
      <c r="M26" s="103"/>
      <c r="N26" s="104"/>
      <c r="O26" s="35" t="s">
        <v>255</v>
      </c>
      <c r="P26" s="103"/>
      <c r="Q26" s="104"/>
      <c r="R26" s="35" t="s">
        <v>255</v>
      </c>
      <c r="S26" s="103"/>
      <c r="T26" s="105"/>
      <c r="U26" s="130">
        <v>0</v>
      </c>
    </row>
    <row r="27" spans="1:21" s="61" customFormat="1" ht="30" customHeight="1">
      <c r="A27" s="111">
        <v>28</v>
      </c>
      <c r="B27" s="18">
        <v>220</v>
      </c>
      <c r="C27" s="38" t="s">
        <v>70</v>
      </c>
      <c r="D27" s="5" t="s">
        <v>90</v>
      </c>
      <c r="E27" s="19" t="s">
        <v>191</v>
      </c>
      <c r="F27" s="22"/>
      <c r="G27" s="2" t="s">
        <v>192</v>
      </c>
      <c r="H27" s="22" t="s">
        <v>249</v>
      </c>
      <c r="I27" s="22" t="s">
        <v>320</v>
      </c>
      <c r="J27" s="25" t="s">
        <v>321</v>
      </c>
      <c r="K27" s="25"/>
      <c r="L27" s="34" t="s">
        <v>255</v>
      </c>
      <c r="M27" s="103"/>
      <c r="N27" s="104"/>
      <c r="O27" s="35" t="s">
        <v>255</v>
      </c>
      <c r="P27" s="103"/>
      <c r="Q27" s="104"/>
      <c r="R27" s="35" t="s">
        <v>255</v>
      </c>
      <c r="S27" s="103"/>
      <c r="T27" s="105"/>
      <c r="U27" s="130">
        <v>0</v>
      </c>
    </row>
    <row r="28" spans="1:21" s="61" customFormat="1" ht="39.75" customHeight="1">
      <c r="A28" s="111">
        <v>28</v>
      </c>
      <c r="B28" s="18">
        <v>221</v>
      </c>
      <c r="C28" s="38" t="s">
        <v>70</v>
      </c>
      <c r="D28" s="5" t="s">
        <v>91</v>
      </c>
      <c r="E28" s="19" t="s">
        <v>202</v>
      </c>
      <c r="F28" s="22" t="s">
        <v>203</v>
      </c>
      <c r="G28" s="2" t="s">
        <v>204</v>
      </c>
      <c r="H28" s="22" t="s">
        <v>250</v>
      </c>
      <c r="I28" s="22" t="s">
        <v>300</v>
      </c>
      <c r="J28" s="25" t="s">
        <v>301</v>
      </c>
      <c r="K28" s="25" t="s">
        <v>205</v>
      </c>
      <c r="L28" s="34" t="s">
        <v>255</v>
      </c>
      <c r="M28" s="103"/>
      <c r="N28" s="104"/>
      <c r="O28" s="35" t="s">
        <v>255</v>
      </c>
      <c r="P28" s="103"/>
      <c r="Q28" s="104"/>
      <c r="R28" s="35" t="s">
        <v>255</v>
      </c>
      <c r="S28" s="103"/>
      <c r="T28" s="105"/>
      <c r="U28" s="130">
        <v>0</v>
      </c>
    </row>
    <row r="29" spans="1:21" s="61" customFormat="1" ht="30" customHeight="1">
      <c r="A29" s="111">
        <v>28</v>
      </c>
      <c r="B29" s="18">
        <v>222</v>
      </c>
      <c r="C29" s="38" t="s">
        <v>70</v>
      </c>
      <c r="D29" s="5" t="s">
        <v>92</v>
      </c>
      <c r="E29" s="19" t="s">
        <v>166</v>
      </c>
      <c r="F29" s="22"/>
      <c r="G29" s="2" t="s">
        <v>167</v>
      </c>
      <c r="H29" s="22" t="s">
        <v>168</v>
      </c>
      <c r="I29" s="22" t="s">
        <v>302</v>
      </c>
      <c r="J29" s="25" t="s">
        <v>302</v>
      </c>
      <c r="K29" s="25" t="s">
        <v>169</v>
      </c>
      <c r="L29" s="34" t="s">
        <v>255</v>
      </c>
      <c r="M29" s="103"/>
      <c r="N29" s="104"/>
      <c r="O29" s="35" t="s">
        <v>255</v>
      </c>
      <c r="P29" s="103"/>
      <c r="Q29" s="104"/>
      <c r="R29" s="35" t="s">
        <v>255</v>
      </c>
      <c r="S29" s="103"/>
      <c r="T29" s="105"/>
      <c r="U29" s="130">
        <v>0</v>
      </c>
    </row>
    <row r="30" spans="1:21" s="61" customFormat="1" ht="15" customHeight="1">
      <c r="A30" s="111">
        <v>28</v>
      </c>
      <c r="B30" s="18">
        <v>223</v>
      </c>
      <c r="C30" s="38" t="s">
        <v>70</v>
      </c>
      <c r="D30" s="5" t="s">
        <v>93</v>
      </c>
      <c r="E30" s="19"/>
      <c r="F30" s="22"/>
      <c r="G30" s="2"/>
      <c r="H30" s="22"/>
      <c r="I30" s="22"/>
      <c r="J30" s="25"/>
      <c r="K30" s="25"/>
      <c r="L30" s="13"/>
      <c r="M30" s="22"/>
      <c r="N30" s="22"/>
      <c r="O30" s="22"/>
      <c r="P30" s="22"/>
      <c r="Q30" s="22"/>
      <c r="R30" s="22"/>
      <c r="S30" s="22"/>
      <c r="T30" s="107"/>
      <c r="U30" s="130">
        <v>0</v>
      </c>
    </row>
    <row r="31" spans="1:21" s="61" customFormat="1" ht="15" customHeight="1">
      <c r="A31" s="111">
        <v>28</v>
      </c>
      <c r="B31" s="18">
        <v>224</v>
      </c>
      <c r="C31" s="38" t="s">
        <v>70</v>
      </c>
      <c r="D31" s="5" t="s">
        <v>94</v>
      </c>
      <c r="E31" s="19"/>
      <c r="F31" s="22"/>
      <c r="G31" s="2"/>
      <c r="H31" s="22"/>
      <c r="I31" s="22"/>
      <c r="J31" s="25"/>
      <c r="K31" s="25"/>
      <c r="L31" s="13"/>
      <c r="M31" s="22"/>
      <c r="N31" s="22"/>
      <c r="O31" s="22"/>
      <c r="P31" s="22"/>
      <c r="Q31" s="22"/>
      <c r="R31" s="22"/>
      <c r="S31" s="22"/>
      <c r="T31" s="107"/>
      <c r="U31" s="130">
        <v>0</v>
      </c>
    </row>
    <row r="32" spans="1:21" s="61" customFormat="1" ht="15" customHeight="1">
      <c r="A32" s="111">
        <v>28</v>
      </c>
      <c r="B32" s="18">
        <v>225</v>
      </c>
      <c r="C32" s="38" t="s">
        <v>70</v>
      </c>
      <c r="D32" s="5" t="s">
        <v>95</v>
      </c>
      <c r="E32" s="19"/>
      <c r="F32" s="22"/>
      <c r="G32" s="2"/>
      <c r="H32" s="22"/>
      <c r="I32" s="22"/>
      <c r="J32" s="25"/>
      <c r="K32" s="25"/>
      <c r="L32" s="13"/>
      <c r="M32" s="22"/>
      <c r="N32" s="22"/>
      <c r="O32" s="22"/>
      <c r="P32" s="22"/>
      <c r="Q32" s="22"/>
      <c r="R32" s="22"/>
      <c r="S32" s="22"/>
      <c r="T32" s="107"/>
      <c r="U32" s="130">
        <v>0</v>
      </c>
    </row>
    <row r="33" spans="1:21" s="61" customFormat="1" ht="15" customHeight="1">
      <c r="A33" s="111">
        <v>28</v>
      </c>
      <c r="B33" s="18">
        <v>226</v>
      </c>
      <c r="C33" s="38" t="s">
        <v>70</v>
      </c>
      <c r="D33" s="5" t="s">
        <v>96</v>
      </c>
      <c r="E33" s="19"/>
      <c r="F33" s="22"/>
      <c r="G33" s="2"/>
      <c r="H33" s="22"/>
      <c r="I33" s="22"/>
      <c r="J33" s="25"/>
      <c r="K33" s="25"/>
      <c r="L33" s="13"/>
      <c r="M33" s="22"/>
      <c r="N33" s="22"/>
      <c r="O33" s="22"/>
      <c r="P33" s="22"/>
      <c r="Q33" s="22"/>
      <c r="R33" s="22"/>
      <c r="S33" s="22"/>
      <c r="T33" s="107"/>
      <c r="U33" s="130">
        <v>1</v>
      </c>
    </row>
    <row r="34" spans="1:21" s="61" customFormat="1" ht="15" customHeight="1">
      <c r="A34" s="111">
        <v>28</v>
      </c>
      <c r="B34" s="18">
        <v>227</v>
      </c>
      <c r="C34" s="38" t="s">
        <v>70</v>
      </c>
      <c r="D34" s="5" t="s">
        <v>97</v>
      </c>
      <c r="E34" s="19"/>
      <c r="F34" s="22"/>
      <c r="G34" s="2"/>
      <c r="H34" s="22"/>
      <c r="I34" s="22"/>
      <c r="J34" s="25"/>
      <c r="K34" s="25"/>
      <c r="L34" s="13"/>
      <c r="M34" s="22"/>
      <c r="N34" s="22"/>
      <c r="O34" s="22"/>
      <c r="P34" s="22"/>
      <c r="Q34" s="22"/>
      <c r="R34" s="22"/>
      <c r="S34" s="22"/>
      <c r="T34" s="107"/>
      <c r="U34" s="130">
        <v>0</v>
      </c>
    </row>
    <row r="35" spans="1:21" s="61" customFormat="1" ht="15" customHeight="1">
      <c r="A35" s="111">
        <v>28</v>
      </c>
      <c r="B35" s="18">
        <v>228</v>
      </c>
      <c r="C35" s="38" t="s">
        <v>70</v>
      </c>
      <c r="D35" s="5" t="s">
        <v>98</v>
      </c>
      <c r="E35" s="19"/>
      <c r="F35" s="22"/>
      <c r="G35" s="2"/>
      <c r="H35" s="22"/>
      <c r="I35" s="22"/>
      <c r="J35" s="25"/>
      <c r="K35" s="25"/>
      <c r="L35" s="13"/>
      <c r="M35" s="22"/>
      <c r="N35" s="22"/>
      <c r="O35" s="22"/>
      <c r="P35" s="22"/>
      <c r="Q35" s="22"/>
      <c r="R35" s="22"/>
      <c r="S35" s="22"/>
      <c r="T35" s="107"/>
      <c r="U35" s="130">
        <v>0</v>
      </c>
    </row>
    <row r="36" spans="1:21" s="61" customFormat="1" ht="15" customHeight="1">
      <c r="A36" s="111">
        <v>28</v>
      </c>
      <c r="B36" s="18">
        <v>229</v>
      </c>
      <c r="C36" s="38" t="s">
        <v>70</v>
      </c>
      <c r="D36" s="5" t="s">
        <v>99</v>
      </c>
      <c r="E36" s="19"/>
      <c r="F36" s="22"/>
      <c r="G36" s="2"/>
      <c r="H36" s="22"/>
      <c r="I36" s="22"/>
      <c r="J36" s="25"/>
      <c r="K36" s="25"/>
      <c r="L36" s="13"/>
      <c r="M36" s="22"/>
      <c r="N36" s="22"/>
      <c r="O36" s="22"/>
      <c r="P36" s="22"/>
      <c r="Q36" s="22"/>
      <c r="R36" s="22"/>
      <c r="S36" s="22"/>
      <c r="T36" s="107"/>
      <c r="U36" s="130">
        <v>0</v>
      </c>
    </row>
    <row r="37" spans="1:21" s="61" customFormat="1" ht="15" customHeight="1">
      <c r="A37" s="111">
        <v>28</v>
      </c>
      <c r="B37" s="18">
        <v>301</v>
      </c>
      <c r="C37" s="38" t="s">
        <v>70</v>
      </c>
      <c r="D37" s="5" t="s">
        <v>100</v>
      </c>
      <c r="E37" s="19"/>
      <c r="F37" s="22"/>
      <c r="G37" s="2"/>
      <c r="H37" s="22"/>
      <c r="I37" s="22"/>
      <c r="J37" s="25"/>
      <c r="K37" s="25"/>
      <c r="L37" s="13"/>
      <c r="M37" s="22"/>
      <c r="N37" s="22"/>
      <c r="O37" s="22"/>
      <c r="P37" s="22"/>
      <c r="Q37" s="22"/>
      <c r="R37" s="22"/>
      <c r="S37" s="22"/>
      <c r="T37" s="107"/>
      <c r="U37" s="130">
        <v>0</v>
      </c>
    </row>
    <row r="38" spans="1:21" s="61" customFormat="1" ht="15" customHeight="1">
      <c r="A38" s="111">
        <v>28</v>
      </c>
      <c r="B38" s="18">
        <v>365</v>
      </c>
      <c r="C38" s="38" t="s">
        <v>70</v>
      </c>
      <c r="D38" s="5" t="s">
        <v>101</v>
      </c>
      <c r="E38" s="19"/>
      <c r="F38" s="22"/>
      <c r="G38" s="2"/>
      <c r="H38" s="22"/>
      <c r="I38" s="22"/>
      <c r="J38" s="25"/>
      <c r="K38" s="25"/>
      <c r="L38" s="13"/>
      <c r="M38" s="22"/>
      <c r="N38" s="22"/>
      <c r="O38" s="22"/>
      <c r="P38" s="22"/>
      <c r="Q38" s="22"/>
      <c r="R38" s="22"/>
      <c r="S38" s="22"/>
      <c r="T38" s="107"/>
      <c r="U38" s="130">
        <v>0</v>
      </c>
    </row>
    <row r="39" spans="1:21" s="61" customFormat="1" ht="15" customHeight="1">
      <c r="A39" s="111">
        <v>28</v>
      </c>
      <c r="B39" s="18">
        <v>381</v>
      </c>
      <c r="C39" s="38" t="s">
        <v>70</v>
      </c>
      <c r="D39" s="5" t="s">
        <v>102</v>
      </c>
      <c r="E39" s="19"/>
      <c r="F39" s="22"/>
      <c r="G39" s="2"/>
      <c r="H39" s="22"/>
      <c r="I39" s="22"/>
      <c r="J39" s="25"/>
      <c r="K39" s="25"/>
      <c r="L39" s="13"/>
      <c r="M39" s="22"/>
      <c r="N39" s="22"/>
      <c r="O39" s="22"/>
      <c r="P39" s="22"/>
      <c r="Q39" s="22"/>
      <c r="R39" s="22"/>
      <c r="S39" s="22"/>
      <c r="T39" s="107"/>
      <c r="U39" s="130">
        <v>0</v>
      </c>
    </row>
    <row r="40" spans="1:21" s="61" customFormat="1" ht="15" customHeight="1">
      <c r="A40" s="111">
        <v>28</v>
      </c>
      <c r="B40" s="18">
        <v>382</v>
      </c>
      <c r="C40" s="38" t="s">
        <v>70</v>
      </c>
      <c r="D40" s="5" t="s">
        <v>103</v>
      </c>
      <c r="E40" s="19"/>
      <c r="F40" s="22"/>
      <c r="G40" s="2"/>
      <c r="H40" s="22"/>
      <c r="I40" s="22"/>
      <c r="J40" s="25"/>
      <c r="K40" s="25"/>
      <c r="L40" s="13"/>
      <c r="M40" s="22"/>
      <c r="N40" s="22"/>
      <c r="O40" s="22"/>
      <c r="P40" s="22"/>
      <c r="Q40" s="22"/>
      <c r="R40" s="22"/>
      <c r="S40" s="22"/>
      <c r="T40" s="107"/>
      <c r="U40" s="130">
        <v>0</v>
      </c>
    </row>
    <row r="41" spans="1:21" s="61" customFormat="1" ht="15" customHeight="1">
      <c r="A41" s="111">
        <v>28</v>
      </c>
      <c r="B41" s="18">
        <v>442</v>
      </c>
      <c r="C41" s="38" t="s">
        <v>70</v>
      </c>
      <c r="D41" s="5" t="s">
        <v>104</v>
      </c>
      <c r="E41" s="19"/>
      <c r="F41" s="22"/>
      <c r="G41" s="2"/>
      <c r="H41" s="22"/>
      <c r="I41" s="22"/>
      <c r="J41" s="25"/>
      <c r="K41" s="25"/>
      <c r="L41" s="13"/>
      <c r="M41" s="22"/>
      <c r="N41" s="22"/>
      <c r="O41" s="22"/>
      <c r="P41" s="22"/>
      <c r="Q41" s="22"/>
      <c r="R41" s="22"/>
      <c r="S41" s="22"/>
      <c r="T41" s="107"/>
      <c r="U41" s="130">
        <v>0</v>
      </c>
    </row>
    <row r="42" spans="1:21" s="61" customFormat="1" ht="15" customHeight="1">
      <c r="A42" s="111">
        <v>28</v>
      </c>
      <c r="B42" s="18">
        <v>443</v>
      </c>
      <c r="C42" s="38" t="s">
        <v>70</v>
      </c>
      <c r="D42" s="5" t="s">
        <v>105</v>
      </c>
      <c r="E42" s="19"/>
      <c r="F42" s="22"/>
      <c r="G42" s="2"/>
      <c r="H42" s="22"/>
      <c r="I42" s="22"/>
      <c r="J42" s="25"/>
      <c r="K42" s="25"/>
      <c r="L42" s="13"/>
      <c r="M42" s="22"/>
      <c r="N42" s="22"/>
      <c r="O42" s="22"/>
      <c r="P42" s="22"/>
      <c r="Q42" s="22"/>
      <c r="R42" s="22"/>
      <c r="S42" s="22"/>
      <c r="T42" s="107"/>
      <c r="U42" s="130">
        <v>0</v>
      </c>
    </row>
    <row r="43" spans="1:21" s="61" customFormat="1" ht="15" customHeight="1">
      <c r="A43" s="111">
        <v>28</v>
      </c>
      <c r="B43" s="18">
        <v>446</v>
      </c>
      <c r="C43" s="38" t="s">
        <v>70</v>
      </c>
      <c r="D43" s="5" t="s">
        <v>106</v>
      </c>
      <c r="E43" s="19"/>
      <c r="F43" s="22"/>
      <c r="G43" s="2"/>
      <c r="H43" s="22"/>
      <c r="I43" s="22"/>
      <c r="J43" s="25"/>
      <c r="K43" s="25"/>
      <c r="L43" s="13"/>
      <c r="M43" s="22"/>
      <c r="N43" s="22"/>
      <c r="O43" s="22"/>
      <c r="P43" s="22"/>
      <c r="Q43" s="22"/>
      <c r="R43" s="22"/>
      <c r="S43" s="22"/>
      <c r="T43" s="107"/>
      <c r="U43" s="130">
        <v>0</v>
      </c>
    </row>
    <row r="44" spans="1:21" s="61" customFormat="1" ht="15" customHeight="1">
      <c r="A44" s="111">
        <v>28</v>
      </c>
      <c r="B44" s="18">
        <v>464</v>
      </c>
      <c r="C44" s="38" t="s">
        <v>70</v>
      </c>
      <c r="D44" s="5" t="s">
        <v>107</v>
      </c>
      <c r="E44" s="19"/>
      <c r="F44" s="22"/>
      <c r="G44" s="2"/>
      <c r="H44" s="22"/>
      <c r="I44" s="22"/>
      <c r="J44" s="25"/>
      <c r="K44" s="25"/>
      <c r="L44" s="13"/>
      <c r="M44" s="22"/>
      <c r="N44" s="22"/>
      <c r="O44" s="22"/>
      <c r="P44" s="22"/>
      <c r="Q44" s="22"/>
      <c r="R44" s="22"/>
      <c r="S44" s="22"/>
      <c r="T44" s="107"/>
      <c r="U44" s="130">
        <v>0</v>
      </c>
    </row>
    <row r="45" spans="1:21" s="61" customFormat="1" ht="15" customHeight="1">
      <c r="A45" s="111">
        <v>28</v>
      </c>
      <c r="B45" s="18">
        <v>481</v>
      </c>
      <c r="C45" s="38" t="s">
        <v>70</v>
      </c>
      <c r="D45" s="5" t="s">
        <v>108</v>
      </c>
      <c r="E45" s="19"/>
      <c r="F45" s="22"/>
      <c r="G45" s="2"/>
      <c r="H45" s="22"/>
      <c r="I45" s="22"/>
      <c r="J45" s="25"/>
      <c r="K45" s="25"/>
      <c r="L45" s="13"/>
      <c r="M45" s="22"/>
      <c r="N45" s="22"/>
      <c r="O45" s="22"/>
      <c r="P45" s="22"/>
      <c r="Q45" s="22"/>
      <c r="R45" s="22"/>
      <c r="S45" s="22"/>
      <c r="T45" s="107"/>
      <c r="U45" s="130">
        <v>0</v>
      </c>
    </row>
    <row r="46" spans="1:21" s="61" customFormat="1" ht="15" customHeight="1">
      <c r="A46" s="111">
        <v>28</v>
      </c>
      <c r="B46" s="18">
        <v>501</v>
      </c>
      <c r="C46" s="38" t="s">
        <v>70</v>
      </c>
      <c r="D46" s="5" t="s">
        <v>109</v>
      </c>
      <c r="E46" s="19"/>
      <c r="F46" s="22"/>
      <c r="G46" s="2"/>
      <c r="H46" s="22"/>
      <c r="I46" s="22"/>
      <c r="J46" s="25"/>
      <c r="K46" s="25"/>
      <c r="L46" s="13"/>
      <c r="M46" s="22"/>
      <c r="N46" s="22"/>
      <c r="O46" s="22"/>
      <c r="P46" s="22"/>
      <c r="Q46" s="22"/>
      <c r="R46" s="22"/>
      <c r="S46" s="22"/>
      <c r="T46" s="107"/>
      <c r="U46" s="130">
        <v>0</v>
      </c>
    </row>
    <row r="47" spans="1:21" s="61" customFormat="1" ht="15" customHeight="1">
      <c r="A47" s="111">
        <v>28</v>
      </c>
      <c r="B47" s="18">
        <v>585</v>
      </c>
      <c r="C47" s="38" t="s">
        <v>70</v>
      </c>
      <c r="D47" s="5" t="s">
        <v>110</v>
      </c>
      <c r="E47" s="19"/>
      <c r="F47" s="22"/>
      <c r="G47" s="2"/>
      <c r="H47" s="22"/>
      <c r="I47" s="22"/>
      <c r="J47" s="25"/>
      <c r="K47" s="25"/>
      <c r="L47" s="13"/>
      <c r="M47" s="22"/>
      <c r="N47" s="22"/>
      <c r="O47" s="22"/>
      <c r="P47" s="22"/>
      <c r="Q47" s="22"/>
      <c r="R47" s="22"/>
      <c r="S47" s="22"/>
      <c r="T47" s="107"/>
      <c r="U47" s="130">
        <v>0</v>
      </c>
    </row>
    <row r="48" spans="1:21" s="61" customFormat="1" ht="15" customHeight="1" thickBot="1">
      <c r="A48" s="123">
        <v>28</v>
      </c>
      <c r="B48" s="124">
        <v>586</v>
      </c>
      <c r="C48" s="39" t="s">
        <v>70</v>
      </c>
      <c r="D48" s="8" t="s">
        <v>111</v>
      </c>
      <c r="E48" s="23"/>
      <c r="F48" s="24"/>
      <c r="G48" s="9"/>
      <c r="H48" s="24"/>
      <c r="I48" s="24"/>
      <c r="J48" s="26"/>
      <c r="K48" s="26"/>
      <c r="L48" s="108"/>
      <c r="M48" s="24"/>
      <c r="N48" s="24"/>
      <c r="O48" s="24"/>
      <c r="P48" s="24"/>
      <c r="Q48" s="24"/>
      <c r="R48" s="24"/>
      <c r="S48" s="24"/>
      <c r="T48" s="109"/>
      <c r="U48" s="131">
        <v>0</v>
      </c>
    </row>
    <row r="49" spans="1:21" s="61" customFormat="1" ht="18" customHeight="1" thickBot="1">
      <c r="A49" s="113"/>
      <c r="B49" s="114"/>
      <c r="C49" s="189" t="s">
        <v>5</v>
      </c>
      <c r="D49" s="189"/>
      <c r="E49" s="125">
        <f>COUNTA(E8:E48)</f>
        <v>19</v>
      </c>
      <c r="F49" s="74"/>
      <c r="G49" s="74"/>
      <c r="H49" s="74"/>
      <c r="I49" s="74"/>
      <c r="J49" s="75"/>
      <c r="K49" s="75"/>
      <c r="L49" s="126">
        <f>COUNTA(L8:L48)</f>
        <v>14</v>
      </c>
      <c r="M49" s="127">
        <f aca="true" t="shared" si="0" ref="M49:T49">COUNTA(M8:M48)</f>
        <v>4</v>
      </c>
      <c r="N49" s="127">
        <f t="shared" si="0"/>
        <v>0</v>
      </c>
      <c r="O49" s="127">
        <f t="shared" si="0"/>
        <v>14</v>
      </c>
      <c r="P49" s="127">
        <f t="shared" si="0"/>
        <v>4</v>
      </c>
      <c r="Q49" s="127">
        <f t="shared" si="0"/>
        <v>1</v>
      </c>
      <c r="R49" s="127">
        <f t="shared" si="0"/>
        <v>14</v>
      </c>
      <c r="S49" s="127">
        <f t="shared" si="0"/>
        <v>4</v>
      </c>
      <c r="T49" s="128">
        <f t="shared" si="0"/>
        <v>1</v>
      </c>
      <c r="U49" s="132">
        <f>SUM(U8:U48)</f>
        <v>6</v>
      </c>
    </row>
  </sheetData>
  <sheetProtection/>
  <mergeCells count="14">
    <mergeCell ref="L5:T5"/>
    <mergeCell ref="E4:T4"/>
    <mergeCell ref="G6:K6"/>
    <mergeCell ref="L6:N6"/>
    <mergeCell ref="R2:U2"/>
    <mergeCell ref="C49:D49"/>
    <mergeCell ref="A4:A7"/>
    <mergeCell ref="B4:B7"/>
    <mergeCell ref="C4:C7"/>
    <mergeCell ref="D4:D7"/>
    <mergeCell ref="U4:U7"/>
    <mergeCell ref="E6:E7"/>
    <mergeCell ref="O6:Q6"/>
    <mergeCell ref="R6:T6"/>
  </mergeCells>
  <printOptions horizontalCentered="1"/>
  <pageMargins left="0.3937007874015748" right="0.3937007874015748" top="0.5905511811023623" bottom="0.5905511811023623" header="0.5118110236220472" footer="0.31496062992125984"/>
  <pageSetup cellComments="asDisplayed" firstPageNumber="195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11.75390625" style="1" customWidth="1"/>
    <col min="6" max="6" width="45.625" style="1" customWidth="1"/>
    <col min="7" max="8" width="5.125" style="48" customWidth="1"/>
    <col min="9" max="19" width="6.625" style="1" customWidth="1"/>
    <col min="20" max="16384" width="9.00390625" style="1" customWidth="1"/>
  </cols>
  <sheetData>
    <row r="1" ht="12" thickBot="1">
      <c r="A1" s="1" t="s">
        <v>21</v>
      </c>
    </row>
    <row r="2" spans="1:19" ht="19.5" customHeight="1" thickBot="1">
      <c r="A2" s="49" t="s">
        <v>37</v>
      </c>
      <c r="E2" s="76"/>
      <c r="Q2" s="184" t="s">
        <v>70</v>
      </c>
      <c r="R2" s="212"/>
      <c r="S2" s="185"/>
    </row>
    <row r="3" ht="12" thickBot="1"/>
    <row r="4" spans="1:19" s="50" customFormat="1" ht="13.5" customHeight="1">
      <c r="A4" s="191" t="s">
        <v>26</v>
      </c>
      <c r="B4" s="200" t="s">
        <v>341</v>
      </c>
      <c r="C4" s="191" t="s">
        <v>0</v>
      </c>
      <c r="D4" s="206" t="s">
        <v>17</v>
      </c>
      <c r="E4" s="227" t="s">
        <v>342</v>
      </c>
      <c r="F4" s="228"/>
      <c r="G4" s="228"/>
      <c r="H4" s="229"/>
      <c r="I4" s="227" t="s">
        <v>36</v>
      </c>
      <c r="J4" s="228"/>
      <c r="K4" s="228"/>
      <c r="L4" s="228"/>
      <c r="M4" s="228"/>
      <c r="N4" s="228"/>
      <c r="O4" s="228"/>
      <c r="P4" s="228"/>
      <c r="Q4" s="228"/>
      <c r="R4" s="228"/>
      <c r="S4" s="229"/>
    </row>
    <row r="5" spans="1:19" s="47" customFormat="1" ht="12" customHeight="1">
      <c r="A5" s="192"/>
      <c r="B5" s="201"/>
      <c r="C5" s="192"/>
      <c r="D5" s="213"/>
      <c r="E5" s="226" t="s">
        <v>50</v>
      </c>
      <c r="F5" s="241" t="s">
        <v>251</v>
      </c>
      <c r="G5" s="243" t="s">
        <v>6</v>
      </c>
      <c r="H5" s="239" t="s">
        <v>343</v>
      </c>
      <c r="I5" s="226" t="s">
        <v>252</v>
      </c>
      <c r="J5" s="232" t="s">
        <v>22</v>
      </c>
      <c r="K5" s="3" t="s">
        <v>344</v>
      </c>
      <c r="L5" s="230" t="s">
        <v>253</v>
      </c>
      <c r="M5" s="234" t="s">
        <v>24</v>
      </c>
      <c r="N5" s="232" t="s">
        <v>49</v>
      </c>
      <c r="O5" s="3" t="s">
        <v>344</v>
      </c>
      <c r="P5" s="230" t="s">
        <v>253</v>
      </c>
      <c r="Q5" s="232" t="s">
        <v>23</v>
      </c>
      <c r="R5" s="3" t="s">
        <v>345</v>
      </c>
      <c r="S5" s="236" t="s">
        <v>253</v>
      </c>
    </row>
    <row r="6" spans="1:19" s="50" customFormat="1" ht="84" customHeight="1">
      <c r="A6" s="193"/>
      <c r="B6" s="202"/>
      <c r="C6" s="193"/>
      <c r="D6" s="214"/>
      <c r="E6" s="193"/>
      <c r="F6" s="242"/>
      <c r="G6" s="244"/>
      <c r="H6" s="240"/>
      <c r="I6" s="193"/>
      <c r="J6" s="233"/>
      <c r="K6" s="77" t="s">
        <v>346</v>
      </c>
      <c r="L6" s="231"/>
      <c r="M6" s="235"/>
      <c r="N6" s="238"/>
      <c r="O6" s="78" t="s">
        <v>347</v>
      </c>
      <c r="P6" s="231"/>
      <c r="Q6" s="233"/>
      <c r="R6" s="79" t="s">
        <v>348</v>
      </c>
      <c r="S6" s="237"/>
    </row>
    <row r="7" spans="1:19" s="61" customFormat="1" ht="15" customHeight="1">
      <c r="A7" s="111">
        <v>28</v>
      </c>
      <c r="B7" s="18">
        <v>100</v>
      </c>
      <c r="C7" s="12" t="s">
        <v>70</v>
      </c>
      <c r="D7" s="4" t="s">
        <v>71</v>
      </c>
      <c r="E7" s="28"/>
      <c r="F7" s="2"/>
      <c r="G7" s="20"/>
      <c r="H7" s="18"/>
      <c r="I7" s="137">
        <v>1</v>
      </c>
      <c r="J7" s="138">
        <v>3</v>
      </c>
      <c r="K7" s="138">
        <v>0</v>
      </c>
      <c r="L7" s="149">
        <f aca="true" t="shared" si="0" ref="L7:L47">IF(J7=""," ",ROUND(K7/J7*100,1))</f>
        <v>0</v>
      </c>
      <c r="M7" s="143"/>
      <c r="N7" s="144"/>
      <c r="O7" s="138"/>
      <c r="P7" s="149" t="str">
        <f>IF(N7=""," ",ROUND(O7/N7*100,1))</f>
        <v> </v>
      </c>
      <c r="Q7" s="223" t="s">
        <v>322</v>
      </c>
      <c r="R7" s="224"/>
      <c r="S7" s="225"/>
    </row>
    <row r="8" spans="1:19" s="61" customFormat="1" ht="15" customHeight="1">
      <c r="A8" s="111">
        <v>28</v>
      </c>
      <c r="B8" s="18">
        <v>201</v>
      </c>
      <c r="C8" s="38" t="s">
        <v>70</v>
      </c>
      <c r="D8" s="5" t="s">
        <v>72</v>
      </c>
      <c r="E8" s="28"/>
      <c r="F8" s="2"/>
      <c r="G8" s="20"/>
      <c r="H8" s="18"/>
      <c r="I8" s="137">
        <v>1</v>
      </c>
      <c r="J8" s="138">
        <v>2</v>
      </c>
      <c r="K8" s="138">
        <v>0</v>
      </c>
      <c r="L8" s="149">
        <f t="shared" si="0"/>
        <v>0</v>
      </c>
      <c r="M8" s="143"/>
      <c r="N8" s="144"/>
      <c r="O8" s="138"/>
      <c r="P8" s="149" t="str">
        <f aca="true" t="shared" si="1" ref="P8:P47">IF(N8=""," ",ROUND(O8/N8*100,1))</f>
        <v> </v>
      </c>
      <c r="Q8" s="143">
        <v>933</v>
      </c>
      <c r="R8" s="138">
        <v>18</v>
      </c>
      <c r="S8" s="150">
        <f aca="true" t="shared" si="2" ref="S8:S47">IF(Q8=""," ",ROUND(R8/Q8*100,1))</f>
        <v>1.9</v>
      </c>
    </row>
    <row r="9" spans="1:19" s="61" customFormat="1" ht="15" customHeight="1">
      <c r="A9" s="111">
        <v>28</v>
      </c>
      <c r="B9" s="18">
        <v>202</v>
      </c>
      <c r="C9" s="38" t="s">
        <v>70</v>
      </c>
      <c r="D9" s="5" t="s">
        <v>73</v>
      </c>
      <c r="E9" s="12"/>
      <c r="F9" s="2"/>
      <c r="G9" s="20"/>
      <c r="H9" s="18"/>
      <c r="I9" s="137">
        <v>2</v>
      </c>
      <c r="J9" s="138">
        <v>2</v>
      </c>
      <c r="K9" s="138">
        <v>0</v>
      </c>
      <c r="L9" s="149">
        <f t="shared" si="0"/>
        <v>0</v>
      </c>
      <c r="M9" s="143"/>
      <c r="N9" s="144"/>
      <c r="O9" s="138"/>
      <c r="P9" s="149" t="str">
        <f t="shared" si="1"/>
        <v> </v>
      </c>
      <c r="Q9" s="143">
        <v>630</v>
      </c>
      <c r="R9" s="138">
        <v>107</v>
      </c>
      <c r="S9" s="150">
        <f t="shared" si="2"/>
        <v>17</v>
      </c>
    </row>
    <row r="10" spans="1:19" s="61" customFormat="1" ht="15" customHeight="1">
      <c r="A10" s="111">
        <v>28</v>
      </c>
      <c r="B10" s="18">
        <v>203</v>
      </c>
      <c r="C10" s="38" t="s">
        <v>70</v>
      </c>
      <c r="D10" s="5" t="s">
        <v>74</v>
      </c>
      <c r="E10" s="12"/>
      <c r="F10" s="2"/>
      <c r="G10" s="20"/>
      <c r="H10" s="18"/>
      <c r="I10" s="137">
        <v>1</v>
      </c>
      <c r="J10" s="138">
        <v>2</v>
      </c>
      <c r="K10" s="138">
        <v>0</v>
      </c>
      <c r="L10" s="149">
        <f t="shared" si="0"/>
        <v>0</v>
      </c>
      <c r="M10" s="143"/>
      <c r="N10" s="144"/>
      <c r="O10" s="138"/>
      <c r="P10" s="149" t="str">
        <f t="shared" si="1"/>
        <v> </v>
      </c>
      <c r="Q10" s="143">
        <v>476</v>
      </c>
      <c r="R10" s="138">
        <v>74</v>
      </c>
      <c r="S10" s="150">
        <f t="shared" si="2"/>
        <v>15.5</v>
      </c>
    </row>
    <row r="11" spans="1:19" s="61" customFormat="1" ht="15" customHeight="1">
      <c r="A11" s="111">
        <v>28</v>
      </c>
      <c r="B11" s="18">
        <v>204</v>
      </c>
      <c r="C11" s="38" t="s">
        <v>70</v>
      </c>
      <c r="D11" s="5" t="s">
        <v>75</v>
      </c>
      <c r="E11" s="12"/>
      <c r="F11" s="2"/>
      <c r="G11" s="20"/>
      <c r="H11" s="18"/>
      <c r="I11" s="137">
        <v>1</v>
      </c>
      <c r="J11" s="138">
        <v>2</v>
      </c>
      <c r="K11" s="138">
        <v>0</v>
      </c>
      <c r="L11" s="149">
        <f t="shared" si="0"/>
        <v>0</v>
      </c>
      <c r="M11" s="143"/>
      <c r="N11" s="144"/>
      <c r="O11" s="138"/>
      <c r="P11" s="149" t="str">
        <f t="shared" si="1"/>
        <v> </v>
      </c>
      <c r="Q11" s="143">
        <v>356</v>
      </c>
      <c r="R11" s="138">
        <v>51</v>
      </c>
      <c r="S11" s="150">
        <f t="shared" si="2"/>
        <v>14.3</v>
      </c>
    </row>
    <row r="12" spans="1:19" s="61" customFormat="1" ht="15" customHeight="1">
      <c r="A12" s="111">
        <v>28</v>
      </c>
      <c r="B12" s="18">
        <v>205</v>
      </c>
      <c r="C12" s="38" t="s">
        <v>70</v>
      </c>
      <c r="D12" s="5" t="s">
        <v>76</v>
      </c>
      <c r="E12" s="12"/>
      <c r="F12" s="2"/>
      <c r="G12" s="20"/>
      <c r="H12" s="18"/>
      <c r="I12" s="137">
        <v>1</v>
      </c>
      <c r="J12" s="138">
        <v>0</v>
      </c>
      <c r="K12" s="138">
        <v>0</v>
      </c>
      <c r="L12" s="149">
        <v>0</v>
      </c>
      <c r="M12" s="143"/>
      <c r="N12" s="144"/>
      <c r="O12" s="138"/>
      <c r="P12" s="149" t="str">
        <f t="shared" si="1"/>
        <v> </v>
      </c>
      <c r="Q12" s="143">
        <v>160</v>
      </c>
      <c r="R12" s="138">
        <v>3</v>
      </c>
      <c r="S12" s="150">
        <f t="shared" si="2"/>
        <v>1.9</v>
      </c>
    </row>
    <row r="13" spans="1:19" s="61" customFormat="1" ht="15" customHeight="1">
      <c r="A13" s="111">
        <v>28</v>
      </c>
      <c r="B13" s="18">
        <v>206</v>
      </c>
      <c r="C13" s="38" t="s">
        <v>70</v>
      </c>
      <c r="D13" s="5" t="s">
        <v>77</v>
      </c>
      <c r="E13" s="12"/>
      <c r="F13" s="2"/>
      <c r="G13" s="20"/>
      <c r="H13" s="18"/>
      <c r="I13" s="137">
        <v>1</v>
      </c>
      <c r="J13" s="138">
        <v>1</v>
      </c>
      <c r="K13" s="138">
        <v>0</v>
      </c>
      <c r="L13" s="149">
        <f t="shared" si="0"/>
        <v>0</v>
      </c>
      <c r="M13" s="143"/>
      <c r="N13" s="144"/>
      <c r="O13" s="138"/>
      <c r="P13" s="149" t="str">
        <f t="shared" si="1"/>
        <v> </v>
      </c>
      <c r="Q13" s="143">
        <v>80</v>
      </c>
      <c r="R13" s="138">
        <v>10</v>
      </c>
      <c r="S13" s="150">
        <f t="shared" si="2"/>
        <v>12.5</v>
      </c>
    </row>
    <row r="14" spans="1:19" s="61" customFormat="1" ht="15" customHeight="1">
      <c r="A14" s="111">
        <v>28</v>
      </c>
      <c r="B14" s="18">
        <v>207</v>
      </c>
      <c r="C14" s="38" t="s">
        <v>70</v>
      </c>
      <c r="D14" s="5" t="s">
        <v>78</v>
      </c>
      <c r="E14" s="12"/>
      <c r="F14" s="2"/>
      <c r="G14" s="20"/>
      <c r="H14" s="18"/>
      <c r="I14" s="137">
        <v>1</v>
      </c>
      <c r="J14" s="138">
        <v>1</v>
      </c>
      <c r="K14" s="138">
        <v>0</v>
      </c>
      <c r="L14" s="149">
        <f t="shared" si="0"/>
        <v>0</v>
      </c>
      <c r="M14" s="143"/>
      <c r="N14" s="144"/>
      <c r="O14" s="138"/>
      <c r="P14" s="149" t="str">
        <f t="shared" si="1"/>
        <v> </v>
      </c>
      <c r="Q14" s="143">
        <v>215</v>
      </c>
      <c r="R14" s="138">
        <v>39</v>
      </c>
      <c r="S14" s="150">
        <f t="shared" si="2"/>
        <v>18.1</v>
      </c>
    </row>
    <row r="15" spans="1:19" s="61" customFormat="1" ht="15" customHeight="1">
      <c r="A15" s="111">
        <v>28</v>
      </c>
      <c r="B15" s="18">
        <v>208</v>
      </c>
      <c r="C15" s="38" t="s">
        <v>70</v>
      </c>
      <c r="D15" s="5" t="s">
        <v>79</v>
      </c>
      <c r="E15" s="12"/>
      <c r="F15" s="2"/>
      <c r="G15" s="20"/>
      <c r="H15" s="18"/>
      <c r="I15" s="137">
        <v>1</v>
      </c>
      <c r="J15" s="138">
        <v>1</v>
      </c>
      <c r="K15" s="138">
        <v>0</v>
      </c>
      <c r="L15" s="149">
        <f t="shared" si="0"/>
        <v>0</v>
      </c>
      <c r="M15" s="143"/>
      <c r="N15" s="144"/>
      <c r="O15" s="138"/>
      <c r="P15" s="149" t="str">
        <f t="shared" si="1"/>
        <v> </v>
      </c>
      <c r="Q15" s="143">
        <v>127</v>
      </c>
      <c r="R15" s="138">
        <v>2</v>
      </c>
      <c r="S15" s="150">
        <f t="shared" si="2"/>
        <v>1.6</v>
      </c>
    </row>
    <row r="16" spans="1:19" s="61" customFormat="1" ht="15" customHeight="1">
      <c r="A16" s="111">
        <v>28</v>
      </c>
      <c r="B16" s="18">
        <v>209</v>
      </c>
      <c r="C16" s="38" t="s">
        <v>70</v>
      </c>
      <c r="D16" s="5" t="s">
        <v>80</v>
      </c>
      <c r="E16" s="12"/>
      <c r="F16" s="2"/>
      <c r="G16" s="20"/>
      <c r="H16" s="18"/>
      <c r="I16" s="137">
        <v>1</v>
      </c>
      <c r="J16" s="138">
        <v>2</v>
      </c>
      <c r="K16" s="138">
        <v>0</v>
      </c>
      <c r="L16" s="149">
        <f t="shared" si="0"/>
        <v>0</v>
      </c>
      <c r="M16" s="143"/>
      <c r="N16" s="144"/>
      <c r="O16" s="138"/>
      <c r="P16" s="149" t="str">
        <f t="shared" si="1"/>
        <v> </v>
      </c>
      <c r="Q16" s="143">
        <v>357</v>
      </c>
      <c r="R16" s="138">
        <v>1</v>
      </c>
      <c r="S16" s="150">
        <f t="shared" si="2"/>
        <v>0.3</v>
      </c>
    </row>
    <row r="17" spans="1:19" s="61" customFormat="1" ht="15" customHeight="1">
      <c r="A17" s="111">
        <v>28</v>
      </c>
      <c r="B17" s="18">
        <v>210</v>
      </c>
      <c r="C17" s="38" t="s">
        <v>70</v>
      </c>
      <c r="D17" s="5" t="s">
        <v>81</v>
      </c>
      <c r="E17" s="12"/>
      <c r="F17" s="2"/>
      <c r="G17" s="20"/>
      <c r="H17" s="18"/>
      <c r="I17" s="137">
        <v>1</v>
      </c>
      <c r="J17" s="138">
        <v>2</v>
      </c>
      <c r="K17" s="138">
        <v>0</v>
      </c>
      <c r="L17" s="149">
        <f t="shared" si="0"/>
        <v>0</v>
      </c>
      <c r="M17" s="143"/>
      <c r="N17" s="144"/>
      <c r="O17" s="138"/>
      <c r="P17" s="149" t="str">
        <f t="shared" si="1"/>
        <v> </v>
      </c>
      <c r="Q17" s="143">
        <v>319</v>
      </c>
      <c r="R17" s="138">
        <v>16</v>
      </c>
      <c r="S17" s="150">
        <f t="shared" si="2"/>
        <v>5</v>
      </c>
    </row>
    <row r="18" spans="1:19" s="61" customFormat="1" ht="15" customHeight="1">
      <c r="A18" s="111">
        <v>28</v>
      </c>
      <c r="B18" s="18">
        <v>212</v>
      </c>
      <c r="C18" s="38" t="s">
        <v>70</v>
      </c>
      <c r="D18" s="5" t="s">
        <v>82</v>
      </c>
      <c r="E18" s="12"/>
      <c r="F18" s="2"/>
      <c r="G18" s="20"/>
      <c r="H18" s="18"/>
      <c r="I18" s="137">
        <v>1</v>
      </c>
      <c r="J18" s="138">
        <v>1</v>
      </c>
      <c r="K18" s="138">
        <v>0</v>
      </c>
      <c r="L18" s="149">
        <f t="shared" si="0"/>
        <v>0</v>
      </c>
      <c r="M18" s="143"/>
      <c r="N18" s="144"/>
      <c r="O18" s="138"/>
      <c r="P18" s="149" t="str">
        <f t="shared" si="1"/>
        <v> </v>
      </c>
      <c r="Q18" s="143">
        <v>95</v>
      </c>
      <c r="R18" s="138">
        <v>0</v>
      </c>
      <c r="S18" s="150">
        <f t="shared" si="2"/>
        <v>0</v>
      </c>
    </row>
    <row r="19" spans="1:19" s="61" customFormat="1" ht="15" customHeight="1">
      <c r="A19" s="111">
        <v>28</v>
      </c>
      <c r="B19" s="18">
        <v>213</v>
      </c>
      <c r="C19" s="38" t="s">
        <v>70</v>
      </c>
      <c r="D19" s="5" t="s">
        <v>83</v>
      </c>
      <c r="E19" s="12"/>
      <c r="F19" s="2"/>
      <c r="G19" s="20"/>
      <c r="H19" s="18"/>
      <c r="I19" s="137">
        <v>1</v>
      </c>
      <c r="J19" s="138">
        <v>1</v>
      </c>
      <c r="K19" s="138">
        <v>0</v>
      </c>
      <c r="L19" s="149">
        <f t="shared" si="0"/>
        <v>0</v>
      </c>
      <c r="M19" s="143"/>
      <c r="N19" s="144"/>
      <c r="O19" s="138"/>
      <c r="P19" s="149" t="str">
        <f t="shared" si="1"/>
        <v> </v>
      </c>
      <c r="Q19" s="143">
        <v>88</v>
      </c>
      <c r="R19" s="138">
        <v>1</v>
      </c>
      <c r="S19" s="150">
        <f t="shared" si="2"/>
        <v>1.1</v>
      </c>
    </row>
    <row r="20" spans="1:19" s="61" customFormat="1" ht="15" customHeight="1">
      <c r="A20" s="111">
        <v>28</v>
      </c>
      <c r="B20" s="18">
        <v>214</v>
      </c>
      <c r="C20" s="38" t="s">
        <v>70</v>
      </c>
      <c r="D20" s="5" t="s">
        <v>84</v>
      </c>
      <c r="E20" s="28">
        <v>34628</v>
      </c>
      <c r="F20" s="2" t="s">
        <v>186</v>
      </c>
      <c r="G20" s="20">
        <v>1</v>
      </c>
      <c r="H20" s="18">
        <v>1</v>
      </c>
      <c r="I20" s="137">
        <v>2</v>
      </c>
      <c r="J20" s="138">
        <v>2</v>
      </c>
      <c r="K20" s="138">
        <v>0</v>
      </c>
      <c r="L20" s="149">
        <f t="shared" si="0"/>
        <v>0</v>
      </c>
      <c r="M20" s="143"/>
      <c r="N20" s="144"/>
      <c r="O20" s="138"/>
      <c r="P20" s="149" t="str">
        <f t="shared" si="1"/>
        <v> </v>
      </c>
      <c r="Q20" s="143">
        <v>278</v>
      </c>
      <c r="R20" s="138">
        <v>52</v>
      </c>
      <c r="S20" s="150">
        <f t="shared" si="2"/>
        <v>18.7</v>
      </c>
    </row>
    <row r="21" spans="1:19" s="61" customFormat="1" ht="15" customHeight="1">
      <c r="A21" s="111">
        <v>28</v>
      </c>
      <c r="B21" s="18">
        <v>215</v>
      </c>
      <c r="C21" s="38" t="s">
        <v>70</v>
      </c>
      <c r="D21" s="5" t="s">
        <v>85</v>
      </c>
      <c r="E21" s="12"/>
      <c r="F21" s="2"/>
      <c r="G21" s="20"/>
      <c r="H21" s="18"/>
      <c r="I21" s="137">
        <v>1</v>
      </c>
      <c r="J21" s="138">
        <v>0</v>
      </c>
      <c r="K21" s="138">
        <v>0</v>
      </c>
      <c r="L21" s="149">
        <v>0</v>
      </c>
      <c r="M21" s="143"/>
      <c r="N21" s="144"/>
      <c r="O21" s="138"/>
      <c r="P21" s="149" t="str">
        <f t="shared" si="1"/>
        <v> </v>
      </c>
      <c r="Q21" s="143">
        <v>194</v>
      </c>
      <c r="R21" s="138">
        <v>6</v>
      </c>
      <c r="S21" s="150">
        <f t="shared" si="2"/>
        <v>3.1</v>
      </c>
    </row>
    <row r="22" spans="1:19" s="61" customFormat="1" ht="15" customHeight="1">
      <c r="A22" s="111">
        <v>28</v>
      </c>
      <c r="B22" s="18">
        <v>216</v>
      </c>
      <c r="C22" s="38" t="s">
        <v>70</v>
      </c>
      <c r="D22" s="5" t="s">
        <v>86</v>
      </c>
      <c r="E22" s="12"/>
      <c r="F22" s="2"/>
      <c r="G22" s="20"/>
      <c r="H22" s="18"/>
      <c r="I22" s="137">
        <v>1</v>
      </c>
      <c r="J22" s="138">
        <v>1</v>
      </c>
      <c r="K22" s="138">
        <v>0</v>
      </c>
      <c r="L22" s="149">
        <f t="shared" si="0"/>
        <v>0</v>
      </c>
      <c r="M22" s="143"/>
      <c r="N22" s="144"/>
      <c r="O22" s="138"/>
      <c r="P22" s="149" t="str">
        <f t="shared" si="1"/>
        <v> </v>
      </c>
      <c r="Q22" s="143">
        <v>126</v>
      </c>
      <c r="R22" s="138">
        <v>2</v>
      </c>
      <c r="S22" s="150">
        <f t="shared" si="2"/>
        <v>1.6</v>
      </c>
    </row>
    <row r="23" spans="1:19" s="61" customFormat="1" ht="15" customHeight="1">
      <c r="A23" s="111">
        <v>28</v>
      </c>
      <c r="B23" s="18">
        <v>217</v>
      </c>
      <c r="C23" s="38" t="s">
        <v>70</v>
      </c>
      <c r="D23" s="5" t="s">
        <v>87</v>
      </c>
      <c r="E23" s="12"/>
      <c r="F23" s="2"/>
      <c r="G23" s="20"/>
      <c r="H23" s="18"/>
      <c r="I23" s="137">
        <v>1</v>
      </c>
      <c r="J23" s="138">
        <v>2</v>
      </c>
      <c r="K23" s="138">
        <v>0</v>
      </c>
      <c r="L23" s="149">
        <f t="shared" si="0"/>
        <v>0</v>
      </c>
      <c r="M23" s="143"/>
      <c r="N23" s="144"/>
      <c r="O23" s="138"/>
      <c r="P23" s="149" t="str">
        <f t="shared" si="1"/>
        <v> </v>
      </c>
      <c r="Q23" s="143">
        <v>135</v>
      </c>
      <c r="R23" s="138">
        <v>9</v>
      </c>
      <c r="S23" s="150">
        <f t="shared" si="2"/>
        <v>6.7</v>
      </c>
    </row>
    <row r="24" spans="1:19" s="61" customFormat="1" ht="15" customHeight="1">
      <c r="A24" s="111">
        <v>28</v>
      </c>
      <c r="B24" s="18">
        <v>218</v>
      </c>
      <c r="C24" s="38" t="s">
        <v>70</v>
      </c>
      <c r="D24" s="5" t="s">
        <v>88</v>
      </c>
      <c r="E24" s="12"/>
      <c r="F24" s="2"/>
      <c r="G24" s="20"/>
      <c r="H24" s="18"/>
      <c r="I24" s="137">
        <v>1</v>
      </c>
      <c r="J24" s="138">
        <v>2</v>
      </c>
      <c r="K24" s="138">
        <v>0</v>
      </c>
      <c r="L24" s="149">
        <f t="shared" si="0"/>
        <v>0</v>
      </c>
      <c r="M24" s="143"/>
      <c r="N24" s="144"/>
      <c r="O24" s="138"/>
      <c r="P24" s="149" t="str">
        <f t="shared" si="1"/>
        <v> </v>
      </c>
      <c r="Q24" s="143">
        <v>78</v>
      </c>
      <c r="R24" s="138">
        <v>0</v>
      </c>
      <c r="S24" s="150">
        <f t="shared" si="2"/>
        <v>0</v>
      </c>
    </row>
    <row r="25" spans="1:19" s="61" customFormat="1" ht="15" customHeight="1">
      <c r="A25" s="111">
        <v>28</v>
      </c>
      <c r="B25" s="18">
        <v>219</v>
      </c>
      <c r="C25" s="38" t="s">
        <v>70</v>
      </c>
      <c r="D25" s="5" t="s">
        <v>89</v>
      </c>
      <c r="E25" s="12"/>
      <c r="F25" s="2"/>
      <c r="G25" s="20"/>
      <c r="H25" s="18"/>
      <c r="I25" s="137">
        <v>1</v>
      </c>
      <c r="J25" s="138">
        <v>1</v>
      </c>
      <c r="K25" s="138">
        <v>0</v>
      </c>
      <c r="L25" s="149">
        <f t="shared" si="0"/>
        <v>0</v>
      </c>
      <c r="M25" s="143"/>
      <c r="N25" s="144"/>
      <c r="O25" s="138"/>
      <c r="P25" s="149" t="str">
        <f t="shared" si="1"/>
        <v> </v>
      </c>
      <c r="Q25" s="143">
        <v>182</v>
      </c>
      <c r="R25" s="138">
        <v>11</v>
      </c>
      <c r="S25" s="150">
        <f t="shared" si="2"/>
        <v>6</v>
      </c>
    </row>
    <row r="26" spans="1:19" s="61" customFormat="1" ht="15" customHeight="1">
      <c r="A26" s="111">
        <v>28</v>
      </c>
      <c r="B26" s="18">
        <v>220</v>
      </c>
      <c r="C26" s="38" t="s">
        <v>70</v>
      </c>
      <c r="D26" s="5" t="s">
        <v>90</v>
      </c>
      <c r="E26" s="28">
        <v>39397</v>
      </c>
      <c r="F26" s="2" t="s">
        <v>193</v>
      </c>
      <c r="G26" s="20">
        <v>1</v>
      </c>
      <c r="H26" s="18">
        <v>1</v>
      </c>
      <c r="I26" s="137">
        <v>1</v>
      </c>
      <c r="J26" s="138">
        <v>1</v>
      </c>
      <c r="K26" s="138">
        <v>0</v>
      </c>
      <c r="L26" s="149">
        <f t="shared" si="0"/>
        <v>0</v>
      </c>
      <c r="M26" s="143"/>
      <c r="N26" s="144"/>
      <c r="O26" s="138"/>
      <c r="P26" s="149" t="str">
        <f t="shared" si="1"/>
        <v> </v>
      </c>
      <c r="Q26" s="143">
        <v>141</v>
      </c>
      <c r="R26" s="138">
        <v>0</v>
      </c>
      <c r="S26" s="150">
        <f t="shared" si="2"/>
        <v>0</v>
      </c>
    </row>
    <row r="27" spans="1:19" s="61" customFormat="1" ht="15" customHeight="1">
      <c r="A27" s="111">
        <v>28</v>
      </c>
      <c r="B27" s="18">
        <v>221</v>
      </c>
      <c r="C27" s="38" t="s">
        <v>70</v>
      </c>
      <c r="D27" s="5" t="s">
        <v>91</v>
      </c>
      <c r="E27" s="12"/>
      <c r="F27" s="2"/>
      <c r="G27" s="20"/>
      <c r="H27" s="18"/>
      <c r="I27" s="137">
        <v>1</v>
      </c>
      <c r="J27" s="138">
        <v>1</v>
      </c>
      <c r="K27" s="138">
        <v>0</v>
      </c>
      <c r="L27" s="149">
        <f t="shared" si="0"/>
        <v>0</v>
      </c>
      <c r="M27" s="143"/>
      <c r="N27" s="144"/>
      <c r="O27" s="138"/>
      <c r="P27" s="149" t="str">
        <f t="shared" si="1"/>
        <v> </v>
      </c>
      <c r="Q27" s="143">
        <v>261</v>
      </c>
      <c r="R27" s="138">
        <v>2</v>
      </c>
      <c r="S27" s="150">
        <f t="shared" si="2"/>
        <v>0.8</v>
      </c>
    </row>
    <row r="28" spans="1:19" s="61" customFormat="1" ht="15" customHeight="1">
      <c r="A28" s="111">
        <v>28</v>
      </c>
      <c r="B28" s="18">
        <v>222</v>
      </c>
      <c r="C28" s="38" t="s">
        <v>70</v>
      </c>
      <c r="D28" s="5" t="s">
        <v>92</v>
      </c>
      <c r="E28" s="12"/>
      <c r="F28" s="2"/>
      <c r="G28" s="20"/>
      <c r="H28" s="18"/>
      <c r="I28" s="137">
        <v>1</v>
      </c>
      <c r="J28" s="138">
        <v>1</v>
      </c>
      <c r="K28" s="138">
        <v>0</v>
      </c>
      <c r="L28" s="149">
        <f t="shared" si="0"/>
        <v>0</v>
      </c>
      <c r="M28" s="143"/>
      <c r="N28" s="144"/>
      <c r="O28" s="138"/>
      <c r="P28" s="149" t="str">
        <f t="shared" si="1"/>
        <v> </v>
      </c>
      <c r="Q28" s="143">
        <v>151</v>
      </c>
      <c r="R28" s="138">
        <v>1</v>
      </c>
      <c r="S28" s="150">
        <f t="shared" si="2"/>
        <v>0.7</v>
      </c>
    </row>
    <row r="29" spans="1:19" s="61" customFormat="1" ht="15" customHeight="1">
      <c r="A29" s="111">
        <v>28</v>
      </c>
      <c r="B29" s="18">
        <v>223</v>
      </c>
      <c r="C29" s="38" t="s">
        <v>70</v>
      </c>
      <c r="D29" s="5" t="s">
        <v>93</v>
      </c>
      <c r="E29" s="12"/>
      <c r="F29" s="2"/>
      <c r="G29" s="20"/>
      <c r="H29" s="18"/>
      <c r="I29" s="137">
        <v>1</v>
      </c>
      <c r="J29" s="138">
        <v>1</v>
      </c>
      <c r="K29" s="138">
        <v>0</v>
      </c>
      <c r="L29" s="149">
        <f t="shared" si="0"/>
        <v>0</v>
      </c>
      <c r="M29" s="143"/>
      <c r="N29" s="144"/>
      <c r="O29" s="138"/>
      <c r="P29" s="149" t="str">
        <f t="shared" si="1"/>
        <v> </v>
      </c>
      <c r="Q29" s="143">
        <v>299</v>
      </c>
      <c r="R29" s="138">
        <v>1</v>
      </c>
      <c r="S29" s="150">
        <f t="shared" si="2"/>
        <v>0.3</v>
      </c>
    </row>
    <row r="30" spans="1:19" s="61" customFormat="1" ht="15" customHeight="1">
      <c r="A30" s="111">
        <v>28</v>
      </c>
      <c r="B30" s="18">
        <v>224</v>
      </c>
      <c r="C30" s="38" t="s">
        <v>70</v>
      </c>
      <c r="D30" s="5" t="s">
        <v>94</v>
      </c>
      <c r="E30" s="12"/>
      <c r="F30" s="2"/>
      <c r="G30" s="20"/>
      <c r="H30" s="18"/>
      <c r="I30" s="137">
        <v>1</v>
      </c>
      <c r="J30" s="138">
        <v>1</v>
      </c>
      <c r="K30" s="138">
        <v>0</v>
      </c>
      <c r="L30" s="149">
        <f t="shared" si="0"/>
        <v>0</v>
      </c>
      <c r="M30" s="143"/>
      <c r="N30" s="144"/>
      <c r="O30" s="138"/>
      <c r="P30" s="149" t="str">
        <f t="shared" si="1"/>
        <v> </v>
      </c>
      <c r="Q30" s="143">
        <v>203</v>
      </c>
      <c r="R30" s="138">
        <v>0</v>
      </c>
      <c r="S30" s="150">
        <f t="shared" si="2"/>
        <v>0</v>
      </c>
    </row>
    <row r="31" spans="1:19" s="61" customFormat="1" ht="15" customHeight="1">
      <c r="A31" s="111">
        <v>28</v>
      </c>
      <c r="B31" s="18">
        <v>225</v>
      </c>
      <c r="C31" s="38" t="s">
        <v>70</v>
      </c>
      <c r="D31" s="5" t="s">
        <v>95</v>
      </c>
      <c r="E31" s="12"/>
      <c r="F31" s="2"/>
      <c r="G31" s="20"/>
      <c r="H31" s="18"/>
      <c r="I31" s="137">
        <v>1</v>
      </c>
      <c r="J31" s="138">
        <v>1</v>
      </c>
      <c r="K31" s="138">
        <v>0</v>
      </c>
      <c r="L31" s="149">
        <f t="shared" si="0"/>
        <v>0</v>
      </c>
      <c r="M31" s="143"/>
      <c r="N31" s="144"/>
      <c r="O31" s="138"/>
      <c r="P31" s="149" t="str">
        <f t="shared" si="1"/>
        <v> </v>
      </c>
      <c r="Q31" s="143">
        <v>161</v>
      </c>
      <c r="R31" s="138">
        <v>1</v>
      </c>
      <c r="S31" s="150">
        <f t="shared" si="2"/>
        <v>0.6</v>
      </c>
    </row>
    <row r="32" spans="1:19" s="61" customFormat="1" ht="15" customHeight="1">
      <c r="A32" s="111">
        <v>28</v>
      </c>
      <c r="B32" s="18">
        <v>226</v>
      </c>
      <c r="C32" s="38" t="s">
        <v>70</v>
      </c>
      <c r="D32" s="5" t="s">
        <v>96</v>
      </c>
      <c r="E32" s="12"/>
      <c r="F32" s="2"/>
      <c r="G32" s="20"/>
      <c r="H32" s="18"/>
      <c r="I32" s="137">
        <v>1</v>
      </c>
      <c r="J32" s="138">
        <v>1</v>
      </c>
      <c r="K32" s="138">
        <v>0</v>
      </c>
      <c r="L32" s="149">
        <f t="shared" si="0"/>
        <v>0</v>
      </c>
      <c r="M32" s="143"/>
      <c r="N32" s="144"/>
      <c r="O32" s="138"/>
      <c r="P32" s="149" t="str">
        <f t="shared" si="1"/>
        <v> </v>
      </c>
      <c r="Q32" s="143">
        <v>236</v>
      </c>
      <c r="R32" s="138">
        <v>5</v>
      </c>
      <c r="S32" s="150">
        <f t="shared" si="2"/>
        <v>2.1</v>
      </c>
    </row>
    <row r="33" spans="1:19" s="61" customFormat="1" ht="15" customHeight="1">
      <c r="A33" s="111">
        <v>28</v>
      </c>
      <c r="B33" s="18">
        <v>227</v>
      </c>
      <c r="C33" s="38" t="s">
        <v>70</v>
      </c>
      <c r="D33" s="5" t="s">
        <v>97</v>
      </c>
      <c r="E33" s="12"/>
      <c r="F33" s="2"/>
      <c r="G33" s="20"/>
      <c r="H33" s="18"/>
      <c r="I33" s="137">
        <v>1</v>
      </c>
      <c r="J33" s="138">
        <v>1</v>
      </c>
      <c r="K33" s="138">
        <v>0</v>
      </c>
      <c r="L33" s="149">
        <f t="shared" si="0"/>
        <v>0</v>
      </c>
      <c r="M33" s="143"/>
      <c r="N33" s="144"/>
      <c r="O33" s="138"/>
      <c r="P33" s="149" t="str">
        <f t="shared" si="1"/>
        <v> </v>
      </c>
      <c r="Q33" s="143">
        <v>157</v>
      </c>
      <c r="R33" s="138">
        <v>0</v>
      </c>
      <c r="S33" s="150">
        <f t="shared" si="2"/>
        <v>0</v>
      </c>
    </row>
    <row r="34" spans="1:19" s="61" customFormat="1" ht="15" customHeight="1">
      <c r="A34" s="111">
        <v>28</v>
      </c>
      <c r="B34" s="18">
        <v>228</v>
      </c>
      <c r="C34" s="38" t="s">
        <v>70</v>
      </c>
      <c r="D34" s="5" t="s">
        <v>98</v>
      </c>
      <c r="E34" s="12"/>
      <c r="F34" s="2"/>
      <c r="G34" s="20"/>
      <c r="H34" s="18"/>
      <c r="I34" s="137">
        <v>1</v>
      </c>
      <c r="J34" s="138">
        <v>1</v>
      </c>
      <c r="K34" s="138">
        <v>0</v>
      </c>
      <c r="L34" s="149">
        <f t="shared" si="0"/>
        <v>0</v>
      </c>
      <c r="M34" s="143"/>
      <c r="N34" s="144"/>
      <c r="O34" s="138"/>
      <c r="P34" s="149" t="str">
        <f t="shared" si="1"/>
        <v> </v>
      </c>
      <c r="Q34" s="143">
        <v>98</v>
      </c>
      <c r="R34" s="138">
        <v>3</v>
      </c>
      <c r="S34" s="150">
        <f t="shared" si="2"/>
        <v>3.1</v>
      </c>
    </row>
    <row r="35" spans="1:19" s="61" customFormat="1" ht="15" customHeight="1">
      <c r="A35" s="111">
        <v>28</v>
      </c>
      <c r="B35" s="18">
        <v>229</v>
      </c>
      <c r="C35" s="38" t="s">
        <v>70</v>
      </c>
      <c r="D35" s="5" t="s">
        <v>99</v>
      </c>
      <c r="E35" s="12"/>
      <c r="F35" s="2"/>
      <c r="G35" s="20"/>
      <c r="H35" s="18"/>
      <c r="I35" s="137">
        <v>1</v>
      </c>
      <c r="J35" s="138">
        <v>1</v>
      </c>
      <c r="K35" s="138">
        <v>0</v>
      </c>
      <c r="L35" s="149">
        <f t="shared" si="0"/>
        <v>0</v>
      </c>
      <c r="M35" s="143"/>
      <c r="N35" s="144"/>
      <c r="O35" s="138"/>
      <c r="P35" s="149" t="str">
        <f t="shared" si="1"/>
        <v> </v>
      </c>
      <c r="Q35" s="143">
        <v>217</v>
      </c>
      <c r="R35" s="138">
        <v>1</v>
      </c>
      <c r="S35" s="150">
        <f t="shared" si="2"/>
        <v>0.5</v>
      </c>
    </row>
    <row r="36" spans="1:19" s="61" customFormat="1" ht="15" customHeight="1">
      <c r="A36" s="111">
        <v>28</v>
      </c>
      <c r="B36" s="18">
        <v>301</v>
      </c>
      <c r="C36" s="38" t="s">
        <v>70</v>
      </c>
      <c r="D36" s="5" t="s">
        <v>100</v>
      </c>
      <c r="E36" s="12"/>
      <c r="F36" s="2"/>
      <c r="G36" s="20"/>
      <c r="H36" s="18"/>
      <c r="I36" s="137"/>
      <c r="J36" s="138"/>
      <c r="K36" s="138"/>
      <c r="L36" s="149" t="str">
        <f t="shared" si="0"/>
        <v> </v>
      </c>
      <c r="M36" s="143">
        <v>1</v>
      </c>
      <c r="N36" s="144">
        <v>1</v>
      </c>
      <c r="O36" s="138">
        <v>0</v>
      </c>
      <c r="P36" s="149">
        <f t="shared" si="1"/>
        <v>0</v>
      </c>
      <c r="Q36" s="143">
        <v>49</v>
      </c>
      <c r="R36" s="138">
        <v>0</v>
      </c>
      <c r="S36" s="150">
        <f t="shared" si="2"/>
        <v>0</v>
      </c>
    </row>
    <row r="37" spans="1:19" s="61" customFormat="1" ht="15" customHeight="1">
      <c r="A37" s="111">
        <v>28</v>
      </c>
      <c r="B37" s="18">
        <v>365</v>
      </c>
      <c r="C37" s="38" t="s">
        <v>70</v>
      </c>
      <c r="D37" s="5" t="s">
        <v>101</v>
      </c>
      <c r="E37" s="12"/>
      <c r="F37" s="2"/>
      <c r="G37" s="20"/>
      <c r="H37" s="18"/>
      <c r="I37" s="137"/>
      <c r="J37" s="138"/>
      <c r="K37" s="138"/>
      <c r="L37" s="149" t="str">
        <f t="shared" si="0"/>
        <v> </v>
      </c>
      <c r="M37" s="143">
        <v>1</v>
      </c>
      <c r="N37" s="144">
        <v>1</v>
      </c>
      <c r="O37" s="138">
        <v>0</v>
      </c>
      <c r="P37" s="149">
        <f t="shared" si="1"/>
        <v>0</v>
      </c>
      <c r="Q37" s="143">
        <v>62</v>
      </c>
      <c r="R37" s="138">
        <v>0</v>
      </c>
      <c r="S37" s="150">
        <f t="shared" si="2"/>
        <v>0</v>
      </c>
    </row>
    <row r="38" spans="1:19" s="61" customFormat="1" ht="15" customHeight="1">
      <c r="A38" s="111">
        <v>28</v>
      </c>
      <c r="B38" s="18">
        <v>381</v>
      </c>
      <c r="C38" s="38" t="s">
        <v>70</v>
      </c>
      <c r="D38" s="5" t="s">
        <v>102</v>
      </c>
      <c r="E38" s="12"/>
      <c r="F38" s="2"/>
      <c r="G38" s="20"/>
      <c r="H38" s="18"/>
      <c r="I38" s="137"/>
      <c r="J38" s="138"/>
      <c r="K38" s="138"/>
      <c r="L38" s="149" t="str">
        <f t="shared" si="0"/>
        <v> </v>
      </c>
      <c r="M38" s="143">
        <v>1</v>
      </c>
      <c r="N38" s="144">
        <v>1</v>
      </c>
      <c r="O38" s="138">
        <v>0</v>
      </c>
      <c r="P38" s="149">
        <f t="shared" si="1"/>
        <v>0</v>
      </c>
      <c r="Q38" s="143">
        <v>66</v>
      </c>
      <c r="R38" s="138">
        <v>0</v>
      </c>
      <c r="S38" s="150">
        <f t="shared" si="2"/>
        <v>0</v>
      </c>
    </row>
    <row r="39" spans="1:19" s="61" customFormat="1" ht="15" customHeight="1">
      <c r="A39" s="111">
        <v>28</v>
      </c>
      <c r="B39" s="18">
        <v>382</v>
      </c>
      <c r="C39" s="38" t="s">
        <v>70</v>
      </c>
      <c r="D39" s="5" t="s">
        <v>103</v>
      </c>
      <c r="E39" s="12"/>
      <c r="F39" s="2"/>
      <c r="G39" s="20"/>
      <c r="H39" s="18"/>
      <c r="I39" s="137"/>
      <c r="J39" s="138"/>
      <c r="K39" s="138"/>
      <c r="L39" s="149" t="str">
        <f t="shared" si="0"/>
        <v> </v>
      </c>
      <c r="M39" s="143">
        <v>2</v>
      </c>
      <c r="N39" s="144">
        <v>1</v>
      </c>
      <c r="O39" s="138">
        <v>0</v>
      </c>
      <c r="P39" s="149">
        <f t="shared" si="1"/>
        <v>0</v>
      </c>
      <c r="Q39" s="143">
        <v>45</v>
      </c>
      <c r="R39" s="138">
        <v>1</v>
      </c>
      <c r="S39" s="150">
        <f t="shared" si="2"/>
        <v>2.2</v>
      </c>
    </row>
    <row r="40" spans="1:19" s="61" customFormat="1" ht="15" customHeight="1">
      <c r="A40" s="111">
        <v>28</v>
      </c>
      <c r="B40" s="18">
        <v>442</v>
      </c>
      <c r="C40" s="38" t="s">
        <v>70</v>
      </c>
      <c r="D40" s="5" t="s">
        <v>104</v>
      </c>
      <c r="E40" s="12"/>
      <c r="F40" s="2"/>
      <c r="G40" s="20"/>
      <c r="H40" s="18"/>
      <c r="I40" s="137"/>
      <c r="J40" s="138"/>
      <c r="K40" s="138"/>
      <c r="L40" s="149" t="str">
        <f t="shared" si="0"/>
        <v> </v>
      </c>
      <c r="M40" s="143">
        <v>1</v>
      </c>
      <c r="N40" s="144">
        <v>1</v>
      </c>
      <c r="O40" s="138">
        <v>0</v>
      </c>
      <c r="P40" s="149">
        <f t="shared" si="1"/>
        <v>0</v>
      </c>
      <c r="Q40" s="143">
        <v>30</v>
      </c>
      <c r="R40" s="138">
        <v>0</v>
      </c>
      <c r="S40" s="150">
        <f t="shared" si="2"/>
        <v>0</v>
      </c>
    </row>
    <row r="41" spans="1:19" s="61" customFormat="1" ht="15" customHeight="1">
      <c r="A41" s="111">
        <v>28</v>
      </c>
      <c r="B41" s="18">
        <v>443</v>
      </c>
      <c r="C41" s="38" t="s">
        <v>70</v>
      </c>
      <c r="D41" s="5" t="s">
        <v>105</v>
      </c>
      <c r="E41" s="12"/>
      <c r="F41" s="2"/>
      <c r="G41" s="20"/>
      <c r="H41" s="18"/>
      <c r="I41" s="137"/>
      <c r="J41" s="138"/>
      <c r="K41" s="138"/>
      <c r="L41" s="149" t="str">
        <f t="shared" si="0"/>
        <v> </v>
      </c>
      <c r="M41" s="143">
        <v>1</v>
      </c>
      <c r="N41" s="144">
        <v>1</v>
      </c>
      <c r="O41" s="138">
        <v>0</v>
      </c>
      <c r="P41" s="149">
        <f t="shared" si="1"/>
        <v>0</v>
      </c>
      <c r="Q41" s="143">
        <v>33</v>
      </c>
      <c r="R41" s="138">
        <v>0</v>
      </c>
      <c r="S41" s="150">
        <f t="shared" si="2"/>
        <v>0</v>
      </c>
    </row>
    <row r="42" spans="1:19" s="61" customFormat="1" ht="15" customHeight="1">
      <c r="A42" s="111">
        <v>28</v>
      </c>
      <c r="B42" s="18">
        <v>446</v>
      </c>
      <c r="C42" s="38" t="s">
        <v>70</v>
      </c>
      <c r="D42" s="5" t="s">
        <v>106</v>
      </c>
      <c r="E42" s="12"/>
      <c r="F42" s="2"/>
      <c r="G42" s="20"/>
      <c r="H42" s="18"/>
      <c r="I42" s="137"/>
      <c r="J42" s="138"/>
      <c r="K42" s="138"/>
      <c r="L42" s="149" t="str">
        <f t="shared" si="0"/>
        <v> </v>
      </c>
      <c r="M42" s="143">
        <v>1</v>
      </c>
      <c r="N42" s="144">
        <v>1</v>
      </c>
      <c r="O42" s="138">
        <v>0</v>
      </c>
      <c r="P42" s="149">
        <f t="shared" si="1"/>
        <v>0</v>
      </c>
      <c r="Q42" s="143">
        <v>39</v>
      </c>
      <c r="R42" s="138">
        <v>0</v>
      </c>
      <c r="S42" s="150">
        <f t="shared" si="2"/>
        <v>0</v>
      </c>
    </row>
    <row r="43" spans="1:19" s="61" customFormat="1" ht="15" customHeight="1">
      <c r="A43" s="111">
        <v>28</v>
      </c>
      <c r="B43" s="18">
        <v>464</v>
      </c>
      <c r="C43" s="38" t="s">
        <v>70</v>
      </c>
      <c r="D43" s="5" t="s">
        <v>107</v>
      </c>
      <c r="E43" s="12"/>
      <c r="F43" s="2"/>
      <c r="G43" s="20"/>
      <c r="H43" s="18"/>
      <c r="I43" s="137"/>
      <c r="J43" s="138"/>
      <c r="K43" s="138"/>
      <c r="L43" s="149" t="str">
        <f t="shared" si="0"/>
        <v> </v>
      </c>
      <c r="M43" s="143">
        <v>1</v>
      </c>
      <c r="N43" s="144">
        <v>1</v>
      </c>
      <c r="O43" s="138">
        <v>0</v>
      </c>
      <c r="P43" s="149">
        <f t="shared" si="1"/>
        <v>0</v>
      </c>
      <c r="Q43" s="143">
        <v>65</v>
      </c>
      <c r="R43" s="138">
        <v>0</v>
      </c>
      <c r="S43" s="150">
        <f t="shared" si="2"/>
        <v>0</v>
      </c>
    </row>
    <row r="44" spans="1:19" s="61" customFormat="1" ht="15" customHeight="1">
      <c r="A44" s="111">
        <v>28</v>
      </c>
      <c r="B44" s="18">
        <v>481</v>
      </c>
      <c r="C44" s="38" t="s">
        <v>70</v>
      </c>
      <c r="D44" s="5" t="s">
        <v>108</v>
      </c>
      <c r="E44" s="12"/>
      <c r="F44" s="2"/>
      <c r="G44" s="20"/>
      <c r="H44" s="18"/>
      <c r="I44" s="137"/>
      <c r="J44" s="138"/>
      <c r="K44" s="138"/>
      <c r="L44" s="149" t="str">
        <f t="shared" si="0"/>
        <v> </v>
      </c>
      <c r="M44" s="143">
        <v>1</v>
      </c>
      <c r="N44" s="144">
        <v>1</v>
      </c>
      <c r="O44" s="138">
        <v>0</v>
      </c>
      <c r="P44" s="149">
        <f t="shared" si="1"/>
        <v>0</v>
      </c>
      <c r="Q44" s="143">
        <v>108</v>
      </c>
      <c r="R44" s="138">
        <v>1</v>
      </c>
      <c r="S44" s="150">
        <f t="shared" si="2"/>
        <v>0.9</v>
      </c>
    </row>
    <row r="45" spans="1:19" s="61" customFormat="1" ht="15" customHeight="1">
      <c r="A45" s="111">
        <v>28</v>
      </c>
      <c r="B45" s="18">
        <v>501</v>
      </c>
      <c r="C45" s="38" t="s">
        <v>70</v>
      </c>
      <c r="D45" s="5" t="s">
        <v>109</v>
      </c>
      <c r="E45" s="12"/>
      <c r="F45" s="2"/>
      <c r="G45" s="20"/>
      <c r="H45" s="18"/>
      <c r="I45" s="137"/>
      <c r="J45" s="138"/>
      <c r="K45" s="138"/>
      <c r="L45" s="149" t="str">
        <f t="shared" si="0"/>
        <v> </v>
      </c>
      <c r="M45" s="143">
        <v>1</v>
      </c>
      <c r="N45" s="144">
        <v>1</v>
      </c>
      <c r="O45" s="138">
        <v>0</v>
      </c>
      <c r="P45" s="149">
        <f t="shared" si="1"/>
        <v>0</v>
      </c>
      <c r="Q45" s="143">
        <v>142</v>
      </c>
      <c r="R45" s="138">
        <v>0</v>
      </c>
      <c r="S45" s="150">
        <f t="shared" si="2"/>
        <v>0</v>
      </c>
    </row>
    <row r="46" spans="1:19" s="61" customFormat="1" ht="15" customHeight="1">
      <c r="A46" s="111">
        <v>28</v>
      </c>
      <c r="B46" s="18">
        <v>585</v>
      </c>
      <c r="C46" s="38" t="s">
        <v>70</v>
      </c>
      <c r="D46" s="5" t="s">
        <v>110</v>
      </c>
      <c r="E46" s="12"/>
      <c r="F46" s="2"/>
      <c r="G46" s="20"/>
      <c r="H46" s="18"/>
      <c r="I46" s="137"/>
      <c r="J46" s="138"/>
      <c r="K46" s="138"/>
      <c r="L46" s="149" t="str">
        <f t="shared" si="0"/>
        <v> </v>
      </c>
      <c r="M46" s="143">
        <v>1</v>
      </c>
      <c r="N46" s="144">
        <v>1</v>
      </c>
      <c r="O46" s="138">
        <v>0</v>
      </c>
      <c r="P46" s="149">
        <f t="shared" si="1"/>
        <v>0</v>
      </c>
      <c r="Q46" s="143">
        <v>120</v>
      </c>
      <c r="R46" s="138">
        <v>0</v>
      </c>
      <c r="S46" s="150">
        <f t="shared" si="2"/>
        <v>0</v>
      </c>
    </row>
    <row r="47" spans="1:19" s="61" customFormat="1" ht="15" customHeight="1" thickBot="1">
      <c r="A47" s="123">
        <v>28</v>
      </c>
      <c r="B47" s="124">
        <v>586</v>
      </c>
      <c r="C47" s="39" t="s">
        <v>70</v>
      </c>
      <c r="D47" s="8" t="s">
        <v>111</v>
      </c>
      <c r="E47" s="29"/>
      <c r="F47" s="3"/>
      <c r="G47" s="134"/>
      <c r="H47" s="124"/>
      <c r="I47" s="139"/>
      <c r="J47" s="140"/>
      <c r="K47" s="140"/>
      <c r="L47" s="149" t="str">
        <f t="shared" si="0"/>
        <v> </v>
      </c>
      <c r="M47" s="145">
        <v>1</v>
      </c>
      <c r="N47" s="146">
        <v>1</v>
      </c>
      <c r="O47" s="140">
        <v>0</v>
      </c>
      <c r="P47" s="149">
        <f t="shared" si="1"/>
        <v>0</v>
      </c>
      <c r="Q47" s="145">
        <v>115</v>
      </c>
      <c r="R47" s="140">
        <v>2</v>
      </c>
      <c r="S47" s="150">
        <f t="shared" si="2"/>
        <v>1.7</v>
      </c>
    </row>
    <row r="48" spans="1:19" s="61" customFormat="1" ht="18" customHeight="1" thickBot="1">
      <c r="A48" s="113"/>
      <c r="B48" s="114"/>
      <c r="C48" s="189" t="s">
        <v>5</v>
      </c>
      <c r="D48" s="189"/>
      <c r="E48" s="80"/>
      <c r="F48" s="133">
        <f>COUNTA(F7:F47)</f>
        <v>2</v>
      </c>
      <c r="G48" s="135"/>
      <c r="H48" s="128">
        <f>SUM(H7:H47)</f>
        <v>2</v>
      </c>
      <c r="I48" s="141">
        <f>COUNTA(I7:I47)</f>
        <v>29</v>
      </c>
      <c r="J48" s="142">
        <f>SUM(J7:J47)</f>
        <v>38</v>
      </c>
      <c r="K48" s="142">
        <f>SUM(K7:K47)</f>
        <v>0</v>
      </c>
      <c r="L48" s="82">
        <f>IF(J48=""," ",ROUND(K48/J48*100,1))</f>
        <v>0</v>
      </c>
      <c r="M48" s="147">
        <f>COUNTA(M7:M47)</f>
        <v>12</v>
      </c>
      <c r="N48" s="142">
        <f>SUM(N7:N47)</f>
        <v>12</v>
      </c>
      <c r="O48" s="142">
        <f>SUM(O7:O47)</f>
        <v>0</v>
      </c>
      <c r="P48" s="82">
        <f>IF(N48=""," ",ROUND(O48/N48*100,1))</f>
        <v>0</v>
      </c>
      <c r="Q48" s="148">
        <f>SUM(Q7:Q47)</f>
        <v>7627</v>
      </c>
      <c r="R48" s="142">
        <f>SUM(R7:R47)</f>
        <v>420</v>
      </c>
      <c r="S48" s="151">
        <f>IF(Q48=""," ",ROUND(R48/Q48*100,1))</f>
        <v>5.5</v>
      </c>
    </row>
  </sheetData>
  <sheetProtection/>
  <mergeCells count="21">
    <mergeCell ref="C48:D48"/>
    <mergeCell ref="H5:H6"/>
    <mergeCell ref="E5:E6"/>
    <mergeCell ref="F5:F6"/>
    <mergeCell ref="G5:G6"/>
    <mergeCell ref="P5:P6"/>
    <mergeCell ref="Q2:S2"/>
    <mergeCell ref="Q5:Q6"/>
    <mergeCell ref="M5:M6"/>
    <mergeCell ref="S5:S6"/>
    <mergeCell ref="J5:J6"/>
    <mergeCell ref="N5:N6"/>
    <mergeCell ref="Q7:S7"/>
    <mergeCell ref="I5:I6"/>
    <mergeCell ref="A4:A6"/>
    <mergeCell ref="B4:B6"/>
    <mergeCell ref="C4:C6"/>
    <mergeCell ref="D4:D6"/>
    <mergeCell ref="E4:H4"/>
    <mergeCell ref="I4:S4"/>
    <mergeCell ref="L5:L6"/>
  </mergeCells>
  <printOptions horizontalCentered="1"/>
  <pageMargins left="0.3937007874015748" right="0.3937007874015748" top="0.5905511811023623" bottom="0.5905511811023623" header="0.5118110236220472" footer="0.31496062992125984"/>
  <pageSetup cellComments="asDisplayed" firstPageNumber="197" useFirstPageNumber="1" fitToHeight="0" horizontalDpi="600" verticalDpi="600" orientation="landscape" paperSize="9" scale="85" r:id="rId1"/>
  <ignoredErrors>
    <ignoredError sqref="L48 S48" evalError="1"/>
    <ignoredError sqref="P4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2" width="3.625" style="1" customWidth="1"/>
    <col min="3" max="3" width="7.625" style="1" customWidth="1"/>
    <col min="4" max="4" width="10.625" style="1" customWidth="1"/>
    <col min="5" max="5" width="5.625" style="48" customWidth="1"/>
    <col min="6" max="6" width="10.75390625" style="48" customWidth="1"/>
    <col min="7" max="7" width="5.625" style="1" customWidth="1"/>
    <col min="8" max="10" width="6.125" style="1" customWidth="1"/>
    <col min="11" max="12" width="5.625" style="1" customWidth="1"/>
    <col min="13" max="15" width="6.125" style="1" customWidth="1"/>
    <col min="16" max="17" width="5.625" style="1" customWidth="1"/>
    <col min="18" max="20" width="6.125" style="1" customWidth="1"/>
    <col min="21" max="21" width="5.625" style="1" customWidth="1"/>
    <col min="22" max="23" width="6.125" style="1" customWidth="1"/>
    <col min="24" max="24" width="5.625" style="1" customWidth="1"/>
    <col min="25" max="26" width="6.125" style="1" customWidth="1"/>
    <col min="27" max="27" width="5.625" style="1" customWidth="1"/>
    <col min="28" max="16384" width="9.00390625" style="1" customWidth="1"/>
  </cols>
  <sheetData>
    <row r="1" spans="1:2" ht="13.5" thickBot="1">
      <c r="A1" s="83" t="s">
        <v>35</v>
      </c>
      <c r="B1" s="83"/>
    </row>
    <row r="2" spans="1:27" ht="21" customHeight="1" thickBot="1">
      <c r="A2" s="49" t="s">
        <v>15</v>
      </c>
      <c r="B2" s="84"/>
      <c r="X2" s="184" t="s">
        <v>70</v>
      </c>
      <c r="Y2" s="212"/>
      <c r="Z2" s="212"/>
      <c r="AA2" s="185"/>
    </row>
    <row r="3" ht="16.5" customHeight="1" thickBot="1"/>
    <row r="4" spans="5:26" s="60" customFormat="1" ht="18.75" customHeight="1" thickBot="1">
      <c r="E4" s="277" t="s">
        <v>349</v>
      </c>
      <c r="F4" s="278"/>
      <c r="G4" s="279"/>
      <c r="H4" s="89">
        <v>1</v>
      </c>
      <c r="I4" s="280">
        <v>40269</v>
      </c>
      <c r="J4" s="280"/>
      <c r="K4" s="281"/>
      <c r="L4" s="89">
        <v>2</v>
      </c>
      <c r="M4" s="280">
        <v>40299</v>
      </c>
      <c r="N4" s="280"/>
      <c r="O4" s="281"/>
      <c r="P4" s="89">
        <v>3</v>
      </c>
      <c r="Q4" s="280" t="s">
        <v>64</v>
      </c>
      <c r="R4" s="280"/>
      <c r="S4" s="280"/>
      <c r="T4" s="282"/>
      <c r="U4" s="93"/>
      <c r="V4" s="93"/>
      <c r="W4" s="93"/>
      <c r="X4" s="93"/>
      <c r="Y4" s="93"/>
      <c r="Z4" s="61"/>
    </row>
    <row r="5" spans="1:27" ht="9.75" customHeight="1" thickBot="1">
      <c r="A5" s="46"/>
      <c r="B5" s="94"/>
      <c r="C5" s="94"/>
      <c r="D5" s="94"/>
      <c r="E5" s="95"/>
      <c r="F5" s="96"/>
      <c r="G5" s="97"/>
      <c r="H5" s="94"/>
      <c r="I5" s="98"/>
      <c r="J5" s="99"/>
      <c r="K5" s="99"/>
      <c r="L5" s="97"/>
      <c r="M5" s="97"/>
      <c r="N5" s="97"/>
      <c r="O5" s="94"/>
      <c r="P5" s="94"/>
      <c r="Q5" s="97"/>
      <c r="R5" s="97"/>
      <c r="S5" s="100"/>
      <c r="T5" s="99"/>
      <c r="U5" s="99"/>
      <c r="V5" s="94"/>
      <c r="W5" s="94"/>
      <c r="X5" s="99"/>
      <c r="Y5" s="99"/>
      <c r="Z5" s="99"/>
      <c r="AA5" s="46"/>
    </row>
    <row r="6" spans="1:27" s="61" customFormat="1" ht="16.5" customHeight="1" thickBot="1">
      <c r="A6" s="60"/>
      <c r="B6" s="101"/>
      <c r="C6" s="101"/>
      <c r="D6" s="101"/>
      <c r="E6" s="248" t="s">
        <v>20</v>
      </c>
      <c r="F6" s="189"/>
      <c r="G6" s="249"/>
      <c r="H6" s="102">
        <v>1</v>
      </c>
      <c r="I6" s="7"/>
      <c r="J6" s="7"/>
      <c r="K6" s="7"/>
      <c r="L6" s="245" t="s">
        <v>20</v>
      </c>
      <c r="M6" s="246"/>
      <c r="N6" s="247"/>
      <c r="O6" s="102">
        <v>1</v>
      </c>
      <c r="P6" s="101"/>
      <c r="Q6" s="245" t="s">
        <v>20</v>
      </c>
      <c r="R6" s="246"/>
      <c r="S6" s="247"/>
      <c r="T6" s="102">
        <v>1</v>
      </c>
      <c r="U6" s="99"/>
      <c r="V6" s="248" t="s">
        <v>20</v>
      </c>
      <c r="W6" s="189"/>
      <c r="X6" s="249"/>
      <c r="Y6" s="102">
        <v>1</v>
      </c>
      <c r="Z6" s="99"/>
      <c r="AA6" s="60"/>
    </row>
    <row r="7" spans="1:27" ht="27.75" customHeight="1">
      <c r="A7" s="271" t="s">
        <v>26</v>
      </c>
      <c r="B7" s="200" t="s">
        <v>341</v>
      </c>
      <c r="C7" s="271" t="s">
        <v>0</v>
      </c>
      <c r="D7" s="274" t="s">
        <v>17</v>
      </c>
      <c r="E7" s="186" t="s">
        <v>38</v>
      </c>
      <c r="F7" s="187"/>
      <c r="G7" s="187"/>
      <c r="H7" s="187"/>
      <c r="I7" s="187"/>
      <c r="J7" s="187"/>
      <c r="K7" s="188"/>
      <c r="L7" s="186" t="s">
        <v>46</v>
      </c>
      <c r="M7" s="187"/>
      <c r="N7" s="187"/>
      <c r="O7" s="187"/>
      <c r="P7" s="188"/>
      <c r="Q7" s="186" t="s">
        <v>47</v>
      </c>
      <c r="R7" s="187"/>
      <c r="S7" s="187"/>
      <c r="T7" s="187"/>
      <c r="U7" s="188"/>
      <c r="V7" s="227" t="s">
        <v>45</v>
      </c>
      <c r="W7" s="228"/>
      <c r="X7" s="228"/>
      <c r="Y7" s="228"/>
      <c r="Z7" s="228"/>
      <c r="AA7" s="229"/>
    </row>
    <row r="8" spans="1:27" ht="13.5" customHeight="1">
      <c r="A8" s="272"/>
      <c r="B8" s="201"/>
      <c r="C8" s="272"/>
      <c r="D8" s="275"/>
      <c r="E8" s="284" t="s">
        <v>39</v>
      </c>
      <c r="F8" s="267" t="s">
        <v>40</v>
      </c>
      <c r="G8" s="250" t="s">
        <v>2</v>
      </c>
      <c r="H8" s="85"/>
      <c r="I8" s="253" t="s">
        <v>1</v>
      </c>
      <c r="J8" s="85"/>
      <c r="K8" s="236" t="s">
        <v>48</v>
      </c>
      <c r="L8" s="250" t="s">
        <v>2</v>
      </c>
      <c r="M8" s="85"/>
      <c r="N8" s="253" t="s">
        <v>1</v>
      </c>
      <c r="O8" s="85"/>
      <c r="P8" s="236" t="s">
        <v>48</v>
      </c>
      <c r="Q8" s="250" t="s">
        <v>69</v>
      </c>
      <c r="R8" s="85"/>
      <c r="S8" s="253" t="s">
        <v>1</v>
      </c>
      <c r="T8" s="85"/>
      <c r="U8" s="236" t="s">
        <v>48</v>
      </c>
      <c r="V8" s="264" t="s">
        <v>10</v>
      </c>
      <c r="W8" s="85"/>
      <c r="X8" s="230" t="s">
        <v>41</v>
      </c>
      <c r="Y8" s="258" t="s">
        <v>11</v>
      </c>
      <c r="Z8" s="259"/>
      <c r="AA8" s="260"/>
    </row>
    <row r="9" spans="1:27" ht="13.5" customHeight="1">
      <c r="A9" s="272"/>
      <c r="B9" s="201"/>
      <c r="C9" s="272"/>
      <c r="D9" s="275"/>
      <c r="E9" s="285"/>
      <c r="F9" s="268"/>
      <c r="G9" s="251"/>
      <c r="H9" s="86" t="s">
        <v>350</v>
      </c>
      <c r="I9" s="254"/>
      <c r="J9" s="86" t="s">
        <v>350</v>
      </c>
      <c r="K9" s="261"/>
      <c r="L9" s="251"/>
      <c r="M9" s="86" t="s">
        <v>350</v>
      </c>
      <c r="N9" s="254"/>
      <c r="O9" s="86" t="s">
        <v>350</v>
      </c>
      <c r="P9" s="261"/>
      <c r="Q9" s="251"/>
      <c r="R9" s="86" t="s">
        <v>350</v>
      </c>
      <c r="S9" s="254"/>
      <c r="T9" s="86" t="s">
        <v>350</v>
      </c>
      <c r="U9" s="261"/>
      <c r="V9" s="265"/>
      <c r="W9" s="86" t="s">
        <v>350</v>
      </c>
      <c r="X9" s="231"/>
      <c r="Y9" s="256" t="s">
        <v>42</v>
      </c>
      <c r="Z9" s="87"/>
      <c r="AA9" s="236" t="s">
        <v>41</v>
      </c>
    </row>
    <row r="10" spans="1:27" ht="54" customHeight="1">
      <c r="A10" s="273"/>
      <c r="B10" s="202"/>
      <c r="C10" s="273"/>
      <c r="D10" s="276"/>
      <c r="E10" s="205"/>
      <c r="F10" s="269"/>
      <c r="G10" s="252"/>
      <c r="H10" s="88" t="s">
        <v>43</v>
      </c>
      <c r="I10" s="255"/>
      <c r="J10" s="88" t="s">
        <v>68</v>
      </c>
      <c r="K10" s="262"/>
      <c r="L10" s="252"/>
      <c r="M10" s="88" t="s">
        <v>43</v>
      </c>
      <c r="N10" s="255"/>
      <c r="O10" s="88" t="s">
        <v>68</v>
      </c>
      <c r="P10" s="262"/>
      <c r="Q10" s="252"/>
      <c r="R10" s="88" t="s">
        <v>43</v>
      </c>
      <c r="S10" s="255"/>
      <c r="T10" s="88" t="s">
        <v>68</v>
      </c>
      <c r="U10" s="262"/>
      <c r="V10" s="266"/>
      <c r="W10" s="88" t="s">
        <v>44</v>
      </c>
      <c r="X10" s="263"/>
      <c r="Y10" s="257"/>
      <c r="Z10" s="27" t="s">
        <v>254</v>
      </c>
      <c r="AA10" s="237"/>
    </row>
    <row r="11" spans="1:33" s="61" customFormat="1" ht="15" customHeight="1">
      <c r="A11" s="111">
        <v>28</v>
      </c>
      <c r="B11" s="115">
        <v>100</v>
      </c>
      <c r="C11" s="12" t="s">
        <v>70</v>
      </c>
      <c r="D11" s="4" t="s">
        <v>71</v>
      </c>
      <c r="E11" s="111">
        <v>35</v>
      </c>
      <c r="F11" s="30" t="s">
        <v>256</v>
      </c>
      <c r="G11" s="144">
        <v>111</v>
      </c>
      <c r="H11" s="144">
        <v>96</v>
      </c>
      <c r="I11" s="144">
        <v>2699</v>
      </c>
      <c r="J11" s="144">
        <v>890</v>
      </c>
      <c r="K11" s="150">
        <f>IF(G11=""," ",ROUND(J11/I11*100,1))</f>
        <v>33</v>
      </c>
      <c r="L11" s="162">
        <v>71</v>
      </c>
      <c r="M11" s="144">
        <v>61</v>
      </c>
      <c r="N11" s="144">
        <v>1917</v>
      </c>
      <c r="O11" s="144">
        <v>524</v>
      </c>
      <c r="P11" s="150">
        <f>IF(L11=""," ",ROUND(O11/N11*100,1))</f>
        <v>27.3</v>
      </c>
      <c r="Q11" s="162">
        <v>6</v>
      </c>
      <c r="R11" s="144">
        <v>4</v>
      </c>
      <c r="S11" s="144">
        <v>108</v>
      </c>
      <c r="T11" s="144">
        <v>11</v>
      </c>
      <c r="U11" s="150">
        <f>IF(Q11=""," ",ROUND(T11/S11*100,1))</f>
        <v>10.2</v>
      </c>
      <c r="V11" s="137">
        <v>1056</v>
      </c>
      <c r="W11" s="144">
        <v>99</v>
      </c>
      <c r="X11" s="174">
        <f>IF(V11=""," ",ROUND(W11/V11*100,1))</f>
        <v>9.4</v>
      </c>
      <c r="Y11" s="144">
        <v>808</v>
      </c>
      <c r="Z11" s="144">
        <v>42</v>
      </c>
      <c r="AA11" s="150">
        <f>IF(Y11=""," ",ROUND(Z11/Y11*100,1))</f>
        <v>5.2</v>
      </c>
      <c r="AC11" s="110"/>
      <c r="AD11" s="110"/>
      <c r="AE11" s="7"/>
      <c r="AF11" s="7"/>
      <c r="AG11" s="7"/>
    </row>
    <row r="12" spans="1:33" s="61" customFormat="1" ht="15" customHeight="1">
      <c r="A12" s="111">
        <v>28</v>
      </c>
      <c r="B12" s="115">
        <v>201</v>
      </c>
      <c r="C12" s="12" t="s">
        <v>70</v>
      </c>
      <c r="D12" s="4" t="s">
        <v>72</v>
      </c>
      <c r="E12" s="111">
        <v>30</v>
      </c>
      <c r="F12" s="30" t="s">
        <v>258</v>
      </c>
      <c r="G12" s="144">
        <v>61</v>
      </c>
      <c r="H12" s="144">
        <v>53</v>
      </c>
      <c r="I12" s="144">
        <v>1060</v>
      </c>
      <c r="J12" s="144">
        <v>238</v>
      </c>
      <c r="K12" s="150">
        <f aca="true" t="shared" si="0" ref="K12:K51">IF(G12=""," ",ROUND(J12/I12*100,1))</f>
        <v>22.5</v>
      </c>
      <c r="L12" s="162">
        <v>61</v>
      </c>
      <c r="M12" s="144">
        <v>53</v>
      </c>
      <c r="N12" s="144">
        <v>1060</v>
      </c>
      <c r="O12" s="144">
        <v>238</v>
      </c>
      <c r="P12" s="150">
        <f aca="true" t="shared" si="1" ref="P12:P51">IF(L12=""," ",ROUND(O12/N12*100,1))</f>
        <v>22.5</v>
      </c>
      <c r="Q12" s="162">
        <v>6</v>
      </c>
      <c r="R12" s="144">
        <v>3</v>
      </c>
      <c r="S12" s="144">
        <v>69</v>
      </c>
      <c r="T12" s="144">
        <v>3</v>
      </c>
      <c r="U12" s="150">
        <f aca="true" t="shared" si="2" ref="U12:U51">IF(Q12=""," ",ROUND(T12/S12*100,1))</f>
        <v>4.3</v>
      </c>
      <c r="V12" s="137">
        <v>267</v>
      </c>
      <c r="W12" s="144">
        <v>8</v>
      </c>
      <c r="X12" s="174">
        <f aca="true" t="shared" si="3" ref="X12:X51">IF(V12=""," ",ROUND(W12/V12*100,1))</f>
        <v>3</v>
      </c>
      <c r="Y12" s="144">
        <v>221</v>
      </c>
      <c r="Z12" s="144">
        <v>4</v>
      </c>
      <c r="AA12" s="150">
        <f aca="true" t="shared" si="4" ref="AA12:AA51">IF(Y12=""," ",ROUND(Z12/Y12*100,1))</f>
        <v>1.8</v>
      </c>
      <c r="AC12" s="110"/>
      <c r="AD12" s="110"/>
      <c r="AE12" s="7"/>
      <c r="AF12" s="7"/>
      <c r="AG12" s="7"/>
    </row>
    <row r="13" spans="1:33" s="61" customFormat="1" ht="15" customHeight="1">
      <c r="A13" s="111">
        <v>28</v>
      </c>
      <c r="B13" s="115">
        <v>202</v>
      </c>
      <c r="C13" s="12" t="s">
        <v>70</v>
      </c>
      <c r="D13" s="4" t="s">
        <v>73</v>
      </c>
      <c r="E13" s="111">
        <v>33.3</v>
      </c>
      <c r="F13" s="30" t="s">
        <v>257</v>
      </c>
      <c r="G13" s="144">
        <v>44</v>
      </c>
      <c r="H13" s="144">
        <v>44</v>
      </c>
      <c r="I13" s="144">
        <v>798</v>
      </c>
      <c r="J13" s="144">
        <v>277</v>
      </c>
      <c r="K13" s="150">
        <f t="shared" si="0"/>
        <v>34.7</v>
      </c>
      <c r="L13" s="162">
        <v>44</v>
      </c>
      <c r="M13" s="144">
        <v>44</v>
      </c>
      <c r="N13" s="144">
        <v>798</v>
      </c>
      <c r="O13" s="144">
        <v>277</v>
      </c>
      <c r="P13" s="150">
        <f t="shared" si="1"/>
        <v>34.7</v>
      </c>
      <c r="Q13" s="162">
        <v>6</v>
      </c>
      <c r="R13" s="144">
        <v>3</v>
      </c>
      <c r="S13" s="144">
        <v>36</v>
      </c>
      <c r="T13" s="144">
        <v>6</v>
      </c>
      <c r="U13" s="150">
        <f t="shared" si="2"/>
        <v>16.7</v>
      </c>
      <c r="V13" s="137">
        <v>219</v>
      </c>
      <c r="W13" s="144">
        <v>12</v>
      </c>
      <c r="X13" s="174">
        <f t="shared" si="3"/>
        <v>5.5</v>
      </c>
      <c r="Y13" s="144">
        <v>164</v>
      </c>
      <c r="Z13" s="144">
        <v>5</v>
      </c>
      <c r="AA13" s="150">
        <f t="shared" si="4"/>
        <v>3</v>
      </c>
      <c r="AC13" s="110"/>
      <c r="AD13" s="110"/>
      <c r="AE13" s="7"/>
      <c r="AF13" s="7"/>
      <c r="AG13" s="7"/>
    </row>
    <row r="14" spans="1:33" s="61" customFormat="1" ht="15" customHeight="1">
      <c r="A14" s="111">
        <v>28</v>
      </c>
      <c r="B14" s="115">
        <v>203</v>
      </c>
      <c r="C14" s="12" t="s">
        <v>70</v>
      </c>
      <c r="D14" s="4" t="s">
        <v>74</v>
      </c>
      <c r="E14" s="111">
        <v>30</v>
      </c>
      <c r="F14" s="30" t="s">
        <v>256</v>
      </c>
      <c r="G14" s="144">
        <v>35</v>
      </c>
      <c r="H14" s="144">
        <v>27</v>
      </c>
      <c r="I14" s="144">
        <v>643</v>
      </c>
      <c r="J14" s="144">
        <v>119</v>
      </c>
      <c r="K14" s="150">
        <f t="shared" si="0"/>
        <v>18.5</v>
      </c>
      <c r="L14" s="162">
        <v>35</v>
      </c>
      <c r="M14" s="144">
        <v>27</v>
      </c>
      <c r="N14" s="144">
        <v>643</v>
      </c>
      <c r="O14" s="144">
        <v>119</v>
      </c>
      <c r="P14" s="150">
        <f t="shared" si="1"/>
        <v>18.5</v>
      </c>
      <c r="Q14" s="162">
        <v>6</v>
      </c>
      <c r="R14" s="144">
        <v>3</v>
      </c>
      <c r="S14" s="144">
        <v>46</v>
      </c>
      <c r="T14" s="144">
        <v>4</v>
      </c>
      <c r="U14" s="150">
        <f t="shared" si="2"/>
        <v>8.7</v>
      </c>
      <c r="V14" s="137">
        <v>283</v>
      </c>
      <c r="W14" s="144">
        <v>54</v>
      </c>
      <c r="X14" s="174">
        <f t="shared" si="3"/>
        <v>19.1</v>
      </c>
      <c r="Y14" s="144">
        <v>172</v>
      </c>
      <c r="Z14" s="144">
        <v>19</v>
      </c>
      <c r="AA14" s="150">
        <f t="shared" si="4"/>
        <v>11</v>
      </c>
      <c r="AC14" s="110"/>
      <c r="AD14" s="110"/>
      <c r="AE14" s="7"/>
      <c r="AF14" s="7"/>
      <c r="AG14" s="7"/>
    </row>
    <row r="15" spans="1:33" s="61" customFormat="1" ht="15" customHeight="1">
      <c r="A15" s="111">
        <v>28</v>
      </c>
      <c r="B15" s="115">
        <v>204</v>
      </c>
      <c r="C15" s="12" t="s">
        <v>70</v>
      </c>
      <c r="D15" s="4" t="s">
        <v>75</v>
      </c>
      <c r="E15" s="111">
        <v>35</v>
      </c>
      <c r="F15" s="30" t="s">
        <v>257</v>
      </c>
      <c r="G15" s="144">
        <v>37</v>
      </c>
      <c r="H15" s="144">
        <v>35</v>
      </c>
      <c r="I15" s="144">
        <v>460</v>
      </c>
      <c r="J15" s="144">
        <v>131</v>
      </c>
      <c r="K15" s="150">
        <f t="shared" si="0"/>
        <v>28.5</v>
      </c>
      <c r="L15" s="162">
        <v>37</v>
      </c>
      <c r="M15" s="144">
        <v>35</v>
      </c>
      <c r="N15" s="144">
        <v>460</v>
      </c>
      <c r="O15" s="144">
        <v>131</v>
      </c>
      <c r="P15" s="150">
        <f t="shared" si="1"/>
        <v>28.5</v>
      </c>
      <c r="Q15" s="162">
        <v>6</v>
      </c>
      <c r="R15" s="144">
        <v>5</v>
      </c>
      <c r="S15" s="144">
        <v>37</v>
      </c>
      <c r="T15" s="144">
        <v>7</v>
      </c>
      <c r="U15" s="150">
        <f t="shared" si="2"/>
        <v>18.9</v>
      </c>
      <c r="V15" s="137">
        <v>295</v>
      </c>
      <c r="W15" s="144">
        <v>24</v>
      </c>
      <c r="X15" s="174">
        <f t="shared" si="3"/>
        <v>8.1</v>
      </c>
      <c r="Y15" s="144">
        <v>204</v>
      </c>
      <c r="Z15" s="144">
        <v>14</v>
      </c>
      <c r="AA15" s="150">
        <f t="shared" si="4"/>
        <v>6.9</v>
      </c>
      <c r="AC15" s="110"/>
      <c r="AD15" s="110"/>
      <c r="AE15" s="7"/>
      <c r="AF15" s="7"/>
      <c r="AG15" s="7"/>
    </row>
    <row r="16" spans="1:33" s="61" customFormat="1" ht="15" customHeight="1">
      <c r="A16" s="111">
        <v>28</v>
      </c>
      <c r="B16" s="115">
        <v>205</v>
      </c>
      <c r="C16" s="12" t="s">
        <v>70</v>
      </c>
      <c r="D16" s="4" t="s">
        <v>76</v>
      </c>
      <c r="E16" s="111">
        <v>30</v>
      </c>
      <c r="F16" s="30" t="s">
        <v>259</v>
      </c>
      <c r="G16" s="144">
        <v>30</v>
      </c>
      <c r="H16" s="144">
        <v>20</v>
      </c>
      <c r="I16" s="144">
        <v>628</v>
      </c>
      <c r="J16" s="144">
        <v>138</v>
      </c>
      <c r="K16" s="150">
        <f t="shared" si="0"/>
        <v>22</v>
      </c>
      <c r="L16" s="162">
        <v>30</v>
      </c>
      <c r="M16" s="144">
        <v>20</v>
      </c>
      <c r="N16" s="144">
        <v>628</v>
      </c>
      <c r="O16" s="144">
        <v>138</v>
      </c>
      <c r="P16" s="150">
        <f t="shared" si="1"/>
        <v>22</v>
      </c>
      <c r="Q16" s="162">
        <v>5</v>
      </c>
      <c r="R16" s="144">
        <v>2</v>
      </c>
      <c r="S16" s="144">
        <v>50</v>
      </c>
      <c r="T16" s="144">
        <v>3</v>
      </c>
      <c r="U16" s="150">
        <f t="shared" si="2"/>
        <v>6</v>
      </c>
      <c r="V16" s="137">
        <v>51</v>
      </c>
      <c r="W16" s="144">
        <v>3</v>
      </c>
      <c r="X16" s="149">
        <f t="shared" si="3"/>
        <v>5.9</v>
      </c>
      <c r="Y16" s="167">
        <v>46</v>
      </c>
      <c r="Z16" s="144">
        <v>3</v>
      </c>
      <c r="AA16" s="150">
        <f t="shared" si="4"/>
        <v>6.5</v>
      </c>
      <c r="AC16" s="110"/>
      <c r="AD16" s="110"/>
      <c r="AE16" s="7"/>
      <c r="AF16" s="7"/>
      <c r="AG16" s="7"/>
    </row>
    <row r="17" spans="1:33" s="61" customFormat="1" ht="15" customHeight="1">
      <c r="A17" s="111">
        <v>28</v>
      </c>
      <c r="B17" s="115">
        <v>206</v>
      </c>
      <c r="C17" s="12" t="s">
        <v>70</v>
      </c>
      <c r="D17" s="4" t="s">
        <v>77</v>
      </c>
      <c r="E17" s="111">
        <v>40</v>
      </c>
      <c r="F17" s="30" t="s">
        <v>257</v>
      </c>
      <c r="G17" s="144">
        <v>59</v>
      </c>
      <c r="H17" s="144">
        <v>55</v>
      </c>
      <c r="I17" s="144">
        <v>610</v>
      </c>
      <c r="J17" s="144">
        <v>220</v>
      </c>
      <c r="K17" s="150">
        <f t="shared" si="0"/>
        <v>36.1</v>
      </c>
      <c r="L17" s="162">
        <v>33</v>
      </c>
      <c r="M17" s="144">
        <v>31</v>
      </c>
      <c r="N17" s="144">
        <v>345</v>
      </c>
      <c r="O17" s="144">
        <v>120</v>
      </c>
      <c r="P17" s="150">
        <f t="shared" si="1"/>
        <v>34.8</v>
      </c>
      <c r="Q17" s="162">
        <v>5</v>
      </c>
      <c r="R17" s="144">
        <v>3</v>
      </c>
      <c r="S17" s="144">
        <v>17</v>
      </c>
      <c r="T17" s="144">
        <v>4</v>
      </c>
      <c r="U17" s="150">
        <f t="shared" si="2"/>
        <v>23.5</v>
      </c>
      <c r="V17" s="137">
        <v>132</v>
      </c>
      <c r="W17" s="144">
        <v>23</v>
      </c>
      <c r="X17" s="174">
        <f t="shared" si="3"/>
        <v>17.4</v>
      </c>
      <c r="Y17" s="144">
        <v>82</v>
      </c>
      <c r="Z17" s="144">
        <v>12</v>
      </c>
      <c r="AA17" s="150">
        <f t="shared" si="4"/>
        <v>14.6</v>
      </c>
      <c r="AC17" s="110"/>
      <c r="AD17" s="110"/>
      <c r="AE17" s="7"/>
      <c r="AF17" s="7"/>
      <c r="AG17" s="7"/>
    </row>
    <row r="18" spans="1:33" s="61" customFormat="1" ht="15" customHeight="1">
      <c r="A18" s="111">
        <v>28</v>
      </c>
      <c r="B18" s="115">
        <v>207</v>
      </c>
      <c r="C18" s="12" t="s">
        <v>70</v>
      </c>
      <c r="D18" s="4" t="s">
        <v>78</v>
      </c>
      <c r="E18" s="111">
        <v>40</v>
      </c>
      <c r="F18" s="30" t="s">
        <v>260</v>
      </c>
      <c r="G18" s="144">
        <v>53</v>
      </c>
      <c r="H18" s="144">
        <v>49</v>
      </c>
      <c r="I18" s="144">
        <v>685</v>
      </c>
      <c r="J18" s="144">
        <v>220</v>
      </c>
      <c r="K18" s="150">
        <f t="shared" si="0"/>
        <v>32.1</v>
      </c>
      <c r="L18" s="162">
        <v>24</v>
      </c>
      <c r="M18" s="144">
        <v>22</v>
      </c>
      <c r="N18" s="144">
        <v>345</v>
      </c>
      <c r="O18" s="144">
        <v>101</v>
      </c>
      <c r="P18" s="150">
        <f t="shared" si="1"/>
        <v>29.3</v>
      </c>
      <c r="Q18" s="162">
        <v>6</v>
      </c>
      <c r="R18" s="144">
        <v>4</v>
      </c>
      <c r="S18" s="144">
        <v>32</v>
      </c>
      <c r="T18" s="144">
        <v>7</v>
      </c>
      <c r="U18" s="150">
        <f t="shared" si="2"/>
        <v>21.9</v>
      </c>
      <c r="V18" s="137">
        <v>215</v>
      </c>
      <c r="W18" s="144">
        <v>34</v>
      </c>
      <c r="X18" s="174">
        <f t="shared" si="3"/>
        <v>15.8</v>
      </c>
      <c r="Y18" s="144">
        <v>122</v>
      </c>
      <c r="Z18" s="144">
        <v>14</v>
      </c>
      <c r="AA18" s="150">
        <f t="shared" si="4"/>
        <v>11.5</v>
      </c>
      <c r="AC18" s="110"/>
      <c r="AD18" s="110"/>
      <c r="AE18" s="7"/>
      <c r="AF18" s="7"/>
      <c r="AG18" s="7"/>
    </row>
    <row r="19" spans="1:33" s="61" customFormat="1" ht="15" customHeight="1">
      <c r="A19" s="111">
        <v>28</v>
      </c>
      <c r="B19" s="115">
        <v>208</v>
      </c>
      <c r="C19" s="12" t="s">
        <v>70</v>
      </c>
      <c r="D19" s="4" t="s">
        <v>79</v>
      </c>
      <c r="E19" s="111">
        <v>30</v>
      </c>
      <c r="F19" s="30" t="s">
        <v>258</v>
      </c>
      <c r="G19" s="144">
        <v>17</v>
      </c>
      <c r="H19" s="144">
        <v>13</v>
      </c>
      <c r="I19" s="144">
        <v>226</v>
      </c>
      <c r="J19" s="144">
        <v>27</v>
      </c>
      <c r="K19" s="150">
        <f t="shared" si="0"/>
        <v>11.9</v>
      </c>
      <c r="L19" s="162">
        <v>17</v>
      </c>
      <c r="M19" s="144">
        <v>13</v>
      </c>
      <c r="N19" s="144">
        <v>226</v>
      </c>
      <c r="O19" s="144">
        <v>27</v>
      </c>
      <c r="P19" s="150">
        <f t="shared" si="1"/>
        <v>11.9</v>
      </c>
      <c r="Q19" s="162">
        <v>6</v>
      </c>
      <c r="R19" s="144">
        <v>2</v>
      </c>
      <c r="S19" s="144">
        <v>34</v>
      </c>
      <c r="T19" s="144">
        <v>2</v>
      </c>
      <c r="U19" s="150">
        <f t="shared" si="2"/>
        <v>5.9</v>
      </c>
      <c r="V19" s="137">
        <v>55</v>
      </c>
      <c r="W19" s="144">
        <v>5</v>
      </c>
      <c r="X19" s="174">
        <f t="shared" si="3"/>
        <v>9.1</v>
      </c>
      <c r="Y19" s="144">
        <v>41</v>
      </c>
      <c r="Z19" s="144">
        <v>4</v>
      </c>
      <c r="AA19" s="150">
        <f t="shared" si="4"/>
        <v>9.8</v>
      </c>
      <c r="AC19" s="110"/>
      <c r="AD19" s="110"/>
      <c r="AE19" s="7"/>
      <c r="AF19" s="7"/>
      <c r="AG19" s="7"/>
    </row>
    <row r="20" spans="1:33" s="61" customFormat="1" ht="15" customHeight="1">
      <c r="A20" s="111">
        <v>28</v>
      </c>
      <c r="B20" s="115">
        <v>209</v>
      </c>
      <c r="C20" s="12" t="s">
        <v>70</v>
      </c>
      <c r="D20" s="4" t="s">
        <v>80</v>
      </c>
      <c r="E20" s="111">
        <v>50</v>
      </c>
      <c r="F20" s="30" t="s">
        <v>257</v>
      </c>
      <c r="G20" s="144">
        <v>56</v>
      </c>
      <c r="H20" s="144">
        <v>45</v>
      </c>
      <c r="I20" s="144">
        <v>989</v>
      </c>
      <c r="J20" s="144">
        <v>279</v>
      </c>
      <c r="K20" s="150">
        <f t="shared" si="0"/>
        <v>28.2</v>
      </c>
      <c r="L20" s="162">
        <v>22</v>
      </c>
      <c r="M20" s="144">
        <v>19</v>
      </c>
      <c r="N20" s="144">
        <v>480</v>
      </c>
      <c r="O20" s="144">
        <v>112</v>
      </c>
      <c r="P20" s="150">
        <f t="shared" si="1"/>
        <v>23.3</v>
      </c>
      <c r="Q20" s="162">
        <v>5</v>
      </c>
      <c r="R20" s="144">
        <v>4</v>
      </c>
      <c r="S20" s="144">
        <v>50</v>
      </c>
      <c r="T20" s="144">
        <v>6</v>
      </c>
      <c r="U20" s="150">
        <f t="shared" si="2"/>
        <v>12</v>
      </c>
      <c r="V20" s="137">
        <v>116</v>
      </c>
      <c r="W20" s="144">
        <v>7</v>
      </c>
      <c r="X20" s="174">
        <f t="shared" si="3"/>
        <v>6</v>
      </c>
      <c r="Y20" s="144">
        <v>102</v>
      </c>
      <c r="Z20" s="144">
        <v>6</v>
      </c>
      <c r="AA20" s="150">
        <f t="shared" si="4"/>
        <v>5.9</v>
      </c>
      <c r="AC20" s="110"/>
      <c r="AD20" s="110"/>
      <c r="AE20" s="7"/>
      <c r="AF20" s="7"/>
      <c r="AG20" s="7"/>
    </row>
    <row r="21" spans="1:33" s="61" customFormat="1" ht="15" customHeight="1">
      <c r="A21" s="111">
        <v>28</v>
      </c>
      <c r="B21" s="115">
        <v>210</v>
      </c>
      <c r="C21" s="12" t="s">
        <v>70</v>
      </c>
      <c r="D21" s="4" t="s">
        <v>81</v>
      </c>
      <c r="E21" s="111">
        <v>50</v>
      </c>
      <c r="F21" s="30" t="s">
        <v>256</v>
      </c>
      <c r="G21" s="144">
        <v>59</v>
      </c>
      <c r="H21" s="144">
        <v>50</v>
      </c>
      <c r="I21" s="144">
        <v>602</v>
      </c>
      <c r="J21" s="144">
        <v>177</v>
      </c>
      <c r="K21" s="150">
        <f t="shared" si="0"/>
        <v>29.4</v>
      </c>
      <c r="L21" s="162">
        <v>49</v>
      </c>
      <c r="M21" s="144">
        <v>39</v>
      </c>
      <c r="N21" s="144">
        <v>574</v>
      </c>
      <c r="O21" s="144">
        <v>135</v>
      </c>
      <c r="P21" s="150">
        <f t="shared" si="1"/>
        <v>23.5</v>
      </c>
      <c r="Q21" s="162">
        <v>5</v>
      </c>
      <c r="R21" s="144">
        <v>3</v>
      </c>
      <c r="S21" s="144">
        <v>52</v>
      </c>
      <c r="T21" s="144">
        <v>4</v>
      </c>
      <c r="U21" s="150">
        <f t="shared" si="2"/>
        <v>7.7</v>
      </c>
      <c r="V21" s="137">
        <v>214</v>
      </c>
      <c r="W21" s="144">
        <v>18</v>
      </c>
      <c r="X21" s="174">
        <f t="shared" si="3"/>
        <v>8.4</v>
      </c>
      <c r="Y21" s="144">
        <v>130</v>
      </c>
      <c r="Z21" s="144">
        <v>8</v>
      </c>
      <c r="AA21" s="150">
        <f t="shared" si="4"/>
        <v>6.2</v>
      </c>
      <c r="AC21" s="110"/>
      <c r="AD21" s="110"/>
      <c r="AE21" s="7"/>
      <c r="AF21" s="7"/>
      <c r="AG21" s="7"/>
    </row>
    <row r="22" spans="1:33" s="61" customFormat="1" ht="15" customHeight="1">
      <c r="A22" s="111">
        <v>28</v>
      </c>
      <c r="B22" s="115">
        <v>212</v>
      </c>
      <c r="C22" s="12" t="s">
        <v>70</v>
      </c>
      <c r="D22" s="4" t="s">
        <v>82</v>
      </c>
      <c r="E22" s="111">
        <v>30</v>
      </c>
      <c r="F22" s="30" t="s">
        <v>259</v>
      </c>
      <c r="G22" s="144">
        <v>37</v>
      </c>
      <c r="H22" s="144">
        <v>26</v>
      </c>
      <c r="I22" s="144">
        <v>559</v>
      </c>
      <c r="J22" s="144">
        <v>116</v>
      </c>
      <c r="K22" s="150">
        <f t="shared" si="0"/>
        <v>20.8</v>
      </c>
      <c r="L22" s="162">
        <v>25</v>
      </c>
      <c r="M22" s="144">
        <v>18</v>
      </c>
      <c r="N22" s="144">
        <v>466</v>
      </c>
      <c r="O22" s="144">
        <v>87</v>
      </c>
      <c r="P22" s="150">
        <f t="shared" si="1"/>
        <v>18.7</v>
      </c>
      <c r="Q22" s="162">
        <v>6</v>
      </c>
      <c r="R22" s="144">
        <v>3</v>
      </c>
      <c r="S22" s="144">
        <v>41</v>
      </c>
      <c r="T22" s="144">
        <v>4</v>
      </c>
      <c r="U22" s="150">
        <f t="shared" si="2"/>
        <v>9.8</v>
      </c>
      <c r="V22" s="137">
        <v>149</v>
      </c>
      <c r="W22" s="144">
        <v>27</v>
      </c>
      <c r="X22" s="174">
        <f t="shared" si="3"/>
        <v>18.1</v>
      </c>
      <c r="Y22" s="144">
        <v>65</v>
      </c>
      <c r="Z22" s="144">
        <v>2</v>
      </c>
      <c r="AA22" s="150">
        <f t="shared" si="4"/>
        <v>3.1</v>
      </c>
      <c r="AC22" s="110"/>
      <c r="AD22" s="110"/>
      <c r="AE22" s="7"/>
      <c r="AF22" s="7"/>
      <c r="AG22" s="7"/>
    </row>
    <row r="23" spans="1:33" s="61" customFormat="1" ht="15" customHeight="1">
      <c r="A23" s="111">
        <v>28</v>
      </c>
      <c r="B23" s="115">
        <v>213</v>
      </c>
      <c r="C23" s="12" t="s">
        <v>70</v>
      </c>
      <c r="D23" s="4" t="s">
        <v>83</v>
      </c>
      <c r="E23" s="111">
        <v>30</v>
      </c>
      <c r="F23" s="30" t="s">
        <v>257</v>
      </c>
      <c r="G23" s="144">
        <v>24</v>
      </c>
      <c r="H23" s="144">
        <v>17</v>
      </c>
      <c r="I23" s="144">
        <v>275</v>
      </c>
      <c r="J23" s="144">
        <v>38</v>
      </c>
      <c r="K23" s="150">
        <f t="shared" si="0"/>
        <v>13.8</v>
      </c>
      <c r="L23" s="162">
        <v>18</v>
      </c>
      <c r="M23" s="144">
        <v>14</v>
      </c>
      <c r="N23" s="144">
        <v>231</v>
      </c>
      <c r="O23" s="144">
        <v>32</v>
      </c>
      <c r="P23" s="150">
        <f t="shared" si="1"/>
        <v>13.9</v>
      </c>
      <c r="Q23" s="162">
        <v>6</v>
      </c>
      <c r="R23" s="144">
        <v>3</v>
      </c>
      <c r="S23" s="144">
        <v>44</v>
      </c>
      <c r="T23" s="144">
        <v>6</v>
      </c>
      <c r="U23" s="150">
        <f t="shared" si="2"/>
        <v>13.6</v>
      </c>
      <c r="V23" s="137">
        <v>107</v>
      </c>
      <c r="W23" s="144">
        <v>21</v>
      </c>
      <c r="X23" s="174">
        <f t="shared" si="3"/>
        <v>19.6</v>
      </c>
      <c r="Y23" s="144">
        <v>66</v>
      </c>
      <c r="Z23" s="144">
        <v>7</v>
      </c>
      <c r="AA23" s="150">
        <f t="shared" si="4"/>
        <v>10.6</v>
      </c>
      <c r="AC23" s="110"/>
      <c r="AD23" s="110"/>
      <c r="AE23" s="7"/>
      <c r="AF23" s="7"/>
      <c r="AG23" s="7"/>
    </row>
    <row r="24" spans="1:33" s="61" customFormat="1" ht="15" customHeight="1">
      <c r="A24" s="111">
        <v>28</v>
      </c>
      <c r="B24" s="115">
        <v>214</v>
      </c>
      <c r="C24" s="12" t="s">
        <v>70</v>
      </c>
      <c r="D24" s="4" t="s">
        <v>84</v>
      </c>
      <c r="E24" s="111">
        <v>40</v>
      </c>
      <c r="F24" s="30" t="s">
        <v>257</v>
      </c>
      <c r="G24" s="144">
        <v>42</v>
      </c>
      <c r="H24" s="144">
        <v>40</v>
      </c>
      <c r="I24" s="144">
        <v>602</v>
      </c>
      <c r="J24" s="144">
        <v>204</v>
      </c>
      <c r="K24" s="150">
        <f t="shared" si="0"/>
        <v>33.9</v>
      </c>
      <c r="L24" s="162">
        <v>42</v>
      </c>
      <c r="M24" s="144">
        <v>40</v>
      </c>
      <c r="N24" s="144">
        <v>602</v>
      </c>
      <c r="O24" s="144">
        <v>204</v>
      </c>
      <c r="P24" s="150">
        <f t="shared" si="1"/>
        <v>33.9</v>
      </c>
      <c r="Q24" s="162">
        <v>6</v>
      </c>
      <c r="R24" s="144">
        <v>4</v>
      </c>
      <c r="S24" s="144">
        <v>35</v>
      </c>
      <c r="T24" s="144">
        <v>6</v>
      </c>
      <c r="U24" s="150">
        <f t="shared" si="2"/>
        <v>17.1</v>
      </c>
      <c r="V24" s="137">
        <v>260</v>
      </c>
      <c r="W24" s="144">
        <v>41</v>
      </c>
      <c r="X24" s="174">
        <f t="shared" si="3"/>
        <v>15.8</v>
      </c>
      <c r="Y24" s="144">
        <v>176</v>
      </c>
      <c r="Z24" s="144">
        <v>26</v>
      </c>
      <c r="AA24" s="150">
        <f t="shared" si="4"/>
        <v>14.8</v>
      </c>
      <c r="AC24" s="110"/>
      <c r="AD24" s="110"/>
      <c r="AE24" s="7"/>
      <c r="AF24" s="7"/>
      <c r="AG24" s="7"/>
    </row>
    <row r="25" spans="1:33" s="61" customFormat="1" ht="15" customHeight="1">
      <c r="A25" s="111">
        <v>28</v>
      </c>
      <c r="B25" s="115">
        <v>215</v>
      </c>
      <c r="C25" s="12" t="s">
        <v>70</v>
      </c>
      <c r="D25" s="4" t="s">
        <v>85</v>
      </c>
      <c r="E25" s="111">
        <v>30</v>
      </c>
      <c r="F25" s="30" t="s">
        <v>256</v>
      </c>
      <c r="G25" s="144">
        <v>32</v>
      </c>
      <c r="H25" s="144">
        <v>27</v>
      </c>
      <c r="I25" s="144">
        <v>483</v>
      </c>
      <c r="J25" s="144">
        <v>126</v>
      </c>
      <c r="K25" s="150">
        <f t="shared" si="0"/>
        <v>26.1</v>
      </c>
      <c r="L25" s="162">
        <v>32</v>
      </c>
      <c r="M25" s="144">
        <v>27</v>
      </c>
      <c r="N25" s="144">
        <v>483</v>
      </c>
      <c r="O25" s="144">
        <v>126</v>
      </c>
      <c r="P25" s="150">
        <f t="shared" si="1"/>
        <v>26.1</v>
      </c>
      <c r="Q25" s="162">
        <v>6</v>
      </c>
      <c r="R25" s="144">
        <v>2</v>
      </c>
      <c r="S25" s="144">
        <v>40</v>
      </c>
      <c r="T25" s="144">
        <v>2</v>
      </c>
      <c r="U25" s="150">
        <f t="shared" si="2"/>
        <v>5</v>
      </c>
      <c r="V25" s="137">
        <v>118</v>
      </c>
      <c r="W25" s="144">
        <v>18</v>
      </c>
      <c r="X25" s="174">
        <f t="shared" si="3"/>
        <v>15.3</v>
      </c>
      <c r="Y25" s="144">
        <v>88</v>
      </c>
      <c r="Z25" s="144">
        <v>5</v>
      </c>
      <c r="AA25" s="150">
        <f t="shared" si="4"/>
        <v>5.7</v>
      </c>
      <c r="AC25" s="110"/>
      <c r="AD25" s="110"/>
      <c r="AE25" s="7"/>
      <c r="AF25" s="7"/>
      <c r="AG25" s="7"/>
    </row>
    <row r="26" spans="1:33" s="61" customFormat="1" ht="15" customHeight="1">
      <c r="A26" s="111">
        <v>28</v>
      </c>
      <c r="B26" s="115">
        <v>216</v>
      </c>
      <c r="C26" s="12" t="s">
        <v>70</v>
      </c>
      <c r="D26" s="4" t="s">
        <v>86</v>
      </c>
      <c r="E26" s="111">
        <v>30</v>
      </c>
      <c r="F26" s="30" t="s">
        <v>257</v>
      </c>
      <c r="G26" s="144">
        <v>23</v>
      </c>
      <c r="H26" s="144">
        <v>19</v>
      </c>
      <c r="I26" s="144">
        <v>309</v>
      </c>
      <c r="J26" s="144">
        <v>58</v>
      </c>
      <c r="K26" s="150">
        <f t="shared" si="0"/>
        <v>18.8</v>
      </c>
      <c r="L26" s="162">
        <v>23</v>
      </c>
      <c r="M26" s="144">
        <v>19</v>
      </c>
      <c r="N26" s="144">
        <v>309</v>
      </c>
      <c r="O26" s="144">
        <v>58</v>
      </c>
      <c r="P26" s="150">
        <f t="shared" si="1"/>
        <v>18.8</v>
      </c>
      <c r="Q26" s="162">
        <v>6</v>
      </c>
      <c r="R26" s="144">
        <v>2</v>
      </c>
      <c r="S26" s="144">
        <v>37</v>
      </c>
      <c r="T26" s="144">
        <v>2</v>
      </c>
      <c r="U26" s="150">
        <f t="shared" si="2"/>
        <v>5.4</v>
      </c>
      <c r="V26" s="137">
        <v>203</v>
      </c>
      <c r="W26" s="144">
        <v>37</v>
      </c>
      <c r="X26" s="174">
        <f t="shared" si="3"/>
        <v>18.2</v>
      </c>
      <c r="Y26" s="144">
        <v>101</v>
      </c>
      <c r="Z26" s="144">
        <v>16</v>
      </c>
      <c r="AA26" s="150">
        <f t="shared" si="4"/>
        <v>15.8</v>
      </c>
      <c r="AC26" s="110"/>
      <c r="AD26" s="110"/>
      <c r="AE26" s="7"/>
      <c r="AF26" s="7"/>
      <c r="AG26" s="7"/>
    </row>
    <row r="27" spans="1:33" s="61" customFormat="1" ht="15" customHeight="1">
      <c r="A27" s="111">
        <v>28</v>
      </c>
      <c r="B27" s="115">
        <v>217</v>
      </c>
      <c r="C27" s="12" t="s">
        <v>70</v>
      </c>
      <c r="D27" s="4" t="s">
        <v>87</v>
      </c>
      <c r="E27" s="111">
        <v>40</v>
      </c>
      <c r="F27" s="30" t="s">
        <v>258</v>
      </c>
      <c r="G27" s="144">
        <v>42</v>
      </c>
      <c r="H27" s="144">
        <v>38</v>
      </c>
      <c r="I27" s="144">
        <v>545</v>
      </c>
      <c r="J27" s="144">
        <v>126</v>
      </c>
      <c r="K27" s="150">
        <f t="shared" si="0"/>
        <v>23.1</v>
      </c>
      <c r="L27" s="162">
        <v>42</v>
      </c>
      <c r="M27" s="144">
        <v>38</v>
      </c>
      <c r="N27" s="144">
        <v>545</v>
      </c>
      <c r="O27" s="144">
        <v>126</v>
      </c>
      <c r="P27" s="150">
        <f t="shared" si="1"/>
        <v>23.1</v>
      </c>
      <c r="Q27" s="162">
        <v>6</v>
      </c>
      <c r="R27" s="144">
        <v>6</v>
      </c>
      <c r="S27" s="144">
        <v>35</v>
      </c>
      <c r="T27" s="144">
        <v>7</v>
      </c>
      <c r="U27" s="150">
        <f t="shared" si="2"/>
        <v>20</v>
      </c>
      <c r="V27" s="137">
        <v>211</v>
      </c>
      <c r="W27" s="144">
        <v>13</v>
      </c>
      <c r="X27" s="174">
        <f t="shared" si="3"/>
        <v>6.2</v>
      </c>
      <c r="Y27" s="144">
        <v>155</v>
      </c>
      <c r="Z27" s="144">
        <v>4</v>
      </c>
      <c r="AA27" s="150">
        <f t="shared" si="4"/>
        <v>2.6</v>
      </c>
      <c r="AC27" s="110"/>
      <c r="AD27" s="110"/>
      <c r="AE27" s="7"/>
      <c r="AF27" s="7"/>
      <c r="AG27" s="7"/>
    </row>
    <row r="28" spans="1:33" s="61" customFormat="1" ht="15" customHeight="1">
      <c r="A28" s="111">
        <v>28</v>
      </c>
      <c r="B28" s="115">
        <v>218</v>
      </c>
      <c r="C28" s="12" t="s">
        <v>70</v>
      </c>
      <c r="D28" s="4" t="s">
        <v>88</v>
      </c>
      <c r="E28" s="111">
        <v>30</v>
      </c>
      <c r="F28" s="30" t="s">
        <v>257</v>
      </c>
      <c r="G28" s="144">
        <v>34</v>
      </c>
      <c r="H28" s="144">
        <v>31</v>
      </c>
      <c r="I28" s="144">
        <v>501</v>
      </c>
      <c r="J28" s="144">
        <v>147</v>
      </c>
      <c r="K28" s="150">
        <f t="shared" si="0"/>
        <v>29.3</v>
      </c>
      <c r="L28" s="162">
        <v>21</v>
      </c>
      <c r="M28" s="144">
        <v>20</v>
      </c>
      <c r="N28" s="144">
        <v>346</v>
      </c>
      <c r="O28" s="144">
        <v>106</v>
      </c>
      <c r="P28" s="150">
        <f t="shared" si="1"/>
        <v>30.6</v>
      </c>
      <c r="Q28" s="162">
        <v>6</v>
      </c>
      <c r="R28" s="144">
        <v>4</v>
      </c>
      <c r="S28" s="144">
        <v>37</v>
      </c>
      <c r="T28" s="144">
        <v>6</v>
      </c>
      <c r="U28" s="150">
        <f t="shared" si="2"/>
        <v>16.2</v>
      </c>
      <c r="V28" s="137">
        <v>126</v>
      </c>
      <c r="W28" s="144">
        <v>28</v>
      </c>
      <c r="X28" s="174">
        <f t="shared" si="3"/>
        <v>22.2</v>
      </c>
      <c r="Y28" s="144">
        <v>61</v>
      </c>
      <c r="Z28" s="144">
        <v>4</v>
      </c>
      <c r="AA28" s="150">
        <f t="shared" si="4"/>
        <v>6.6</v>
      </c>
      <c r="AC28" s="110"/>
      <c r="AD28" s="110"/>
      <c r="AE28" s="7"/>
      <c r="AF28" s="7"/>
      <c r="AG28" s="7"/>
    </row>
    <row r="29" spans="1:33" s="61" customFormat="1" ht="15" customHeight="1">
      <c r="A29" s="111">
        <v>28</v>
      </c>
      <c r="B29" s="115">
        <v>219</v>
      </c>
      <c r="C29" s="12" t="s">
        <v>70</v>
      </c>
      <c r="D29" s="4" t="s">
        <v>89</v>
      </c>
      <c r="E29" s="111">
        <v>30</v>
      </c>
      <c r="F29" s="30" t="s">
        <v>256</v>
      </c>
      <c r="G29" s="144">
        <v>71</v>
      </c>
      <c r="H29" s="144">
        <v>56</v>
      </c>
      <c r="I29" s="144">
        <v>1225</v>
      </c>
      <c r="J29" s="144">
        <v>322</v>
      </c>
      <c r="K29" s="150">
        <f t="shared" si="0"/>
        <v>26.3</v>
      </c>
      <c r="L29" s="162">
        <v>71</v>
      </c>
      <c r="M29" s="144">
        <v>56</v>
      </c>
      <c r="N29" s="144">
        <v>1225</v>
      </c>
      <c r="O29" s="144">
        <v>322</v>
      </c>
      <c r="P29" s="150">
        <f t="shared" si="1"/>
        <v>26.3</v>
      </c>
      <c r="Q29" s="162">
        <v>6</v>
      </c>
      <c r="R29" s="144">
        <v>2</v>
      </c>
      <c r="S29" s="144">
        <v>36</v>
      </c>
      <c r="T29" s="144">
        <v>3</v>
      </c>
      <c r="U29" s="150">
        <f t="shared" si="2"/>
        <v>8.3</v>
      </c>
      <c r="V29" s="137">
        <v>221</v>
      </c>
      <c r="W29" s="144">
        <v>44</v>
      </c>
      <c r="X29" s="174">
        <f t="shared" si="3"/>
        <v>19.9</v>
      </c>
      <c r="Y29" s="144">
        <v>124</v>
      </c>
      <c r="Z29" s="144">
        <v>10</v>
      </c>
      <c r="AA29" s="150">
        <f t="shared" si="4"/>
        <v>8.1</v>
      </c>
      <c r="AC29" s="110"/>
      <c r="AD29" s="110"/>
      <c r="AE29" s="7"/>
      <c r="AF29" s="7"/>
      <c r="AG29" s="7"/>
    </row>
    <row r="30" spans="1:33" s="61" customFormat="1" ht="15" customHeight="1">
      <c r="A30" s="111">
        <v>28</v>
      </c>
      <c r="B30" s="115">
        <v>220</v>
      </c>
      <c r="C30" s="12" t="s">
        <v>70</v>
      </c>
      <c r="D30" s="4" t="s">
        <v>90</v>
      </c>
      <c r="E30" s="111">
        <v>30</v>
      </c>
      <c r="F30" s="30" t="s">
        <v>258</v>
      </c>
      <c r="G30" s="144">
        <v>22</v>
      </c>
      <c r="H30" s="144">
        <v>15</v>
      </c>
      <c r="I30" s="144">
        <v>286</v>
      </c>
      <c r="J30" s="144">
        <v>49</v>
      </c>
      <c r="K30" s="150">
        <f t="shared" si="0"/>
        <v>17.1</v>
      </c>
      <c r="L30" s="162">
        <v>22</v>
      </c>
      <c r="M30" s="144">
        <v>15</v>
      </c>
      <c r="N30" s="144">
        <v>286</v>
      </c>
      <c r="O30" s="144">
        <v>49</v>
      </c>
      <c r="P30" s="150">
        <f t="shared" si="1"/>
        <v>17.1</v>
      </c>
      <c r="Q30" s="162">
        <v>6</v>
      </c>
      <c r="R30" s="144">
        <v>4</v>
      </c>
      <c r="S30" s="144">
        <v>36</v>
      </c>
      <c r="T30" s="144">
        <v>6</v>
      </c>
      <c r="U30" s="150">
        <f t="shared" si="2"/>
        <v>16.7</v>
      </c>
      <c r="V30" s="137">
        <v>126</v>
      </c>
      <c r="W30" s="144">
        <v>28</v>
      </c>
      <c r="X30" s="174">
        <f t="shared" si="3"/>
        <v>22.2</v>
      </c>
      <c r="Y30" s="144">
        <v>42</v>
      </c>
      <c r="Z30" s="144">
        <v>3</v>
      </c>
      <c r="AA30" s="150">
        <f t="shared" si="4"/>
        <v>7.1</v>
      </c>
      <c r="AC30" s="110"/>
      <c r="AD30" s="110"/>
      <c r="AE30" s="7"/>
      <c r="AF30" s="7"/>
      <c r="AG30" s="7"/>
    </row>
    <row r="31" spans="1:33" s="61" customFormat="1" ht="15" customHeight="1">
      <c r="A31" s="111">
        <v>28</v>
      </c>
      <c r="B31" s="115">
        <v>221</v>
      </c>
      <c r="C31" s="12" t="s">
        <v>70</v>
      </c>
      <c r="D31" s="4" t="s">
        <v>91</v>
      </c>
      <c r="E31" s="111">
        <v>30</v>
      </c>
      <c r="F31" s="30" t="s">
        <v>257</v>
      </c>
      <c r="G31" s="144">
        <v>53</v>
      </c>
      <c r="H31" s="144">
        <v>40</v>
      </c>
      <c r="I31" s="144">
        <v>698</v>
      </c>
      <c r="J31" s="144">
        <v>147</v>
      </c>
      <c r="K31" s="150">
        <f t="shared" si="0"/>
        <v>21.1</v>
      </c>
      <c r="L31" s="162">
        <v>28</v>
      </c>
      <c r="M31" s="144">
        <v>21</v>
      </c>
      <c r="N31" s="144">
        <v>359</v>
      </c>
      <c r="O31" s="144">
        <v>66</v>
      </c>
      <c r="P31" s="150">
        <f t="shared" si="1"/>
        <v>18.4</v>
      </c>
      <c r="Q31" s="162">
        <v>6</v>
      </c>
      <c r="R31" s="144">
        <v>3</v>
      </c>
      <c r="S31" s="144">
        <v>47</v>
      </c>
      <c r="T31" s="144">
        <v>5</v>
      </c>
      <c r="U31" s="150">
        <f t="shared" si="2"/>
        <v>10.6</v>
      </c>
      <c r="V31" s="137">
        <v>66</v>
      </c>
      <c r="W31" s="144">
        <v>5</v>
      </c>
      <c r="X31" s="174">
        <f t="shared" si="3"/>
        <v>7.6</v>
      </c>
      <c r="Y31" s="144">
        <v>50</v>
      </c>
      <c r="Z31" s="144">
        <v>5</v>
      </c>
      <c r="AA31" s="150">
        <f t="shared" si="4"/>
        <v>10</v>
      </c>
      <c r="AC31" s="110"/>
      <c r="AD31" s="110"/>
      <c r="AE31" s="7"/>
      <c r="AF31" s="7"/>
      <c r="AG31" s="7"/>
    </row>
    <row r="32" spans="1:33" s="61" customFormat="1" ht="15" customHeight="1">
      <c r="A32" s="111">
        <v>28</v>
      </c>
      <c r="B32" s="115">
        <v>222</v>
      </c>
      <c r="C32" s="12" t="s">
        <v>70</v>
      </c>
      <c r="D32" s="4" t="s">
        <v>92</v>
      </c>
      <c r="E32" s="111">
        <v>30</v>
      </c>
      <c r="F32" s="30" t="s">
        <v>257</v>
      </c>
      <c r="G32" s="144">
        <v>21</v>
      </c>
      <c r="H32" s="144">
        <v>20</v>
      </c>
      <c r="I32" s="144">
        <v>381</v>
      </c>
      <c r="J32" s="144">
        <v>88</v>
      </c>
      <c r="K32" s="150">
        <f t="shared" si="0"/>
        <v>23.1</v>
      </c>
      <c r="L32" s="162">
        <v>21</v>
      </c>
      <c r="M32" s="144">
        <v>20</v>
      </c>
      <c r="N32" s="144">
        <v>381</v>
      </c>
      <c r="O32" s="144">
        <v>88</v>
      </c>
      <c r="P32" s="150">
        <f t="shared" si="1"/>
        <v>23.1</v>
      </c>
      <c r="Q32" s="162">
        <v>5</v>
      </c>
      <c r="R32" s="144">
        <v>4</v>
      </c>
      <c r="S32" s="144">
        <v>38</v>
      </c>
      <c r="T32" s="144">
        <v>4</v>
      </c>
      <c r="U32" s="150">
        <f t="shared" si="2"/>
        <v>10.5</v>
      </c>
      <c r="V32" s="137">
        <v>65</v>
      </c>
      <c r="W32" s="144">
        <v>4</v>
      </c>
      <c r="X32" s="174">
        <f t="shared" si="3"/>
        <v>6.2</v>
      </c>
      <c r="Y32" s="144">
        <v>49</v>
      </c>
      <c r="Z32" s="144">
        <v>4</v>
      </c>
      <c r="AA32" s="150">
        <f t="shared" si="4"/>
        <v>8.2</v>
      </c>
      <c r="AC32" s="110"/>
      <c r="AD32" s="110"/>
      <c r="AE32" s="7"/>
      <c r="AF32" s="7"/>
      <c r="AG32" s="7"/>
    </row>
    <row r="33" spans="1:33" s="61" customFormat="1" ht="15" customHeight="1">
      <c r="A33" s="111">
        <v>28</v>
      </c>
      <c r="B33" s="115">
        <v>223</v>
      </c>
      <c r="C33" s="12" t="s">
        <v>70</v>
      </c>
      <c r="D33" s="4" t="s">
        <v>93</v>
      </c>
      <c r="E33" s="111">
        <v>28</v>
      </c>
      <c r="F33" s="30" t="s">
        <v>261</v>
      </c>
      <c r="G33" s="144">
        <v>40</v>
      </c>
      <c r="H33" s="144">
        <v>30</v>
      </c>
      <c r="I33" s="144">
        <v>612</v>
      </c>
      <c r="J33" s="144">
        <v>124</v>
      </c>
      <c r="K33" s="150">
        <f t="shared" si="0"/>
        <v>20.3</v>
      </c>
      <c r="L33" s="162">
        <v>40</v>
      </c>
      <c r="M33" s="144">
        <v>30</v>
      </c>
      <c r="N33" s="144">
        <v>612</v>
      </c>
      <c r="O33" s="144">
        <v>124</v>
      </c>
      <c r="P33" s="150">
        <f t="shared" si="1"/>
        <v>20.3</v>
      </c>
      <c r="Q33" s="162">
        <v>5</v>
      </c>
      <c r="R33" s="144">
        <v>3</v>
      </c>
      <c r="S33" s="144">
        <v>63</v>
      </c>
      <c r="T33" s="144">
        <v>4</v>
      </c>
      <c r="U33" s="150">
        <f t="shared" si="2"/>
        <v>6.3</v>
      </c>
      <c r="V33" s="137">
        <v>77</v>
      </c>
      <c r="W33" s="144">
        <v>3</v>
      </c>
      <c r="X33" s="174">
        <f t="shared" si="3"/>
        <v>3.9</v>
      </c>
      <c r="Y33" s="144">
        <v>64</v>
      </c>
      <c r="Z33" s="144">
        <v>3</v>
      </c>
      <c r="AA33" s="150">
        <f t="shared" si="4"/>
        <v>4.7</v>
      </c>
      <c r="AC33" s="110"/>
      <c r="AD33" s="110"/>
      <c r="AE33" s="7"/>
      <c r="AF33" s="7"/>
      <c r="AG33" s="7"/>
    </row>
    <row r="34" spans="1:33" s="61" customFormat="1" ht="15" customHeight="1">
      <c r="A34" s="111">
        <v>28</v>
      </c>
      <c r="B34" s="115">
        <v>224</v>
      </c>
      <c r="C34" s="12" t="s">
        <v>70</v>
      </c>
      <c r="D34" s="4" t="s">
        <v>94</v>
      </c>
      <c r="E34" s="111">
        <v>33.3</v>
      </c>
      <c r="F34" s="30" t="s">
        <v>261</v>
      </c>
      <c r="G34" s="144">
        <v>39</v>
      </c>
      <c r="H34" s="144">
        <v>32</v>
      </c>
      <c r="I34" s="144">
        <v>549</v>
      </c>
      <c r="J34" s="144">
        <v>122</v>
      </c>
      <c r="K34" s="150">
        <f t="shared" si="0"/>
        <v>22.2</v>
      </c>
      <c r="L34" s="162">
        <v>39</v>
      </c>
      <c r="M34" s="144">
        <v>32</v>
      </c>
      <c r="N34" s="144">
        <v>549</v>
      </c>
      <c r="O34" s="144">
        <v>122</v>
      </c>
      <c r="P34" s="150">
        <f t="shared" si="1"/>
        <v>22.2</v>
      </c>
      <c r="Q34" s="162">
        <v>5</v>
      </c>
      <c r="R34" s="144">
        <v>1</v>
      </c>
      <c r="S34" s="144">
        <v>50</v>
      </c>
      <c r="T34" s="144">
        <v>1</v>
      </c>
      <c r="U34" s="150">
        <f t="shared" si="2"/>
        <v>2</v>
      </c>
      <c r="V34" s="137">
        <v>86</v>
      </c>
      <c r="W34" s="144">
        <v>9</v>
      </c>
      <c r="X34" s="174">
        <f t="shared" si="3"/>
        <v>10.5</v>
      </c>
      <c r="Y34" s="144">
        <v>74</v>
      </c>
      <c r="Z34" s="144">
        <v>7</v>
      </c>
      <c r="AA34" s="150">
        <f t="shared" si="4"/>
        <v>9.5</v>
      </c>
      <c r="AC34" s="110"/>
      <c r="AD34" s="110"/>
      <c r="AE34" s="7"/>
      <c r="AF34" s="7"/>
      <c r="AG34" s="7"/>
    </row>
    <row r="35" spans="1:33" s="61" customFormat="1" ht="15" customHeight="1">
      <c r="A35" s="111">
        <v>28</v>
      </c>
      <c r="B35" s="115">
        <v>225</v>
      </c>
      <c r="C35" s="12" t="s">
        <v>70</v>
      </c>
      <c r="D35" s="4" t="s">
        <v>95</v>
      </c>
      <c r="E35" s="111">
        <v>30</v>
      </c>
      <c r="F35" s="30" t="s">
        <v>256</v>
      </c>
      <c r="G35" s="144">
        <v>24</v>
      </c>
      <c r="H35" s="144">
        <v>21</v>
      </c>
      <c r="I35" s="144">
        <v>405</v>
      </c>
      <c r="J35" s="144">
        <v>80</v>
      </c>
      <c r="K35" s="150">
        <f t="shared" si="0"/>
        <v>19.8</v>
      </c>
      <c r="L35" s="162">
        <v>23</v>
      </c>
      <c r="M35" s="144">
        <v>21</v>
      </c>
      <c r="N35" s="144">
        <v>367</v>
      </c>
      <c r="O35" s="144">
        <v>80</v>
      </c>
      <c r="P35" s="150">
        <f t="shared" si="1"/>
        <v>21.8</v>
      </c>
      <c r="Q35" s="162">
        <v>5</v>
      </c>
      <c r="R35" s="144">
        <v>3</v>
      </c>
      <c r="S35" s="144">
        <v>43</v>
      </c>
      <c r="T35" s="144">
        <v>4</v>
      </c>
      <c r="U35" s="150">
        <f t="shared" si="2"/>
        <v>9.3</v>
      </c>
      <c r="V35" s="137">
        <v>68</v>
      </c>
      <c r="W35" s="144">
        <v>3</v>
      </c>
      <c r="X35" s="174">
        <f t="shared" si="3"/>
        <v>4.4</v>
      </c>
      <c r="Y35" s="144">
        <v>57</v>
      </c>
      <c r="Z35" s="144">
        <v>3</v>
      </c>
      <c r="AA35" s="150">
        <f t="shared" si="4"/>
        <v>5.3</v>
      </c>
      <c r="AC35" s="110"/>
      <c r="AD35" s="110"/>
      <c r="AE35" s="7"/>
      <c r="AF35" s="7"/>
      <c r="AG35" s="7"/>
    </row>
    <row r="36" spans="1:33" s="61" customFormat="1" ht="15" customHeight="1">
      <c r="A36" s="111">
        <v>28</v>
      </c>
      <c r="B36" s="115">
        <v>226</v>
      </c>
      <c r="C36" s="12" t="s">
        <v>70</v>
      </c>
      <c r="D36" s="4" t="s">
        <v>96</v>
      </c>
      <c r="E36" s="111"/>
      <c r="F36" s="30"/>
      <c r="G36" s="144"/>
      <c r="H36" s="144"/>
      <c r="I36" s="144"/>
      <c r="J36" s="144"/>
      <c r="K36" s="150" t="str">
        <f t="shared" si="0"/>
        <v> </v>
      </c>
      <c r="L36" s="162">
        <v>14</v>
      </c>
      <c r="M36" s="144">
        <v>13</v>
      </c>
      <c r="N36" s="144">
        <v>298</v>
      </c>
      <c r="O36" s="144">
        <v>57</v>
      </c>
      <c r="P36" s="150">
        <f t="shared" si="1"/>
        <v>19.1</v>
      </c>
      <c r="Q36" s="162">
        <v>5</v>
      </c>
      <c r="R36" s="144">
        <v>1</v>
      </c>
      <c r="S36" s="144">
        <v>39</v>
      </c>
      <c r="T36" s="144">
        <v>2</v>
      </c>
      <c r="U36" s="150">
        <f t="shared" si="2"/>
        <v>5.1</v>
      </c>
      <c r="V36" s="137">
        <v>145</v>
      </c>
      <c r="W36" s="144">
        <v>28</v>
      </c>
      <c r="X36" s="174">
        <f t="shared" si="3"/>
        <v>19.3</v>
      </c>
      <c r="Y36" s="144">
        <v>105</v>
      </c>
      <c r="Z36" s="144">
        <v>6</v>
      </c>
      <c r="AA36" s="150">
        <f t="shared" si="4"/>
        <v>5.7</v>
      </c>
      <c r="AC36" s="110"/>
      <c r="AD36" s="110"/>
      <c r="AE36" s="7"/>
      <c r="AF36" s="7"/>
      <c r="AG36" s="7"/>
    </row>
    <row r="37" spans="1:33" s="61" customFormat="1" ht="15" customHeight="1">
      <c r="A37" s="111">
        <v>28</v>
      </c>
      <c r="B37" s="115">
        <v>227</v>
      </c>
      <c r="C37" s="12" t="s">
        <v>70</v>
      </c>
      <c r="D37" s="4" t="s">
        <v>97</v>
      </c>
      <c r="E37" s="111"/>
      <c r="F37" s="30"/>
      <c r="G37" s="144"/>
      <c r="H37" s="144"/>
      <c r="I37" s="144"/>
      <c r="J37" s="144"/>
      <c r="K37" s="150" t="str">
        <f t="shared" si="0"/>
        <v> </v>
      </c>
      <c r="L37" s="162">
        <v>12</v>
      </c>
      <c r="M37" s="144">
        <v>11</v>
      </c>
      <c r="N37" s="144">
        <v>169</v>
      </c>
      <c r="O37" s="144">
        <v>39</v>
      </c>
      <c r="P37" s="150">
        <f t="shared" si="1"/>
        <v>23.1</v>
      </c>
      <c r="Q37" s="162">
        <v>6</v>
      </c>
      <c r="R37" s="144">
        <v>2</v>
      </c>
      <c r="S37" s="144">
        <v>53</v>
      </c>
      <c r="T37" s="144">
        <v>2</v>
      </c>
      <c r="U37" s="150">
        <f t="shared" si="2"/>
        <v>3.8</v>
      </c>
      <c r="V37" s="137">
        <v>98</v>
      </c>
      <c r="W37" s="144">
        <v>4</v>
      </c>
      <c r="X37" s="174">
        <f t="shared" si="3"/>
        <v>4.1</v>
      </c>
      <c r="Y37" s="144">
        <v>64</v>
      </c>
      <c r="Z37" s="144">
        <v>3</v>
      </c>
      <c r="AA37" s="150">
        <f t="shared" si="4"/>
        <v>4.7</v>
      </c>
      <c r="AC37" s="110"/>
      <c r="AD37" s="110"/>
      <c r="AE37" s="7"/>
      <c r="AF37" s="7"/>
      <c r="AG37" s="7"/>
    </row>
    <row r="38" spans="1:33" s="61" customFormat="1" ht="15" customHeight="1">
      <c r="A38" s="111">
        <v>28</v>
      </c>
      <c r="B38" s="115">
        <v>228</v>
      </c>
      <c r="C38" s="12" t="s">
        <v>70</v>
      </c>
      <c r="D38" s="4" t="s">
        <v>98</v>
      </c>
      <c r="E38" s="111">
        <v>30</v>
      </c>
      <c r="F38" s="30" t="s">
        <v>262</v>
      </c>
      <c r="G38" s="144">
        <v>61</v>
      </c>
      <c r="H38" s="144">
        <v>41</v>
      </c>
      <c r="I38" s="144">
        <v>675</v>
      </c>
      <c r="J38" s="144">
        <v>123</v>
      </c>
      <c r="K38" s="150">
        <f t="shared" si="0"/>
        <v>18.2</v>
      </c>
      <c r="L38" s="162">
        <v>20</v>
      </c>
      <c r="M38" s="144">
        <v>18</v>
      </c>
      <c r="N38" s="144">
        <v>252</v>
      </c>
      <c r="O38" s="144">
        <v>55</v>
      </c>
      <c r="P38" s="150">
        <f t="shared" si="1"/>
        <v>21.8</v>
      </c>
      <c r="Q38" s="162">
        <v>6</v>
      </c>
      <c r="R38" s="144">
        <v>2</v>
      </c>
      <c r="S38" s="144">
        <v>47</v>
      </c>
      <c r="T38" s="144">
        <v>3</v>
      </c>
      <c r="U38" s="150">
        <f t="shared" si="2"/>
        <v>6.4</v>
      </c>
      <c r="V38" s="137">
        <v>84</v>
      </c>
      <c r="W38" s="144">
        <v>17</v>
      </c>
      <c r="X38" s="174">
        <f t="shared" si="3"/>
        <v>20.2</v>
      </c>
      <c r="Y38" s="144">
        <v>48</v>
      </c>
      <c r="Z38" s="144">
        <v>5</v>
      </c>
      <c r="AA38" s="150">
        <f t="shared" si="4"/>
        <v>10.4</v>
      </c>
      <c r="AC38" s="110"/>
      <c r="AD38" s="110"/>
      <c r="AE38" s="7"/>
      <c r="AF38" s="7"/>
      <c r="AG38" s="7"/>
    </row>
    <row r="39" spans="1:33" s="61" customFormat="1" ht="15" customHeight="1">
      <c r="A39" s="111">
        <v>28</v>
      </c>
      <c r="B39" s="115">
        <v>229</v>
      </c>
      <c r="C39" s="12" t="s">
        <v>70</v>
      </c>
      <c r="D39" s="4" t="s">
        <v>99</v>
      </c>
      <c r="E39" s="111">
        <v>30</v>
      </c>
      <c r="F39" s="30" t="s">
        <v>257</v>
      </c>
      <c r="G39" s="144">
        <v>27</v>
      </c>
      <c r="H39" s="144">
        <v>23</v>
      </c>
      <c r="I39" s="144">
        <v>432</v>
      </c>
      <c r="J39" s="144">
        <v>82</v>
      </c>
      <c r="K39" s="150">
        <f t="shared" si="0"/>
        <v>19</v>
      </c>
      <c r="L39" s="162">
        <v>27</v>
      </c>
      <c r="M39" s="144">
        <v>23</v>
      </c>
      <c r="N39" s="144">
        <v>432</v>
      </c>
      <c r="O39" s="144">
        <v>82</v>
      </c>
      <c r="P39" s="150">
        <f t="shared" si="1"/>
        <v>19</v>
      </c>
      <c r="Q39" s="162">
        <v>5</v>
      </c>
      <c r="R39" s="144">
        <v>2</v>
      </c>
      <c r="S39" s="144">
        <v>48</v>
      </c>
      <c r="T39" s="144">
        <v>2</v>
      </c>
      <c r="U39" s="150">
        <f t="shared" si="2"/>
        <v>4.2</v>
      </c>
      <c r="V39" s="137">
        <v>171</v>
      </c>
      <c r="W39" s="144">
        <v>19</v>
      </c>
      <c r="X39" s="174">
        <f t="shared" si="3"/>
        <v>11.1</v>
      </c>
      <c r="Y39" s="144">
        <v>111</v>
      </c>
      <c r="Z39" s="144">
        <v>7</v>
      </c>
      <c r="AA39" s="150">
        <f t="shared" si="4"/>
        <v>6.3</v>
      </c>
      <c r="AC39" s="110"/>
      <c r="AD39" s="110"/>
      <c r="AE39" s="7"/>
      <c r="AF39" s="7"/>
      <c r="AG39" s="7"/>
    </row>
    <row r="40" spans="1:33" s="61" customFormat="1" ht="15" customHeight="1">
      <c r="A40" s="111">
        <v>28</v>
      </c>
      <c r="B40" s="115">
        <v>301</v>
      </c>
      <c r="C40" s="12" t="s">
        <v>70</v>
      </c>
      <c r="D40" s="4" t="s">
        <v>100</v>
      </c>
      <c r="E40" s="111"/>
      <c r="F40" s="30"/>
      <c r="G40" s="144"/>
      <c r="H40" s="144"/>
      <c r="I40" s="144"/>
      <c r="J40" s="144"/>
      <c r="K40" s="150" t="str">
        <f t="shared" si="0"/>
        <v> </v>
      </c>
      <c r="L40" s="162">
        <v>25</v>
      </c>
      <c r="M40" s="144">
        <v>21</v>
      </c>
      <c r="N40" s="144">
        <v>254</v>
      </c>
      <c r="O40" s="144">
        <v>55</v>
      </c>
      <c r="P40" s="150">
        <f t="shared" si="1"/>
        <v>21.7</v>
      </c>
      <c r="Q40" s="162">
        <v>6</v>
      </c>
      <c r="R40" s="144">
        <v>3</v>
      </c>
      <c r="S40" s="144">
        <v>30</v>
      </c>
      <c r="T40" s="144">
        <v>5</v>
      </c>
      <c r="U40" s="150">
        <f t="shared" si="2"/>
        <v>16.7</v>
      </c>
      <c r="V40" s="137">
        <v>50</v>
      </c>
      <c r="W40" s="144">
        <v>3</v>
      </c>
      <c r="X40" s="174">
        <f t="shared" si="3"/>
        <v>6</v>
      </c>
      <c r="Y40" s="144">
        <v>50</v>
      </c>
      <c r="Z40" s="144">
        <v>3</v>
      </c>
      <c r="AA40" s="150">
        <f t="shared" si="4"/>
        <v>6</v>
      </c>
      <c r="AC40" s="110"/>
      <c r="AD40" s="110"/>
      <c r="AE40" s="7"/>
      <c r="AF40" s="7"/>
      <c r="AG40" s="7"/>
    </row>
    <row r="41" spans="1:33" s="61" customFormat="1" ht="15" customHeight="1">
      <c r="A41" s="111">
        <v>28</v>
      </c>
      <c r="B41" s="115">
        <v>365</v>
      </c>
      <c r="C41" s="12" t="s">
        <v>70</v>
      </c>
      <c r="D41" s="4" t="s">
        <v>101</v>
      </c>
      <c r="E41" s="111">
        <v>40</v>
      </c>
      <c r="F41" s="30" t="s">
        <v>261</v>
      </c>
      <c r="G41" s="144">
        <v>29</v>
      </c>
      <c r="H41" s="144">
        <v>25</v>
      </c>
      <c r="I41" s="144">
        <v>399</v>
      </c>
      <c r="J41" s="144">
        <v>86</v>
      </c>
      <c r="K41" s="150">
        <f t="shared" si="0"/>
        <v>21.6</v>
      </c>
      <c r="L41" s="162">
        <v>29</v>
      </c>
      <c r="M41" s="144">
        <v>25</v>
      </c>
      <c r="N41" s="144">
        <v>399</v>
      </c>
      <c r="O41" s="144">
        <v>86</v>
      </c>
      <c r="P41" s="150">
        <f t="shared" si="1"/>
        <v>21.6</v>
      </c>
      <c r="Q41" s="162">
        <v>6</v>
      </c>
      <c r="R41" s="144">
        <v>4</v>
      </c>
      <c r="S41" s="144">
        <v>56</v>
      </c>
      <c r="T41" s="144">
        <v>7</v>
      </c>
      <c r="U41" s="150">
        <f t="shared" si="2"/>
        <v>12.5</v>
      </c>
      <c r="V41" s="137">
        <v>18</v>
      </c>
      <c r="W41" s="144">
        <v>1</v>
      </c>
      <c r="X41" s="174">
        <f t="shared" si="3"/>
        <v>5.6</v>
      </c>
      <c r="Y41" s="144">
        <v>15</v>
      </c>
      <c r="Z41" s="144">
        <v>1</v>
      </c>
      <c r="AA41" s="150">
        <f t="shared" si="4"/>
        <v>6.7</v>
      </c>
      <c r="AC41" s="110"/>
      <c r="AD41" s="110"/>
      <c r="AE41" s="7"/>
      <c r="AF41" s="7"/>
      <c r="AG41" s="7"/>
    </row>
    <row r="42" spans="1:33" s="61" customFormat="1" ht="15" customHeight="1">
      <c r="A42" s="111">
        <v>28</v>
      </c>
      <c r="B42" s="115">
        <v>381</v>
      </c>
      <c r="C42" s="12" t="s">
        <v>70</v>
      </c>
      <c r="D42" s="4" t="s">
        <v>102</v>
      </c>
      <c r="E42" s="111"/>
      <c r="F42" s="30"/>
      <c r="G42" s="144"/>
      <c r="H42" s="144"/>
      <c r="I42" s="144"/>
      <c r="J42" s="144"/>
      <c r="K42" s="150" t="str">
        <f t="shared" si="0"/>
        <v> </v>
      </c>
      <c r="L42" s="162">
        <v>18</v>
      </c>
      <c r="M42" s="144">
        <v>14</v>
      </c>
      <c r="N42" s="144">
        <v>199</v>
      </c>
      <c r="O42" s="144">
        <v>48</v>
      </c>
      <c r="P42" s="150">
        <f t="shared" si="1"/>
        <v>24.1</v>
      </c>
      <c r="Q42" s="162">
        <v>6</v>
      </c>
      <c r="R42" s="144">
        <v>4</v>
      </c>
      <c r="S42" s="144">
        <v>37</v>
      </c>
      <c r="T42" s="144">
        <v>5</v>
      </c>
      <c r="U42" s="150">
        <f t="shared" si="2"/>
        <v>13.5</v>
      </c>
      <c r="V42" s="137">
        <v>28</v>
      </c>
      <c r="W42" s="144">
        <v>1</v>
      </c>
      <c r="X42" s="174">
        <f t="shared" si="3"/>
        <v>3.6</v>
      </c>
      <c r="Y42" s="144">
        <v>28</v>
      </c>
      <c r="Z42" s="144">
        <v>1</v>
      </c>
      <c r="AA42" s="150">
        <f t="shared" si="4"/>
        <v>3.6</v>
      </c>
      <c r="AC42" s="110"/>
      <c r="AD42" s="110"/>
      <c r="AE42" s="7"/>
      <c r="AF42" s="7"/>
      <c r="AG42" s="7"/>
    </row>
    <row r="43" spans="1:33" s="61" customFormat="1" ht="15" customHeight="1">
      <c r="A43" s="111">
        <v>28</v>
      </c>
      <c r="B43" s="115">
        <v>382</v>
      </c>
      <c r="C43" s="12" t="s">
        <v>70</v>
      </c>
      <c r="D43" s="4" t="s">
        <v>103</v>
      </c>
      <c r="E43" s="111">
        <v>40</v>
      </c>
      <c r="F43" s="30" t="s">
        <v>258</v>
      </c>
      <c r="G43" s="144">
        <v>39</v>
      </c>
      <c r="H43" s="144">
        <v>34</v>
      </c>
      <c r="I43" s="144">
        <v>475</v>
      </c>
      <c r="J43" s="144">
        <v>138</v>
      </c>
      <c r="K43" s="150">
        <f t="shared" si="0"/>
        <v>29.1</v>
      </c>
      <c r="L43" s="162">
        <v>15</v>
      </c>
      <c r="M43" s="144">
        <v>14</v>
      </c>
      <c r="N43" s="144">
        <v>138</v>
      </c>
      <c r="O43" s="144">
        <v>42</v>
      </c>
      <c r="P43" s="150">
        <f t="shared" si="1"/>
        <v>30.4</v>
      </c>
      <c r="Q43" s="162">
        <v>5</v>
      </c>
      <c r="R43" s="144">
        <v>3</v>
      </c>
      <c r="S43" s="144">
        <v>24</v>
      </c>
      <c r="T43" s="144">
        <v>5</v>
      </c>
      <c r="U43" s="150">
        <f t="shared" si="2"/>
        <v>20.8</v>
      </c>
      <c r="V43" s="137">
        <v>19</v>
      </c>
      <c r="W43" s="144">
        <v>0</v>
      </c>
      <c r="X43" s="174">
        <f t="shared" si="3"/>
        <v>0</v>
      </c>
      <c r="Y43" s="144">
        <v>19</v>
      </c>
      <c r="Z43" s="144">
        <v>0</v>
      </c>
      <c r="AA43" s="150">
        <f t="shared" si="4"/>
        <v>0</v>
      </c>
      <c r="AC43" s="110"/>
      <c r="AD43" s="110"/>
      <c r="AE43" s="7"/>
      <c r="AF43" s="7"/>
      <c r="AG43" s="7"/>
    </row>
    <row r="44" spans="1:33" s="61" customFormat="1" ht="15" customHeight="1">
      <c r="A44" s="111">
        <v>28</v>
      </c>
      <c r="B44" s="115">
        <v>442</v>
      </c>
      <c r="C44" s="12" t="s">
        <v>70</v>
      </c>
      <c r="D44" s="4" t="s">
        <v>104</v>
      </c>
      <c r="E44" s="111"/>
      <c r="F44" s="30"/>
      <c r="G44" s="144"/>
      <c r="H44" s="144"/>
      <c r="I44" s="144"/>
      <c r="J44" s="144"/>
      <c r="K44" s="150" t="str">
        <f t="shared" si="0"/>
        <v> </v>
      </c>
      <c r="L44" s="162">
        <v>16</v>
      </c>
      <c r="M44" s="144">
        <v>9</v>
      </c>
      <c r="N44" s="144">
        <v>195</v>
      </c>
      <c r="O44" s="144">
        <v>22</v>
      </c>
      <c r="P44" s="150">
        <f t="shared" si="1"/>
        <v>11.3</v>
      </c>
      <c r="Q44" s="162">
        <v>5</v>
      </c>
      <c r="R44" s="144">
        <v>1</v>
      </c>
      <c r="S44" s="144">
        <v>36</v>
      </c>
      <c r="T44" s="144">
        <v>1</v>
      </c>
      <c r="U44" s="150">
        <f t="shared" si="2"/>
        <v>2.8</v>
      </c>
      <c r="V44" s="137">
        <v>14</v>
      </c>
      <c r="W44" s="144">
        <v>1</v>
      </c>
      <c r="X44" s="174">
        <f t="shared" si="3"/>
        <v>7.1</v>
      </c>
      <c r="Y44" s="144">
        <v>14</v>
      </c>
      <c r="Z44" s="144">
        <v>1</v>
      </c>
      <c r="AA44" s="150">
        <f t="shared" si="4"/>
        <v>7.1</v>
      </c>
      <c r="AC44" s="110"/>
      <c r="AD44" s="110"/>
      <c r="AE44" s="7"/>
      <c r="AF44" s="7"/>
      <c r="AG44" s="7"/>
    </row>
    <row r="45" spans="1:33" s="61" customFormat="1" ht="15" customHeight="1">
      <c r="A45" s="111">
        <v>28</v>
      </c>
      <c r="B45" s="115">
        <v>443</v>
      </c>
      <c r="C45" s="12" t="s">
        <v>70</v>
      </c>
      <c r="D45" s="4" t="s">
        <v>105</v>
      </c>
      <c r="E45" s="111"/>
      <c r="F45" s="30"/>
      <c r="G45" s="144"/>
      <c r="H45" s="144"/>
      <c r="I45" s="144"/>
      <c r="J45" s="144"/>
      <c r="K45" s="150" t="str">
        <f t="shared" si="0"/>
        <v> </v>
      </c>
      <c r="L45" s="162">
        <v>13</v>
      </c>
      <c r="M45" s="144">
        <v>10</v>
      </c>
      <c r="N45" s="144">
        <v>204</v>
      </c>
      <c r="O45" s="144">
        <v>27</v>
      </c>
      <c r="P45" s="150">
        <f t="shared" si="1"/>
        <v>13.2</v>
      </c>
      <c r="Q45" s="162">
        <v>5</v>
      </c>
      <c r="R45" s="144">
        <v>2</v>
      </c>
      <c r="S45" s="144">
        <v>32</v>
      </c>
      <c r="T45" s="144">
        <v>3</v>
      </c>
      <c r="U45" s="150">
        <f t="shared" si="2"/>
        <v>9.4</v>
      </c>
      <c r="V45" s="137">
        <v>13</v>
      </c>
      <c r="W45" s="144">
        <v>0</v>
      </c>
      <c r="X45" s="174">
        <f t="shared" si="3"/>
        <v>0</v>
      </c>
      <c r="Y45" s="144">
        <v>13</v>
      </c>
      <c r="Z45" s="144">
        <v>0</v>
      </c>
      <c r="AA45" s="150">
        <f t="shared" si="4"/>
        <v>0</v>
      </c>
      <c r="AC45" s="110"/>
      <c r="AD45" s="110"/>
      <c r="AE45" s="7"/>
      <c r="AF45" s="7"/>
      <c r="AG45" s="7"/>
    </row>
    <row r="46" spans="1:33" s="61" customFormat="1" ht="15" customHeight="1">
      <c r="A46" s="111">
        <v>28</v>
      </c>
      <c r="B46" s="115">
        <v>446</v>
      </c>
      <c r="C46" s="12" t="s">
        <v>70</v>
      </c>
      <c r="D46" s="4" t="s">
        <v>106</v>
      </c>
      <c r="E46" s="111"/>
      <c r="F46" s="30"/>
      <c r="G46" s="144"/>
      <c r="H46" s="144"/>
      <c r="I46" s="144"/>
      <c r="J46" s="144"/>
      <c r="K46" s="150" t="str">
        <f t="shared" si="0"/>
        <v> </v>
      </c>
      <c r="L46" s="162">
        <v>19</v>
      </c>
      <c r="M46" s="144">
        <v>15</v>
      </c>
      <c r="N46" s="144">
        <v>251</v>
      </c>
      <c r="O46" s="144">
        <v>51</v>
      </c>
      <c r="P46" s="150">
        <f t="shared" si="1"/>
        <v>20.3</v>
      </c>
      <c r="Q46" s="162">
        <v>5</v>
      </c>
      <c r="R46" s="144">
        <v>2</v>
      </c>
      <c r="S46" s="144">
        <v>36</v>
      </c>
      <c r="T46" s="144">
        <v>2</v>
      </c>
      <c r="U46" s="150">
        <f t="shared" si="2"/>
        <v>5.6</v>
      </c>
      <c r="V46" s="137">
        <v>71</v>
      </c>
      <c r="W46" s="144">
        <v>12</v>
      </c>
      <c r="X46" s="174">
        <f t="shared" si="3"/>
        <v>16.9</v>
      </c>
      <c r="Y46" s="144">
        <v>37</v>
      </c>
      <c r="Z46" s="144">
        <v>1</v>
      </c>
      <c r="AA46" s="150">
        <f t="shared" si="4"/>
        <v>2.7</v>
      </c>
      <c r="AC46" s="110"/>
      <c r="AD46" s="110"/>
      <c r="AE46" s="7"/>
      <c r="AF46" s="7"/>
      <c r="AG46" s="7"/>
    </row>
    <row r="47" spans="1:33" s="61" customFormat="1" ht="15" customHeight="1">
      <c r="A47" s="111">
        <v>28</v>
      </c>
      <c r="B47" s="115">
        <v>464</v>
      </c>
      <c r="C47" s="12" t="s">
        <v>70</v>
      </c>
      <c r="D47" s="4" t="s">
        <v>107</v>
      </c>
      <c r="E47" s="111"/>
      <c r="F47" s="30"/>
      <c r="G47" s="144"/>
      <c r="H47" s="144"/>
      <c r="I47" s="144"/>
      <c r="J47" s="144"/>
      <c r="K47" s="150" t="str">
        <f t="shared" si="0"/>
        <v> </v>
      </c>
      <c r="L47" s="162">
        <v>15</v>
      </c>
      <c r="M47" s="144">
        <v>9</v>
      </c>
      <c r="N47" s="144">
        <v>159</v>
      </c>
      <c r="O47" s="144">
        <v>23</v>
      </c>
      <c r="P47" s="150">
        <f t="shared" si="1"/>
        <v>14.5</v>
      </c>
      <c r="Q47" s="162">
        <v>5</v>
      </c>
      <c r="R47" s="144">
        <v>3</v>
      </c>
      <c r="S47" s="144">
        <v>34</v>
      </c>
      <c r="T47" s="144">
        <v>4</v>
      </c>
      <c r="U47" s="150">
        <f t="shared" si="2"/>
        <v>11.8</v>
      </c>
      <c r="V47" s="137">
        <v>25</v>
      </c>
      <c r="W47" s="144">
        <v>1</v>
      </c>
      <c r="X47" s="174">
        <f t="shared" si="3"/>
        <v>4</v>
      </c>
      <c r="Y47" s="144">
        <v>22</v>
      </c>
      <c r="Z47" s="144">
        <v>1</v>
      </c>
      <c r="AA47" s="150">
        <f t="shared" si="4"/>
        <v>4.5</v>
      </c>
      <c r="AC47" s="110"/>
      <c r="AD47" s="110"/>
      <c r="AE47" s="7"/>
      <c r="AF47" s="7"/>
      <c r="AG47" s="7"/>
    </row>
    <row r="48" spans="1:33" s="61" customFormat="1" ht="15" customHeight="1">
      <c r="A48" s="111">
        <v>28</v>
      </c>
      <c r="B48" s="115">
        <v>481</v>
      </c>
      <c r="C48" s="12" t="s">
        <v>70</v>
      </c>
      <c r="D48" s="4" t="s">
        <v>108</v>
      </c>
      <c r="E48" s="111"/>
      <c r="F48" s="30"/>
      <c r="G48" s="144"/>
      <c r="H48" s="144"/>
      <c r="I48" s="144"/>
      <c r="J48" s="144"/>
      <c r="K48" s="150" t="str">
        <f t="shared" si="0"/>
        <v> </v>
      </c>
      <c r="L48" s="162">
        <v>20</v>
      </c>
      <c r="M48" s="144">
        <v>12</v>
      </c>
      <c r="N48" s="144">
        <v>232</v>
      </c>
      <c r="O48" s="144">
        <v>37</v>
      </c>
      <c r="P48" s="150">
        <f t="shared" si="1"/>
        <v>15.9</v>
      </c>
      <c r="Q48" s="162">
        <v>6</v>
      </c>
      <c r="R48" s="144">
        <v>1</v>
      </c>
      <c r="S48" s="144">
        <v>36</v>
      </c>
      <c r="T48" s="144">
        <v>1</v>
      </c>
      <c r="U48" s="150">
        <f t="shared" si="2"/>
        <v>2.8</v>
      </c>
      <c r="V48" s="137">
        <v>35</v>
      </c>
      <c r="W48" s="144">
        <v>4</v>
      </c>
      <c r="X48" s="174">
        <f>IF(V48=""," ",ROUND(W48/V48*100,1))</f>
        <v>11.4</v>
      </c>
      <c r="Y48" s="144">
        <v>29</v>
      </c>
      <c r="Z48" s="144">
        <v>2</v>
      </c>
      <c r="AA48" s="150">
        <f t="shared" si="4"/>
        <v>6.9</v>
      </c>
      <c r="AC48" s="110"/>
      <c r="AD48" s="110"/>
      <c r="AE48" s="7"/>
      <c r="AF48" s="7"/>
      <c r="AG48" s="7"/>
    </row>
    <row r="49" spans="1:33" s="61" customFormat="1" ht="15" customHeight="1">
      <c r="A49" s="111">
        <v>28</v>
      </c>
      <c r="B49" s="115">
        <v>501</v>
      </c>
      <c r="C49" s="12" t="s">
        <v>70</v>
      </c>
      <c r="D49" s="4" t="s">
        <v>109</v>
      </c>
      <c r="E49" s="111"/>
      <c r="F49" s="30"/>
      <c r="G49" s="144"/>
      <c r="H49" s="144"/>
      <c r="I49" s="144"/>
      <c r="J49" s="144"/>
      <c r="K49" s="150" t="str">
        <f t="shared" si="0"/>
        <v> </v>
      </c>
      <c r="L49" s="162">
        <v>19</v>
      </c>
      <c r="M49" s="144">
        <v>10</v>
      </c>
      <c r="N49" s="144">
        <v>260</v>
      </c>
      <c r="O49" s="144">
        <v>33</v>
      </c>
      <c r="P49" s="150">
        <f t="shared" si="1"/>
        <v>12.7</v>
      </c>
      <c r="Q49" s="162">
        <v>5</v>
      </c>
      <c r="R49" s="144">
        <v>1</v>
      </c>
      <c r="S49" s="144">
        <v>35</v>
      </c>
      <c r="T49" s="144">
        <v>1</v>
      </c>
      <c r="U49" s="150">
        <f t="shared" si="2"/>
        <v>2.9</v>
      </c>
      <c r="V49" s="137">
        <v>20</v>
      </c>
      <c r="W49" s="144">
        <v>0</v>
      </c>
      <c r="X49" s="174">
        <f t="shared" si="3"/>
        <v>0</v>
      </c>
      <c r="Y49" s="144">
        <v>17</v>
      </c>
      <c r="Z49" s="144">
        <v>0</v>
      </c>
      <c r="AA49" s="150">
        <f t="shared" si="4"/>
        <v>0</v>
      </c>
      <c r="AC49" s="110"/>
      <c r="AD49" s="110"/>
      <c r="AE49" s="7"/>
      <c r="AF49" s="7"/>
      <c r="AG49" s="7"/>
    </row>
    <row r="50" spans="1:33" s="61" customFormat="1" ht="15" customHeight="1">
      <c r="A50" s="111">
        <v>28</v>
      </c>
      <c r="B50" s="115">
        <v>585</v>
      </c>
      <c r="C50" s="12" t="s">
        <v>70</v>
      </c>
      <c r="D50" s="4" t="s">
        <v>110</v>
      </c>
      <c r="E50" s="111">
        <v>40</v>
      </c>
      <c r="F50" s="30" t="s">
        <v>261</v>
      </c>
      <c r="G50" s="144">
        <v>14</v>
      </c>
      <c r="H50" s="144">
        <v>9</v>
      </c>
      <c r="I50" s="144">
        <v>194</v>
      </c>
      <c r="J50" s="144">
        <v>36</v>
      </c>
      <c r="K50" s="150">
        <f t="shared" si="0"/>
        <v>18.6</v>
      </c>
      <c r="L50" s="162">
        <v>14</v>
      </c>
      <c r="M50" s="144">
        <v>9</v>
      </c>
      <c r="N50" s="144">
        <v>194</v>
      </c>
      <c r="O50" s="144">
        <v>35</v>
      </c>
      <c r="P50" s="150">
        <f t="shared" si="1"/>
        <v>18</v>
      </c>
      <c r="Q50" s="162">
        <v>5</v>
      </c>
      <c r="R50" s="144">
        <v>3</v>
      </c>
      <c r="S50" s="144">
        <v>39</v>
      </c>
      <c r="T50" s="144">
        <v>4</v>
      </c>
      <c r="U50" s="150">
        <f t="shared" si="2"/>
        <v>10.3</v>
      </c>
      <c r="V50" s="137">
        <v>31</v>
      </c>
      <c r="W50" s="144">
        <v>2</v>
      </c>
      <c r="X50" s="174">
        <f t="shared" si="3"/>
        <v>6.5</v>
      </c>
      <c r="Y50" s="144">
        <v>26</v>
      </c>
      <c r="Z50" s="144">
        <v>1</v>
      </c>
      <c r="AA50" s="150">
        <f t="shared" si="4"/>
        <v>3.8</v>
      </c>
      <c r="AC50" s="110"/>
      <c r="AD50" s="110"/>
      <c r="AE50" s="7"/>
      <c r="AF50" s="7"/>
      <c r="AG50" s="7"/>
    </row>
    <row r="51" spans="1:33" s="61" customFormat="1" ht="15" customHeight="1" thickBot="1">
      <c r="A51" s="123">
        <v>28</v>
      </c>
      <c r="B51" s="152">
        <v>586</v>
      </c>
      <c r="C51" s="29" t="s">
        <v>70</v>
      </c>
      <c r="D51" s="45" t="s">
        <v>111</v>
      </c>
      <c r="E51" s="123">
        <v>30</v>
      </c>
      <c r="F51" s="31" t="s">
        <v>257</v>
      </c>
      <c r="G51" s="146">
        <v>51</v>
      </c>
      <c r="H51" s="144">
        <v>41</v>
      </c>
      <c r="I51" s="146">
        <v>623</v>
      </c>
      <c r="J51" s="144">
        <v>121</v>
      </c>
      <c r="K51" s="150">
        <f t="shared" si="0"/>
        <v>19.4</v>
      </c>
      <c r="L51" s="163">
        <v>26</v>
      </c>
      <c r="M51" s="144">
        <v>22</v>
      </c>
      <c r="N51" s="146">
        <v>326</v>
      </c>
      <c r="O51" s="144">
        <v>60</v>
      </c>
      <c r="P51" s="150">
        <f t="shared" si="1"/>
        <v>18.4</v>
      </c>
      <c r="Q51" s="163">
        <v>5</v>
      </c>
      <c r="R51" s="144">
        <v>2</v>
      </c>
      <c r="S51" s="146">
        <v>36</v>
      </c>
      <c r="T51" s="144">
        <v>2</v>
      </c>
      <c r="U51" s="150">
        <f t="shared" si="2"/>
        <v>5.6</v>
      </c>
      <c r="V51" s="139">
        <v>41</v>
      </c>
      <c r="W51" s="144">
        <v>11</v>
      </c>
      <c r="X51" s="174">
        <f t="shared" si="3"/>
        <v>26.8</v>
      </c>
      <c r="Y51" s="144">
        <v>29</v>
      </c>
      <c r="Z51" s="144">
        <v>7</v>
      </c>
      <c r="AA51" s="150">
        <f t="shared" si="4"/>
        <v>24.1</v>
      </c>
      <c r="AC51" s="110"/>
      <c r="AD51" s="110"/>
      <c r="AE51" s="7"/>
      <c r="AF51" s="7"/>
      <c r="AG51" s="7"/>
    </row>
    <row r="52" spans="1:27" s="61" customFormat="1" ht="18" customHeight="1" thickBot="1">
      <c r="A52" s="126"/>
      <c r="B52" s="133"/>
      <c r="C52" s="89"/>
      <c r="D52" s="90" t="s">
        <v>113</v>
      </c>
      <c r="E52" s="156"/>
      <c r="F52" s="81"/>
      <c r="G52" s="159"/>
      <c r="H52" s="159"/>
      <c r="I52" s="159"/>
      <c r="J52" s="159"/>
      <c r="K52" s="168"/>
      <c r="L52" s="148">
        <f>SUM(L11:L51)</f>
        <v>1172</v>
      </c>
      <c r="M52" s="148">
        <f>SUM(M11:M51)</f>
        <v>970</v>
      </c>
      <c r="N52" s="148">
        <f>SUM(N11:N51)</f>
        <v>18199</v>
      </c>
      <c r="O52" s="148">
        <f>SUM(O11:O51)</f>
        <v>4264</v>
      </c>
      <c r="P52" s="151">
        <f>IF(L52=" "," ",ROUND(O52/N52*100,1))</f>
        <v>23.4</v>
      </c>
      <c r="Q52" s="148">
        <f>SUM(Q11:Q51)</f>
        <v>228</v>
      </c>
      <c r="R52" s="148">
        <f>SUM(R11:R51)</f>
        <v>116</v>
      </c>
      <c r="S52" s="148">
        <f>SUM(S11:S51)</f>
        <v>1731</v>
      </c>
      <c r="T52" s="148">
        <f>SUM(T11:T51)</f>
        <v>166</v>
      </c>
      <c r="U52" s="151">
        <f>IF(Q52=""," ",ROUND(T52/S52*100,1))</f>
        <v>9.6</v>
      </c>
      <c r="V52" s="164"/>
      <c r="W52" s="159"/>
      <c r="X52" s="175"/>
      <c r="Y52" s="159"/>
      <c r="Z52" s="159"/>
      <c r="AA52" s="168"/>
    </row>
    <row r="53" spans="1:27" s="61" customFormat="1" ht="15" customHeight="1">
      <c r="A53" s="153">
        <v>28</v>
      </c>
      <c r="B53" s="154"/>
      <c r="C53" s="36" t="s">
        <v>70</v>
      </c>
      <c r="D53" s="10" t="s">
        <v>80</v>
      </c>
      <c r="E53" s="157"/>
      <c r="F53" s="32"/>
      <c r="G53" s="160"/>
      <c r="H53" s="160"/>
      <c r="I53" s="160"/>
      <c r="J53" s="160"/>
      <c r="K53" s="169"/>
      <c r="L53" s="163"/>
      <c r="M53" s="144"/>
      <c r="N53" s="146"/>
      <c r="O53" s="144"/>
      <c r="P53" s="171" t="str">
        <f>IF(L53=""," ",ROUND(O53/N53*100,1))</f>
        <v> </v>
      </c>
      <c r="Q53" s="163">
        <v>1</v>
      </c>
      <c r="R53" s="144">
        <v>0</v>
      </c>
      <c r="S53" s="146">
        <v>3</v>
      </c>
      <c r="T53" s="144">
        <v>0</v>
      </c>
      <c r="U53" s="173">
        <f>IF(Q53=""," ",ROUND(T53/S53*100,1))</f>
        <v>0</v>
      </c>
      <c r="V53" s="165"/>
      <c r="W53" s="160"/>
      <c r="X53" s="176"/>
      <c r="Y53" s="160"/>
      <c r="Z53" s="160"/>
      <c r="AA53" s="169"/>
    </row>
    <row r="54" spans="1:27" s="61" customFormat="1" ht="15" customHeight="1">
      <c r="A54" s="153">
        <v>28</v>
      </c>
      <c r="B54" s="154"/>
      <c r="C54" s="36" t="s">
        <v>70</v>
      </c>
      <c r="D54" s="10" t="s">
        <v>81</v>
      </c>
      <c r="E54" s="157"/>
      <c r="F54" s="32"/>
      <c r="G54" s="160"/>
      <c r="H54" s="160"/>
      <c r="I54" s="160"/>
      <c r="J54" s="160"/>
      <c r="K54" s="169"/>
      <c r="L54" s="163">
        <v>1</v>
      </c>
      <c r="M54" s="144">
        <v>0</v>
      </c>
      <c r="N54" s="146">
        <v>39</v>
      </c>
      <c r="O54" s="144">
        <v>0</v>
      </c>
      <c r="P54" s="150">
        <f>IF(L54=""," ",ROUND(O54/N54*100,1))</f>
        <v>0</v>
      </c>
      <c r="Q54" s="163">
        <v>1</v>
      </c>
      <c r="R54" s="144">
        <v>1</v>
      </c>
      <c r="S54" s="146">
        <v>3</v>
      </c>
      <c r="T54" s="144">
        <v>1</v>
      </c>
      <c r="U54" s="172">
        <f>IF(Q54=""," ",ROUND(T54/S54*100,1))</f>
        <v>33.3</v>
      </c>
      <c r="V54" s="165"/>
      <c r="W54" s="160"/>
      <c r="X54" s="176"/>
      <c r="Y54" s="160"/>
      <c r="Z54" s="160"/>
      <c r="AA54" s="169"/>
    </row>
    <row r="55" spans="1:27" s="61" customFormat="1" ht="15" customHeight="1">
      <c r="A55" s="153">
        <v>28</v>
      </c>
      <c r="B55" s="154"/>
      <c r="C55" s="36" t="s">
        <v>70</v>
      </c>
      <c r="D55" s="10" t="s">
        <v>82</v>
      </c>
      <c r="E55" s="157"/>
      <c r="F55" s="32"/>
      <c r="G55" s="160"/>
      <c r="H55" s="160"/>
      <c r="I55" s="160"/>
      <c r="J55" s="160"/>
      <c r="K55" s="169"/>
      <c r="L55" s="163">
        <v>1</v>
      </c>
      <c r="M55" s="144">
        <v>0</v>
      </c>
      <c r="N55" s="146">
        <v>28</v>
      </c>
      <c r="O55" s="144">
        <v>0</v>
      </c>
      <c r="P55" s="172">
        <f aca="true" t="shared" si="5" ref="P55:P62">IF(L55=""," ",ROUND(O55/N55*100,1))</f>
        <v>0</v>
      </c>
      <c r="Q55" s="163"/>
      <c r="R55" s="144"/>
      <c r="S55" s="146"/>
      <c r="T55" s="144"/>
      <c r="U55" s="172" t="str">
        <f aca="true" t="shared" si="6" ref="U55:U62">IF(Q55=""," ",ROUND(T55/S55*100,1))</f>
        <v> </v>
      </c>
      <c r="V55" s="165"/>
      <c r="W55" s="160"/>
      <c r="X55" s="176"/>
      <c r="Y55" s="160"/>
      <c r="Z55" s="160"/>
      <c r="AA55" s="169"/>
    </row>
    <row r="56" spans="1:27" s="61" customFormat="1" ht="15" customHeight="1">
      <c r="A56" s="153">
        <v>28</v>
      </c>
      <c r="B56" s="154"/>
      <c r="C56" s="36" t="s">
        <v>70</v>
      </c>
      <c r="D56" s="10" t="s">
        <v>83</v>
      </c>
      <c r="E56" s="157"/>
      <c r="F56" s="32"/>
      <c r="G56" s="160"/>
      <c r="H56" s="160"/>
      <c r="I56" s="160"/>
      <c r="J56" s="160"/>
      <c r="K56" s="169"/>
      <c r="L56" s="163">
        <v>6</v>
      </c>
      <c r="M56" s="144">
        <v>3</v>
      </c>
      <c r="N56" s="146">
        <v>123</v>
      </c>
      <c r="O56" s="144">
        <v>38</v>
      </c>
      <c r="P56" s="172">
        <f t="shared" si="5"/>
        <v>30.9</v>
      </c>
      <c r="Q56" s="163"/>
      <c r="R56" s="144"/>
      <c r="S56" s="146"/>
      <c r="T56" s="144"/>
      <c r="U56" s="172" t="str">
        <f t="shared" si="6"/>
        <v> </v>
      </c>
      <c r="V56" s="165"/>
      <c r="W56" s="160"/>
      <c r="X56" s="176"/>
      <c r="Y56" s="160"/>
      <c r="Z56" s="160"/>
      <c r="AA56" s="169"/>
    </row>
    <row r="57" spans="1:27" s="61" customFormat="1" ht="15" customHeight="1">
      <c r="A57" s="153">
        <v>28</v>
      </c>
      <c r="B57" s="154"/>
      <c r="C57" s="36" t="s">
        <v>70</v>
      </c>
      <c r="D57" s="10" t="s">
        <v>93</v>
      </c>
      <c r="E57" s="157"/>
      <c r="F57" s="32"/>
      <c r="G57" s="160"/>
      <c r="H57" s="160"/>
      <c r="I57" s="160"/>
      <c r="J57" s="160"/>
      <c r="K57" s="169"/>
      <c r="L57" s="163">
        <v>1</v>
      </c>
      <c r="M57" s="144">
        <v>0</v>
      </c>
      <c r="N57" s="146">
        <v>5</v>
      </c>
      <c r="O57" s="144">
        <v>0</v>
      </c>
      <c r="P57" s="172">
        <f t="shared" si="5"/>
        <v>0</v>
      </c>
      <c r="Q57" s="163">
        <v>1</v>
      </c>
      <c r="R57" s="144">
        <v>0</v>
      </c>
      <c r="S57" s="146">
        <v>3</v>
      </c>
      <c r="T57" s="144">
        <v>0</v>
      </c>
      <c r="U57" s="172">
        <f t="shared" si="6"/>
        <v>0</v>
      </c>
      <c r="V57" s="165"/>
      <c r="W57" s="160"/>
      <c r="X57" s="176"/>
      <c r="Y57" s="160"/>
      <c r="Z57" s="160"/>
      <c r="AA57" s="169"/>
    </row>
    <row r="58" spans="1:27" s="61" customFormat="1" ht="15" customHeight="1">
      <c r="A58" s="153">
        <v>28</v>
      </c>
      <c r="B58" s="154"/>
      <c r="C58" s="36" t="s">
        <v>70</v>
      </c>
      <c r="D58" s="10" t="s">
        <v>95</v>
      </c>
      <c r="E58" s="157"/>
      <c r="F58" s="32"/>
      <c r="G58" s="160"/>
      <c r="H58" s="160"/>
      <c r="I58" s="160"/>
      <c r="J58" s="160"/>
      <c r="K58" s="169"/>
      <c r="L58" s="163">
        <v>1</v>
      </c>
      <c r="M58" s="144">
        <v>0</v>
      </c>
      <c r="N58" s="146">
        <v>38</v>
      </c>
      <c r="O58" s="144">
        <v>0</v>
      </c>
      <c r="P58" s="172">
        <f t="shared" si="5"/>
        <v>0</v>
      </c>
      <c r="Q58" s="163"/>
      <c r="R58" s="144"/>
      <c r="S58" s="146"/>
      <c r="T58" s="144"/>
      <c r="U58" s="172" t="str">
        <f t="shared" si="6"/>
        <v> </v>
      </c>
      <c r="V58" s="165"/>
      <c r="W58" s="160"/>
      <c r="X58" s="176"/>
      <c r="Y58" s="160"/>
      <c r="Z58" s="160"/>
      <c r="AA58" s="169"/>
    </row>
    <row r="59" spans="1:27" s="61" customFormat="1" ht="15" customHeight="1">
      <c r="A59" s="153">
        <v>28</v>
      </c>
      <c r="B59" s="154"/>
      <c r="C59" s="36" t="s">
        <v>208</v>
      </c>
      <c r="D59" s="10" t="s">
        <v>97</v>
      </c>
      <c r="E59" s="157"/>
      <c r="F59" s="32"/>
      <c r="G59" s="160"/>
      <c r="H59" s="160"/>
      <c r="I59" s="160"/>
      <c r="J59" s="160"/>
      <c r="K59" s="169"/>
      <c r="L59" s="163"/>
      <c r="M59" s="144"/>
      <c r="N59" s="146"/>
      <c r="O59" s="144"/>
      <c r="P59" s="172" t="str">
        <f t="shared" si="5"/>
        <v> </v>
      </c>
      <c r="Q59" s="163">
        <v>2</v>
      </c>
      <c r="R59" s="144">
        <v>0</v>
      </c>
      <c r="S59" s="146">
        <v>6</v>
      </c>
      <c r="T59" s="144">
        <v>0</v>
      </c>
      <c r="U59" s="172">
        <f t="shared" si="6"/>
        <v>0</v>
      </c>
      <c r="V59" s="165"/>
      <c r="W59" s="160"/>
      <c r="X59" s="176"/>
      <c r="Y59" s="160"/>
      <c r="Z59" s="160"/>
      <c r="AA59" s="169"/>
    </row>
    <row r="60" spans="1:27" s="61" customFormat="1" ht="15" customHeight="1">
      <c r="A60" s="153">
        <v>28</v>
      </c>
      <c r="B60" s="154"/>
      <c r="C60" s="36" t="s">
        <v>70</v>
      </c>
      <c r="D60" s="10" t="s">
        <v>99</v>
      </c>
      <c r="E60" s="157"/>
      <c r="F60" s="32"/>
      <c r="G60" s="160"/>
      <c r="H60" s="160"/>
      <c r="I60" s="160"/>
      <c r="J60" s="160"/>
      <c r="K60" s="169"/>
      <c r="L60" s="163"/>
      <c r="M60" s="144"/>
      <c r="N60" s="146"/>
      <c r="O60" s="144"/>
      <c r="P60" s="172" t="str">
        <f t="shared" si="5"/>
        <v> </v>
      </c>
      <c r="Q60" s="163">
        <v>1</v>
      </c>
      <c r="R60" s="144">
        <v>1</v>
      </c>
      <c r="S60" s="146">
        <v>3</v>
      </c>
      <c r="T60" s="144">
        <v>1</v>
      </c>
      <c r="U60" s="172">
        <f t="shared" si="6"/>
        <v>33.3</v>
      </c>
      <c r="V60" s="165"/>
      <c r="W60" s="160"/>
      <c r="X60" s="176"/>
      <c r="Y60" s="160"/>
      <c r="Z60" s="160"/>
      <c r="AA60" s="169"/>
    </row>
    <row r="61" spans="1:27" s="61" customFormat="1" ht="15" customHeight="1">
      <c r="A61" s="153">
        <v>28</v>
      </c>
      <c r="B61" s="154"/>
      <c r="C61" s="36" t="s">
        <v>70</v>
      </c>
      <c r="D61" s="10" t="s">
        <v>105</v>
      </c>
      <c r="E61" s="157"/>
      <c r="F61" s="32"/>
      <c r="G61" s="160"/>
      <c r="H61" s="160"/>
      <c r="I61" s="160"/>
      <c r="J61" s="160"/>
      <c r="K61" s="169"/>
      <c r="L61" s="163">
        <v>1</v>
      </c>
      <c r="M61" s="144">
        <v>1</v>
      </c>
      <c r="N61" s="146">
        <v>5</v>
      </c>
      <c r="O61" s="144">
        <v>1</v>
      </c>
      <c r="P61" s="172">
        <f t="shared" si="5"/>
        <v>20</v>
      </c>
      <c r="Q61" s="163"/>
      <c r="R61" s="144"/>
      <c r="S61" s="146"/>
      <c r="T61" s="144"/>
      <c r="U61" s="172" t="str">
        <f t="shared" si="6"/>
        <v> </v>
      </c>
      <c r="V61" s="165"/>
      <c r="W61" s="160"/>
      <c r="X61" s="176"/>
      <c r="Y61" s="160"/>
      <c r="Z61" s="160"/>
      <c r="AA61" s="169"/>
    </row>
    <row r="62" spans="1:27" s="61" customFormat="1" ht="15" customHeight="1">
      <c r="A62" s="153">
        <v>28</v>
      </c>
      <c r="B62" s="154"/>
      <c r="C62" s="36" t="s">
        <v>70</v>
      </c>
      <c r="D62" s="10" t="s">
        <v>106</v>
      </c>
      <c r="E62" s="157"/>
      <c r="F62" s="32"/>
      <c r="G62" s="160"/>
      <c r="H62" s="160"/>
      <c r="I62" s="160"/>
      <c r="J62" s="160"/>
      <c r="K62" s="169"/>
      <c r="L62" s="163">
        <v>1</v>
      </c>
      <c r="M62" s="144">
        <v>1</v>
      </c>
      <c r="N62" s="146">
        <v>15</v>
      </c>
      <c r="O62" s="144">
        <v>7</v>
      </c>
      <c r="P62" s="172">
        <f t="shared" si="5"/>
        <v>46.7</v>
      </c>
      <c r="Q62" s="163"/>
      <c r="R62" s="144"/>
      <c r="S62" s="146"/>
      <c r="T62" s="144"/>
      <c r="U62" s="172" t="str">
        <f t="shared" si="6"/>
        <v> </v>
      </c>
      <c r="V62" s="165"/>
      <c r="W62" s="160"/>
      <c r="X62" s="176"/>
      <c r="Y62" s="160"/>
      <c r="Z62" s="160"/>
      <c r="AA62" s="169"/>
    </row>
    <row r="63" spans="1:27" s="61" customFormat="1" ht="15" customHeight="1" thickBot="1">
      <c r="A63" s="153">
        <v>28</v>
      </c>
      <c r="B63" s="115"/>
      <c r="C63" s="12" t="s">
        <v>70</v>
      </c>
      <c r="D63" s="4" t="s">
        <v>111</v>
      </c>
      <c r="E63" s="158"/>
      <c r="F63" s="33"/>
      <c r="G63" s="161"/>
      <c r="H63" s="161"/>
      <c r="I63" s="161"/>
      <c r="J63" s="161"/>
      <c r="K63" s="170"/>
      <c r="L63" s="163">
        <v>1</v>
      </c>
      <c r="M63" s="144">
        <v>0</v>
      </c>
      <c r="N63" s="146">
        <v>40</v>
      </c>
      <c r="O63" s="144">
        <v>0</v>
      </c>
      <c r="P63" s="150">
        <f>IF(L63=""," ",ROUND(O63/N63*100,1))</f>
        <v>0</v>
      </c>
      <c r="Q63" s="163">
        <v>1</v>
      </c>
      <c r="R63" s="144">
        <v>0</v>
      </c>
      <c r="S63" s="146">
        <v>3</v>
      </c>
      <c r="T63" s="144">
        <v>0</v>
      </c>
      <c r="U63" s="150">
        <f>IF(Q63=""," ",ROUND(T63/S63*100,1))</f>
        <v>0</v>
      </c>
      <c r="V63" s="166"/>
      <c r="W63" s="161"/>
      <c r="X63" s="177"/>
      <c r="Y63" s="161"/>
      <c r="Z63" s="161"/>
      <c r="AA63" s="170"/>
    </row>
    <row r="64" spans="1:27" s="61" customFormat="1" ht="18" customHeight="1" thickBot="1">
      <c r="A64" s="136"/>
      <c r="B64" s="155"/>
      <c r="C64" s="248" t="s">
        <v>12</v>
      </c>
      <c r="D64" s="270"/>
      <c r="E64" s="156"/>
      <c r="F64" s="81"/>
      <c r="G64" s="159"/>
      <c r="H64" s="159"/>
      <c r="I64" s="159"/>
      <c r="J64" s="159"/>
      <c r="K64" s="168"/>
      <c r="L64" s="148">
        <f>SUM(L53:L63)</f>
        <v>13</v>
      </c>
      <c r="M64" s="148">
        <f>SUM(M53:M63)</f>
        <v>5</v>
      </c>
      <c r="N64" s="148">
        <f>SUM(N53:N63)</f>
        <v>293</v>
      </c>
      <c r="O64" s="148">
        <f>SUM(O53:O63)</f>
        <v>46</v>
      </c>
      <c r="P64" s="151">
        <f>IF(L64=0,"",ROUND(O64/N64*100,1))</f>
        <v>15.7</v>
      </c>
      <c r="Q64" s="148">
        <f>SUM(Q53:Q63)</f>
        <v>7</v>
      </c>
      <c r="R64" s="148">
        <f>SUM(R53:R63)</f>
        <v>2</v>
      </c>
      <c r="S64" s="148">
        <f>SUM(S53:S63)</f>
        <v>21</v>
      </c>
      <c r="T64" s="148">
        <f>SUM(T53:T63)</f>
        <v>2</v>
      </c>
      <c r="U64" s="151">
        <f>IF(Q64=0," ",ROUND(T64/S64*100,1))</f>
        <v>9.5</v>
      </c>
      <c r="V64" s="164"/>
      <c r="W64" s="159"/>
      <c r="X64" s="175"/>
      <c r="Y64" s="159"/>
      <c r="Z64" s="159"/>
      <c r="AA64" s="168"/>
    </row>
    <row r="65" spans="1:27" s="61" customFormat="1" ht="18" customHeight="1" thickBot="1">
      <c r="A65" s="136"/>
      <c r="B65" s="114"/>
      <c r="C65" s="248" t="s">
        <v>5</v>
      </c>
      <c r="D65" s="283"/>
      <c r="E65" s="156"/>
      <c r="F65" s="81"/>
      <c r="G65" s="142">
        <f>SUM(G11:G51)</f>
        <v>1287</v>
      </c>
      <c r="H65" s="142">
        <f>SUM(H11:H51)</f>
        <v>1072</v>
      </c>
      <c r="I65" s="142">
        <f>SUM(I11:I51)</f>
        <v>19628</v>
      </c>
      <c r="J65" s="142">
        <f>SUM(J11:J51)</f>
        <v>5049</v>
      </c>
      <c r="K65" s="151">
        <f>IF(G65=" "," ",ROUND(J65/I65*100,1))</f>
        <v>25.7</v>
      </c>
      <c r="L65" s="148">
        <f>L52+L64</f>
        <v>1185</v>
      </c>
      <c r="M65" s="142">
        <f>M52+M64</f>
        <v>975</v>
      </c>
      <c r="N65" s="142">
        <f>N52+N64</f>
        <v>18492</v>
      </c>
      <c r="O65" s="142">
        <f>O52+O64</f>
        <v>4310</v>
      </c>
      <c r="P65" s="151">
        <f>IF(L65=""," ",ROUND(O65/N65*100,1))</f>
        <v>23.3</v>
      </c>
      <c r="Q65" s="148">
        <f>Q52+Q64</f>
        <v>235</v>
      </c>
      <c r="R65" s="142">
        <f>R52+R64</f>
        <v>118</v>
      </c>
      <c r="S65" s="142">
        <f>S52+S64</f>
        <v>1752</v>
      </c>
      <c r="T65" s="142">
        <f>T52+T64</f>
        <v>168</v>
      </c>
      <c r="U65" s="151">
        <f>IF(Q65=""," ",ROUND(T65/S65*100,1))</f>
        <v>9.6</v>
      </c>
      <c r="V65" s="141">
        <f>SUM(V11:V51)</f>
        <v>5649</v>
      </c>
      <c r="W65" s="142">
        <f>SUM(W11:W51)</f>
        <v>672</v>
      </c>
      <c r="X65" s="82">
        <f>IF(V65=""," ",ROUND(W65/V65*100,1))</f>
        <v>11.9</v>
      </c>
      <c r="Y65" s="148">
        <f>SUM(Y11:Y51)</f>
        <v>3891</v>
      </c>
      <c r="Z65" s="142">
        <f>SUM(Z11:Z51)</f>
        <v>269</v>
      </c>
      <c r="AA65" s="151">
        <f>IF(Y65=0," ",ROUND(Z65/Y65*100,1))</f>
        <v>6.9</v>
      </c>
    </row>
    <row r="68" spans="9:24" ht="11.25">
      <c r="I68" s="91"/>
      <c r="J68" s="91"/>
      <c r="X68" s="92"/>
    </row>
    <row r="69" spans="9:24" ht="11.25">
      <c r="I69" s="91"/>
      <c r="J69" s="91"/>
      <c r="X69" s="92"/>
    </row>
    <row r="70" ht="11.25">
      <c r="P70" s="92"/>
    </row>
    <row r="88" ht="11.25">
      <c r="N88" s="92"/>
    </row>
  </sheetData>
  <sheetProtection/>
  <mergeCells count="35">
    <mergeCell ref="X2:AA2"/>
    <mergeCell ref="E4:G4"/>
    <mergeCell ref="I4:K4"/>
    <mergeCell ref="M4:O4"/>
    <mergeCell ref="Q4:T4"/>
    <mergeCell ref="C65:D65"/>
    <mergeCell ref="E7:K7"/>
    <mergeCell ref="I8:I10"/>
    <mergeCell ref="K8:K10"/>
    <mergeCell ref="E8:E10"/>
    <mergeCell ref="G8:G10"/>
    <mergeCell ref="F8:F10"/>
    <mergeCell ref="C64:D64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11:Z14 J11:J51 H11:H51 O11:O51 M11:M51 R11:R51 W11:W51 T11:T51 Z16:Z17 Z19:Z20 Z22:Z23 Z25:Z26 Z28:Z29 Z31:Z32 Z50:Z51 T53:T63 R53:R63 O53:O63 M53:M63 Z37:Z40 Z47:Z48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7:Y51 Y11:Y15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 Z30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44:Z45">
    <cfRule type="cellIs" priority="7" dxfId="1" operator="lessThanOrEqual" stopIfTrue="1">
      <formula>V51</formula>
    </cfRule>
    <cfRule type="cellIs" priority="8" dxfId="0" operator="greaterThan" stopIfTrue="1">
      <formula>V51</formula>
    </cfRule>
  </conditionalFormatting>
  <conditionalFormatting sqref="Z43">
    <cfRule type="cellIs" priority="9" dxfId="1" operator="lessThanOrEqual" stopIfTrue="1">
      <formula>V51</formula>
    </cfRule>
    <cfRule type="cellIs" priority="10" dxfId="0" operator="greaterThan" stopIfTrue="1">
      <formula>V51</formula>
    </cfRule>
  </conditionalFormatting>
  <conditionalFormatting sqref="Z42">
    <cfRule type="cellIs" priority="11" dxfId="1" operator="lessThanOrEqual" stopIfTrue="1">
      <formula>V51</formula>
    </cfRule>
    <cfRule type="cellIs" priority="12" dxfId="0" operator="greaterThan" stopIfTrue="1">
      <formula>V51</formula>
    </cfRule>
  </conditionalFormatting>
  <conditionalFormatting sqref="Z41">
    <cfRule type="cellIs" priority="13" dxfId="1" operator="lessThanOrEqual" stopIfTrue="1">
      <formula>V51</formula>
    </cfRule>
    <cfRule type="cellIs" priority="14" dxfId="0" operator="greaterThan" stopIfTrue="1">
      <formula>V51</formula>
    </cfRule>
  </conditionalFormatting>
  <conditionalFormatting sqref="Z33:Z34">
    <cfRule type="cellIs" priority="15" dxfId="1" operator="lessThanOrEqual" stopIfTrue="1">
      <formula>V50</formula>
    </cfRule>
    <cfRule type="cellIs" priority="16" dxfId="0" operator="greaterThan" stopIfTrue="1">
      <formula>V50</formula>
    </cfRule>
  </conditionalFormatting>
  <conditionalFormatting sqref="Z35">
    <cfRule type="cellIs" priority="17" dxfId="1" operator="lessThanOrEqual" stopIfTrue="1">
      <formula>V51</formula>
    </cfRule>
    <cfRule type="cellIs" priority="18" dxfId="0" operator="greaterThan" stopIfTrue="1">
      <formula>V51</formula>
    </cfRule>
  </conditionalFormatting>
  <conditionalFormatting sqref="Z36">
    <cfRule type="cellIs" priority="19" dxfId="1" operator="lessThanOrEqual" stopIfTrue="1">
      <formula>V51</formula>
    </cfRule>
    <cfRule type="cellIs" priority="20" dxfId="0" operator="greaterThan" stopIfTrue="1">
      <formula>V51</formula>
    </cfRule>
  </conditionalFormatting>
  <conditionalFormatting sqref="Z49">
    <cfRule type="cellIs" priority="21" dxfId="1" operator="lessThanOrEqual" stopIfTrue="1">
      <formula>V52</formula>
    </cfRule>
    <cfRule type="cellIs" priority="22" dxfId="0" operator="greaterThan" stopIfTrue="1">
      <formula>V52</formula>
    </cfRule>
  </conditionalFormatting>
  <conditionalFormatting sqref="Z46">
    <cfRule type="cellIs" priority="23" dxfId="1" operator="lessThanOrEqual" stopIfTrue="1">
      <formula>V51</formula>
    </cfRule>
    <cfRule type="cellIs" priority="24" dxfId="0" operator="greaterThan" stopIfTrue="1">
      <formula>V51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cellComments="asDisplayed" firstPageNumber="199" useFirstPageNumber="1" fitToHeight="0" horizontalDpi="600" verticalDpi="600" orientation="landscape" paperSize="9" scale="85" r:id="rId1"/>
  <rowBreaks count="1" manualBreakCount="1">
    <brk id="65" max="255" man="1"/>
  </rowBreaks>
  <ignoredErrors>
    <ignoredError sqref="U65 U52 K65" evalError="1"/>
    <ignoredError sqref="X65 P65 P52" evalError="1" formula="1"/>
    <ignoredError sqref="U64 P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2010-12-22T04:04:08Z</dcterms:created>
  <dcterms:modified xsi:type="dcterms:W3CDTF">2010-12-22T04:04:19Z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