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tabRatio="616" activeTab="0"/>
  </bookViews>
  <sheets>
    <sheet name="京都府４－１" sheetId="1" r:id="rId1"/>
    <sheet name="京都府４－２" sheetId="2" r:id="rId2"/>
    <sheet name="京都府４－３" sheetId="3" r:id="rId3"/>
    <sheet name="京都府４－４" sheetId="4" r:id="rId4"/>
  </sheets>
  <definedNames>
    <definedName name="_xlnm.Print_Area" localSheetId="3">'京都府４－４'!$A$1:$AA$40</definedName>
    <definedName name="_xlnm.Print_Titles" localSheetId="0">'京都府４－１'!$4:$6</definedName>
    <definedName name="_xlnm.Print_Titles" localSheetId="1">'京都府４－２'!$4:$7</definedName>
    <definedName name="_xlnm.Print_Titles" localSheetId="2">'京都府４－３'!$4:$6</definedName>
    <definedName name="_xlnm.Print_Titles" localSheetId="3">'京都府４－４'!$7:$10</definedName>
  </definedNames>
  <calcPr fullCalcOnLoad="1"/>
</workbook>
</file>

<file path=xl/sharedStrings.xml><?xml version="1.0" encoding="utf-8"?>
<sst xmlns="http://schemas.openxmlformats.org/spreadsheetml/2006/main" count="531" uniqueCount="263">
  <si>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</si>
  <si>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</si>
  <si>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</si>
  <si>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</si>
  <si>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</si>
  <si>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</si>
  <si>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</si>
  <si>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</si>
  <si>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</si>
  <si>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</si>
  <si>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</si>
  <si>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</si>
  <si>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</si>
  <si>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</si>
  <si>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</si>
  <si>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</si>
  <si>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</si>
  <si>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</si>
  <si>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</si>
  <si>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</si>
  <si>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</si>
  <si>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</si>
  <si>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</si>
  <si>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</si>
  <si>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</si>
  <si>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</si>
  <si>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</si>
  <si>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</si>
  <si>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</si>
  <si>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</si>
  <si>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</si>
  <si>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</si>
  <si>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</si>
  <si>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</si>
  <si>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</si>
  <si>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</si>
  <si>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</si>
  <si>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</si>
  <si>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</si>
  <si>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</si>
  <si>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</si>
  <si>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</si>
  <si>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</si>
  <si>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</si>
  <si>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</si>
  <si>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</si>
  <si>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</si>
  <si>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</si>
  <si>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</si>
  <si>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</si>
  <si>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</si>
  <si>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</si>
  <si>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</si>
  <si>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</si>
  <si>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</si>
  <si>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</si>
  <si>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</si>
  <si>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</si>
  <si>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</si>
  <si>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</si>
  <si>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</si>
  <si>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</si>
  <si>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</si>
  <si>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</si>
  <si>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</si>
  <si>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</si>
  <si>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</si>
  <si>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</si>
  <si>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</si>
  <si>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</si>
  <si>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</si>
  <si>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</si>
  <si>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</si>
  <si>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京都府</t>
  </si>
  <si>
    <t>福知山市</t>
  </si>
  <si>
    <t>人権推進室</t>
  </si>
  <si>
    <t>舞鶴市</t>
  </si>
  <si>
    <t>啓発推進課</t>
  </si>
  <si>
    <t>綾部市</t>
  </si>
  <si>
    <t>人権推進課</t>
  </si>
  <si>
    <t>宇治市</t>
  </si>
  <si>
    <t>男女共同参画課</t>
  </si>
  <si>
    <t>宮津市</t>
  </si>
  <si>
    <t>市民室</t>
  </si>
  <si>
    <t>亀岡市</t>
  </si>
  <si>
    <t>人権啓発課</t>
  </si>
  <si>
    <t>城陽市</t>
  </si>
  <si>
    <t>市民活動支援室</t>
  </si>
  <si>
    <t>向日市</t>
  </si>
  <si>
    <t>市民参画課</t>
  </si>
  <si>
    <t>長岡京市</t>
  </si>
  <si>
    <t>政策推進課</t>
  </si>
  <si>
    <t>八幡市</t>
  </si>
  <si>
    <t>京田辺市</t>
  </si>
  <si>
    <t>京丹後市</t>
  </si>
  <si>
    <t>市民課</t>
  </si>
  <si>
    <t>南丹市</t>
  </si>
  <si>
    <t>木津川市</t>
  </si>
  <si>
    <t>大山崎町</t>
  </si>
  <si>
    <t>生涯学習課</t>
  </si>
  <si>
    <t>久御山町</t>
  </si>
  <si>
    <t>社会教育課</t>
  </si>
  <si>
    <t>井手町</t>
  </si>
  <si>
    <t>宇治田原町</t>
  </si>
  <si>
    <t>笠置町</t>
  </si>
  <si>
    <t>総務財政課</t>
  </si>
  <si>
    <t>和束町</t>
  </si>
  <si>
    <t>福祉課</t>
  </si>
  <si>
    <t>精華町</t>
  </si>
  <si>
    <t>南山城村</t>
  </si>
  <si>
    <t>保健福祉課</t>
  </si>
  <si>
    <t>京丹波町</t>
  </si>
  <si>
    <t>伊根町</t>
  </si>
  <si>
    <t>住民生活課</t>
  </si>
  <si>
    <t>与謝野町</t>
  </si>
  <si>
    <t>企画財政課</t>
  </si>
  <si>
    <t>福知山市男女共同参画推進条例</t>
  </si>
  <si>
    <t>福知山市男女共同参画計画「新はばたきプラン」</t>
  </si>
  <si>
    <t>舞鶴市男女共同参画計画「まいプラン」</t>
  </si>
  <si>
    <t>綾部市男女共同参画条例</t>
  </si>
  <si>
    <t>宇治市男女生き生きまちづくり条例</t>
  </si>
  <si>
    <t>亀岡市男女共同参画条例</t>
  </si>
  <si>
    <t>城陽市男女共同参画を進めるための条例</t>
  </si>
  <si>
    <t>向日市男女共同参画推進条例</t>
  </si>
  <si>
    <t>向日市男女共同参画プラン</t>
  </si>
  <si>
    <t>八幡市男女共同参画推進条例</t>
  </si>
  <si>
    <t>八幡市男女共同参画プラン</t>
  </si>
  <si>
    <t>南丹市男女共同参画行動計画</t>
  </si>
  <si>
    <t>木津川市男女共同参画推進条例</t>
  </si>
  <si>
    <t>久御山町男女共同参画プラン</t>
  </si>
  <si>
    <t>いきいきさわやかプラン</t>
  </si>
  <si>
    <t>精華町男女共同参画計画</t>
  </si>
  <si>
    <t>京丹波町男女共同参画計画</t>
  </si>
  <si>
    <t>女性活動支援ルーム</t>
  </si>
  <si>
    <t>620-0087</t>
  </si>
  <si>
    <t>○</t>
  </si>
  <si>
    <t>625-0087</t>
  </si>
  <si>
    <t>綾部市女性センター</t>
  </si>
  <si>
    <t>あいセンター</t>
  </si>
  <si>
    <t>623-0016</t>
  </si>
  <si>
    <t>http://www.city.ayabe.kyoto.jp/html/womens/</t>
  </si>
  <si>
    <t>宇治市男女共同参画支援センター</t>
  </si>
  <si>
    <t>611-0021</t>
  </si>
  <si>
    <t>城陽市男女共同参画支援センター</t>
  </si>
  <si>
    <t>610-0121</t>
  </si>
  <si>
    <t>http://www.city.joyo.kyoto.jp/government/gender/page8</t>
  </si>
  <si>
    <t>617‐0833</t>
  </si>
  <si>
    <t>http://www.city.nagaokakyo.kyoto.jp/contents/ctg300.html</t>
  </si>
  <si>
    <t>京田辺市女性交流支援ルーム</t>
  </si>
  <si>
    <t>ポケット</t>
  </si>
  <si>
    <t>610-0334　</t>
  </si>
  <si>
    <t>京丹後市女性センター</t>
  </si>
  <si>
    <t>627-0201</t>
  </si>
  <si>
    <t>622-0004</t>
  </si>
  <si>
    <t>南丹市園部町小桜町</t>
  </si>
  <si>
    <t>久御山町男女共同参画都市宣言</t>
  </si>
  <si>
    <t>企画・財政課</t>
  </si>
  <si>
    <t>住民課</t>
  </si>
  <si>
    <t>舞鶴市男女共同参画センター</t>
  </si>
  <si>
    <t>長岡京市女性交流支援センター</t>
  </si>
  <si>
    <t>長岡京市神足二丁目3番1号　長岡京市立総合交流センター6階</t>
  </si>
  <si>
    <t>八幡市女性ルーム</t>
  </si>
  <si>
    <t>http://www.city.yawata.kyoto.jp/living/jinken/page3</t>
  </si>
  <si>
    <t>京都府</t>
  </si>
  <si>
    <t>新ゆう・あいプラン～亀岡市男女共同参画計画～</t>
  </si>
  <si>
    <t>男女（みんな）の和づくりプラン　与謝野町男女共同参画計画　　　</t>
  </si>
  <si>
    <t>http://www.city.uji.kyoto.jp/0000002740.html</t>
  </si>
  <si>
    <t>http://www.kyotanabe.jp/soshiki/4-10-0-0-0_31.html</t>
  </si>
  <si>
    <t>京丹後市男女共同参画計画デュエットプラン21</t>
  </si>
  <si>
    <t>綾部市男女共同参画計画「第2次あいプラン」</t>
  </si>
  <si>
    <t>宇治市男女共同参画計画（第2次UJIあさぎりプラン）</t>
  </si>
  <si>
    <t>第3次城陽市男女共同参画計画「さんさんプラン」</t>
  </si>
  <si>
    <t>長岡京市男女共同参画計画　第4次計画</t>
  </si>
  <si>
    <t>ホームページ</t>
  </si>
  <si>
    <t>614-8073</t>
  </si>
  <si>
    <t>○</t>
  </si>
  <si>
    <t>ぱれっとJOYO</t>
  </si>
  <si>
    <t>福知山市字岡ノ10番地</t>
  </si>
  <si>
    <t>舞鶴市字余部下1167番地（舞鶴市中総合会館5階）</t>
  </si>
  <si>
    <t>綾部市西町一丁目49番地の1</t>
  </si>
  <si>
    <t>宇治市宇治里尻5-9
JR宇治駅前市民交流プラザゆめりあうじ内</t>
  </si>
  <si>
    <t>城陽市寺田林ノ口11番地の114</t>
  </si>
  <si>
    <t>八幡市八幡軸63番地　八幡人権・交流センター内</t>
  </si>
  <si>
    <t>京田辺市田辺中央五丁目2番地1　平和堂アル･プラザ京田辺2階</t>
  </si>
  <si>
    <t>宣　　言　　名　　称</t>
  </si>
  <si>
    <t>市　（区）　長</t>
  </si>
  <si>
    <t>うち</t>
  </si>
  <si>
    <t>女
性
比
率 
（％）</t>
  </si>
  <si>
    <t>うち</t>
  </si>
  <si>
    <t>　（区）長数
女性副市</t>
  </si>
  <si>
    <t>女性副町村長数　　</t>
  </si>
  <si>
    <t>女性自治会長数</t>
  </si>
  <si>
    <t>調査時点コード</t>
  </si>
  <si>
    <t xml:space="preserve">うち
　女理
　性職
　管数
</t>
  </si>
  <si>
    <t>京都市</t>
  </si>
  <si>
    <t>木津川市男女共同参画計画
～新・キラリさわやかプラン～</t>
  </si>
  <si>
    <t>大山崎町男女共同参画計画　
－みとめ愛プラン－</t>
  </si>
  <si>
    <t>京田辺市男女共同参画計画
－新かがやきプラン－</t>
  </si>
  <si>
    <t>宮津市男女共同参画基本計画
－新ウインドプラン21－</t>
  </si>
  <si>
    <t>平成22年度</t>
  </si>
  <si>
    <t>平成23年度</t>
  </si>
  <si>
    <t>平成24年度</t>
  </si>
  <si>
    <t>平成27年度</t>
  </si>
  <si>
    <t>平成28年度</t>
  </si>
  <si>
    <t>平成30年度</t>
  </si>
  <si>
    <t>平成31年度</t>
  </si>
  <si>
    <t>平成22年4月～概ね10年</t>
  </si>
  <si>
    <t>平成19年4月～平成23年3月</t>
  </si>
  <si>
    <t>平成21年4月～平成31年3月</t>
  </si>
  <si>
    <t>平成13年4月～平成23年3月</t>
  </si>
  <si>
    <t>平成19年4月～平成28年3月</t>
  </si>
  <si>
    <t>平成14年4月～平成24年3月</t>
  </si>
  <si>
    <t>平成14年4月～平成23年3月</t>
  </si>
  <si>
    <t>平成22年4月～平成32年3月</t>
  </si>
  <si>
    <t>平成18年4月～平成23年3月</t>
  </si>
  <si>
    <t>平成14年3月～平成23年3月</t>
  </si>
  <si>
    <t>平成18年4月～平成28年3月</t>
  </si>
  <si>
    <t>平成17年4月～平成23年3月</t>
  </si>
  <si>
    <t>平成15年4月～平成25年3月</t>
  </si>
  <si>
    <t>平成13年4月～平成22年3月</t>
  </si>
  <si>
    <t>平成17年4月～平成27年3月</t>
  </si>
  <si>
    <t>平成19年4月～平成29年3月</t>
  </si>
  <si>
    <t>平成20年4月～平成30年3月</t>
  </si>
  <si>
    <t>平成18年1月～平成23年3月</t>
  </si>
  <si>
    <t>施設管理</t>
  </si>
  <si>
    <t>事業運営</t>
  </si>
  <si>
    <t>そ　の　他</t>
  </si>
  <si>
    <r>
      <t xml:space="preserve">○
</t>
    </r>
    <r>
      <rPr>
        <sz val="7.5"/>
        <rFont val="ＭＳ Ｐゴシック"/>
        <family val="3"/>
      </rPr>
      <t>一部委託</t>
    </r>
  </si>
  <si>
    <t>南丹市園部女性の館</t>
  </si>
  <si>
    <t>(0773)
22-7124</t>
  </si>
  <si>
    <t>(0773)
65-0055</t>
  </si>
  <si>
    <t>(0773)
62-0872</t>
  </si>
  <si>
    <t>(0773)
42-1801</t>
  </si>
  <si>
    <t>(0774)
39-9377</t>
  </si>
  <si>
    <t>(0774)
39-9378</t>
  </si>
  <si>
    <t>(0774)
54-7545</t>
  </si>
  <si>
    <t>(0774)
55-5601</t>
  </si>
  <si>
    <t>(0774)
65-3709</t>
  </si>
  <si>
    <t>(050)
7105-8501</t>
  </si>
  <si>
    <t>(050)
7105-8521</t>
  </si>
  <si>
    <t>(075)
981-3127</t>
  </si>
  <si>
    <t>(075)
983-4545</t>
  </si>
  <si>
    <t>(0772)
69-0714</t>
  </si>
  <si>
    <t>(0771)
63-2986</t>
  </si>
  <si>
    <t>京丹後市丹後町間人1780　京丹後市丹後庁舎2階</t>
  </si>
  <si>
    <t>把握していない</t>
  </si>
  <si>
    <t>男女共同参画推進課</t>
  </si>
  <si>
    <t>京都市男女共同参画推進条例</t>
  </si>
  <si>
    <t>きょうと男女共同参画推進プラン（第3次京都市女性行動計画）改定版　―ひとが輝き，未来へのゆめを彩るまち・京都をめざして―</t>
  </si>
  <si>
    <t>京都市男女共同参画センター</t>
  </si>
  <si>
    <t>ウィングス京都</t>
  </si>
  <si>
    <t>604-8147</t>
  </si>
  <si>
    <t>京都市中京区東洞院六角下る御射山町262番地</t>
  </si>
  <si>
    <t>(075)
212-7490</t>
  </si>
  <si>
    <t>(075)
212-7460</t>
  </si>
  <si>
    <t>http://www.wings-kyoto.jp/</t>
  </si>
  <si>
    <t>○</t>
  </si>
  <si>
    <t>男女共同参画に関する条例（可決済のもの）</t>
  </si>
  <si>
    <t>国との共催
　　　(注２)</t>
  </si>
  <si>
    <t>男 女 共 同 参 画 に 関 す る 宣 言（注１）</t>
  </si>
  <si>
    <t>市（区）町村コード</t>
  </si>
  <si>
    <t>うち</t>
  </si>
  <si>
    <t>http://www.city.maizuru.kyoto.jp/cgi-bin/odb-get.
exe?WIT_template=AC020000&amp;WIT_oid=icityv2::Contents::6592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</si>
</sst>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7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top" textRotation="255" wrapText="1"/>
    </xf>
    <xf numFmtId="0" fontId="2" fillId="0" borderId="10" xfId="0" applyFont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57" fontId="2" fillId="33" borderId="15" xfId="0" applyNumberFormat="1" applyFont="1" applyFill="1" applyBorder="1" applyAlignment="1">
      <alignment horizontal="left" vertical="center" shrinkToFit="1"/>
    </xf>
    <xf numFmtId="0" fontId="2" fillId="33" borderId="32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188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87" fontId="0" fillId="0" borderId="24" xfId="0" applyNumberFormat="1" applyFont="1" applyFill="1" applyBorder="1" applyAlignment="1">
      <alignment horizontal="center" vertical="center"/>
    </xf>
    <xf numFmtId="187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57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wrapText="1"/>
    </xf>
    <xf numFmtId="0" fontId="2" fillId="0" borderId="20" xfId="0" applyFont="1" applyFill="1" applyBorder="1" applyAlignment="1">
      <alignment vertical="top"/>
    </xf>
    <xf numFmtId="0" fontId="2" fillId="0" borderId="2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188" fontId="2" fillId="0" borderId="1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88" fontId="2" fillId="0" borderId="43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0" fillId="33" borderId="46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191" fontId="2" fillId="0" borderId="15" xfId="49" applyNumberFormat="1" applyFont="1" applyFill="1" applyBorder="1" applyAlignment="1">
      <alignment vertical="center"/>
    </xf>
    <xf numFmtId="191" fontId="2" fillId="0" borderId="26" xfId="49" applyNumberFormat="1" applyFont="1" applyFill="1" applyBorder="1" applyAlignment="1">
      <alignment vertical="center"/>
    </xf>
    <xf numFmtId="191" fontId="2" fillId="0" borderId="48" xfId="49" applyNumberFormat="1" applyFont="1" applyFill="1" applyBorder="1" applyAlignment="1">
      <alignment vertical="center"/>
    </xf>
    <xf numFmtId="191" fontId="2" fillId="0" borderId="10" xfId="49" applyNumberFormat="1" applyFont="1" applyFill="1" applyBorder="1" applyAlignment="1">
      <alignment vertical="center"/>
    </xf>
    <xf numFmtId="191" fontId="2" fillId="0" borderId="33" xfId="49" applyNumberFormat="1" applyFont="1" applyFill="1" applyBorder="1" applyAlignment="1">
      <alignment vertical="center"/>
    </xf>
    <xf numFmtId="191" fontId="2" fillId="0" borderId="22" xfId="49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53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1" fontId="2" fillId="0" borderId="46" xfId="49" applyNumberFormat="1" applyFont="1" applyFill="1" applyBorder="1" applyAlignment="1">
      <alignment vertical="center"/>
    </xf>
    <xf numFmtId="191" fontId="2" fillId="0" borderId="55" xfId="49" applyNumberFormat="1" applyFont="1" applyFill="1" applyBorder="1" applyAlignment="1">
      <alignment vertical="center"/>
    </xf>
    <xf numFmtId="191" fontId="2" fillId="0" borderId="42" xfId="49" applyNumberFormat="1" applyFont="1" applyFill="1" applyBorder="1" applyAlignment="1">
      <alignment vertical="center"/>
    </xf>
    <xf numFmtId="191" fontId="2" fillId="0" borderId="16" xfId="49" applyNumberFormat="1" applyFont="1" applyFill="1" applyBorder="1" applyAlignment="1">
      <alignment vertical="center"/>
    </xf>
    <xf numFmtId="191" fontId="2" fillId="0" borderId="45" xfId="49" applyNumberFormat="1" applyFont="1" applyFill="1" applyBorder="1" applyAlignment="1">
      <alignment vertical="center"/>
    </xf>
    <xf numFmtId="191" fontId="2" fillId="0" borderId="56" xfId="49" applyNumberFormat="1" applyFont="1" applyFill="1" applyBorder="1" applyAlignment="1">
      <alignment vertical="center"/>
    </xf>
    <xf numFmtId="0" fontId="2" fillId="33" borderId="57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2" fillId="33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distributed" textRotation="255"/>
    </xf>
    <xf numFmtId="0" fontId="2" fillId="33" borderId="34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3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66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67" xfId="0" applyFont="1" applyBorder="1" applyAlignment="1">
      <alignment horizontal="center" vertical="distributed" textRotation="255"/>
    </xf>
    <xf numFmtId="0" fontId="2" fillId="33" borderId="66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67" xfId="0" applyFont="1" applyFill="1" applyBorder="1" applyAlignment="1">
      <alignment horizontal="center" vertical="distributed" textRotation="255" shrinkToFit="1"/>
    </xf>
    <xf numFmtId="0" fontId="2" fillId="33" borderId="68" xfId="0" applyFont="1" applyFill="1" applyBorder="1" applyAlignment="1">
      <alignment horizontal="center" vertical="distributed" textRotation="255" shrinkToFit="1"/>
    </xf>
    <xf numFmtId="0" fontId="2" fillId="33" borderId="42" xfId="0" applyFont="1" applyFill="1" applyBorder="1" applyAlignment="1">
      <alignment horizontal="center" vertical="distributed" textRotation="255" shrinkToFit="1"/>
    </xf>
    <xf numFmtId="0" fontId="2" fillId="33" borderId="13" xfId="0" applyFont="1" applyFill="1" applyBorder="1" applyAlignment="1">
      <alignment horizontal="center" vertical="distributed" textRotation="255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3" borderId="6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distributed" textRotation="255"/>
    </xf>
    <xf numFmtId="0" fontId="0" fillId="0" borderId="42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66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67" xfId="0" applyFont="1" applyFill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67" xfId="0" applyFont="1" applyFill="1" applyBorder="1" applyAlignment="1">
      <alignment horizontal="center" vertical="distributed" textRotation="255"/>
    </xf>
    <xf numFmtId="0" fontId="2" fillId="33" borderId="42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2" fillId="33" borderId="38" xfId="0" applyFont="1" applyFill="1" applyBorder="1" applyAlignment="1">
      <alignment horizontal="center" vertical="distributed" textRotation="255"/>
    </xf>
    <xf numFmtId="0" fontId="2" fillId="33" borderId="72" xfId="0" applyFont="1" applyFill="1" applyBorder="1" applyAlignment="1">
      <alignment horizontal="center" vertical="distributed" textRotation="255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center" vertical="distributed" textRotation="255"/>
    </xf>
    <xf numFmtId="0" fontId="2" fillId="33" borderId="35" xfId="0" applyFont="1" applyFill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49" xfId="0" applyNumberFormat="1" applyFont="1" applyFill="1" applyBorder="1" applyAlignment="1">
      <alignment horizontal="center" vertical="center"/>
    </xf>
    <xf numFmtId="179" fontId="2" fillId="0" borderId="7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distributed" textRotation="255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textRotation="255" wrapText="1"/>
    </xf>
    <xf numFmtId="0" fontId="2" fillId="0" borderId="53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25" xfId="0" applyFont="1" applyFill="1" applyBorder="1" applyAlignment="1">
      <alignment vertical="center" textRotation="255"/>
    </xf>
    <xf numFmtId="0" fontId="2" fillId="0" borderId="53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3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6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67" xfId="0" applyFont="1" applyFill="1" applyBorder="1" applyAlignment="1">
      <alignment horizontal="distributed" vertical="distributed" textRotation="255"/>
    </xf>
    <xf numFmtId="0" fontId="2" fillId="0" borderId="68" xfId="0" applyFont="1" applyFill="1" applyBorder="1" applyAlignment="1">
      <alignment horizontal="distributed" vertical="distributed" textRotation="255"/>
    </xf>
    <xf numFmtId="0" fontId="2" fillId="0" borderId="42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68" xfId="0" applyFont="1" applyFill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60" xfId="0" applyFont="1" applyFill="1" applyBorder="1" applyAlignment="1">
      <alignment horizontal="center" vertical="center"/>
    </xf>
    <xf numFmtId="58" fontId="12" fillId="0" borderId="22" xfId="0" applyNumberFormat="1" applyFont="1" applyFill="1" applyBorder="1" applyAlignment="1">
      <alignment horizontal="center" vertical="center"/>
    </xf>
    <xf numFmtId="58" fontId="12" fillId="0" borderId="60" xfId="0" applyNumberFormat="1" applyFont="1" applyFill="1" applyBorder="1" applyAlignment="1">
      <alignment horizontal="center" vertical="center"/>
    </xf>
    <xf numFmtId="58" fontId="12" fillId="0" borderId="22" xfId="0" applyNumberFormat="1" applyFont="1" applyFill="1" applyBorder="1" applyAlignment="1">
      <alignment horizontal="center" vertical="center" shrinkToFit="1"/>
    </xf>
    <xf numFmtId="58" fontId="12" fillId="0" borderId="60" xfId="0" applyNumberFormat="1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49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2" ht="16.5" customHeight="1" thickBot="1">
      <c r="A1" s="24" t="s">
        <v>14</v>
      </c>
      <c r="B1" s="24"/>
    </row>
    <row r="2" spans="1:16" ht="22.5" customHeight="1" thickBot="1">
      <c r="A2" s="4" t="s">
        <v>19</v>
      </c>
      <c r="O2" s="199" t="s">
        <v>163</v>
      </c>
      <c r="P2" s="200"/>
    </row>
    <row r="3" ht="9.75" customHeight="1" thickBot="1"/>
    <row r="4" spans="1:16" s="1" customFormat="1" ht="31.5" customHeight="1">
      <c r="A4" s="206" t="s">
        <v>27</v>
      </c>
      <c r="B4" s="215" t="s">
        <v>66</v>
      </c>
      <c r="C4" s="209" t="s">
        <v>52</v>
      </c>
      <c r="D4" s="212" t="s">
        <v>18</v>
      </c>
      <c r="E4" s="218" t="s">
        <v>53</v>
      </c>
      <c r="F4" s="196" t="s">
        <v>54</v>
      </c>
      <c r="G4" s="221" t="s">
        <v>55</v>
      </c>
      <c r="H4" s="224" t="s">
        <v>65</v>
      </c>
      <c r="I4" s="212" t="s">
        <v>56</v>
      </c>
      <c r="J4" s="201" t="s">
        <v>257</v>
      </c>
      <c r="K4" s="202"/>
      <c r="L4" s="202"/>
      <c r="M4" s="203"/>
      <c r="N4" s="201" t="s">
        <v>69</v>
      </c>
      <c r="O4" s="202"/>
      <c r="P4" s="203"/>
    </row>
    <row r="5" spans="1:16" s="9" customFormat="1" ht="18" customHeight="1">
      <c r="A5" s="207"/>
      <c r="B5" s="216"/>
      <c r="C5" s="210"/>
      <c r="D5" s="213"/>
      <c r="E5" s="219"/>
      <c r="F5" s="197"/>
      <c r="G5" s="222"/>
      <c r="H5" s="225"/>
      <c r="I5" s="213"/>
      <c r="J5" s="193" t="s">
        <v>7</v>
      </c>
      <c r="K5" s="194"/>
      <c r="L5" s="195"/>
      <c r="M5" s="8" t="s">
        <v>8</v>
      </c>
      <c r="N5" s="193" t="s">
        <v>9</v>
      </c>
      <c r="O5" s="195"/>
      <c r="P5" s="8" t="s">
        <v>8</v>
      </c>
    </row>
    <row r="6" spans="1:16" s="1" customFormat="1" ht="60" customHeight="1">
      <c r="A6" s="208"/>
      <c r="B6" s="217"/>
      <c r="C6" s="211"/>
      <c r="D6" s="214"/>
      <c r="E6" s="220"/>
      <c r="F6" s="198"/>
      <c r="G6" s="223"/>
      <c r="H6" s="226"/>
      <c r="I6" s="214"/>
      <c r="J6" s="10" t="s">
        <v>57</v>
      </c>
      <c r="K6" s="11" t="s">
        <v>3</v>
      </c>
      <c r="L6" s="11" t="s">
        <v>4</v>
      </c>
      <c r="M6" s="12" t="s">
        <v>58</v>
      </c>
      <c r="N6" s="13" t="s">
        <v>59</v>
      </c>
      <c r="O6" s="14" t="s">
        <v>26</v>
      </c>
      <c r="P6" s="12" t="s">
        <v>58</v>
      </c>
    </row>
    <row r="7" spans="1:22" s="7" customFormat="1" ht="49.5" customHeight="1">
      <c r="A7" s="120">
        <v>26</v>
      </c>
      <c r="B7" s="121">
        <v>100</v>
      </c>
      <c r="C7" s="51" t="s">
        <v>73</v>
      </c>
      <c r="D7" s="30" t="s">
        <v>194</v>
      </c>
      <c r="E7" s="47" t="s">
        <v>246</v>
      </c>
      <c r="F7" s="126">
        <v>1</v>
      </c>
      <c r="G7" s="52">
        <v>1</v>
      </c>
      <c r="H7" s="127">
        <v>1</v>
      </c>
      <c r="I7" s="52">
        <v>1</v>
      </c>
      <c r="J7" s="47" t="s">
        <v>247</v>
      </c>
      <c r="K7" s="74">
        <v>37981</v>
      </c>
      <c r="L7" s="74">
        <v>37981</v>
      </c>
      <c r="M7" s="52"/>
      <c r="N7" s="41" t="s">
        <v>248</v>
      </c>
      <c r="O7" s="72" t="s">
        <v>207</v>
      </c>
      <c r="P7" s="136"/>
      <c r="Q7" s="6"/>
      <c r="R7" s="6"/>
      <c r="S7" s="6"/>
      <c r="T7" s="6"/>
      <c r="U7" s="6"/>
      <c r="V7" s="6"/>
    </row>
    <row r="8" spans="1:22" s="7" customFormat="1" ht="30" customHeight="1">
      <c r="A8" s="120">
        <v>26</v>
      </c>
      <c r="B8" s="121">
        <v>201</v>
      </c>
      <c r="C8" s="51" t="s">
        <v>73</v>
      </c>
      <c r="D8" s="30" t="s">
        <v>74</v>
      </c>
      <c r="E8" s="47" t="s">
        <v>75</v>
      </c>
      <c r="F8" s="126">
        <v>1</v>
      </c>
      <c r="G8" s="52">
        <v>1</v>
      </c>
      <c r="H8" s="127">
        <v>1</v>
      </c>
      <c r="I8" s="52">
        <v>1</v>
      </c>
      <c r="J8" s="47" t="s">
        <v>116</v>
      </c>
      <c r="K8" s="64">
        <v>38987</v>
      </c>
      <c r="L8" s="64">
        <v>38991</v>
      </c>
      <c r="M8" s="52"/>
      <c r="N8" s="41" t="s">
        <v>117</v>
      </c>
      <c r="O8" s="72" t="s">
        <v>209</v>
      </c>
      <c r="P8" s="52"/>
      <c r="Q8" s="6"/>
      <c r="R8" s="6"/>
      <c r="S8" s="6"/>
      <c r="T8" s="6"/>
      <c r="U8" s="6"/>
      <c r="V8" s="6"/>
    </row>
    <row r="9" spans="1:22" s="7" customFormat="1" ht="15" customHeight="1">
      <c r="A9" s="120">
        <v>26</v>
      </c>
      <c r="B9" s="121">
        <v>202</v>
      </c>
      <c r="C9" s="51" t="s">
        <v>73</v>
      </c>
      <c r="D9" s="30" t="s">
        <v>76</v>
      </c>
      <c r="E9" s="47" t="s">
        <v>77</v>
      </c>
      <c r="F9" s="126">
        <v>1</v>
      </c>
      <c r="G9" s="52">
        <v>2</v>
      </c>
      <c r="H9" s="127">
        <v>1</v>
      </c>
      <c r="I9" s="52">
        <v>0</v>
      </c>
      <c r="J9" s="47"/>
      <c r="K9" s="65"/>
      <c r="L9" s="65"/>
      <c r="M9" s="52">
        <v>3</v>
      </c>
      <c r="N9" s="41" t="s">
        <v>118</v>
      </c>
      <c r="O9" s="72" t="s">
        <v>210</v>
      </c>
      <c r="P9" s="52"/>
      <c r="Q9" s="6"/>
      <c r="R9" s="6"/>
      <c r="S9" s="6"/>
      <c r="T9" s="6"/>
      <c r="U9" s="6"/>
      <c r="V9" s="6"/>
    </row>
    <row r="10" spans="1:22" s="7" customFormat="1" ht="30" customHeight="1">
      <c r="A10" s="120">
        <v>26</v>
      </c>
      <c r="B10" s="121">
        <v>203</v>
      </c>
      <c r="C10" s="68" t="s">
        <v>73</v>
      </c>
      <c r="D10" s="31" t="s">
        <v>78</v>
      </c>
      <c r="E10" s="47" t="s">
        <v>79</v>
      </c>
      <c r="F10" s="126">
        <v>1</v>
      </c>
      <c r="G10" s="52">
        <v>1</v>
      </c>
      <c r="H10" s="127">
        <v>1</v>
      </c>
      <c r="I10" s="52">
        <v>1</v>
      </c>
      <c r="J10" s="47" t="s">
        <v>119</v>
      </c>
      <c r="K10" s="64">
        <v>38806</v>
      </c>
      <c r="L10" s="64">
        <v>38808</v>
      </c>
      <c r="M10" s="52"/>
      <c r="N10" s="41" t="s">
        <v>169</v>
      </c>
      <c r="O10" s="73" t="s">
        <v>209</v>
      </c>
      <c r="P10" s="52"/>
      <c r="Q10" s="6"/>
      <c r="R10" s="6"/>
      <c r="S10" s="6"/>
      <c r="T10" s="6"/>
      <c r="U10" s="6"/>
      <c r="V10" s="6"/>
    </row>
    <row r="11" spans="1:22" s="7" customFormat="1" ht="30" customHeight="1">
      <c r="A11" s="120">
        <v>26</v>
      </c>
      <c r="B11" s="121">
        <v>204</v>
      </c>
      <c r="C11" s="68" t="s">
        <v>73</v>
      </c>
      <c r="D11" s="31" t="s">
        <v>80</v>
      </c>
      <c r="E11" s="47" t="s">
        <v>81</v>
      </c>
      <c r="F11" s="126">
        <v>1</v>
      </c>
      <c r="G11" s="52">
        <v>1</v>
      </c>
      <c r="H11" s="127">
        <v>1</v>
      </c>
      <c r="I11" s="52">
        <v>1</v>
      </c>
      <c r="J11" s="47" t="s">
        <v>120</v>
      </c>
      <c r="K11" s="64">
        <v>38268</v>
      </c>
      <c r="L11" s="64">
        <v>38328</v>
      </c>
      <c r="M11" s="52"/>
      <c r="N11" s="47" t="s">
        <v>170</v>
      </c>
      <c r="O11" s="73" t="s">
        <v>223</v>
      </c>
      <c r="P11" s="52"/>
      <c r="Q11" s="6"/>
      <c r="R11" s="6"/>
      <c r="S11" s="6"/>
      <c r="T11" s="6"/>
      <c r="U11" s="6"/>
      <c r="V11" s="6"/>
    </row>
    <row r="12" spans="1:22" s="7" customFormat="1" ht="30" customHeight="1">
      <c r="A12" s="120">
        <v>26</v>
      </c>
      <c r="B12" s="121">
        <v>205</v>
      </c>
      <c r="C12" s="68" t="s">
        <v>73</v>
      </c>
      <c r="D12" s="31" t="s">
        <v>82</v>
      </c>
      <c r="E12" s="47" t="s">
        <v>83</v>
      </c>
      <c r="F12" s="126">
        <v>1</v>
      </c>
      <c r="G12" s="52">
        <v>2</v>
      </c>
      <c r="H12" s="127">
        <v>1</v>
      </c>
      <c r="I12" s="52">
        <v>0</v>
      </c>
      <c r="J12" s="47"/>
      <c r="K12" s="65"/>
      <c r="L12" s="65"/>
      <c r="M12" s="52">
        <v>0</v>
      </c>
      <c r="N12" s="47" t="s">
        <v>198</v>
      </c>
      <c r="O12" s="73" t="s">
        <v>211</v>
      </c>
      <c r="P12" s="52"/>
      <c r="Q12" s="6"/>
      <c r="R12" s="6"/>
      <c r="S12" s="6"/>
      <c r="T12" s="6"/>
      <c r="U12" s="6"/>
      <c r="V12" s="6"/>
    </row>
    <row r="13" spans="1:22" s="7" customFormat="1" ht="30" customHeight="1">
      <c r="A13" s="120">
        <v>26</v>
      </c>
      <c r="B13" s="121">
        <v>206</v>
      </c>
      <c r="C13" s="68" t="s">
        <v>73</v>
      </c>
      <c r="D13" s="31" t="s">
        <v>84</v>
      </c>
      <c r="E13" s="47" t="s">
        <v>85</v>
      </c>
      <c r="F13" s="126">
        <v>1</v>
      </c>
      <c r="G13" s="52">
        <v>2</v>
      </c>
      <c r="H13" s="127">
        <v>1</v>
      </c>
      <c r="I13" s="52">
        <v>1</v>
      </c>
      <c r="J13" s="47" t="s">
        <v>121</v>
      </c>
      <c r="K13" s="74">
        <v>37615</v>
      </c>
      <c r="L13" s="64">
        <v>37712</v>
      </c>
      <c r="M13" s="52"/>
      <c r="N13" s="47" t="s">
        <v>164</v>
      </c>
      <c r="O13" s="73" t="s">
        <v>212</v>
      </c>
      <c r="P13" s="52"/>
      <c r="Q13" s="6"/>
      <c r="R13" s="6"/>
      <c r="S13" s="6"/>
      <c r="T13" s="6"/>
      <c r="U13" s="6"/>
      <c r="V13" s="6"/>
    </row>
    <row r="14" spans="1:22" s="7" customFormat="1" ht="30" customHeight="1">
      <c r="A14" s="120">
        <v>26</v>
      </c>
      <c r="B14" s="121">
        <v>207</v>
      </c>
      <c r="C14" s="68" t="s">
        <v>73</v>
      </c>
      <c r="D14" s="31" t="s">
        <v>86</v>
      </c>
      <c r="E14" s="47" t="s">
        <v>87</v>
      </c>
      <c r="F14" s="126">
        <v>1</v>
      </c>
      <c r="G14" s="52">
        <v>1</v>
      </c>
      <c r="H14" s="127">
        <v>1</v>
      </c>
      <c r="I14" s="52">
        <v>1</v>
      </c>
      <c r="J14" s="47" t="s">
        <v>122</v>
      </c>
      <c r="K14" s="64">
        <v>38534</v>
      </c>
      <c r="L14" s="64">
        <v>38534</v>
      </c>
      <c r="M14" s="52"/>
      <c r="N14" s="47" t="s">
        <v>171</v>
      </c>
      <c r="O14" s="73" t="s">
        <v>213</v>
      </c>
      <c r="P14" s="52"/>
      <c r="Q14" s="6"/>
      <c r="R14" s="6"/>
      <c r="S14" s="6"/>
      <c r="T14" s="6"/>
      <c r="U14" s="6"/>
      <c r="V14" s="6"/>
    </row>
    <row r="15" spans="1:22" s="7" customFormat="1" ht="15" customHeight="1">
      <c r="A15" s="120">
        <v>26</v>
      </c>
      <c r="B15" s="121">
        <v>208</v>
      </c>
      <c r="C15" s="68" t="s">
        <v>73</v>
      </c>
      <c r="D15" s="31" t="s">
        <v>88</v>
      </c>
      <c r="E15" s="47" t="s">
        <v>89</v>
      </c>
      <c r="F15" s="126">
        <v>1</v>
      </c>
      <c r="G15" s="52">
        <v>2</v>
      </c>
      <c r="H15" s="127">
        <v>1</v>
      </c>
      <c r="I15" s="52">
        <v>1</v>
      </c>
      <c r="J15" s="47" t="s">
        <v>123</v>
      </c>
      <c r="K15" s="64">
        <v>38803</v>
      </c>
      <c r="L15" s="64">
        <v>38808</v>
      </c>
      <c r="M15" s="52"/>
      <c r="N15" s="47" t="s">
        <v>124</v>
      </c>
      <c r="O15" s="73" t="s">
        <v>209</v>
      </c>
      <c r="P15" s="52"/>
      <c r="Q15" s="6"/>
      <c r="R15" s="6"/>
      <c r="S15" s="6"/>
      <c r="T15" s="6"/>
      <c r="U15" s="6"/>
      <c r="V15" s="6"/>
    </row>
    <row r="16" spans="1:22" s="7" customFormat="1" ht="15" customHeight="1">
      <c r="A16" s="120">
        <v>26</v>
      </c>
      <c r="B16" s="121">
        <v>209</v>
      </c>
      <c r="C16" s="68" t="s">
        <v>73</v>
      </c>
      <c r="D16" s="31" t="s">
        <v>90</v>
      </c>
      <c r="E16" s="47" t="s">
        <v>91</v>
      </c>
      <c r="F16" s="126">
        <v>1</v>
      </c>
      <c r="G16" s="52">
        <v>2</v>
      </c>
      <c r="H16" s="127">
        <v>1</v>
      </c>
      <c r="I16" s="52">
        <v>1</v>
      </c>
      <c r="J16" s="47"/>
      <c r="K16" s="64"/>
      <c r="L16" s="64"/>
      <c r="M16" s="52">
        <v>1</v>
      </c>
      <c r="N16" s="47" t="s">
        <v>172</v>
      </c>
      <c r="O16" s="73" t="s">
        <v>214</v>
      </c>
      <c r="P16" s="52"/>
      <c r="Q16" s="6"/>
      <c r="R16" s="6"/>
      <c r="S16" s="6"/>
      <c r="T16" s="6"/>
      <c r="U16" s="6"/>
      <c r="V16" s="6"/>
    </row>
    <row r="17" spans="1:22" s="7" customFormat="1" ht="15" customHeight="1">
      <c r="A17" s="120">
        <v>26</v>
      </c>
      <c r="B17" s="121">
        <v>210</v>
      </c>
      <c r="C17" s="68" t="s">
        <v>73</v>
      </c>
      <c r="D17" s="31" t="s">
        <v>92</v>
      </c>
      <c r="E17" s="47" t="s">
        <v>85</v>
      </c>
      <c r="F17" s="126">
        <v>1</v>
      </c>
      <c r="G17" s="52">
        <v>1</v>
      </c>
      <c r="H17" s="127">
        <v>1</v>
      </c>
      <c r="I17" s="52">
        <v>1</v>
      </c>
      <c r="J17" s="47" t="s">
        <v>125</v>
      </c>
      <c r="K17" s="64">
        <v>39902</v>
      </c>
      <c r="L17" s="64">
        <v>39904</v>
      </c>
      <c r="M17" s="52"/>
      <c r="N17" s="47" t="s">
        <v>126</v>
      </c>
      <c r="O17" s="73" t="s">
        <v>209</v>
      </c>
      <c r="P17" s="52"/>
      <c r="Q17" s="6"/>
      <c r="R17" s="6"/>
      <c r="S17" s="6"/>
      <c r="T17" s="6"/>
      <c r="U17" s="6"/>
      <c r="V17" s="6"/>
    </row>
    <row r="18" spans="1:22" s="7" customFormat="1" ht="30" customHeight="1">
      <c r="A18" s="120">
        <v>26</v>
      </c>
      <c r="B18" s="121">
        <v>211</v>
      </c>
      <c r="C18" s="68" t="s">
        <v>73</v>
      </c>
      <c r="D18" s="31" t="s">
        <v>93</v>
      </c>
      <c r="E18" s="47" t="s">
        <v>89</v>
      </c>
      <c r="F18" s="126">
        <v>1</v>
      </c>
      <c r="G18" s="52">
        <v>1</v>
      </c>
      <c r="H18" s="127">
        <v>1</v>
      </c>
      <c r="I18" s="52">
        <v>1</v>
      </c>
      <c r="J18" s="47"/>
      <c r="K18" s="65"/>
      <c r="L18" s="65"/>
      <c r="M18" s="52">
        <v>1</v>
      </c>
      <c r="N18" s="47" t="s">
        <v>197</v>
      </c>
      <c r="O18" s="73" t="s">
        <v>215</v>
      </c>
      <c r="P18" s="52"/>
      <c r="Q18" s="6"/>
      <c r="R18" s="6"/>
      <c r="S18" s="6"/>
      <c r="T18" s="6"/>
      <c r="U18" s="6"/>
      <c r="V18" s="6"/>
    </row>
    <row r="19" spans="1:22" s="7" customFormat="1" ht="30" customHeight="1">
      <c r="A19" s="120">
        <v>26</v>
      </c>
      <c r="B19" s="121">
        <v>212</v>
      </c>
      <c r="C19" s="68" t="s">
        <v>73</v>
      </c>
      <c r="D19" s="31" t="s">
        <v>94</v>
      </c>
      <c r="E19" s="47" t="s">
        <v>95</v>
      </c>
      <c r="F19" s="126">
        <v>1</v>
      </c>
      <c r="G19" s="52">
        <v>2</v>
      </c>
      <c r="H19" s="127">
        <v>1</v>
      </c>
      <c r="I19" s="52">
        <v>1</v>
      </c>
      <c r="J19" s="47"/>
      <c r="K19" s="65"/>
      <c r="L19" s="65"/>
      <c r="M19" s="52">
        <v>1</v>
      </c>
      <c r="N19" s="47" t="s">
        <v>168</v>
      </c>
      <c r="O19" s="73" t="s">
        <v>216</v>
      </c>
      <c r="P19" s="52"/>
      <c r="Q19" s="6"/>
      <c r="R19" s="6"/>
      <c r="S19" s="6"/>
      <c r="T19" s="6"/>
      <c r="U19" s="6"/>
      <c r="V19" s="6"/>
    </row>
    <row r="20" spans="1:22" s="7" customFormat="1" ht="15" customHeight="1">
      <c r="A20" s="120">
        <v>26</v>
      </c>
      <c r="B20" s="121">
        <v>213</v>
      </c>
      <c r="C20" s="68" t="s">
        <v>73</v>
      </c>
      <c r="D20" s="31" t="s">
        <v>96</v>
      </c>
      <c r="E20" s="47" t="s">
        <v>95</v>
      </c>
      <c r="F20" s="126">
        <v>1</v>
      </c>
      <c r="G20" s="52">
        <v>2</v>
      </c>
      <c r="H20" s="127">
        <v>1</v>
      </c>
      <c r="I20" s="52">
        <v>1</v>
      </c>
      <c r="J20" s="47"/>
      <c r="K20" s="65"/>
      <c r="L20" s="65"/>
      <c r="M20" s="52">
        <v>3</v>
      </c>
      <c r="N20" s="47" t="s">
        <v>127</v>
      </c>
      <c r="O20" s="73" t="s">
        <v>208</v>
      </c>
      <c r="P20" s="52"/>
      <c r="Q20" s="6"/>
      <c r="R20" s="6"/>
      <c r="S20" s="6"/>
      <c r="T20" s="6"/>
      <c r="U20" s="6"/>
      <c r="V20" s="6"/>
    </row>
    <row r="21" spans="1:22" s="7" customFormat="1" ht="30" customHeight="1">
      <c r="A21" s="120">
        <v>26</v>
      </c>
      <c r="B21" s="121">
        <v>214</v>
      </c>
      <c r="C21" s="68" t="s">
        <v>73</v>
      </c>
      <c r="D21" s="31" t="s">
        <v>97</v>
      </c>
      <c r="E21" s="47" t="s">
        <v>79</v>
      </c>
      <c r="F21" s="126">
        <v>1</v>
      </c>
      <c r="G21" s="52">
        <v>2</v>
      </c>
      <c r="H21" s="127">
        <v>1</v>
      </c>
      <c r="I21" s="52">
        <v>1</v>
      </c>
      <c r="J21" s="47" t="s">
        <v>128</v>
      </c>
      <c r="K21" s="64">
        <v>39153</v>
      </c>
      <c r="L21" s="64">
        <v>39153</v>
      </c>
      <c r="M21" s="52"/>
      <c r="N21" s="47" t="s">
        <v>195</v>
      </c>
      <c r="O21" s="73" t="s">
        <v>206</v>
      </c>
      <c r="P21" s="52"/>
      <c r="Q21" s="6"/>
      <c r="R21" s="6"/>
      <c r="S21" s="6"/>
      <c r="T21" s="6"/>
      <c r="U21" s="6"/>
      <c r="V21" s="6"/>
    </row>
    <row r="22" spans="1:22" s="7" customFormat="1" ht="30" customHeight="1">
      <c r="A22" s="120">
        <v>26</v>
      </c>
      <c r="B22" s="121">
        <v>303</v>
      </c>
      <c r="C22" s="68" t="s">
        <v>73</v>
      </c>
      <c r="D22" s="31" t="s">
        <v>98</v>
      </c>
      <c r="E22" s="47" t="s">
        <v>99</v>
      </c>
      <c r="F22" s="126">
        <v>2</v>
      </c>
      <c r="G22" s="52">
        <v>2</v>
      </c>
      <c r="H22" s="127">
        <v>1</v>
      </c>
      <c r="I22" s="52">
        <v>1</v>
      </c>
      <c r="J22" s="47"/>
      <c r="K22" s="32"/>
      <c r="L22" s="32"/>
      <c r="M22" s="52">
        <v>0</v>
      </c>
      <c r="N22" s="47" t="s">
        <v>196</v>
      </c>
      <c r="O22" s="73" t="s">
        <v>217</v>
      </c>
      <c r="P22" s="52"/>
      <c r="Q22" s="6"/>
      <c r="R22" s="6"/>
      <c r="S22" s="6"/>
      <c r="T22" s="6"/>
      <c r="U22" s="6"/>
      <c r="V22" s="6"/>
    </row>
    <row r="23" spans="1:22" s="7" customFormat="1" ht="15" customHeight="1">
      <c r="A23" s="120">
        <v>26</v>
      </c>
      <c r="B23" s="121">
        <v>322</v>
      </c>
      <c r="C23" s="68" t="s">
        <v>73</v>
      </c>
      <c r="D23" s="31" t="s">
        <v>100</v>
      </c>
      <c r="E23" s="47" t="s">
        <v>101</v>
      </c>
      <c r="F23" s="126">
        <v>2</v>
      </c>
      <c r="G23" s="52">
        <v>2</v>
      </c>
      <c r="H23" s="127">
        <v>1</v>
      </c>
      <c r="I23" s="52">
        <v>1</v>
      </c>
      <c r="J23" s="47"/>
      <c r="K23" s="32"/>
      <c r="L23" s="32"/>
      <c r="M23" s="52">
        <v>0</v>
      </c>
      <c r="N23" s="47" t="s">
        <v>129</v>
      </c>
      <c r="O23" s="73" t="s">
        <v>218</v>
      </c>
      <c r="P23" s="52"/>
      <c r="Q23" s="6"/>
      <c r="R23" s="6"/>
      <c r="S23" s="6"/>
      <c r="T23" s="6"/>
      <c r="U23" s="6"/>
      <c r="V23" s="6"/>
    </row>
    <row r="24" spans="1:22" s="7" customFormat="1" ht="15" customHeight="1">
      <c r="A24" s="120">
        <v>26</v>
      </c>
      <c r="B24" s="121">
        <v>343</v>
      </c>
      <c r="C24" s="68" t="s">
        <v>73</v>
      </c>
      <c r="D24" s="31" t="s">
        <v>102</v>
      </c>
      <c r="E24" s="47" t="s">
        <v>101</v>
      </c>
      <c r="F24" s="126">
        <v>2</v>
      </c>
      <c r="G24" s="52">
        <v>2</v>
      </c>
      <c r="H24" s="127">
        <v>0</v>
      </c>
      <c r="I24" s="52">
        <v>0</v>
      </c>
      <c r="J24" s="47"/>
      <c r="K24" s="32"/>
      <c r="L24" s="32"/>
      <c r="M24" s="52">
        <v>0</v>
      </c>
      <c r="N24" s="47"/>
      <c r="O24" s="73"/>
      <c r="P24" s="52">
        <v>0</v>
      </c>
      <c r="Q24" s="6"/>
      <c r="R24" s="6"/>
      <c r="S24" s="6"/>
      <c r="T24" s="6"/>
      <c r="U24" s="6"/>
      <c r="V24" s="6"/>
    </row>
    <row r="25" spans="1:22" s="7" customFormat="1" ht="15" customHeight="1">
      <c r="A25" s="120">
        <v>26</v>
      </c>
      <c r="B25" s="121">
        <v>344</v>
      </c>
      <c r="C25" s="68" t="s">
        <v>73</v>
      </c>
      <c r="D25" s="31" t="s">
        <v>103</v>
      </c>
      <c r="E25" s="47" t="s">
        <v>156</v>
      </c>
      <c r="F25" s="126">
        <v>1</v>
      </c>
      <c r="G25" s="52">
        <v>2</v>
      </c>
      <c r="H25" s="127">
        <v>0</v>
      </c>
      <c r="I25" s="52">
        <v>0</v>
      </c>
      <c r="J25" s="47"/>
      <c r="K25" s="32"/>
      <c r="L25" s="32"/>
      <c r="M25" s="52">
        <v>0</v>
      </c>
      <c r="N25" s="47" t="s">
        <v>130</v>
      </c>
      <c r="O25" s="73" t="s">
        <v>219</v>
      </c>
      <c r="P25" s="52"/>
      <c r="Q25" s="6"/>
      <c r="R25" s="6"/>
      <c r="S25" s="6"/>
      <c r="T25" s="6"/>
      <c r="U25" s="6"/>
      <c r="V25" s="6"/>
    </row>
    <row r="26" spans="1:22" s="7" customFormat="1" ht="15" customHeight="1">
      <c r="A26" s="120">
        <v>26</v>
      </c>
      <c r="B26" s="121">
        <v>364</v>
      </c>
      <c r="C26" s="68" t="s">
        <v>73</v>
      </c>
      <c r="D26" s="31" t="s">
        <v>104</v>
      </c>
      <c r="E26" s="47" t="s">
        <v>105</v>
      </c>
      <c r="F26" s="126">
        <v>1</v>
      </c>
      <c r="G26" s="52">
        <v>2</v>
      </c>
      <c r="H26" s="127">
        <v>0</v>
      </c>
      <c r="I26" s="52">
        <v>0</v>
      </c>
      <c r="J26" s="47"/>
      <c r="K26" s="32"/>
      <c r="L26" s="32"/>
      <c r="M26" s="52">
        <v>0</v>
      </c>
      <c r="N26" s="47"/>
      <c r="O26" s="73"/>
      <c r="P26" s="52">
        <v>0</v>
      </c>
      <c r="Q26" s="6"/>
      <c r="R26" s="6"/>
      <c r="S26" s="6"/>
      <c r="T26" s="6"/>
      <c r="U26" s="6"/>
      <c r="V26" s="6"/>
    </row>
    <row r="27" spans="1:22" s="7" customFormat="1" ht="15" customHeight="1">
      <c r="A27" s="120">
        <v>26</v>
      </c>
      <c r="B27" s="121">
        <v>365</v>
      </c>
      <c r="C27" s="68" t="s">
        <v>73</v>
      </c>
      <c r="D27" s="31" t="s">
        <v>106</v>
      </c>
      <c r="E27" s="47" t="s">
        <v>107</v>
      </c>
      <c r="F27" s="126">
        <v>1</v>
      </c>
      <c r="G27" s="52">
        <v>2</v>
      </c>
      <c r="H27" s="127">
        <v>0</v>
      </c>
      <c r="I27" s="52">
        <v>0</v>
      </c>
      <c r="J27" s="47"/>
      <c r="K27" s="32"/>
      <c r="L27" s="32"/>
      <c r="M27" s="52">
        <v>0</v>
      </c>
      <c r="N27" s="47"/>
      <c r="O27" s="73"/>
      <c r="P27" s="52">
        <v>0</v>
      </c>
      <c r="Q27" s="6"/>
      <c r="R27" s="6"/>
      <c r="S27" s="6"/>
      <c r="T27" s="6"/>
      <c r="U27" s="6"/>
      <c r="V27" s="6"/>
    </row>
    <row r="28" spans="1:22" s="7" customFormat="1" ht="15" customHeight="1">
      <c r="A28" s="120">
        <v>26</v>
      </c>
      <c r="B28" s="121">
        <v>366</v>
      </c>
      <c r="C28" s="68" t="s">
        <v>73</v>
      </c>
      <c r="D28" s="31" t="s">
        <v>108</v>
      </c>
      <c r="E28" s="47" t="s">
        <v>85</v>
      </c>
      <c r="F28" s="126">
        <v>1</v>
      </c>
      <c r="G28" s="52">
        <v>1</v>
      </c>
      <c r="H28" s="127">
        <v>1</v>
      </c>
      <c r="I28" s="52">
        <v>1</v>
      </c>
      <c r="J28" s="47"/>
      <c r="K28" s="32"/>
      <c r="L28" s="32"/>
      <c r="M28" s="52">
        <v>0</v>
      </c>
      <c r="N28" s="47" t="s">
        <v>131</v>
      </c>
      <c r="O28" s="73" t="s">
        <v>220</v>
      </c>
      <c r="P28" s="52"/>
      <c r="Q28" s="6"/>
      <c r="R28" s="6"/>
      <c r="S28" s="6"/>
      <c r="T28" s="6"/>
      <c r="U28" s="6"/>
      <c r="V28" s="6"/>
    </row>
    <row r="29" spans="1:22" s="7" customFormat="1" ht="15" customHeight="1">
      <c r="A29" s="120">
        <v>26</v>
      </c>
      <c r="B29" s="121">
        <v>367</v>
      </c>
      <c r="C29" s="68" t="s">
        <v>73</v>
      </c>
      <c r="D29" s="31" t="s">
        <v>109</v>
      </c>
      <c r="E29" s="47" t="s">
        <v>110</v>
      </c>
      <c r="F29" s="126">
        <v>1</v>
      </c>
      <c r="G29" s="52">
        <v>2</v>
      </c>
      <c r="H29" s="127">
        <v>0</v>
      </c>
      <c r="I29" s="52">
        <v>0</v>
      </c>
      <c r="J29" s="47"/>
      <c r="K29" s="32"/>
      <c r="L29" s="32"/>
      <c r="M29" s="52">
        <v>0</v>
      </c>
      <c r="N29" s="47"/>
      <c r="O29" s="73"/>
      <c r="P29" s="52">
        <v>0</v>
      </c>
      <c r="Q29" s="6"/>
      <c r="R29" s="6"/>
      <c r="S29" s="6"/>
      <c r="T29" s="6"/>
      <c r="U29" s="6"/>
      <c r="V29" s="6"/>
    </row>
    <row r="30" spans="1:22" s="7" customFormat="1" ht="15" customHeight="1">
      <c r="A30" s="120">
        <v>26</v>
      </c>
      <c r="B30" s="121">
        <v>407</v>
      </c>
      <c r="C30" s="68" t="s">
        <v>73</v>
      </c>
      <c r="D30" s="31" t="s">
        <v>111</v>
      </c>
      <c r="E30" s="47" t="s">
        <v>157</v>
      </c>
      <c r="F30" s="126">
        <v>1</v>
      </c>
      <c r="G30" s="52">
        <v>2</v>
      </c>
      <c r="H30" s="127">
        <v>1</v>
      </c>
      <c r="I30" s="52">
        <v>1</v>
      </c>
      <c r="J30" s="47"/>
      <c r="K30" s="32"/>
      <c r="L30" s="32"/>
      <c r="M30" s="52">
        <v>0</v>
      </c>
      <c r="N30" s="47" t="s">
        <v>132</v>
      </c>
      <c r="O30" s="73" t="s">
        <v>221</v>
      </c>
      <c r="P30" s="52"/>
      <c r="Q30" s="6"/>
      <c r="R30" s="6"/>
      <c r="S30" s="6"/>
      <c r="T30" s="6"/>
      <c r="U30" s="6"/>
      <c r="V30" s="6"/>
    </row>
    <row r="31" spans="1:22" s="7" customFormat="1" ht="15" customHeight="1">
      <c r="A31" s="120">
        <v>26</v>
      </c>
      <c r="B31" s="121">
        <v>463</v>
      </c>
      <c r="C31" s="68" t="s">
        <v>73</v>
      </c>
      <c r="D31" s="31" t="s">
        <v>112</v>
      </c>
      <c r="E31" s="47" t="s">
        <v>113</v>
      </c>
      <c r="F31" s="126">
        <v>1</v>
      </c>
      <c r="G31" s="52">
        <v>2</v>
      </c>
      <c r="H31" s="127">
        <v>0</v>
      </c>
      <c r="I31" s="52">
        <v>0</v>
      </c>
      <c r="J31" s="47"/>
      <c r="K31" s="32"/>
      <c r="L31" s="32"/>
      <c r="M31" s="52">
        <v>0</v>
      </c>
      <c r="N31" s="47"/>
      <c r="O31" s="73"/>
      <c r="P31" s="52">
        <v>0</v>
      </c>
      <c r="Q31" s="6"/>
      <c r="R31" s="6"/>
      <c r="S31" s="6"/>
      <c r="T31" s="6"/>
      <c r="U31" s="6"/>
      <c r="V31" s="6"/>
    </row>
    <row r="32" spans="1:22" s="7" customFormat="1" ht="30" customHeight="1" thickBot="1">
      <c r="A32" s="122">
        <v>26</v>
      </c>
      <c r="B32" s="123">
        <v>465</v>
      </c>
      <c r="C32" s="69" t="s">
        <v>73</v>
      </c>
      <c r="D32" s="48" t="s">
        <v>114</v>
      </c>
      <c r="E32" s="75" t="s">
        <v>115</v>
      </c>
      <c r="F32" s="128">
        <v>1</v>
      </c>
      <c r="G32" s="129">
        <v>2</v>
      </c>
      <c r="H32" s="130">
        <v>1</v>
      </c>
      <c r="I32" s="129">
        <v>1</v>
      </c>
      <c r="J32" s="75"/>
      <c r="K32" s="34"/>
      <c r="L32" s="34"/>
      <c r="M32" s="129">
        <v>0</v>
      </c>
      <c r="N32" s="75" t="s">
        <v>165</v>
      </c>
      <c r="O32" s="76" t="s">
        <v>222</v>
      </c>
      <c r="P32" s="129"/>
      <c r="Q32" s="6"/>
      <c r="R32" s="6"/>
      <c r="S32" s="6"/>
      <c r="T32" s="6"/>
      <c r="U32" s="6"/>
      <c r="V32" s="6"/>
    </row>
    <row r="33" spans="1:22" s="7" customFormat="1" ht="18.75" customHeight="1" thickBot="1">
      <c r="A33" s="124"/>
      <c r="B33" s="125"/>
      <c r="C33" s="204" t="s">
        <v>5</v>
      </c>
      <c r="D33" s="205"/>
      <c r="E33" s="28"/>
      <c r="F33" s="131"/>
      <c r="G33" s="132"/>
      <c r="H33" s="133">
        <f>SUM(H7:H32)</f>
        <v>20</v>
      </c>
      <c r="I33" s="134">
        <f>SUM(I7:I32)</f>
        <v>18</v>
      </c>
      <c r="J33" s="133">
        <f>COUNTA(J7:J32)</f>
        <v>9</v>
      </c>
      <c r="K33" s="80"/>
      <c r="L33" s="80"/>
      <c r="M33" s="135"/>
      <c r="N33" s="133">
        <f>COUNTA(N7:N32)</f>
        <v>21</v>
      </c>
      <c r="O33" s="29"/>
      <c r="P33" s="137"/>
      <c r="Q33" s="6"/>
      <c r="R33" s="6"/>
      <c r="S33" s="6"/>
      <c r="T33" s="6"/>
      <c r="U33" s="6"/>
      <c r="V33" s="6"/>
    </row>
    <row r="34" ht="18.75" customHeight="1"/>
  </sheetData>
  <sheetProtection/>
  <mergeCells count="15">
    <mergeCell ref="C33:D33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178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102" zoomScaleNormal="102" zoomScaleSheetLayoutView="100" workbookViewId="0" topLeftCell="A1">
      <selection activeCell="H3" sqref="H3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24" t="s">
        <v>15</v>
      </c>
      <c r="B1" s="24"/>
    </row>
    <row r="2" spans="1:21" ht="22.5" customHeight="1" thickBot="1">
      <c r="A2" s="4" t="s">
        <v>35</v>
      </c>
      <c r="R2" s="199" t="s">
        <v>73</v>
      </c>
      <c r="S2" s="232"/>
      <c r="T2" s="232" t="s">
        <v>73</v>
      </c>
      <c r="U2" s="200"/>
    </row>
    <row r="3" ht="12" thickBot="1"/>
    <row r="4" spans="1:21" s="1" customFormat="1" ht="18" customHeight="1">
      <c r="A4" s="206" t="s">
        <v>27</v>
      </c>
      <c r="B4" s="215" t="s">
        <v>17</v>
      </c>
      <c r="C4" s="233" t="s">
        <v>60</v>
      </c>
      <c r="D4" s="221" t="s">
        <v>61</v>
      </c>
      <c r="E4" s="201" t="s">
        <v>70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  <c r="U4" s="238" t="s">
        <v>20</v>
      </c>
    </row>
    <row r="5" spans="1:21" s="1" customFormat="1" ht="18" customHeight="1">
      <c r="A5" s="207"/>
      <c r="B5" s="216"/>
      <c r="C5" s="234"/>
      <c r="D5" s="236"/>
      <c r="E5" s="20"/>
      <c r="F5" s="18"/>
      <c r="G5" s="53"/>
      <c r="H5" s="21"/>
      <c r="I5" s="21"/>
      <c r="J5" s="21"/>
      <c r="K5" s="21"/>
      <c r="L5" s="193" t="s">
        <v>62</v>
      </c>
      <c r="M5" s="194"/>
      <c r="N5" s="194"/>
      <c r="O5" s="194"/>
      <c r="P5" s="194"/>
      <c r="Q5" s="194"/>
      <c r="R5" s="194"/>
      <c r="S5" s="194"/>
      <c r="T5" s="245"/>
      <c r="U5" s="239"/>
    </row>
    <row r="6" spans="1:21" s="1" customFormat="1" ht="18" customHeight="1">
      <c r="A6" s="207"/>
      <c r="B6" s="216"/>
      <c r="C6" s="234"/>
      <c r="D6" s="236"/>
      <c r="E6" s="242" t="s">
        <v>33</v>
      </c>
      <c r="F6" s="15"/>
      <c r="G6" s="227" t="s">
        <v>32</v>
      </c>
      <c r="H6" s="227"/>
      <c r="I6" s="227"/>
      <c r="J6" s="228"/>
      <c r="K6" s="228"/>
      <c r="L6" s="229" t="s">
        <v>224</v>
      </c>
      <c r="M6" s="230"/>
      <c r="N6" s="231"/>
      <c r="O6" s="228" t="s">
        <v>225</v>
      </c>
      <c r="P6" s="230"/>
      <c r="Q6" s="231"/>
      <c r="R6" s="228" t="s">
        <v>226</v>
      </c>
      <c r="S6" s="230"/>
      <c r="T6" s="244"/>
      <c r="U6" s="240"/>
    </row>
    <row r="7" spans="1:21" ht="55.5" customHeight="1">
      <c r="A7" s="208"/>
      <c r="B7" s="217"/>
      <c r="C7" s="235"/>
      <c r="D7" s="237"/>
      <c r="E7" s="243"/>
      <c r="F7" s="16" t="s">
        <v>28</v>
      </c>
      <c r="G7" s="54" t="s">
        <v>29</v>
      </c>
      <c r="H7" s="17" t="s">
        <v>31</v>
      </c>
      <c r="I7" s="17" t="s">
        <v>30</v>
      </c>
      <c r="J7" s="19" t="s">
        <v>63</v>
      </c>
      <c r="K7" s="19" t="s">
        <v>173</v>
      </c>
      <c r="L7" s="36" t="s">
        <v>68</v>
      </c>
      <c r="M7" s="37" t="s">
        <v>64</v>
      </c>
      <c r="N7" s="38" t="s">
        <v>34</v>
      </c>
      <c r="O7" s="39" t="s">
        <v>68</v>
      </c>
      <c r="P7" s="37" t="s">
        <v>64</v>
      </c>
      <c r="Q7" s="40" t="s">
        <v>34</v>
      </c>
      <c r="R7" s="38" t="s">
        <v>68</v>
      </c>
      <c r="S7" s="37" t="s">
        <v>64</v>
      </c>
      <c r="T7" s="38" t="s">
        <v>34</v>
      </c>
      <c r="U7" s="241"/>
    </row>
    <row r="8" spans="1:21" s="79" customFormat="1" ht="30" customHeight="1">
      <c r="A8" s="66">
        <v>26</v>
      </c>
      <c r="B8" s="63">
        <v>100</v>
      </c>
      <c r="C8" s="51" t="s">
        <v>73</v>
      </c>
      <c r="D8" s="30" t="s">
        <v>194</v>
      </c>
      <c r="E8" s="41" t="s">
        <v>249</v>
      </c>
      <c r="F8" s="43" t="s">
        <v>250</v>
      </c>
      <c r="G8" s="14" t="s">
        <v>251</v>
      </c>
      <c r="H8" s="43" t="s">
        <v>252</v>
      </c>
      <c r="I8" s="43" t="s">
        <v>253</v>
      </c>
      <c r="J8" s="45" t="s">
        <v>254</v>
      </c>
      <c r="K8" s="45" t="s">
        <v>255</v>
      </c>
      <c r="L8" s="59"/>
      <c r="M8" s="14" t="s">
        <v>256</v>
      </c>
      <c r="N8" s="14"/>
      <c r="O8" s="14"/>
      <c r="P8" s="14" t="s">
        <v>256</v>
      </c>
      <c r="Q8" s="14"/>
      <c r="R8" s="14"/>
      <c r="S8" s="14"/>
      <c r="T8" s="8"/>
      <c r="U8" s="187">
        <v>1</v>
      </c>
    </row>
    <row r="9" spans="1:21" s="7" customFormat="1" ht="30" customHeight="1">
      <c r="A9" s="66">
        <v>26</v>
      </c>
      <c r="B9" s="63">
        <v>201</v>
      </c>
      <c r="C9" s="51" t="s">
        <v>73</v>
      </c>
      <c r="D9" s="30" t="s">
        <v>74</v>
      </c>
      <c r="E9" s="41" t="s">
        <v>133</v>
      </c>
      <c r="F9" s="43"/>
      <c r="G9" s="14" t="s">
        <v>134</v>
      </c>
      <c r="H9" s="43" t="s">
        <v>177</v>
      </c>
      <c r="I9" s="43" t="s">
        <v>229</v>
      </c>
      <c r="J9" s="45"/>
      <c r="K9" s="45"/>
      <c r="L9" s="59" t="s">
        <v>135</v>
      </c>
      <c r="M9" s="14"/>
      <c r="N9" s="14"/>
      <c r="O9" s="14" t="s">
        <v>135</v>
      </c>
      <c r="P9" s="14"/>
      <c r="Q9" s="14"/>
      <c r="R9" s="14"/>
      <c r="S9" s="14"/>
      <c r="T9" s="8"/>
      <c r="U9" s="187">
        <v>1</v>
      </c>
    </row>
    <row r="10" spans="1:21" s="7" customFormat="1" ht="60" customHeight="1">
      <c r="A10" s="66">
        <v>26</v>
      </c>
      <c r="B10" s="63">
        <v>202</v>
      </c>
      <c r="C10" s="68" t="s">
        <v>73</v>
      </c>
      <c r="D10" s="31" t="s">
        <v>76</v>
      </c>
      <c r="E10" s="41" t="s">
        <v>158</v>
      </c>
      <c r="F10" s="43"/>
      <c r="G10" s="14" t="s">
        <v>136</v>
      </c>
      <c r="H10" s="43" t="s">
        <v>178</v>
      </c>
      <c r="I10" s="43" t="s">
        <v>230</v>
      </c>
      <c r="J10" s="45" t="s">
        <v>231</v>
      </c>
      <c r="K10" s="45" t="s">
        <v>262</v>
      </c>
      <c r="L10" s="59" t="s">
        <v>135</v>
      </c>
      <c r="M10" s="14"/>
      <c r="N10" s="14"/>
      <c r="O10" s="14" t="s">
        <v>227</v>
      </c>
      <c r="P10" s="14"/>
      <c r="Q10" s="14"/>
      <c r="R10" s="14"/>
      <c r="S10" s="14"/>
      <c r="T10" s="8"/>
      <c r="U10" s="187">
        <v>0</v>
      </c>
    </row>
    <row r="11" spans="1:21" s="7" customFormat="1" ht="30" customHeight="1">
      <c r="A11" s="66">
        <v>26</v>
      </c>
      <c r="B11" s="63">
        <v>203</v>
      </c>
      <c r="C11" s="68" t="s">
        <v>73</v>
      </c>
      <c r="D11" s="31" t="s">
        <v>78</v>
      </c>
      <c r="E11" s="41" t="s">
        <v>137</v>
      </c>
      <c r="F11" s="43" t="s">
        <v>138</v>
      </c>
      <c r="G11" s="14" t="s">
        <v>139</v>
      </c>
      <c r="H11" s="43" t="s">
        <v>179</v>
      </c>
      <c r="I11" s="43" t="s">
        <v>232</v>
      </c>
      <c r="J11" s="45" t="s">
        <v>232</v>
      </c>
      <c r="K11" s="45" t="s">
        <v>140</v>
      </c>
      <c r="L11" s="59" t="s">
        <v>135</v>
      </c>
      <c r="M11" s="14"/>
      <c r="N11" s="14"/>
      <c r="O11" s="14" t="s">
        <v>135</v>
      </c>
      <c r="P11" s="14"/>
      <c r="Q11" s="14"/>
      <c r="R11" s="14"/>
      <c r="S11" s="14"/>
      <c r="T11" s="8"/>
      <c r="U11" s="188">
        <v>1</v>
      </c>
    </row>
    <row r="12" spans="1:21" s="7" customFormat="1" ht="39.75" customHeight="1">
      <c r="A12" s="66">
        <v>26</v>
      </c>
      <c r="B12" s="63">
        <v>204</v>
      </c>
      <c r="C12" s="68" t="s">
        <v>73</v>
      </c>
      <c r="D12" s="31" t="s">
        <v>80</v>
      </c>
      <c r="E12" s="41" t="s">
        <v>141</v>
      </c>
      <c r="F12" s="43"/>
      <c r="G12" s="14" t="s">
        <v>142</v>
      </c>
      <c r="H12" s="43" t="s">
        <v>180</v>
      </c>
      <c r="I12" s="43" t="s">
        <v>233</v>
      </c>
      <c r="J12" s="45" t="s">
        <v>234</v>
      </c>
      <c r="K12" s="45" t="s">
        <v>166</v>
      </c>
      <c r="L12" s="59" t="s">
        <v>135</v>
      </c>
      <c r="M12" s="14"/>
      <c r="N12" s="14"/>
      <c r="O12" s="14" t="s">
        <v>227</v>
      </c>
      <c r="P12" s="14"/>
      <c r="Q12" s="14"/>
      <c r="R12" s="14"/>
      <c r="S12" s="14"/>
      <c r="T12" s="8"/>
      <c r="U12" s="188">
        <v>1</v>
      </c>
    </row>
    <row r="13" spans="1:21" s="7" customFormat="1" ht="15.75" customHeight="1">
      <c r="A13" s="66">
        <v>26</v>
      </c>
      <c r="B13" s="63">
        <v>205</v>
      </c>
      <c r="C13" s="68" t="s">
        <v>73</v>
      </c>
      <c r="D13" s="31" t="s">
        <v>82</v>
      </c>
      <c r="E13" s="41"/>
      <c r="F13" s="43"/>
      <c r="G13" s="14"/>
      <c r="H13" s="43"/>
      <c r="I13" s="43"/>
      <c r="J13" s="45"/>
      <c r="K13" s="45"/>
      <c r="L13" s="59"/>
      <c r="M13" s="14"/>
      <c r="N13" s="14"/>
      <c r="O13" s="14"/>
      <c r="P13" s="14"/>
      <c r="Q13" s="14"/>
      <c r="R13" s="14"/>
      <c r="S13" s="14"/>
      <c r="T13" s="8"/>
      <c r="U13" s="188">
        <v>0</v>
      </c>
    </row>
    <row r="14" spans="1:21" s="7" customFormat="1" ht="15" customHeight="1">
      <c r="A14" s="66">
        <v>26</v>
      </c>
      <c r="B14" s="63">
        <v>206</v>
      </c>
      <c r="C14" s="68" t="s">
        <v>73</v>
      </c>
      <c r="D14" s="31" t="s">
        <v>84</v>
      </c>
      <c r="E14" s="41"/>
      <c r="F14" s="43"/>
      <c r="G14" s="14"/>
      <c r="H14" s="43"/>
      <c r="I14" s="43"/>
      <c r="J14" s="45"/>
      <c r="K14" s="45"/>
      <c r="L14" s="59"/>
      <c r="M14" s="14"/>
      <c r="N14" s="14"/>
      <c r="O14" s="14"/>
      <c r="P14" s="14"/>
      <c r="Q14" s="14"/>
      <c r="R14" s="14"/>
      <c r="S14" s="14"/>
      <c r="T14" s="8"/>
      <c r="U14" s="188">
        <v>1</v>
      </c>
    </row>
    <row r="15" spans="1:21" s="7" customFormat="1" ht="39.75" customHeight="1">
      <c r="A15" s="66">
        <v>26</v>
      </c>
      <c r="B15" s="63">
        <v>207</v>
      </c>
      <c r="C15" s="68" t="s">
        <v>73</v>
      </c>
      <c r="D15" s="31" t="s">
        <v>86</v>
      </c>
      <c r="E15" s="41" t="s">
        <v>143</v>
      </c>
      <c r="F15" s="43" t="s">
        <v>176</v>
      </c>
      <c r="G15" s="14" t="s">
        <v>144</v>
      </c>
      <c r="H15" s="43" t="s">
        <v>181</v>
      </c>
      <c r="I15" s="43" t="s">
        <v>235</v>
      </c>
      <c r="J15" s="45" t="s">
        <v>236</v>
      </c>
      <c r="K15" s="45" t="s">
        <v>145</v>
      </c>
      <c r="L15" s="59" t="s">
        <v>135</v>
      </c>
      <c r="M15" s="14"/>
      <c r="N15" s="14"/>
      <c r="O15" s="14" t="s">
        <v>135</v>
      </c>
      <c r="P15" s="14"/>
      <c r="Q15" s="14"/>
      <c r="R15" s="14"/>
      <c r="S15" s="14"/>
      <c r="T15" s="8"/>
      <c r="U15" s="188">
        <v>1</v>
      </c>
    </row>
    <row r="16" spans="1:21" s="7" customFormat="1" ht="15" customHeight="1">
      <c r="A16" s="66">
        <v>26</v>
      </c>
      <c r="B16" s="63">
        <v>208</v>
      </c>
      <c r="C16" s="68" t="s">
        <v>73</v>
      </c>
      <c r="D16" s="31" t="s">
        <v>88</v>
      </c>
      <c r="E16" s="41"/>
      <c r="F16" s="43"/>
      <c r="G16" s="14"/>
      <c r="H16" s="43"/>
      <c r="I16" s="43"/>
      <c r="J16" s="45"/>
      <c r="K16" s="45"/>
      <c r="L16" s="59"/>
      <c r="M16" s="14"/>
      <c r="N16" s="14"/>
      <c r="O16" s="14"/>
      <c r="P16" s="14"/>
      <c r="Q16" s="14"/>
      <c r="R16" s="14"/>
      <c r="S16" s="14"/>
      <c r="T16" s="8"/>
      <c r="U16" s="188">
        <v>1</v>
      </c>
    </row>
    <row r="17" spans="1:21" s="7" customFormat="1" ht="36" customHeight="1">
      <c r="A17" s="66">
        <v>26</v>
      </c>
      <c r="B17" s="63">
        <v>209</v>
      </c>
      <c r="C17" s="68" t="s">
        <v>73</v>
      </c>
      <c r="D17" s="31" t="s">
        <v>90</v>
      </c>
      <c r="E17" s="41" t="s">
        <v>159</v>
      </c>
      <c r="F17" s="43"/>
      <c r="G17" s="14" t="s">
        <v>146</v>
      </c>
      <c r="H17" s="43" t="s">
        <v>160</v>
      </c>
      <c r="I17" s="43" t="s">
        <v>238</v>
      </c>
      <c r="J17" s="45" t="s">
        <v>239</v>
      </c>
      <c r="K17" s="45" t="s">
        <v>147</v>
      </c>
      <c r="L17" s="59" t="s">
        <v>135</v>
      </c>
      <c r="M17" s="14"/>
      <c r="N17" s="14"/>
      <c r="O17" s="14" t="s">
        <v>135</v>
      </c>
      <c r="P17" s="14"/>
      <c r="Q17" s="14"/>
      <c r="R17" s="14"/>
      <c r="S17" s="14"/>
      <c r="T17" s="8"/>
      <c r="U17" s="188">
        <v>0</v>
      </c>
    </row>
    <row r="18" spans="1:21" s="7" customFormat="1" ht="30" customHeight="1">
      <c r="A18" s="66">
        <v>26</v>
      </c>
      <c r="B18" s="63">
        <v>210</v>
      </c>
      <c r="C18" s="68" t="s">
        <v>73</v>
      </c>
      <c r="D18" s="31" t="s">
        <v>92</v>
      </c>
      <c r="E18" s="41" t="s">
        <v>161</v>
      </c>
      <c r="F18" s="43"/>
      <c r="G18" s="14" t="s">
        <v>174</v>
      </c>
      <c r="H18" s="43" t="s">
        <v>182</v>
      </c>
      <c r="I18" s="43" t="s">
        <v>240</v>
      </c>
      <c r="J18" s="45" t="s">
        <v>241</v>
      </c>
      <c r="K18" s="45" t="s">
        <v>162</v>
      </c>
      <c r="L18" s="59" t="s">
        <v>175</v>
      </c>
      <c r="M18" s="14"/>
      <c r="N18" s="14"/>
      <c r="O18" s="14" t="s">
        <v>175</v>
      </c>
      <c r="P18" s="14"/>
      <c r="Q18" s="14"/>
      <c r="R18" s="14"/>
      <c r="S18" s="14"/>
      <c r="T18" s="8"/>
      <c r="U18" s="188">
        <v>0</v>
      </c>
    </row>
    <row r="19" spans="1:21" s="7" customFormat="1" ht="39.75" customHeight="1">
      <c r="A19" s="66">
        <v>26</v>
      </c>
      <c r="B19" s="63">
        <v>211</v>
      </c>
      <c r="C19" s="68" t="s">
        <v>73</v>
      </c>
      <c r="D19" s="31" t="s">
        <v>93</v>
      </c>
      <c r="E19" s="41" t="s">
        <v>148</v>
      </c>
      <c r="F19" s="43" t="s">
        <v>149</v>
      </c>
      <c r="G19" s="14" t="s">
        <v>150</v>
      </c>
      <c r="H19" s="43" t="s">
        <v>183</v>
      </c>
      <c r="I19" s="43" t="s">
        <v>237</v>
      </c>
      <c r="J19" s="45" t="s">
        <v>237</v>
      </c>
      <c r="K19" s="45" t="s">
        <v>167</v>
      </c>
      <c r="L19" s="59" t="s">
        <v>135</v>
      </c>
      <c r="M19" s="14"/>
      <c r="N19" s="14"/>
      <c r="O19" s="14" t="s">
        <v>135</v>
      </c>
      <c r="P19" s="14"/>
      <c r="Q19" s="14"/>
      <c r="R19" s="14"/>
      <c r="S19" s="14"/>
      <c r="T19" s="8"/>
      <c r="U19" s="188">
        <v>0</v>
      </c>
    </row>
    <row r="20" spans="1:21" s="7" customFormat="1" ht="30" customHeight="1">
      <c r="A20" s="66">
        <v>26</v>
      </c>
      <c r="B20" s="63">
        <v>212</v>
      </c>
      <c r="C20" s="68" t="s">
        <v>73</v>
      </c>
      <c r="D20" s="31" t="s">
        <v>94</v>
      </c>
      <c r="E20" s="41" t="s">
        <v>151</v>
      </c>
      <c r="F20" s="43"/>
      <c r="G20" s="14" t="s">
        <v>152</v>
      </c>
      <c r="H20" s="43" t="s">
        <v>244</v>
      </c>
      <c r="I20" s="43" t="s">
        <v>242</v>
      </c>
      <c r="J20" s="45"/>
      <c r="K20" s="45"/>
      <c r="L20" s="59" t="s">
        <v>135</v>
      </c>
      <c r="M20" s="14"/>
      <c r="N20" s="14"/>
      <c r="O20" s="14" t="s">
        <v>135</v>
      </c>
      <c r="P20" s="14"/>
      <c r="Q20" s="14"/>
      <c r="R20" s="14"/>
      <c r="S20" s="14"/>
      <c r="T20" s="8"/>
      <c r="U20" s="188">
        <v>0</v>
      </c>
    </row>
    <row r="21" spans="1:21" s="7" customFormat="1" ht="36" customHeight="1">
      <c r="A21" s="66">
        <v>26</v>
      </c>
      <c r="B21" s="63">
        <v>213</v>
      </c>
      <c r="C21" s="68" t="s">
        <v>73</v>
      </c>
      <c r="D21" s="31" t="s">
        <v>96</v>
      </c>
      <c r="E21" s="41" t="s">
        <v>228</v>
      </c>
      <c r="F21" s="43"/>
      <c r="G21" s="14" t="s">
        <v>153</v>
      </c>
      <c r="H21" s="43" t="s">
        <v>154</v>
      </c>
      <c r="I21" s="43" t="s">
        <v>243</v>
      </c>
      <c r="J21" s="45"/>
      <c r="K21" s="45"/>
      <c r="L21" s="59" t="s">
        <v>135</v>
      </c>
      <c r="M21" s="14"/>
      <c r="N21" s="14"/>
      <c r="O21" s="14" t="s">
        <v>227</v>
      </c>
      <c r="P21" s="14"/>
      <c r="Q21" s="14"/>
      <c r="R21" s="14"/>
      <c r="S21" s="14"/>
      <c r="T21" s="8"/>
      <c r="U21" s="188">
        <v>0</v>
      </c>
    </row>
    <row r="22" spans="1:21" s="7" customFormat="1" ht="15" customHeight="1">
      <c r="A22" s="66">
        <v>26</v>
      </c>
      <c r="B22" s="63">
        <v>214</v>
      </c>
      <c r="C22" s="68" t="s">
        <v>73</v>
      </c>
      <c r="D22" s="31" t="s">
        <v>97</v>
      </c>
      <c r="E22" s="41"/>
      <c r="F22" s="43"/>
      <c r="G22" s="43"/>
      <c r="H22" s="43"/>
      <c r="I22" s="43"/>
      <c r="J22" s="45"/>
      <c r="K22" s="45"/>
      <c r="L22" s="59"/>
      <c r="M22" s="14"/>
      <c r="N22" s="14"/>
      <c r="O22" s="14"/>
      <c r="P22" s="14"/>
      <c r="Q22" s="14"/>
      <c r="R22" s="14"/>
      <c r="S22" s="14"/>
      <c r="T22" s="8"/>
      <c r="U22" s="188">
        <v>1</v>
      </c>
    </row>
    <row r="23" spans="1:21" s="7" customFormat="1" ht="15" customHeight="1">
      <c r="A23" s="66">
        <v>26</v>
      </c>
      <c r="B23" s="63">
        <v>303</v>
      </c>
      <c r="C23" s="68" t="s">
        <v>73</v>
      </c>
      <c r="D23" s="31" t="s">
        <v>98</v>
      </c>
      <c r="E23" s="41"/>
      <c r="F23" s="43"/>
      <c r="G23" s="43"/>
      <c r="H23" s="43"/>
      <c r="I23" s="43"/>
      <c r="J23" s="45"/>
      <c r="K23" s="45"/>
      <c r="L23" s="59"/>
      <c r="M23" s="14"/>
      <c r="N23" s="14"/>
      <c r="O23" s="14"/>
      <c r="P23" s="14"/>
      <c r="Q23" s="14"/>
      <c r="R23" s="14"/>
      <c r="S23" s="14"/>
      <c r="T23" s="8"/>
      <c r="U23" s="188">
        <v>0</v>
      </c>
    </row>
    <row r="24" spans="1:21" s="7" customFormat="1" ht="15" customHeight="1">
      <c r="A24" s="66">
        <v>26</v>
      </c>
      <c r="B24" s="63">
        <v>322</v>
      </c>
      <c r="C24" s="68" t="s">
        <v>73</v>
      </c>
      <c r="D24" s="31" t="s">
        <v>100</v>
      </c>
      <c r="E24" s="41"/>
      <c r="F24" s="43"/>
      <c r="G24" s="43"/>
      <c r="H24" s="43"/>
      <c r="I24" s="43"/>
      <c r="J24" s="45"/>
      <c r="K24" s="45"/>
      <c r="L24" s="59"/>
      <c r="M24" s="14"/>
      <c r="N24" s="14"/>
      <c r="O24" s="14"/>
      <c r="P24" s="14"/>
      <c r="Q24" s="14"/>
      <c r="R24" s="14"/>
      <c r="S24" s="14"/>
      <c r="T24" s="8"/>
      <c r="U24" s="188">
        <v>0</v>
      </c>
    </row>
    <row r="25" spans="1:21" s="7" customFormat="1" ht="15" customHeight="1">
      <c r="A25" s="66">
        <v>26</v>
      </c>
      <c r="B25" s="63">
        <v>343</v>
      </c>
      <c r="C25" s="68" t="s">
        <v>73</v>
      </c>
      <c r="D25" s="31" t="s">
        <v>102</v>
      </c>
      <c r="E25" s="41"/>
      <c r="F25" s="43"/>
      <c r="G25" s="43"/>
      <c r="H25" s="43"/>
      <c r="I25" s="43"/>
      <c r="J25" s="45"/>
      <c r="K25" s="45"/>
      <c r="L25" s="59"/>
      <c r="M25" s="14"/>
      <c r="N25" s="14"/>
      <c r="O25" s="14"/>
      <c r="P25" s="14"/>
      <c r="Q25" s="14"/>
      <c r="R25" s="14"/>
      <c r="S25" s="14"/>
      <c r="T25" s="8"/>
      <c r="U25" s="188">
        <v>0</v>
      </c>
    </row>
    <row r="26" spans="1:21" s="7" customFormat="1" ht="15" customHeight="1">
      <c r="A26" s="66">
        <v>26</v>
      </c>
      <c r="B26" s="63">
        <v>344</v>
      </c>
      <c r="C26" s="68" t="s">
        <v>73</v>
      </c>
      <c r="D26" s="31" t="s">
        <v>103</v>
      </c>
      <c r="E26" s="41"/>
      <c r="F26" s="43"/>
      <c r="G26" s="43"/>
      <c r="H26" s="43"/>
      <c r="I26" s="43"/>
      <c r="J26" s="45"/>
      <c r="K26" s="45"/>
      <c r="L26" s="59"/>
      <c r="M26" s="14"/>
      <c r="N26" s="14"/>
      <c r="O26" s="14"/>
      <c r="P26" s="14"/>
      <c r="Q26" s="14"/>
      <c r="R26" s="14"/>
      <c r="S26" s="14"/>
      <c r="T26" s="8"/>
      <c r="U26" s="188">
        <v>0</v>
      </c>
    </row>
    <row r="27" spans="1:21" s="7" customFormat="1" ht="15" customHeight="1">
      <c r="A27" s="66">
        <v>26</v>
      </c>
      <c r="B27" s="63">
        <v>364</v>
      </c>
      <c r="C27" s="68" t="s">
        <v>73</v>
      </c>
      <c r="D27" s="31" t="s">
        <v>104</v>
      </c>
      <c r="E27" s="41"/>
      <c r="F27" s="43"/>
      <c r="G27" s="43"/>
      <c r="H27" s="43"/>
      <c r="I27" s="43"/>
      <c r="J27" s="45"/>
      <c r="K27" s="45"/>
      <c r="L27" s="59"/>
      <c r="M27" s="14"/>
      <c r="N27" s="14"/>
      <c r="O27" s="14"/>
      <c r="P27" s="14"/>
      <c r="Q27" s="14"/>
      <c r="R27" s="14"/>
      <c r="S27" s="14"/>
      <c r="T27" s="8"/>
      <c r="U27" s="188">
        <v>0</v>
      </c>
    </row>
    <row r="28" spans="1:21" s="7" customFormat="1" ht="15" customHeight="1">
      <c r="A28" s="66">
        <v>26</v>
      </c>
      <c r="B28" s="63">
        <v>365</v>
      </c>
      <c r="C28" s="68" t="s">
        <v>73</v>
      </c>
      <c r="D28" s="31" t="s">
        <v>106</v>
      </c>
      <c r="E28" s="41"/>
      <c r="F28" s="43"/>
      <c r="G28" s="43"/>
      <c r="H28" s="43"/>
      <c r="I28" s="43"/>
      <c r="J28" s="45"/>
      <c r="K28" s="45"/>
      <c r="L28" s="59"/>
      <c r="M28" s="14"/>
      <c r="N28" s="14"/>
      <c r="O28" s="14"/>
      <c r="P28" s="14"/>
      <c r="Q28" s="14"/>
      <c r="R28" s="14"/>
      <c r="S28" s="14"/>
      <c r="T28" s="8"/>
      <c r="U28" s="188">
        <v>0</v>
      </c>
    </row>
    <row r="29" spans="1:21" s="7" customFormat="1" ht="15" customHeight="1">
      <c r="A29" s="66">
        <v>26</v>
      </c>
      <c r="B29" s="63">
        <v>366</v>
      </c>
      <c r="C29" s="68" t="s">
        <v>73</v>
      </c>
      <c r="D29" s="31" t="s">
        <v>108</v>
      </c>
      <c r="E29" s="41"/>
      <c r="F29" s="43"/>
      <c r="G29" s="43"/>
      <c r="H29" s="43"/>
      <c r="I29" s="43"/>
      <c r="J29" s="45"/>
      <c r="K29" s="45"/>
      <c r="L29" s="51"/>
      <c r="M29" s="55"/>
      <c r="N29" s="55"/>
      <c r="O29" s="55"/>
      <c r="P29" s="55"/>
      <c r="Q29" s="55"/>
      <c r="R29" s="55"/>
      <c r="S29" s="55"/>
      <c r="T29" s="50"/>
      <c r="U29" s="188">
        <v>0</v>
      </c>
    </row>
    <row r="30" spans="1:21" s="7" customFormat="1" ht="15" customHeight="1">
      <c r="A30" s="66">
        <v>26</v>
      </c>
      <c r="B30" s="63">
        <v>367</v>
      </c>
      <c r="C30" s="68" t="s">
        <v>73</v>
      </c>
      <c r="D30" s="31" t="s">
        <v>109</v>
      </c>
      <c r="E30" s="41"/>
      <c r="F30" s="43"/>
      <c r="G30" s="43"/>
      <c r="H30" s="43"/>
      <c r="I30" s="43"/>
      <c r="J30" s="45"/>
      <c r="K30" s="45"/>
      <c r="L30" s="51"/>
      <c r="M30" s="55"/>
      <c r="N30" s="55"/>
      <c r="O30" s="55"/>
      <c r="P30" s="55"/>
      <c r="Q30" s="55"/>
      <c r="R30" s="55"/>
      <c r="S30" s="55"/>
      <c r="T30" s="50"/>
      <c r="U30" s="188">
        <v>0</v>
      </c>
    </row>
    <row r="31" spans="1:21" s="7" customFormat="1" ht="15" customHeight="1">
      <c r="A31" s="66">
        <v>26</v>
      </c>
      <c r="B31" s="63">
        <v>407</v>
      </c>
      <c r="C31" s="68" t="s">
        <v>73</v>
      </c>
      <c r="D31" s="31" t="s">
        <v>111</v>
      </c>
      <c r="E31" s="41"/>
      <c r="F31" s="43"/>
      <c r="G31" s="43"/>
      <c r="H31" s="43"/>
      <c r="I31" s="43"/>
      <c r="J31" s="45"/>
      <c r="K31" s="45"/>
      <c r="L31" s="51"/>
      <c r="M31" s="55"/>
      <c r="N31" s="55"/>
      <c r="O31" s="55"/>
      <c r="P31" s="55"/>
      <c r="Q31" s="55"/>
      <c r="R31" s="55"/>
      <c r="S31" s="55"/>
      <c r="T31" s="50"/>
      <c r="U31" s="188">
        <v>0</v>
      </c>
    </row>
    <row r="32" spans="1:21" s="7" customFormat="1" ht="15" customHeight="1">
      <c r="A32" s="66">
        <v>26</v>
      </c>
      <c r="B32" s="63">
        <v>463</v>
      </c>
      <c r="C32" s="68" t="s">
        <v>73</v>
      </c>
      <c r="D32" s="31" t="s">
        <v>112</v>
      </c>
      <c r="E32" s="41"/>
      <c r="F32" s="43"/>
      <c r="G32" s="43"/>
      <c r="H32" s="43"/>
      <c r="I32" s="43"/>
      <c r="J32" s="45"/>
      <c r="K32" s="45"/>
      <c r="L32" s="51"/>
      <c r="M32" s="55"/>
      <c r="N32" s="55"/>
      <c r="O32" s="55"/>
      <c r="P32" s="55"/>
      <c r="Q32" s="55"/>
      <c r="R32" s="55"/>
      <c r="S32" s="55"/>
      <c r="T32" s="50"/>
      <c r="U32" s="188">
        <v>0</v>
      </c>
    </row>
    <row r="33" spans="1:21" s="7" customFormat="1" ht="15" customHeight="1" thickBot="1">
      <c r="A33" s="67">
        <v>26</v>
      </c>
      <c r="B33" s="70">
        <v>465</v>
      </c>
      <c r="C33" s="71" t="s">
        <v>73</v>
      </c>
      <c r="D33" s="33" t="s">
        <v>114</v>
      </c>
      <c r="E33" s="42"/>
      <c r="F33" s="44"/>
      <c r="G33" s="44"/>
      <c r="H33" s="44"/>
      <c r="I33" s="44"/>
      <c r="J33" s="46"/>
      <c r="K33" s="46"/>
      <c r="L33" s="56"/>
      <c r="M33" s="57"/>
      <c r="N33" s="57"/>
      <c r="O33" s="57"/>
      <c r="P33" s="57"/>
      <c r="Q33" s="57"/>
      <c r="R33" s="57"/>
      <c r="S33" s="57"/>
      <c r="T33" s="58"/>
      <c r="U33" s="189">
        <v>0</v>
      </c>
    </row>
    <row r="34" spans="1:21" s="7" customFormat="1" ht="18" customHeight="1" thickBot="1">
      <c r="A34" s="26"/>
      <c r="B34" s="27"/>
      <c r="C34" s="204" t="s">
        <v>5</v>
      </c>
      <c r="D34" s="204"/>
      <c r="E34" s="81">
        <f>COUNTA(E8:E33)</f>
        <v>11</v>
      </c>
      <c r="F34" s="82"/>
      <c r="G34" s="82"/>
      <c r="H34" s="82"/>
      <c r="I34" s="82"/>
      <c r="J34" s="83"/>
      <c r="K34" s="83"/>
      <c r="L34" s="191">
        <f>COUNTA(L8:L33)</f>
        <v>10</v>
      </c>
      <c r="M34" s="192">
        <f aca="true" t="shared" si="0" ref="M34:T34">COUNTA(M8:M33)</f>
        <v>1</v>
      </c>
      <c r="N34" s="192">
        <f t="shared" si="0"/>
        <v>0</v>
      </c>
      <c r="O34" s="192">
        <f t="shared" si="0"/>
        <v>10</v>
      </c>
      <c r="P34" s="192">
        <f t="shared" si="0"/>
        <v>1</v>
      </c>
      <c r="Q34" s="192">
        <f t="shared" si="0"/>
        <v>0</v>
      </c>
      <c r="R34" s="192">
        <f t="shared" si="0"/>
        <v>0</v>
      </c>
      <c r="S34" s="192">
        <f t="shared" si="0"/>
        <v>0</v>
      </c>
      <c r="T34" s="142">
        <f t="shared" si="0"/>
        <v>0</v>
      </c>
      <c r="U34" s="190">
        <f>SUM(U8:U33)</f>
        <v>8</v>
      </c>
    </row>
  </sheetData>
  <sheetProtection/>
  <mergeCells count="14">
    <mergeCell ref="O6:Q6"/>
    <mergeCell ref="R6:T6"/>
    <mergeCell ref="L5:T5"/>
    <mergeCell ref="E4:T4"/>
    <mergeCell ref="G6:K6"/>
    <mergeCell ref="L6:N6"/>
    <mergeCell ref="R2:U2"/>
    <mergeCell ref="C34:D34"/>
    <mergeCell ref="A4:A7"/>
    <mergeCell ref="B4:B7"/>
    <mergeCell ref="C4:C7"/>
    <mergeCell ref="D4:D7"/>
    <mergeCell ref="U4:U7"/>
    <mergeCell ref="E6:E7"/>
  </mergeCells>
  <printOptions horizontalCentered="1"/>
  <pageMargins left="0.3937007874015748" right="0.3937007874015748" top="0.5905511811023623" bottom="0.5905511811023623" header="0.5118110236220472" footer="0.31496062992125984"/>
  <pageSetup firstPageNumber="180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="102" zoomScaleNormal="102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49" customWidth="1"/>
    <col min="9" max="19" width="6.625" style="2" customWidth="1"/>
    <col min="20" max="16384" width="9.00390625" style="2" customWidth="1"/>
  </cols>
  <sheetData>
    <row r="1" ht="12" thickBot="1">
      <c r="A1" s="2" t="s">
        <v>22</v>
      </c>
    </row>
    <row r="2" spans="1:19" ht="19.5" customHeight="1" thickBot="1">
      <c r="A2" s="4" t="s">
        <v>38</v>
      </c>
      <c r="E2" s="5"/>
      <c r="Q2" s="199" t="s">
        <v>163</v>
      </c>
      <c r="R2" s="232"/>
      <c r="S2" s="200"/>
    </row>
    <row r="3" ht="12" thickBot="1"/>
    <row r="4" spans="1:19" s="1" customFormat="1" ht="13.5" customHeight="1">
      <c r="A4" s="206" t="s">
        <v>27</v>
      </c>
      <c r="B4" s="215" t="s">
        <v>17</v>
      </c>
      <c r="C4" s="233" t="s">
        <v>0</v>
      </c>
      <c r="D4" s="221" t="s">
        <v>18</v>
      </c>
      <c r="E4" s="265" t="s">
        <v>259</v>
      </c>
      <c r="F4" s="266"/>
      <c r="G4" s="266"/>
      <c r="H4" s="267"/>
      <c r="I4" s="268" t="s">
        <v>37</v>
      </c>
      <c r="J4" s="269"/>
      <c r="K4" s="269"/>
      <c r="L4" s="269"/>
      <c r="M4" s="269"/>
      <c r="N4" s="269"/>
      <c r="O4" s="269"/>
      <c r="P4" s="269"/>
      <c r="Q4" s="269"/>
      <c r="R4" s="269"/>
      <c r="S4" s="270"/>
    </row>
    <row r="5" spans="1:19" s="24" customFormat="1" ht="12" customHeight="1">
      <c r="A5" s="207"/>
      <c r="B5" s="216"/>
      <c r="C5" s="234"/>
      <c r="D5" s="236"/>
      <c r="E5" s="254" t="s">
        <v>51</v>
      </c>
      <c r="F5" s="255" t="s">
        <v>184</v>
      </c>
      <c r="G5" s="257" t="s">
        <v>6</v>
      </c>
      <c r="H5" s="252" t="s">
        <v>258</v>
      </c>
      <c r="I5" s="254" t="s">
        <v>185</v>
      </c>
      <c r="J5" s="246" t="s">
        <v>23</v>
      </c>
      <c r="K5" s="25" t="s">
        <v>186</v>
      </c>
      <c r="L5" s="250" t="s">
        <v>187</v>
      </c>
      <c r="M5" s="248" t="s">
        <v>25</v>
      </c>
      <c r="N5" s="246" t="s">
        <v>50</v>
      </c>
      <c r="O5" s="25" t="s">
        <v>188</v>
      </c>
      <c r="P5" s="250" t="s">
        <v>187</v>
      </c>
      <c r="Q5" s="246" t="s">
        <v>24</v>
      </c>
      <c r="R5" s="25" t="s">
        <v>186</v>
      </c>
      <c r="S5" s="272" t="s">
        <v>187</v>
      </c>
    </row>
    <row r="6" spans="1:19" s="1" customFormat="1" ht="84" customHeight="1">
      <c r="A6" s="208"/>
      <c r="B6" s="217"/>
      <c r="C6" s="235"/>
      <c r="D6" s="237"/>
      <c r="E6" s="235"/>
      <c r="F6" s="256"/>
      <c r="G6" s="258"/>
      <c r="H6" s="253"/>
      <c r="I6" s="235"/>
      <c r="J6" s="247"/>
      <c r="K6" s="60" t="s">
        <v>189</v>
      </c>
      <c r="L6" s="251"/>
      <c r="M6" s="249"/>
      <c r="N6" s="271"/>
      <c r="O6" s="61" t="s">
        <v>190</v>
      </c>
      <c r="P6" s="251"/>
      <c r="Q6" s="247"/>
      <c r="R6" s="62" t="s">
        <v>191</v>
      </c>
      <c r="S6" s="273"/>
    </row>
    <row r="7" spans="1:19" s="79" customFormat="1" ht="15" customHeight="1">
      <c r="A7" s="120">
        <v>26</v>
      </c>
      <c r="B7" s="121">
        <v>100</v>
      </c>
      <c r="C7" s="51" t="s">
        <v>73</v>
      </c>
      <c r="D7" s="30" t="s">
        <v>194</v>
      </c>
      <c r="E7" s="84"/>
      <c r="F7" s="77"/>
      <c r="G7" s="85"/>
      <c r="H7" s="86"/>
      <c r="I7" s="144">
        <v>1</v>
      </c>
      <c r="J7" s="145">
        <v>3</v>
      </c>
      <c r="K7" s="145">
        <v>0</v>
      </c>
      <c r="L7" s="156">
        <f aca="true" t="shared" si="0" ref="L7:L32">IF(J7=""," ",ROUND(K7/J7*100,1))</f>
        <v>0</v>
      </c>
      <c r="M7" s="150"/>
      <c r="N7" s="151"/>
      <c r="O7" s="145"/>
      <c r="P7" s="156" t="str">
        <f>IF(N7=""," ",ROUND(O7/N7*100,1))</f>
        <v> </v>
      </c>
      <c r="Q7" s="259" t="s">
        <v>245</v>
      </c>
      <c r="R7" s="260"/>
      <c r="S7" s="261"/>
    </row>
    <row r="8" spans="1:19" s="7" customFormat="1" ht="15" customHeight="1">
      <c r="A8" s="120">
        <v>26</v>
      </c>
      <c r="B8" s="121">
        <v>201</v>
      </c>
      <c r="C8" s="51" t="s">
        <v>73</v>
      </c>
      <c r="D8" s="30" t="s">
        <v>74</v>
      </c>
      <c r="E8" s="84"/>
      <c r="F8" s="77"/>
      <c r="G8" s="85"/>
      <c r="H8" s="86"/>
      <c r="I8" s="144">
        <v>1</v>
      </c>
      <c r="J8" s="145">
        <v>2</v>
      </c>
      <c r="K8" s="145">
        <v>0</v>
      </c>
      <c r="L8" s="156">
        <f>IF(J8=""," ",ROUND(K8/J8*100,1))</f>
        <v>0</v>
      </c>
      <c r="M8" s="150"/>
      <c r="N8" s="151"/>
      <c r="O8" s="145"/>
      <c r="P8" s="156" t="str">
        <f>IF(N8=""," ",ROUND(O8/N8*100,1))</f>
        <v> </v>
      </c>
      <c r="Q8" s="150">
        <v>326</v>
      </c>
      <c r="R8" s="145">
        <v>0</v>
      </c>
      <c r="S8" s="159">
        <f>IF(Q8=""," ",ROUND(R8/Q8*100,1))</f>
        <v>0</v>
      </c>
    </row>
    <row r="9" spans="1:19" s="7" customFormat="1" ht="15" customHeight="1">
      <c r="A9" s="120">
        <v>26</v>
      </c>
      <c r="B9" s="121">
        <v>202</v>
      </c>
      <c r="C9" s="68" t="s">
        <v>73</v>
      </c>
      <c r="D9" s="31" t="s">
        <v>76</v>
      </c>
      <c r="E9" s="84"/>
      <c r="F9" s="77"/>
      <c r="G9" s="85"/>
      <c r="H9" s="86"/>
      <c r="I9" s="144">
        <v>1</v>
      </c>
      <c r="J9" s="145">
        <v>1</v>
      </c>
      <c r="K9" s="145">
        <v>0</v>
      </c>
      <c r="L9" s="156">
        <f t="shared" si="0"/>
        <v>0</v>
      </c>
      <c r="M9" s="150"/>
      <c r="N9" s="151"/>
      <c r="O9" s="145"/>
      <c r="P9" s="156" t="str">
        <f>IF(N9=""," ",ROUND(O9/N9*100,1))</f>
        <v> </v>
      </c>
      <c r="Q9" s="262" t="s">
        <v>245</v>
      </c>
      <c r="R9" s="263"/>
      <c r="S9" s="264"/>
    </row>
    <row r="10" spans="1:19" s="7" customFormat="1" ht="15" customHeight="1">
      <c r="A10" s="120">
        <v>26</v>
      </c>
      <c r="B10" s="121">
        <v>203</v>
      </c>
      <c r="C10" s="68" t="s">
        <v>73</v>
      </c>
      <c r="D10" s="31" t="s">
        <v>78</v>
      </c>
      <c r="E10" s="87"/>
      <c r="F10" s="77"/>
      <c r="G10" s="85"/>
      <c r="H10" s="86"/>
      <c r="I10" s="144">
        <v>1</v>
      </c>
      <c r="J10" s="145">
        <v>1</v>
      </c>
      <c r="K10" s="145">
        <v>0</v>
      </c>
      <c r="L10" s="156">
        <f t="shared" si="0"/>
        <v>0</v>
      </c>
      <c r="M10" s="150"/>
      <c r="N10" s="151"/>
      <c r="O10" s="145"/>
      <c r="P10" s="156" t="str">
        <f aca="true" t="shared" si="1" ref="P10:P32">IF(N10=""," ",ROUND(O10/N10*100,1))</f>
        <v> </v>
      </c>
      <c r="Q10" s="150">
        <v>196</v>
      </c>
      <c r="R10" s="145">
        <v>2</v>
      </c>
      <c r="S10" s="159">
        <f aca="true" t="shared" si="2" ref="S10:S32">IF(Q10=""," ",ROUND(R10/Q10*100,1))</f>
        <v>1</v>
      </c>
    </row>
    <row r="11" spans="1:19" s="7" customFormat="1" ht="15" customHeight="1">
      <c r="A11" s="120">
        <v>26</v>
      </c>
      <c r="B11" s="121">
        <v>204</v>
      </c>
      <c r="C11" s="68" t="s">
        <v>73</v>
      </c>
      <c r="D11" s="31" t="s">
        <v>80</v>
      </c>
      <c r="E11" s="87"/>
      <c r="F11" s="77"/>
      <c r="G11" s="85"/>
      <c r="H11" s="86"/>
      <c r="I11" s="144">
        <v>1</v>
      </c>
      <c r="J11" s="145">
        <v>2</v>
      </c>
      <c r="K11" s="145">
        <v>0</v>
      </c>
      <c r="L11" s="156">
        <f t="shared" si="0"/>
        <v>0</v>
      </c>
      <c r="M11" s="150"/>
      <c r="N11" s="151"/>
      <c r="O11" s="145"/>
      <c r="P11" s="156" t="str">
        <f t="shared" si="1"/>
        <v> </v>
      </c>
      <c r="Q11" s="150">
        <v>10</v>
      </c>
      <c r="R11" s="145">
        <v>0</v>
      </c>
      <c r="S11" s="159">
        <f t="shared" si="2"/>
        <v>0</v>
      </c>
    </row>
    <row r="12" spans="1:19" s="7" customFormat="1" ht="15" customHeight="1">
      <c r="A12" s="120">
        <v>26</v>
      </c>
      <c r="B12" s="121">
        <v>205</v>
      </c>
      <c r="C12" s="68" t="s">
        <v>73</v>
      </c>
      <c r="D12" s="31" t="s">
        <v>82</v>
      </c>
      <c r="E12" s="87"/>
      <c r="F12" s="77"/>
      <c r="G12" s="85"/>
      <c r="H12" s="86"/>
      <c r="I12" s="144">
        <v>1</v>
      </c>
      <c r="J12" s="145">
        <v>1</v>
      </c>
      <c r="K12" s="145">
        <v>0</v>
      </c>
      <c r="L12" s="156">
        <f t="shared" si="0"/>
        <v>0</v>
      </c>
      <c r="M12" s="150"/>
      <c r="N12" s="151"/>
      <c r="O12" s="145"/>
      <c r="P12" s="156" t="str">
        <f t="shared" si="1"/>
        <v> </v>
      </c>
      <c r="Q12" s="150">
        <v>102</v>
      </c>
      <c r="R12" s="145">
        <v>2</v>
      </c>
      <c r="S12" s="159">
        <f t="shared" si="2"/>
        <v>2</v>
      </c>
    </row>
    <row r="13" spans="1:19" s="7" customFormat="1" ht="15" customHeight="1">
      <c r="A13" s="120">
        <v>26</v>
      </c>
      <c r="B13" s="121">
        <v>206</v>
      </c>
      <c r="C13" s="68" t="s">
        <v>73</v>
      </c>
      <c r="D13" s="31" t="s">
        <v>84</v>
      </c>
      <c r="E13" s="87"/>
      <c r="F13" s="77"/>
      <c r="G13" s="85"/>
      <c r="H13" s="86"/>
      <c r="I13" s="144">
        <v>1</v>
      </c>
      <c r="J13" s="145">
        <v>2</v>
      </c>
      <c r="K13" s="145">
        <v>0</v>
      </c>
      <c r="L13" s="156">
        <f t="shared" si="0"/>
        <v>0</v>
      </c>
      <c r="M13" s="150"/>
      <c r="N13" s="151"/>
      <c r="O13" s="145"/>
      <c r="P13" s="156" t="str">
        <f t="shared" si="1"/>
        <v> </v>
      </c>
      <c r="Q13" s="150">
        <v>23</v>
      </c>
      <c r="R13" s="145">
        <v>0</v>
      </c>
      <c r="S13" s="159">
        <f t="shared" si="2"/>
        <v>0</v>
      </c>
    </row>
    <row r="14" spans="1:19" s="7" customFormat="1" ht="15" customHeight="1">
      <c r="A14" s="120">
        <v>26</v>
      </c>
      <c r="B14" s="121">
        <v>207</v>
      </c>
      <c r="C14" s="68" t="s">
        <v>73</v>
      </c>
      <c r="D14" s="31" t="s">
        <v>86</v>
      </c>
      <c r="E14" s="87"/>
      <c r="F14" s="77"/>
      <c r="G14" s="85"/>
      <c r="H14" s="86"/>
      <c r="I14" s="144">
        <v>1</v>
      </c>
      <c r="J14" s="145">
        <v>1</v>
      </c>
      <c r="K14" s="145">
        <v>0</v>
      </c>
      <c r="L14" s="156">
        <f t="shared" si="0"/>
        <v>0</v>
      </c>
      <c r="M14" s="150"/>
      <c r="N14" s="151"/>
      <c r="O14" s="145"/>
      <c r="P14" s="156" t="str">
        <f t="shared" si="1"/>
        <v> </v>
      </c>
      <c r="Q14" s="150">
        <v>130</v>
      </c>
      <c r="R14" s="145">
        <v>14</v>
      </c>
      <c r="S14" s="159">
        <f t="shared" si="2"/>
        <v>10.8</v>
      </c>
    </row>
    <row r="15" spans="1:19" s="7" customFormat="1" ht="15" customHeight="1">
      <c r="A15" s="120">
        <v>26</v>
      </c>
      <c r="B15" s="121">
        <v>208</v>
      </c>
      <c r="C15" s="68" t="s">
        <v>73</v>
      </c>
      <c r="D15" s="31" t="s">
        <v>88</v>
      </c>
      <c r="E15" s="87"/>
      <c r="F15" s="77"/>
      <c r="G15" s="85"/>
      <c r="H15" s="86"/>
      <c r="I15" s="144">
        <v>1</v>
      </c>
      <c r="J15" s="145">
        <v>1</v>
      </c>
      <c r="K15" s="145">
        <v>0</v>
      </c>
      <c r="L15" s="156">
        <f t="shared" si="0"/>
        <v>0</v>
      </c>
      <c r="M15" s="150"/>
      <c r="N15" s="151"/>
      <c r="O15" s="145"/>
      <c r="P15" s="156" t="str">
        <f t="shared" si="1"/>
        <v> </v>
      </c>
      <c r="Q15" s="150">
        <v>8</v>
      </c>
      <c r="R15" s="145">
        <v>0</v>
      </c>
      <c r="S15" s="159">
        <f t="shared" si="2"/>
        <v>0</v>
      </c>
    </row>
    <row r="16" spans="1:19" s="7" customFormat="1" ht="15" customHeight="1">
      <c r="A16" s="120">
        <v>26</v>
      </c>
      <c r="B16" s="121">
        <v>209</v>
      </c>
      <c r="C16" s="68" t="s">
        <v>73</v>
      </c>
      <c r="D16" s="31" t="s">
        <v>90</v>
      </c>
      <c r="E16" s="87"/>
      <c r="F16" s="77"/>
      <c r="G16" s="85"/>
      <c r="H16" s="86"/>
      <c r="I16" s="144">
        <v>1</v>
      </c>
      <c r="J16" s="145">
        <v>1</v>
      </c>
      <c r="K16" s="145">
        <v>0</v>
      </c>
      <c r="L16" s="156">
        <f t="shared" si="0"/>
        <v>0</v>
      </c>
      <c r="M16" s="150"/>
      <c r="N16" s="151"/>
      <c r="O16" s="145"/>
      <c r="P16" s="156" t="str">
        <f t="shared" si="1"/>
        <v> </v>
      </c>
      <c r="Q16" s="150">
        <v>58</v>
      </c>
      <c r="R16" s="145">
        <v>5</v>
      </c>
      <c r="S16" s="159">
        <f t="shared" si="2"/>
        <v>8.6</v>
      </c>
    </row>
    <row r="17" spans="1:19" s="7" customFormat="1" ht="15" customHeight="1">
      <c r="A17" s="120">
        <v>26</v>
      </c>
      <c r="B17" s="121">
        <v>210</v>
      </c>
      <c r="C17" s="68" t="s">
        <v>73</v>
      </c>
      <c r="D17" s="31" t="s">
        <v>92</v>
      </c>
      <c r="E17" s="87"/>
      <c r="F17" s="77"/>
      <c r="G17" s="85"/>
      <c r="H17" s="86"/>
      <c r="I17" s="144">
        <v>1</v>
      </c>
      <c r="J17" s="145">
        <v>1</v>
      </c>
      <c r="K17" s="145">
        <v>0</v>
      </c>
      <c r="L17" s="156">
        <f t="shared" si="0"/>
        <v>0</v>
      </c>
      <c r="M17" s="150"/>
      <c r="N17" s="151"/>
      <c r="O17" s="145"/>
      <c r="P17" s="156" t="str">
        <f t="shared" si="1"/>
        <v> </v>
      </c>
      <c r="Q17" s="150">
        <v>48</v>
      </c>
      <c r="R17" s="145">
        <v>6</v>
      </c>
      <c r="S17" s="159">
        <f t="shared" si="2"/>
        <v>12.5</v>
      </c>
    </row>
    <row r="18" spans="1:19" s="7" customFormat="1" ht="15" customHeight="1">
      <c r="A18" s="120">
        <v>26</v>
      </c>
      <c r="B18" s="121">
        <v>211</v>
      </c>
      <c r="C18" s="68" t="s">
        <v>73</v>
      </c>
      <c r="D18" s="31" t="s">
        <v>93</v>
      </c>
      <c r="E18" s="87"/>
      <c r="F18" s="77"/>
      <c r="G18" s="85"/>
      <c r="H18" s="86"/>
      <c r="I18" s="144">
        <v>1</v>
      </c>
      <c r="J18" s="145">
        <v>1</v>
      </c>
      <c r="K18" s="145">
        <v>0</v>
      </c>
      <c r="L18" s="156">
        <f t="shared" si="0"/>
        <v>0</v>
      </c>
      <c r="M18" s="150"/>
      <c r="N18" s="151"/>
      <c r="O18" s="145"/>
      <c r="P18" s="156" t="str">
        <f t="shared" si="1"/>
        <v> </v>
      </c>
      <c r="Q18" s="150">
        <v>49</v>
      </c>
      <c r="R18" s="145">
        <v>0</v>
      </c>
      <c r="S18" s="159">
        <f t="shared" si="2"/>
        <v>0</v>
      </c>
    </row>
    <row r="19" spans="1:19" s="7" customFormat="1" ht="15" customHeight="1">
      <c r="A19" s="120">
        <v>26</v>
      </c>
      <c r="B19" s="121">
        <v>212</v>
      </c>
      <c r="C19" s="68" t="s">
        <v>73</v>
      </c>
      <c r="D19" s="31" t="s">
        <v>94</v>
      </c>
      <c r="E19" s="87"/>
      <c r="F19" s="77"/>
      <c r="G19" s="85"/>
      <c r="H19" s="86"/>
      <c r="I19" s="144">
        <v>1</v>
      </c>
      <c r="J19" s="145">
        <v>1</v>
      </c>
      <c r="K19" s="145">
        <v>0</v>
      </c>
      <c r="L19" s="156">
        <f t="shared" si="0"/>
        <v>0</v>
      </c>
      <c r="M19" s="150"/>
      <c r="N19" s="151"/>
      <c r="O19" s="145"/>
      <c r="P19" s="156" t="str">
        <f t="shared" si="1"/>
        <v> </v>
      </c>
      <c r="Q19" s="150">
        <v>231</v>
      </c>
      <c r="R19" s="145">
        <v>0</v>
      </c>
      <c r="S19" s="159">
        <f t="shared" si="2"/>
        <v>0</v>
      </c>
    </row>
    <row r="20" spans="1:19" s="7" customFormat="1" ht="15" customHeight="1">
      <c r="A20" s="120">
        <v>26</v>
      </c>
      <c r="B20" s="121">
        <v>213</v>
      </c>
      <c r="C20" s="68" t="s">
        <v>73</v>
      </c>
      <c r="D20" s="31" t="s">
        <v>96</v>
      </c>
      <c r="E20" s="87"/>
      <c r="F20" s="77"/>
      <c r="G20" s="85"/>
      <c r="H20" s="86"/>
      <c r="I20" s="144">
        <v>1</v>
      </c>
      <c r="J20" s="145">
        <v>1</v>
      </c>
      <c r="K20" s="145">
        <v>0</v>
      </c>
      <c r="L20" s="156">
        <f t="shared" si="0"/>
        <v>0</v>
      </c>
      <c r="M20" s="150"/>
      <c r="N20" s="151"/>
      <c r="O20" s="145"/>
      <c r="P20" s="156" t="str">
        <f t="shared" si="1"/>
        <v> </v>
      </c>
      <c r="Q20" s="150">
        <v>116</v>
      </c>
      <c r="R20" s="145">
        <v>0</v>
      </c>
      <c r="S20" s="159">
        <f t="shared" si="2"/>
        <v>0</v>
      </c>
    </row>
    <row r="21" spans="1:19" s="7" customFormat="1" ht="15" customHeight="1">
      <c r="A21" s="120">
        <v>26</v>
      </c>
      <c r="B21" s="121">
        <v>214</v>
      </c>
      <c r="C21" s="68" t="s">
        <v>73</v>
      </c>
      <c r="D21" s="31" t="s">
        <v>97</v>
      </c>
      <c r="E21" s="87"/>
      <c r="F21" s="77"/>
      <c r="G21" s="85"/>
      <c r="H21" s="86"/>
      <c r="I21" s="144">
        <v>2</v>
      </c>
      <c r="J21" s="145">
        <v>1</v>
      </c>
      <c r="K21" s="145">
        <v>0</v>
      </c>
      <c r="L21" s="156">
        <f t="shared" si="0"/>
        <v>0</v>
      </c>
      <c r="M21" s="150"/>
      <c r="N21" s="151"/>
      <c r="O21" s="145"/>
      <c r="P21" s="156" t="str">
        <f t="shared" si="1"/>
        <v> </v>
      </c>
      <c r="Q21" s="150">
        <v>32</v>
      </c>
      <c r="R21" s="145">
        <v>1</v>
      </c>
      <c r="S21" s="159">
        <f t="shared" si="2"/>
        <v>3.1</v>
      </c>
    </row>
    <row r="22" spans="1:19" s="7" customFormat="1" ht="15" customHeight="1">
      <c r="A22" s="120">
        <v>26</v>
      </c>
      <c r="B22" s="121">
        <v>303</v>
      </c>
      <c r="C22" s="68" t="s">
        <v>73</v>
      </c>
      <c r="D22" s="31" t="s">
        <v>98</v>
      </c>
      <c r="E22" s="87"/>
      <c r="F22" s="77"/>
      <c r="G22" s="85"/>
      <c r="H22" s="86"/>
      <c r="I22" s="144"/>
      <c r="J22" s="145"/>
      <c r="K22" s="145"/>
      <c r="L22" s="156" t="str">
        <f t="shared" si="0"/>
        <v> </v>
      </c>
      <c r="M22" s="150">
        <v>1</v>
      </c>
      <c r="N22" s="151">
        <v>0</v>
      </c>
      <c r="O22" s="145">
        <v>0</v>
      </c>
      <c r="P22" s="156">
        <v>0</v>
      </c>
      <c r="Q22" s="150">
        <v>61</v>
      </c>
      <c r="R22" s="145">
        <v>5</v>
      </c>
      <c r="S22" s="159">
        <f t="shared" si="2"/>
        <v>8.2</v>
      </c>
    </row>
    <row r="23" spans="1:19" s="7" customFormat="1" ht="15" customHeight="1">
      <c r="A23" s="120">
        <v>26</v>
      </c>
      <c r="B23" s="121">
        <v>322</v>
      </c>
      <c r="C23" s="68" t="s">
        <v>73</v>
      </c>
      <c r="D23" s="31" t="s">
        <v>100</v>
      </c>
      <c r="E23" s="88">
        <v>38291</v>
      </c>
      <c r="F23" s="77" t="s">
        <v>155</v>
      </c>
      <c r="G23" s="85">
        <v>2</v>
      </c>
      <c r="H23" s="86">
        <v>0</v>
      </c>
      <c r="I23" s="144"/>
      <c r="J23" s="145"/>
      <c r="K23" s="145"/>
      <c r="L23" s="156" t="str">
        <f t="shared" si="0"/>
        <v> </v>
      </c>
      <c r="M23" s="150">
        <v>1</v>
      </c>
      <c r="N23" s="151">
        <v>1</v>
      </c>
      <c r="O23" s="145">
        <v>0</v>
      </c>
      <c r="P23" s="156">
        <f t="shared" si="1"/>
        <v>0</v>
      </c>
      <c r="Q23" s="150">
        <v>38</v>
      </c>
      <c r="R23" s="145">
        <v>4</v>
      </c>
      <c r="S23" s="159">
        <f t="shared" si="2"/>
        <v>10.5</v>
      </c>
    </row>
    <row r="24" spans="1:19" s="7" customFormat="1" ht="15" customHeight="1">
      <c r="A24" s="120">
        <v>26</v>
      </c>
      <c r="B24" s="121">
        <v>343</v>
      </c>
      <c r="C24" s="68" t="s">
        <v>73</v>
      </c>
      <c r="D24" s="31" t="s">
        <v>102</v>
      </c>
      <c r="E24" s="87"/>
      <c r="F24" s="77"/>
      <c r="G24" s="85"/>
      <c r="H24" s="86"/>
      <c r="I24" s="144"/>
      <c r="J24" s="145"/>
      <c r="K24" s="145"/>
      <c r="L24" s="156" t="str">
        <f t="shared" si="0"/>
        <v> </v>
      </c>
      <c r="M24" s="150">
        <v>1</v>
      </c>
      <c r="N24" s="151">
        <v>1</v>
      </c>
      <c r="O24" s="145">
        <v>0</v>
      </c>
      <c r="P24" s="156">
        <f t="shared" si="1"/>
        <v>0</v>
      </c>
      <c r="Q24" s="150">
        <v>12</v>
      </c>
      <c r="R24" s="145">
        <v>0</v>
      </c>
      <c r="S24" s="159">
        <f t="shared" si="2"/>
        <v>0</v>
      </c>
    </row>
    <row r="25" spans="1:19" s="7" customFormat="1" ht="15" customHeight="1">
      <c r="A25" s="120">
        <v>26</v>
      </c>
      <c r="B25" s="121">
        <v>344</v>
      </c>
      <c r="C25" s="68" t="s">
        <v>73</v>
      </c>
      <c r="D25" s="31" t="s">
        <v>103</v>
      </c>
      <c r="E25" s="87"/>
      <c r="F25" s="77"/>
      <c r="G25" s="85"/>
      <c r="H25" s="86"/>
      <c r="I25" s="144"/>
      <c r="J25" s="145"/>
      <c r="K25" s="145"/>
      <c r="L25" s="156" t="str">
        <f t="shared" si="0"/>
        <v> </v>
      </c>
      <c r="M25" s="150">
        <v>1</v>
      </c>
      <c r="N25" s="151">
        <v>1</v>
      </c>
      <c r="O25" s="145">
        <v>0</v>
      </c>
      <c r="P25" s="156">
        <f t="shared" si="1"/>
        <v>0</v>
      </c>
      <c r="Q25" s="150">
        <v>11</v>
      </c>
      <c r="R25" s="145">
        <v>0</v>
      </c>
      <c r="S25" s="159">
        <f t="shared" si="2"/>
        <v>0</v>
      </c>
    </row>
    <row r="26" spans="1:19" s="7" customFormat="1" ht="15" customHeight="1">
      <c r="A26" s="120">
        <v>26</v>
      </c>
      <c r="B26" s="121">
        <v>364</v>
      </c>
      <c r="C26" s="68" t="s">
        <v>73</v>
      </c>
      <c r="D26" s="31" t="s">
        <v>104</v>
      </c>
      <c r="E26" s="87"/>
      <c r="F26" s="77"/>
      <c r="G26" s="85"/>
      <c r="H26" s="86"/>
      <c r="I26" s="144"/>
      <c r="J26" s="145"/>
      <c r="K26" s="145"/>
      <c r="L26" s="156" t="str">
        <f t="shared" si="0"/>
        <v> </v>
      </c>
      <c r="M26" s="150">
        <v>1</v>
      </c>
      <c r="N26" s="151">
        <v>1</v>
      </c>
      <c r="O26" s="145">
        <v>0</v>
      </c>
      <c r="P26" s="156">
        <f t="shared" si="1"/>
        <v>0</v>
      </c>
      <c r="Q26" s="150">
        <v>1</v>
      </c>
      <c r="R26" s="145">
        <v>0</v>
      </c>
      <c r="S26" s="159">
        <f t="shared" si="2"/>
        <v>0</v>
      </c>
    </row>
    <row r="27" spans="1:19" s="7" customFormat="1" ht="15" customHeight="1">
      <c r="A27" s="120">
        <v>26</v>
      </c>
      <c r="B27" s="121">
        <v>365</v>
      </c>
      <c r="C27" s="68" t="s">
        <v>73</v>
      </c>
      <c r="D27" s="31" t="s">
        <v>106</v>
      </c>
      <c r="E27" s="87"/>
      <c r="F27" s="77"/>
      <c r="G27" s="85"/>
      <c r="H27" s="86"/>
      <c r="I27" s="144"/>
      <c r="J27" s="145"/>
      <c r="K27" s="145"/>
      <c r="L27" s="156" t="str">
        <f t="shared" si="0"/>
        <v> </v>
      </c>
      <c r="M27" s="150">
        <v>1</v>
      </c>
      <c r="N27" s="151">
        <v>1</v>
      </c>
      <c r="O27" s="145">
        <v>0</v>
      </c>
      <c r="P27" s="156">
        <f t="shared" si="1"/>
        <v>0</v>
      </c>
      <c r="Q27" s="150">
        <v>17</v>
      </c>
      <c r="R27" s="145">
        <v>0</v>
      </c>
      <c r="S27" s="159">
        <f t="shared" si="2"/>
        <v>0</v>
      </c>
    </row>
    <row r="28" spans="1:19" s="7" customFormat="1" ht="15" customHeight="1">
      <c r="A28" s="120">
        <v>26</v>
      </c>
      <c r="B28" s="121">
        <v>366</v>
      </c>
      <c r="C28" s="68" t="s">
        <v>73</v>
      </c>
      <c r="D28" s="31" t="s">
        <v>108</v>
      </c>
      <c r="E28" s="87"/>
      <c r="F28" s="77"/>
      <c r="G28" s="85"/>
      <c r="H28" s="86"/>
      <c r="I28" s="144"/>
      <c r="J28" s="145"/>
      <c r="K28" s="145"/>
      <c r="L28" s="156" t="str">
        <f t="shared" si="0"/>
        <v> </v>
      </c>
      <c r="M28" s="150">
        <v>1</v>
      </c>
      <c r="N28" s="151">
        <v>1</v>
      </c>
      <c r="O28" s="145">
        <v>0</v>
      </c>
      <c r="P28" s="156">
        <f t="shared" si="1"/>
        <v>0</v>
      </c>
      <c r="Q28" s="150">
        <v>41</v>
      </c>
      <c r="R28" s="145">
        <v>6</v>
      </c>
      <c r="S28" s="159">
        <f t="shared" si="2"/>
        <v>14.6</v>
      </c>
    </row>
    <row r="29" spans="1:19" s="7" customFormat="1" ht="15" customHeight="1">
      <c r="A29" s="120">
        <v>26</v>
      </c>
      <c r="B29" s="121">
        <v>367</v>
      </c>
      <c r="C29" s="68" t="s">
        <v>73</v>
      </c>
      <c r="D29" s="31" t="s">
        <v>109</v>
      </c>
      <c r="E29" s="87"/>
      <c r="F29" s="77"/>
      <c r="G29" s="85"/>
      <c r="H29" s="86"/>
      <c r="I29" s="144"/>
      <c r="J29" s="145"/>
      <c r="K29" s="145"/>
      <c r="L29" s="156" t="str">
        <f t="shared" si="0"/>
        <v> </v>
      </c>
      <c r="M29" s="150">
        <v>1</v>
      </c>
      <c r="N29" s="151">
        <v>1</v>
      </c>
      <c r="O29" s="145">
        <v>0</v>
      </c>
      <c r="P29" s="156">
        <f t="shared" si="1"/>
        <v>0</v>
      </c>
      <c r="Q29" s="262" t="s">
        <v>245</v>
      </c>
      <c r="R29" s="263"/>
      <c r="S29" s="264"/>
    </row>
    <row r="30" spans="1:19" s="7" customFormat="1" ht="15" customHeight="1">
      <c r="A30" s="120">
        <v>26</v>
      </c>
      <c r="B30" s="121">
        <v>407</v>
      </c>
      <c r="C30" s="68" t="s">
        <v>73</v>
      </c>
      <c r="D30" s="31" t="s">
        <v>111</v>
      </c>
      <c r="E30" s="87"/>
      <c r="F30" s="77"/>
      <c r="G30" s="85"/>
      <c r="H30" s="86"/>
      <c r="I30" s="144"/>
      <c r="J30" s="145"/>
      <c r="K30" s="145"/>
      <c r="L30" s="156" t="str">
        <f t="shared" si="0"/>
        <v> </v>
      </c>
      <c r="M30" s="150">
        <v>1</v>
      </c>
      <c r="N30" s="151">
        <v>1</v>
      </c>
      <c r="O30" s="145">
        <v>0</v>
      </c>
      <c r="P30" s="156">
        <f t="shared" si="1"/>
        <v>0</v>
      </c>
      <c r="Q30" s="150">
        <v>85</v>
      </c>
      <c r="R30" s="145">
        <v>1</v>
      </c>
      <c r="S30" s="159">
        <f t="shared" si="2"/>
        <v>1.2</v>
      </c>
    </row>
    <row r="31" spans="1:19" s="7" customFormat="1" ht="15" customHeight="1">
      <c r="A31" s="120">
        <v>26</v>
      </c>
      <c r="B31" s="121">
        <v>463</v>
      </c>
      <c r="C31" s="68" t="s">
        <v>73</v>
      </c>
      <c r="D31" s="31" t="s">
        <v>112</v>
      </c>
      <c r="E31" s="87"/>
      <c r="F31" s="77"/>
      <c r="G31" s="85"/>
      <c r="H31" s="86"/>
      <c r="I31" s="144"/>
      <c r="J31" s="145"/>
      <c r="K31" s="145"/>
      <c r="L31" s="156" t="str">
        <f t="shared" si="0"/>
        <v> </v>
      </c>
      <c r="M31" s="150">
        <v>1</v>
      </c>
      <c r="N31" s="151">
        <v>1</v>
      </c>
      <c r="O31" s="145">
        <v>0</v>
      </c>
      <c r="P31" s="156">
        <f t="shared" si="1"/>
        <v>0</v>
      </c>
      <c r="Q31" s="150">
        <v>28</v>
      </c>
      <c r="R31" s="145">
        <v>0</v>
      </c>
      <c r="S31" s="159">
        <f t="shared" si="2"/>
        <v>0</v>
      </c>
    </row>
    <row r="32" spans="1:19" s="7" customFormat="1" ht="15" customHeight="1" thickBot="1">
      <c r="A32" s="122">
        <v>26</v>
      </c>
      <c r="B32" s="123">
        <v>465</v>
      </c>
      <c r="C32" s="69" t="s">
        <v>73</v>
      </c>
      <c r="D32" s="48" t="s">
        <v>114</v>
      </c>
      <c r="E32" s="89"/>
      <c r="F32" s="90"/>
      <c r="G32" s="139"/>
      <c r="H32" s="140"/>
      <c r="I32" s="146"/>
      <c r="J32" s="147"/>
      <c r="K32" s="147"/>
      <c r="L32" s="157" t="str">
        <f t="shared" si="0"/>
        <v> </v>
      </c>
      <c r="M32" s="152">
        <v>2</v>
      </c>
      <c r="N32" s="153">
        <v>1</v>
      </c>
      <c r="O32" s="147">
        <v>0</v>
      </c>
      <c r="P32" s="157">
        <f t="shared" si="1"/>
        <v>0</v>
      </c>
      <c r="Q32" s="152">
        <v>15</v>
      </c>
      <c r="R32" s="147">
        <v>0</v>
      </c>
      <c r="S32" s="160">
        <f t="shared" si="2"/>
        <v>0</v>
      </c>
    </row>
    <row r="33" spans="1:19" s="7" customFormat="1" ht="18" customHeight="1" thickBot="1">
      <c r="A33" s="124"/>
      <c r="B33" s="125"/>
      <c r="C33" s="204" t="s">
        <v>5</v>
      </c>
      <c r="D33" s="204"/>
      <c r="E33" s="91"/>
      <c r="F33" s="138">
        <f>COUNTA(F7:F32)</f>
        <v>1</v>
      </c>
      <c r="G33" s="141"/>
      <c r="H33" s="142">
        <f>SUM(H7:H32)</f>
        <v>0</v>
      </c>
      <c r="I33" s="148">
        <f>COUNTA(I7:I32)</f>
        <v>15</v>
      </c>
      <c r="J33" s="149">
        <f>SUM(J7:J32)</f>
        <v>20</v>
      </c>
      <c r="K33" s="149">
        <f>SUM(K7:K32)</f>
        <v>0</v>
      </c>
      <c r="L33" s="158">
        <f>IF(J33=""," ",ROUND(K33/J33*100,1))</f>
        <v>0</v>
      </c>
      <c r="M33" s="154">
        <f>COUNTA(M7:M32)</f>
        <v>11</v>
      </c>
      <c r="N33" s="149">
        <f>SUM(N7:N32)</f>
        <v>10</v>
      </c>
      <c r="O33" s="149">
        <f>SUM(O7:O32)</f>
        <v>0</v>
      </c>
      <c r="P33" s="158">
        <f>IF(N33=""," ",ROUND(O33/N33*100,1))</f>
        <v>0</v>
      </c>
      <c r="Q33" s="155">
        <f>SUM(Q7:Q32)</f>
        <v>1638</v>
      </c>
      <c r="R33" s="149">
        <f>SUM(R7:R32)</f>
        <v>46</v>
      </c>
      <c r="S33" s="161">
        <f>IF(Q33=""," ",ROUND(R33/Q33*100,1))</f>
        <v>2.8</v>
      </c>
    </row>
  </sheetData>
  <sheetProtection/>
  <mergeCells count="23">
    <mergeCell ref="Q2:S2"/>
    <mergeCell ref="E4:H4"/>
    <mergeCell ref="I4:S4"/>
    <mergeCell ref="L5:L6"/>
    <mergeCell ref="N5:N6"/>
    <mergeCell ref="S5:S6"/>
    <mergeCell ref="I5:I6"/>
    <mergeCell ref="C33:D33"/>
    <mergeCell ref="H5:H6"/>
    <mergeCell ref="E5:E6"/>
    <mergeCell ref="F5:F6"/>
    <mergeCell ref="G5:G6"/>
    <mergeCell ref="Q7:S7"/>
    <mergeCell ref="Q9:S9"/>
    <mergeCell ref="Q29:S29"/>
    <mergeCell ref="A4:A6"/>
    <mergeCell ref="B4:B6"/>
    <mergeCell ref="C4:C6"/>
    <mergeCell ref="D4:D6"/>
    <mergeCell ref="Q5:Q6"/>
    <mergeCell ref="M5:M6"/>
    <mergeCell ref="P5:P6"/>
    <mergeCell ref="J5:J6"/>
  </mergeCells>
  <printOptions horizontalCentered="1"/>
  <pageMargins left="0.3937007874015748" right="0.3937007874015748" top="0.5905511811023623" bottom="0.5905511811023623" header="0.5118110236220472" footer="0.31496062992125984"/>
  <pageSetup firstPageNumber="182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2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22" t="s">
        <v>36</v>
      </c>
      <c r="B1" s="22"/>
    </row>
    <row r="2" spans="1:27" ht="21" customHeight="1" thickBot="1">
      <c r="A2" s="4" t="s">
        <v>16</v>
      </c>
      <c r="B2" s="3"/>
      <c r="X2" s="199" t="s">
        <v>163</v>
      </c>
      <c r="Y2" s="232"/>
      <c r="Z2" s="232"/>
      <c r="AA2" s="200"/>
    </row>
    <row r="3" ht="16.5" customHeight="1" thickBot="1">
      <c r="A3" s="23"/>
    </row>
    <row r="4" spans="1:27" s="6" customFormat="1" ht="18.75" customHeight="1" thickBot="1">
      <c r="A4" s="109"/>
      <c r="B4" s="109"/>
      <c r="C4" s="109"/>
      <c r="D4" s="109"/>
      <c r="E4" s="320" t="s">
        <v>192</v>
      </c>
      <c r="F4" s="320"/>
      <c r="G4" s="320"/>
      <c r="H4" s="108">
        <v>1</v>
      </c>
      <c r="I4" s="321">
        <v>40269</v>
      </c>
      <c r="J4" s="322"/>
      <c r="K4" s="322"/>
      <c r="L4" s="108">
        <v>2</v>
      </c>
      <c r="M4" s="321">
        <v>40299</v>
      </c>
      <c r="N4" s="322"/>
      <c r="O4" s="322"/>
      <c r="P4" s="108">
        <v>3</v>
      </c>
      <c r="Q4" s="323" t="s">
        <v>67</v>
      </c>
      <c r="R4" s="324"/>
      <c r="S4" s="324"/>
      <c r="T4" s="324"/>
      <c r="U4" s="110"/>
      <c r="V4" s="110"/>
      <c r="W4" s="110"/>
      <c r="X4" s="110"/>
      <c r="Y4" s="110"/>
      <c r="Z4" s="92"/>
      <c r="AA4" s="110"/>
    </row>
    <row r="5" spans="1:27" ht="9.75" customHeight="1" thickBot="1">
      <c r="A5" s="111"/>
      <c r="B5" s="112"/>
      <c r="C5" s="112"/>
      <c r="D5" s="112"/>
      <c r="E5" s="112"/>
      <c r="F5" s="113"/>
      <c r="G5" s="113"/>
      <c r="H5" s="112"/>
      <c r="I5" s="114"/>
      <c r="J5" s="115"/>
      <c r="K5" s="115"/>
      <c r="L5" s="113"/>
      <c r="M5" s="113"/>
      <c r="N5" s="113"/>
      <c r="O5" s="112"/>
      <c r="P5" s="112"/>
      <c r="Q5" s="113"/>
      <c r="R5" s="113"/>
      <c r="S5" s="116"/>
      <c r="T5" s="115"/>
      <c r="U5" s="115"/>
      <c r="V5" s="112"/>
      <c r="W5" s="112"/>
      <c r="X5" s="115"/>
      <c r="Y5" s="115"/>
      <c r="Z5" s="115"/>
      <c r="AA5" s="111"/>
    </row>
    <row r="6" spans="1:27" s="7" customFormat="1" ht="16.5" customHeight="1" thickBot="1">
      <c r="A6" s="110"/>
      <c r="B6" s="117"/>
      <c r="C6" s="117"/>
      <c r="D6" s="117"/>
      <c r="E6" s="277" t="s">
        <v>21</v>
      </c>
      <c r="F6" s="278"/>
      <c r="G6" s="279"/>
      <c r="H6" s="118">
        <v>1</v>
      </c>
      <c r="I6" s="119"/>
      <c r="J6" s="119"/>
      <c r="K6" s="119"/>
      <c r="L6" s="274" t="s">
        <v>21</v>
      </c>
      <c r="M6" s="275"/>
      <c r="N6" s="276"/>
      <c r="O6" s="118">
        <v>1</v>
      </c>
      <c r="P6" s="117"/>
      <c r="Q6" s="274" t="s">
        <v>21</v>
      </c>
      <c r="R6" s="275"/>
      <c r="S6" s="276"/>
      <c r="T6" s="118">
        <v>1</v>
      </c>
      <c r="U6" s="115"/>
      <c r="V6" s="277" t="s">
        <v>21</v>
      </c>
      <c r="W6" s="278"/>
      <c r="X6" s="279"/>
      <c r="Y6" s="118">
        <v>1</v>
      </c>
      <c r="Z6" s="115"/>
      <c r="AA6" s="110"/>
    </row>
    <row r="7" spans="1:27" ht="27.75" customHeight="1">
      <c r="A7" s="311" t="s">
        <v>27</v>
      </c>
      <c r="B7" s="317" t="s">
        <v>260</v>
      </c>
      <c r="C7" s="311" t="s">
        <v>0</v>
      </c>
      <c r="D7" s="314" t="s">
        <v>18</v>
      </c>
      <c r="E7" s="280" t="s">
        <v>39</v>
      </c>
      <c r="F7" s="281"/>
      <c r="G7" s="281"/>
      <c r="H7" s="281"/>
      <c r="I7" s="281"/>
      <c r="J7" s="281"/>
      <c r="K7" s="282"/>
      <c r="L7" s="280" t="s">
        <v>47</v>
      </c>
      <c r="M7" s="281"/>
      <c r="N7" s="281"/>
      <c r="O7" s="281"/>
      <c r="P7" s="282"/>
      <c r="Q7" s="280" t="s">
        <v>48</v>
      </c>
      <c r="R7" s="281"/>
      <c r="S7" s="281"/>
      <c r="T7" s="281"/>
      <c r="U7" s="282"/>
      <c r="V7" s="283" t="s">
        <v>46</v>
      </c>
      <c r="W7" s="284"/>
      <c r="X7" s="284"/>
      <c r="Y7" s="284"/>
      <c r="Z7" s="284"/>
      <c r="AA7" s="285"/>
    </row>
    <row r="8" spans="1:27" ht="13.5" customHeight="1">
      <c r="A8" s="312"/>
      <c r="B8" s="318"/>
      <c r="C8" s="312"/>
      <c r="D8" s="315"/>
      <c r="E8" s="326" t="s">
        <v>40</v>
      </c>
      <c r="F8" s="307" t="s">
        <v>41</v>
      </c>
      <c r="G8" s="286" t="s">
        <v>2</v>
      </c>
      <c r="H8" s="93"/>
      <c r="I8" s="289" t="s">
        <v>1</v>
      </c>
      <c r="J8" s="93"/>
      <c r="K8" s="292" t="s">
        <v>49</v>
      </c>
      <c r="L8" s="286" t="s">
        <v>2</v>
      </c>
      <c r="M8" s="93"/>
      <c r="N8" s="289" t="s">
        <v>1</v>
      </c>
      <c r="O8" s="93"/>
      <c r="P8" s="292" t="s">
        <v>49</v>
      </c>
      <c r="Q8" s="286" t="s">
        <v>72</v>
      </c>
      <c r="R8" s="93"/>
      <c r="S8" s="289" t="s">
        <v>1</v>
      </c>
      <c r="T8" s="93"/>
      <c r="U8" s="292" t="s">
        <v>49</v>
      </c>
      <c r="V8" s="304" t="s">
        <v>10</v>
      </c>
      <c r="W8" s="93"/>
      <c r="X8" s="301" t="s">
        <v>42</v>
      </c>
      <c r="Y8" s="296" t="s">
        <v>11</v>
      </c>
      <c r="Z8" s="297"/>
      <c r="AA8" s="298"/>
    </row>
    <row r="9" spans="1:27" ht="13.5" customHeight="1">
      <c r="A9" s="312"/>
      <c r="B9" s="318"/>
      <c r="C9" s="312"/>
      <c r="D9" s="315"/>
      <c r="E9" s="327"/>
      <c r="F9" s="308"/>
      <c r="G9" s="287"/>
      <c r="H9" s="94" t="s">
        <v>261</v>
      </c>
      <c r="I9" s="290"/>
      <c r="J9" s="94" t="s">
        <v>261</v>
      </c>
      <c r="K9" s="299"/>
      <c r="L9" s="287"/>
      <c r="M9" s="94" t="s">
        <v>261</v>
      </c>
      <c r="N9" s="290"/>
      <c r="O9" s="94" t="s">
        <v>261</v>
      </c>
      <c r="P9" s="299"/>
      <c r="Q9" s="287"/>
      <c r="R9" s="94" t="s">
        <v>261</v>
      </c>
      <c r="S9" s="290"/>
      <c r="T9" s="94" t="s">
        <v>261</v>
      </c>
      <c r="U9" s="299"/>
      <c r="V9" s="305"/>
      <c r="W9" s="94" t="s">
        <v>261</v>
      </c>
      <c r="X9" s="302"/>
      <c r="Y9" s="294" t="s">
        <v>43</v>
      </c>
      <c r="Z9" s="95"/>
      <c r="AA9" s="292" t="s">
        <v>42</v>
      </c>
    </row>
    <row r="10" spans="1:27" ht="54" customHeight="1">
      <c r="A10" s="313"/>
      <c r="B10" s="319"/>
      <c r="C10" s="313"/>
      <c r="D10" s="316"/>
      <c r="E10" s="328"/>
      <c r="F10" s="309"/>
      <c r="G10" s="288"/>
      <c r="H10" s="96" t="s">
        <v>44</v>
      </c>
      <c r="I10" s="291"/>
      <c r="J10" s="96" t="s">
        <v>71</v>
      </c>
      <c r="K10" s="300"/>
      <c r="L10" s="288"/>
      <c r="M10" s="96" t="s">
        <v>44</v>
      </c>
      <c r="N10" s="291"/>
      <c r="O10" s="96" t="s">
        <v>71</v>
      </c>
      <c r="P10" s="300"/>
      <c r="Q10" s="288"/>
      <c r="R10" s="96" t="s">
        <v>44</v>
      </c>
      <c r="S10" s="291"/>
      <c r="T10" s="96" t="s">
        <v>71</v>
      </c>
      <c r="U10" s="300"/>
      <c r="V10" s="306"/>
      <c r="W10" s="96" t="s">
        <v>45</v>
      </c>
      <c r="X10" s="303"/>
      <c r="Y10" s="295"/>
      <c r="Z10" s="97" t="s">
        <v>193</v>
      </c>
      <c r="AA10" s="293"/>
    </row>
    <row r="11" spans="1:27" s="79" customFormat="1" ht="13.5" customHeight="1">
      <c r="A11" s="162">
        <v>26</v>
      </c>
      <c r="B11" s="163">
        <v>100</v>
      </c>
      <c r="C11" s="87" t="s">
        <v>73</v>
      </c>
      <c r="D11" s="98" t="s">
        <v>194</v>
      </c>
      <c r="E11" s="162">
        <v>35</v>
      </c>
      <c r="F11" s="99" t="s">
        <v>199</v>
      </c>
      <c r="G11" s="151">
        <v>187</v>
      </c>
      <c r="H11" s="151">
        <v>186</v>
      </c>
      <c r="I11" s="151">
        <v>3805</v>
      </c>
      <c r="J11" s="151">
        <v>1197</v>
      </c>
      <c r="K11" s="159">
        <f>IF(G11=""," ",ROUND(J11/I11*100,1))</f>
        <v>31.5</v>
      </c>
      <c r="L11" s="175">
        <v>80</v>
      </c>
      <c r="M11" s="151">
        <v>76</v>
      </c>
      <c r="N11" s="151">
        <v>2002</v>
      </c>
      <c r="O11" s="151">
        <v>578</v>
      </c>
      <c r="P11" s="159">
        <f>IF(L11=""," ",ROUND(O11/N11*100,1))</f>
        <v>28.9</v>
      </c>
      <c r="Q11" s="175">
        <v>6</v>
      </c>
      <c r="R11" s="151">
        <v>3</v>
      </c>
      <c r="S11" s="151">
        <v>68</v>
      </c>
      <c r="T11" s="151">
        <v>9</v>
      </c>
      <c r="U11" s="159">
        <f>IF(Q11=""," ",ROUND(T11/S11*100,1))</f>
        <v>13.2</v>
      </c>
      <c r="V11" s="144">
        <v>659</v>
      </c>
      <c r="W11" s="151">
        <v>38</v>
      </c>
      <c r="X11" s="184">
        <f>IF(V11=""," ",ROUND(W11/V11*100,1))</f>
        <v>5.8</v>
      </c>
      <c r="Y11" s="151">
        <v>447</v>
      </c>
      <c r="Z11" s="151">
        <v>31</v>
      </c>
      <c r="AA11" s="159">
        <f>IF(Y11=""," ",ROUND(Z11/Y11*100,1))</f>
        <v>6.9</v>
      </c>
    </row>
    <row r="12" spans="1:27" s="7" customFormat="1" ht="13.5" customHeight="1">
      <c r="A12" s="162">
        <v>26</v>
      </c>
      <c r="B12" s="163">
        <v>201</v>
      </c>
      <c r="C12" s="87" t="s">
        <v>73</v>
      </c>
      <c r="D12" s="98" t="s">
        <v>74</v>
      </c>
      <c r="E12" s="162">
        <v>30</v>
      </c>
      <c r="F12" s="99" t="s">
        <v>199</v>
      </c>
      <c r="G12" s="151">
        <v>38</v>
      </c>
      <c r="H12" s="151">
        <v>31</v>
      </c>
      <c r="I12" s="151">
        <v>538</v>
      </c>
      <c r="J12" s="151">
        <v>108</v>
      </c>
      <c r="K12" s="159">
        <f>IF(G12=""," ",ROUND(J12/I12*100,1))</f>
        <v>20.1</v>
      </c>
      <c r="L12" s="175">
        <v>32</v>
      </c>
      <c r="M12" s="151">
        <v>27</v>
      </c>
      <c r="N12" s="151">
        <v>480</v>
      </c>
      <c r="O12" s="151">
        <v>102</v>
      </c>
      <c r="P12" s="159">
        <f>IF(L12=""," ",ROUND(O12/N12*100,1))</f>
        <v>21.3</v>
      </c>
      <c r="Q12" s="175">
        <v>6</v>
      </c>
      <c r="R12" s="151">
        <v>4</v>
      </c>
      <c r="S12" s="151">
        <v>58</v>
      </c>
      <c r="T12" s="151">
        <v>6</v>
      </c>
      <c r="U12" s="159">
        <f>IF(Q12=""," ",ROUND(T12/S12*100,1))</f>
        <v>10.3</v>
      </c>
      <c r="V12" s="144">
        <v>146</v>
      </c>
      <c r="W12" s="151">
        <v>14</v>
      </c>
      <c r="X12" s="184">
        <f>IF(V12=""," ",ROUND(W12/V12*100,1))</f>
        <v>9.6</v>
      </c>
      <c r="Y12" s="151">
        <v>87</v>
      </c>
      <c r="Z12" s="151">
        <v>5</v>
      </c>
      <c r="AA12" s="159">
        <f>IF(Y12=""," ",ROUND(Z12/Y12*100,1))</f>
        <v>5.7</v>
      </c>
    </row>
    <row r="13" spans="1:27" s="7" customFormat="1" ht="13.5" customHeight="1">
      <c r="A13" s="162">
        <v>26</v>
      </c>
      <c r="B13" s="163">
        <v>202</v>
      </c>
      <c r="C13" s="87" t="s">
        <v>73</v>
      </c>
      <c r="D13" s="98" t="s">
        <v>76</v>
      </c>
      <c r="E13" s="162">
        <v>30</v>
      </c>
      <c r="F13" s="99" t="s">
        <v>199</v>
      </c>
      <c r="G13" s="151">
        <v>46</v>
      </c>
      <c r="H13" s="151">
        <v>35</v>
      </c>
      <c r="I13" s="151">
        <v>683</v>
      </c>
      <c r="J13" s="151">
        <v>144</v>
      </c>
      <c r="K13" s="159">
        <f aca="true" t="shared" si="0" ref="K13:K36">IF(G13=""," ",ROUND(J13/I13*100,1))</f>
        <v>21.1</v>
      </c>
      <c r="L13" s="175">
        <v>24</v>
      </c>
      <c r="M13" s="151">
        <v>18</v>
      </c>
      <c r="N13" s="151">
        <v>382</v>
      </c>
      <c r="O13" s="151">
        <v>75</v>
      </c>
      <c r="P13" s="159">
        <f>IF(L13=""," ",ROUND(O13/N13*100,1))</f>
        <v>19.6</v>
      </c>
      <c r="Q13" s="175">
        <v>6</v>
      </c>
      <c r="R13" s="151">
        <v>3</v>
      </c>
      <c r="S13" s="151">
        <v>51</v>
      </c>
      <c r="T13" s="151">
        <v>3</v>
      </c>
      <c r="U13" s="159">
        <f>IF(Q13=""," ",ROUND(T13/S13*100,1))</f>
        <v>5.9</v>
      </c>
      <c r="V13" s="144">
        <v>137</v>
      </c>
      <c r="W13" s="151">
        <v>7</v>
      </c>
      <c r="X13" s="184">
        <f>IF(V13=""," ",ROUND(W13/V13*100,1))</f>
        <v>5.1</v>
      </c>
      <c r="Y13" s="151">
        <v>107</v>
      </c>
      <c r="Z13" s="151">
        <v>4</v>
      </c>
      <c r="AA13" s="159">
        <f>IF(Y13=""," ",ROUND(Z13/Y13*100,1))</f>
        <v>3.7</v>
      </c>
    </row>
    <row r="14" spans="1:27" s="7" customFormat="1" ht="13.5" customHeight="1">
      <c r="A14" s="162">
        <v>26</v>
      </c>
      <c r="B14" s="163">
        <v>203</v>
      </c>
      <c r="C14" s="87" t="s">
        <v>73</v>
      </c>
      <c r="D14" s="98" t="s">
        <v>78</v>
      </c>
      <c r="E14" s="162">
        <v>40</v>
      </c>
      <c r="F14" s="99" t="s">
        <v>200</v>
      </c>
      <c r="G14" s="151">
        <v>45</v>
      </c>
      <c r="H14" s="151">
        <v>41</v>
      </c>
      <c r="I14" s="151">
        <v>1092</v>
      </c>
      <c r="J14" s="151">
        <v>315</v>
      </c>
      <c r="K14" s="159">
        <f t="shared" si="0"/>
        <v>28.8</v>
      </c>
      <c r="L14" s="175">
        <v>20</v>
      </c>
      <c r="M14" s="151">
        <v>19</v>
      </c>
      <c r="N14" s="151">
        <v>241</v>
      </c>
      <c r="O14" s="151">
        <v>77</v>
      </c>
      <c r="P14" s="159">
        <f aca="true" t="shared" si="1" ref="P14:P34">IF(L14=""," ",ROUND(O14/N14*100,1))</f>
        <v>32</v>
      </c>
      <c r="Q14" s="175">
        <v>6</v>
      </c>
      <c r="R14" s="151">
        <v>5</v>
      </c>
      <c r="S14" s="151">
        <v>42</v>
      </c>
      <c r="T14" s="151">
        <v>10</v>
      </c>
      <c r="U14" s="159">
        <f aca="true" t="shared" si="2" ref="U14:U34">IF(Q14=""," ",ROUND(T14/S14*100,1))</f>
        <v>23.8</v>
      </c>
      <c r="V14" s="144">
        <v>52</v>
      </c>
      <c r="W14" s="151">
        <v>6</v>
      </c>
      <c r="X14" s="184">
        <f aca="true" t="shared" si="3" ref="X14:X32">IF(V14=""," ",ROUND(W14/V14*100,1))</f>
        <v>11.5</v>
      </c>
      <c r="Y14" s="151">
        <v>40</v>
      </c>
      <c r="Z14" s="151">
        <v>2</v>
      </c>
      <c r="AA14" s="159">
        <f aca="true" t="shared" si="4" ref="AA14:AA36">IF(Y14=""," ",ROUND(Z14/Y14*100,1))</f>
        <v>5</v>
      </c>
    </row>
    <row r="15" spans="1:27" s="7" customFormat="1" ht="13.5" customHeight="1">
      <c r="A15" s="162">
        <v>26</v>
      </c>
      <c r="B15" s="163">
        <v>204</v>
      </c>
      <c r="C15" s="87" t="s">
        <v>73</v>
      </c>
      <c r="D15" s="98" t="s">
        <v>80</v>
      </c>
      <c r="E15" s="162">
        <v>35</v>
      </c>
      <c r="F15" s="99" t="s">
        <v>199</v>
      </c>
      <c r="G15" s="151">
        <v>31</v>
      </c>
      <c r="H15" s="151">
        <v>28</v>
      </c>
      <c r="I15" s="151">
        <v>546</v>
      </c>
      <c r="J15" s="151">
        <v>117</v>
      </c>
      <c r="K15" s="159">
        <f t="shared" si="0"/>
        <v>21.4</v>
      </c>
      <c r="L15" s="175">
        <v>25</v>
      </c>
      <c r="M15" s="151">
        <v>24</v>
      </c>
      <c r="N15" s="151">
        <v>509</v>
      </c>
      <c r="O15" s="151">
        <v>113</v>
      </c>
      <c r="P15" s="159">
        <f t="shared" si="1"/>
        <v>22.2</v>
      </c>
      <c r="Q15" s="175">
        <v>6</v>
      </c>
      <c r="R15" s="151">
        <v>4</v>
      </c>
      <c r="S15" s="151">
        <v>37</v>
      </c>
      <c r="T15" s="151">
        <v>4</v>
      </c>
      <c r="U15" s="159">
        <f t="shared" si="2"/>
        <v>10.8</v>
      </c>
      <c r="V15" s="144">
        <v>209</v>
      </c>
      <c r="W15" s="151">
        <v>30</v>
      </c>
      <c r="X15" s="184">
        <f t="shared" si="3"/>
        <v>14.4</v>
      </c>
      <c r="Y15" s="151">
        <v>145</v>
      </c>
      <c r="Z15" s="151">
        <v>17</v>
      </c>
      <c r="AA15" s="159">
        <f t="shared" si="4"/>
        <v>11.7</v>
      </c>
    </row>
    <row r="16" spans="1:27" s="7" customFormat="1" ht="13.5" customHeight="1">
      <c r="A16" s="162">
        <v>26</v>
      </c>
      <c r="B16" s="163">
        <v>205</v>
      </c>
      <c r="C16" s="87" t="s">
        <v>73</v>
      </c>
      <c r="D16" s="98" t="s">
        <v>82</v>
      </c>
      <c r="E16" s="162">
        <v>35</v>
      </c>
      <c r="F16" s="99" t="s">
        <v>200</v>
      </c>
      <c r="G16" s="151">
        <v>47</v>
      </c>
      <c r="H16" s="151">
        <v>42</v>
      </c>
      <c r="I16" s="151">
        <v>586</v>
      </c>
      <c r="J16" s="151">
        <v>137</v>
      </c>
      <c r="K16" s="159">
        <f t="shared" si="0"/>
        <v>23.4</v>
      </c>
      <c r="L16" s="175">
        <v>17</v>
      </c>
      <c r="M16" s="151">
        <v>16</v>
      </c>
      <c r="N16" s="151">
        <v>253</v>
      </c>
      <c r="O16" s="151">
        <v>48</v>
      </c>
      <c r="P16" s="159">
        <f t="shared" si="1"/>
        <v>19</v>
      </c>
      <c r="Q16" s="175">
        <v>6</v>
      </c>
      <c r="R16" s="151">
        <v>5</v>
      </c>
      <c r="S16" s="151">
        <v>37</v>
      </c>
      <c r="T16" s="151">
        <v>8</v>
      </c>
      <c r="U16" s="159">
        <f t="shared" si="2"/>
        <v>21.6</v>
      </c>
      <c r="V16" s="144">
        <v>29</v>
      </c>
      <c r="W16" s="151">
        <v>1</v>
      </c>
      <c r="X16" s="184">
        <f t="shared" si="3"/>
        <v>3.4</v>
      </c>
      <c r="Y16" s="151">
        <v>27</v>
      </c>
      <c r="Z16" s="151">
        <v>1</v>
      </c>
      <c r="AA16" s="159">
        <f t="shared" si="4"/>
        <v>3.7</v>
      </c>
    </row>
    <row r="17" spans="1:27" s="7" customFormat="1" ht="13.5" customHeight="1">
      <c r="A17" s="162">
        <v>26</v>
      </c>
      <c r="B17" s="163">
        <v>206</v>
      </c>
      <c r="C17" s="87" t="s">
        <v>73</v>
      </c>
      <c r="D17" s="98" t="s">
        <v>84</v>
      </c>
      <c r="E17" s="162">
        <v>50</v>
      </c>
      <c r="F17" s="99" t="s">
        <v>199</v>
      </c>
      <c r="G17" s="151">
        <v>48</v>
      </c>
      <c r="H17" s="151">
        <v>44</v>
      </c>
      <c r="I17" s="151">
        <v>682</v>
      </c>
      <c r="J17" s="151">
        <v>209</v>
      </c>
      <c r="K17" s="159">
        <f t="shared" si="0"/>
        <v>30.6</v>
      </c>
      <c r="L17" s="175">
        <v>30</v>
      </c>
      <c r="M17" s="151">
        <v>26</v>
      </c>
      <c r="N17" s="151">
        <v>432</v>
      </c>
      <c r="O17" s="151">
        <v>114</v>
      </c>
      <c r="P17" s="159">
        <f t="shared" si="1"/>
        <v>26.4</v>
      </c>
      <c r="Q17" s="175">
        <v>6</v>
      </c>
      <c r="R17" s="151">
        <v>5</v>
      </c>
      <c r="S17" s="151">
        <v>47</v>
      </c>
      <c r="T17" s="151">
        <v>9</v>
      </c>
      <c r="U17" s="159">
        <f t="shared" si="2"/>
        <v>19.1</v>
      </c>
      <c r="V17" s="144">
        <v>127</v>
      </c>
      <c r="W17" s="151">
        <v>16</v>
      </c>
      <c r="X17" s="156">
        <f t="shared" si="3"/>
        <v>12.6</v>
      </c>
      <c r="Y17" s="180">
        <v>102</v>
      </c>
      <c r="Z17" s="151">
        <v>5</v>
      </c>
      <c r="AA17" s="159">
        <f t="shared" si="4"/>
        <v>4.9</v>
      </c>
    </row>
    <row r="18" spans="1:27" s="7" customFormat="1" ht="13.5" customHeight="1">
      <c r="A18" s="162">
        <v>26</v>
      </c>
      <c r="B18" s="163">
        <v>207</v>
      </c>
      <c r="C18" s="87" t="s">
        <v>73</v>
      </c>
      <c r="D18" s="98" t="s">
        <v>86</v>
      </c>
      <c r="E18" s="162">
        <v>35</v>
      </c>
      <c r="F18" s="99" t="s">
        <v>205</v>
      </c>
      <c r="G18" s="151">
        <v>41</v>
      </c>
      <c r="H18" s="151">
        <v>30</v>
      </c>
      <c r="I18" s="151">
        <v>488</v>
      </c>
      <c r="J18" s="151">
        <v>120</v>
      </c>
      <c r="K18" s="159">
        <f t="shared" si="0"/>
        <v>24.6</v>
      </c>
      <c r="L18" s="175">
        <v>35</v>
      </c>
      <c r="M18" s="151">
        <v>27</v>
      </c>
      <c r="N18" s="151">
        <v>448</v>
      </c>
      <c r="O18" s="151">
        <v>114</v>
      </c>
      <c r="P18" s="159">
        <f t="shared" si="1"/>
        <v>25.4</v>
      </c>
      <c r="Q18" s="175">
        <v>6</v>
      </c>
      <c r="R18" s="151">
        <v>3</v>
      </c>
      <c r="S18" s="151">
        <v>40</v>
      </c>
      <c r="T18" s="151">
        <v>6</v>
      </c>
      <c r="U18" s="159">
        <f t="shared" si="2"/>
        <v>15</v>
      </c>
      <c r="V18" s="144">
        <v>82</v>
      </c>
      <c r="W18" s="151">
        <v>12</v>
      </c>
      <c r="X18" s="184">
        <f t="shared" si="3"/>
        <v>14.6</v>
      </c>
      <c r="Y18" s="151">
        <v>66</v>
      </c>
      <c r="Z18" s="151">
        <v>5</v>
      </c>
      <c r="AA18" s="159">
        <f t="shared" si="4"/>
        <v>7.6</v>
      </c>
    </row>
    <row r="19" spans="1:27" s="7" customFormat="1" ht="13.5" customHeight="1">
      <c r="A19" s="162">
        <v>26</v>
      </c>
      <c r="B19" s="163">
        <v>208</v>
      </c>
      <c r="C19" s="87" t="s">
        <v>73</v>
      </c>
      <c r="D19" s="98" t="s">
        <v>88</v>
      </c>
      <c r="E19" s="162">
        <v>40</v>
      </c>
      <c r="F19" s="99" t="s">
        <v>199</v>
      </c>
      <c r="G19" s="151">
        <v>57</v>
      </c>
      <c r="H19" s="151">
        <v>44</v>
      </c>
      <c r="I19" s="151">
        <v>718</v>
      </c>
      <c r="J19" s="151">
        <v>209</v>
      </c>
      <c r="K19" s="159">
        <f t="shared" si="0"/>
        <v>29.1</v>
      </c>
      <c r="L19" s="175">
        <v>19</v>
      </c>
      <c r="M19" s="151">
        <v>14</v>
      </c>
      <c r="N19" s="151">
        <v>104</v>
      </c>
      <c r="O19" s="151">
        <v>26</v>
      </c>
      <c r="P19" s="159">
        <f t="shared" si="1"/>
        <v>25</v>
      </c>
      <c r="Q19" s="175">
        <v>6</v>
      </c>
      <c r="R19" s="151">
        <v>5</v>
      </c>
      <c r="S19" s="151">
        <v>33</v>
      </c>
      <c r="T19" s="151">
        <v>6</v>
      </c>
      <c r="U19" s="159">
        <f t="shared" si="2"/>
        <v>18.2</v>
      </c>
      <c r="V19" s="144">
        <v>70</v>
      </c>
      <c r="W19" s="151">
        <v>10</v>
      </c>
      <c r="X19" s="184">
        <f t="shared" si="3"/>
        <v>14.3</v>
      </c>
      <c r="Y19" s="151">
        <v>70</v>
      </c>
      <c r="Z19" s="151">
        <v>10</v>
      </c>
      <c r="AA19" s="159">
        <f t="shared" si="4"/>
        <v>14.3</v>
      </c>
    </row>
    <row r="20" spans="1:27" s="7" customFormat="1" ht="13.5" customHeight="1">
      <c r="A20" s="162">
        <v>26</v>
      </c>
      <c r="B20" s="163">
        <v>209</v>
      </c>
      <c r="C20" s="87" t="s">
        <v>73</v>
      </c>
      <c r="D20" s="98" t="s">
        <v>90</v>
      </c>
      <c r="E20" s="162">
        <v>50</v>
      </c>
      <c r="F20" s="99" t="s">
        <v>199</v>
      </c>
      <c r="G20" s="151">
        <v>61</v>
      </c>
      <c r="H20" s="151">
        <v>51</v>
      </c>
      <c r="I20" s="151">
        <v>908</v>
      </c>
      <c r="J20" s="151">
        <v>288</v>
      </c>
      <c r="K20" s="159">
        <f t="shared" si="0"/>
        <v>31.7</v>
      </c>
      <c r="L20" s="175">
        <v>23</v>
      </c>
      <c r="M20" s="151">
        <v>19</v>
      </c>
      <c r="N20" s="151">
        <v>249</v>
      </c>
      <c r="O20" s="151">
        <v>56</v>
      </c>
      <c r="P20" s="159">
        <f t="shared" si="1"/>
        <v>22.5</v>
      </c>
      <c r="Q20" s="175">
        <v>6</v>
      </c>
      <c r="R20" s="151">
        <v>3</v>
      </c>
      <c r="S20" s="151">
        <v>39</v>
      </c>
      <c r="T20" s="151">
        <v>5</v>
      </c>
      <c r="U20" s="159">
        <f t="shared" si="2"/>
        <v>12.8</v>
      </c>
      <c r="V20" s="144">
        <v>94</v>
      </c>
      <c r="W20" s="151">
        <v>8</v>
      </c>
      <c r="X20" s="184">
        <f t="shared" si="3"/>
        <v>8.5</v>
      </c>
      <c r="Y20" s="151">
        <v>87</v>
      </c>
      <c r="Z20" s="151">
        <v>8</v>
      </c>
      <c r="AA20" s="159">
        <f t="shared" si="4"/>
        <v>9.2</v>
      </c>
    </row>
    <row r="21" spans="1:27" s="7" customFormat="1" ht="13.5" customHeight="1">
      <c r="A21" s="162">
        <v>26</v>
      </c>
      <c r="B21" s="163">
        <v>210</v>
      </c>
      <c r="C21" s="87" t="s">
        <v>73</v>
      </c>
      <c r="D21" s="98" t="s">
        <v>92</v>
      </c>
      <c r="E21" s="162">
        <v>30</v>
      </c>
      <c r="F21" s="99" t="s">
        <v>200</v>
      </c>
      <c r="G21" s="151">
        <v>17</v>
      </c>
      <c r="H21" s="151">
        <v>17</v>
      </c>
      <c r="I21" s="151">
        <v>236</v>
      </c>
      <c r="J21" s="151">
        <v>64</v>
      </c>
      <c r="K21" s="159">
        <f t="shared" si="0"/>
        <v>27.1</v>
      </c>
      <c r="L21" s="175">
        <v>17</v>
      </c>
      <c r="M21" s="151">
        <v>17</v>
      </c>
      <c r="N21" s="151">
        <v>236</v>
      </c>
      <c r="O21" s="151">
        <v>64</v>
      </c>
      <c r="P21" s="159">
        <f t="shared" si="1"/>
        <v>27.1</v>
      </c>
      <c r="Q21" s="175">
        <v>6</v>
      </c>
      <c r="R21" s="151">
        <v>3</v>
      </c>
      <c r="S21" s="151">
        <v>42</v>
      </c>
      <c r="T21" s="151">
        <v>4</v>
      </c>
      <c r="U21" s="159">
        <f t="shared" si="2"/>
        <v>9.5</v>
      </c>
      <c r="V21" s="144">
        <v>109</v>
      </c>
      <c r="W21" s="151">
        <v>16</v>
      </c>
      <c r="X21" s="184">
        <f t="shared" si="3"/>
        <v>14.7</v>
      </c>
      <c r="Y21" s="151">
        <v>77</v>
      </c>
      <c r="Z21" s="151">
        <v>5</v>
      </c>
      <c r="AA21" s="159">
        <f t="shared" si="4"/>
        <v>6.5</v>
      </c>
    </row>
    <row r="22" spans="1:27" s="7" customFormat="1" ht="13.5" customHeight="1">
      <c r="A22" s="162">
        <v>26</v>
      </c>
      <c r="B22" s="163">
        <v>211</v>
      </c>
      <c r="C22" s="87" t="s">
        <v>73</v>
      </c>
      <c r="D22" s="98" t="s">
        <v>93</v>
      </c>
      <c r="E22" s="162">
        <v>30</v>
      </c>
      <c r="F22" s="99" t="s">
        <v>199</v>
      </c>
      <c r="G22" s="151">
        <v>74</v>
      </c>
      <c r="H22" s="151">
        <v>54</v>
      </c>
      <c r="I22" s="151">
        <v>1099</v>
      </c>
      <c r="J22" s="151">
        <v>302</v>
      </c>
      <c r="K22" s="159">
        <f t="shared" si="0"/>
        <v>27.5</v>
      </c>
      <c r="L22" s="175">
        <v>17</v>
      </c>
      <c r="M22" s="151">
        <v>14</v>
      </c>
      <c r="N22" s="151">
        <v>239</v>
      </c>
      <c r="O22" s="151">
        <v>42</v>
      </c>
      <c r="P22" s="159">
        <f t="shared" si="1"/>
        <v>17.6</v>
      </c>
      <c r="Q22" s="175">
        <v>6</v>
      </c>
      <c r="R22" s="151">
        <v>4</v>
      </c>
      <c r="S22" s="151">
        <v>44</v>
      </c>
      <c r="T22" s="151">
        <v>8</v>
      </c>
      <c r="U22" s="159">
        <f t="shared" si="2"/>
        <v>18.2</v>
      </c>
      <c r="V22" s="144">
        <v>72</v>
      </c>
      <c r="W22" s="151">
        <v>4</v>
      </c>
      <c r="X22" s="184">
        <f t="shared" si="3"/>
        <v>5.6</v>
      </c>
      <c r="Y22" s="151">
        <v>66</v>
      </c>
      <c r="Z22" s="151">
        <v>4</v>
      </c>
      <c r="AA22" s="159">
        <f t="shared" si="4"/>
        <v>6.1</v>
      </c>
    </row>
    <row r="23" spans="1:27" s="7" customFormat="1" ht="13.5" customHeight="1">
      <c r="A23" s="162">
        <v>26</v>
      </c>
      <c r="B23" s="163">
        <v>212</v>
      </c>
      <c r="C23" s="87" t="s">
        <v>73</v>
      </c>
      <c r="D23" s="98" t="s">
        <v>94</v>
      </c>
      <c r="E23" s="162">
        <v>50</v>
      </c>
      <c r="F23" s="99" t="s">
        <v>199</v>
      </c>
      <c r="G23" s="151">
        <v>31</v>
      </c>
      <c r="H23" s="151">
        <v>21</v>
      </c>
      <c r="I23" s="151">
        <v>387</v>
      </c>
      <c r="J23" s="151">
        <v>93</v>
      </c>
      <c r="K23" s="159">
        <f t="shared" si="0"/>
        <v>24</v>
      </c>
      <c r="L23" s="175">
        <v>24</v>
      </c>
      <c r="M23" s="151">
        <v>18</v>
      </c>
      <c r="N23" s="151">
        <v>314</v>
      </c>
      <c r="O23" s="151">
        <v>79</v>
      </c>
      <c r="P23" s="159">
        <f t="shared" si="1"/>
        <v>25.2</v>
      </c>
      <c r="Q23" s="175">
        <v>6</v>
      </c>
      <c r="R23" s="151">
        <v>2</v>
      </c>
      <c r="S23" s="151">
        <v>55</v>
      </c>
      <c r="T23" s="151">
        <v>5</v>
      </c>
      <c r="U23" s="159">
        <f t="shared" si="2"/>
        <v>9.1</v>
      </c>
      <c r="V23" s="144">
        <v>107</v>
      </c>
      <c r="W23" s="151">
        <v>8</v>
      </c>
      <c r="X23" s="184">
        <f t="shared" si="3"/>
        <v>7.5</v>
      </c>
      <c r="Y23" s="151">
        <v>69</v>
      </c>
      <c r="Z23" s="151">
        <v>1</v>
      </c>
      <c r="AA23" s="159">
        <f t="shared" si="4"/>
        <v>1.4</v>
      </c>
    </row>
    <row r="24" spans="1:27" s="7" customFormat="1" ht="13.5" customHeight="1">
      <c r="A24" s="162">
        <v>26</v>
      </c>
      <c r="B24" s="163">
        <v>213</v>
      </c>
      <c r="C24" s="87" t="s">
        <v>73</v>
      </c>
      <c r="D24" s="98" t="s">
        <v>96</v>
      </c>
      <c r="E24" s="162">
        <v>30</v>
      </c>
      <c r="F24" s="99" t="s">
        <v>204</v>
      </c>
      <c r="G24" s="151">
        <v>13</v>
      </c>
      <c r="H24" s="151">
        <v>10</v>
      </c>
      <c r="I24" s="151">
        <v>237</v>
      </c>
      <c r="J24" s="151">
        <v>30</v>
      </c>
      <c r="K24" s="159">
        <f t="shared" si="0"/>
        <v>12.7</v>
      </c>
      <c r="L24" s="175">
        <v>13</v>
      </c>
      <c r="M24" s="151">
        <v>10</v>
      </c>
      <c r="N24" s="151">
        <v>237</v>
      </c>
      <c r="O24" s="151">
        <v>30</v>
      </c>
      <c r="P24" s="159">
        <f t="shared" si="1"/>
        <v>12.7</v>
      </c>
      <c r="Q24" s="175">
        <v>6</v>
      </c>
      <c r="R24" s="151">
        <v>3</v>
      </c>
      <c r="S24" s="151">
        <v>55</v>
      </c>
      <c r="T24" s="151">
        <v>3</v>
      </c>
      <c r="U24" s="159">
        <f t="shared" si="2"/>
        <v>5.5</v>
      </c>
      <c r="V24" s="144">
        <v>53</v>
      </c>
      <c r="W24" s="151">
        <v>7</v>
      </c>
      <c r="X24" s="184">
        <f t="shared" si="3"/>
        <v>13.2</v>
      </c>
      <c r="Y24" s="151">
        <v>46</v>
      </c>
      <c r="Z24" s="151">
        <v>3</v>
      </c>
      <c r="AA24" s="159">
        <f t="shared" si="4"/>
        <v>6.5</v>
      </c>
    </row>
    <row r="25" spans="1:27" s="7" customFormat="1" ht="13.5" customHeight="1">
      <c r="A25" s="162">
        <v>26</v>
      </c>
      <c r="B25" s="163">
        <v>214</v>
      </c>
      <c r="C25" s="87" t="s">
        <v>73</v>
      </c>
      <c r="D25" s="98" t="s">
        <v>97</v>
      </c>
      <c r="E25" s="162">
        <v>35</v>
      </c>
      <c r="F25" s="99" t="s">
        <v>202</v>
      </c>
      <c r="G25" s="151">
        <v>42</v>
      </c>
      <c r="H25" s="151">
        <v>35</v>
      </c>
      <c r="I25" s="151">
        <v>620</v>
      </c>
      <c r="J25" s="151">
        <v>177</v>
      </c>
      <c r="K25" s="159">
        <f t="shared" si="0"/>
        <v>28.5</v>
      </c>
      <c r="L25" s="175">
        <v>27</v>
      </c>
      <c r="M25" s="151">
        <v>24</v>
      </c>
      <c r="N25" s="151">
        <v>360</v>
      </c>
      <c r="O25" s="151">
        <v>86</v>
      </c>
      <c r="P25" s="159">
        <f t="shared" si="1"/>
        <v>23.9</v>
      </c>
      <c r="Q25" s="175">
        <v>6</v>
      </c>
      <c r="R25" s="151">
        <v>3</v>
      </c>
      <c r="S25" s="151">
        <v>43</v>
      </c>
      <c r="T25" s="151">
        <v>5</v>
      </c>
      <c r="U25" s="159">
        <f t="shared" si="2"/>
        <v>11.6</v>
      </c>
      <c r="V25" s="144">
        <v>94</v>
      </c>
      <c r="W25" s="151">
        <v>18</v>
      </c>
      <c r="X25" s="184">
        <f t="shared" si="3"/>
        <v>19.1</v>
      </c>
      <c r="Y25" s="151">
        <v>79</v>
      </c>
      <c r="Z25" s="151">
        <v>5</v>
      </c>
      <c r="AA25" s="159">
        <f t="shared" si="4"/>
        <v>6.3</v>
      </c>
    </row>
    <row r="26" spans="1:27" s="7" customFormat="1" ht="13.5" customHeight="1">
      <c r="A26" s="162">
        <v>26</v>
      </c>
      <c r="B26" s="163">
        <v>303</v>
      </c>
      <c r="C26" s="87" t="s">
        <v>73</v>
      </c>
      <c r="D26" s="98" t="s">
        <v>98</v>
      </c>
      <c r="E26" s="162"/>
      <c r="F26" s="99"/>
      <c r="G26" s="151"/>
      <c r="H26" s="151"/>
      <c r="I26" s="151"/>
      <c r="J26" s="151"/>
      <c r="K26" s="159" t="str">
        <f t="shared" si="0"/>
        <v> </v>
      </c>
      <c r="L26" s="175">
        <v>11</v>
      </c>
      <c r="M26" s="151">
        <v>6</v>
      </c>
      <c r="N26" s="151">
        <v>140</v>
      </c>
      <c r="O26" s="151">
        <v>19</v>
      </c>
      <c r="P26" s="159">
        <f t="shared" si="1"/>
        <v>13.6</v>
      </c>
      <c r="Q26" s="175">
        <v>6</v>
      </c>
      <c r="R26" s="151">
        <v>1</v>
      </c>
      <c r="S26" s="151">
        <v>24</v>
      </c>
      <c r="T26" s="151">
        <v>3</v>
      </c>
      <c r="U26" s="159">
        <f t="shared" si="2"/>
        <v>12.5</v>
      </c>
      <c r="V26" s="144">
        <v>34</v>
      </c>
      <c r="W26" s="151">
        <v>4</v>
      </c>
      <c r="X26" s="184">
        <f t="shared" si="3"/>
        <v>11.8</v>
      </c>
      <c r="Y26" s="151">
        <v>23</v>
      </c>
      <c r="Z26" s="151">
        <v>0</v>
      </c>
      <c r="AA26" s="159">
        <f t="shared" si="4"/>
        <v>0</v>
      </c>
    </row>
    <row r="27" spans="1:27" s="7" customFormat="1" ht="13.5" customHeight="1">
      <c r="A27" s="162">
        <v>26</v>
      </c>
      <c r="B27" s="163">
        <v>322</v>
      </c>
      <c r="C27" s="87" t="s">
        <v>73</v>
      </c>
      <c r="D27" s="98" t="s">
        <v>100</v>
      </c>
      <c r="E27" s="162">
        <v>30</v>
      </c>
      <c r="F27" s="99" t="s">
        <v>201</v>
      </c>
      <c r="G27" s="151">
        <v>17</v>
      </c>
      <c r="H27" s="151">
        <v>10</v>
      </c>
      <c r="I27" s="151">
        <v>184</v>
      </c>
      <c r="J27" s="151">
        <v>26</v>
      </c>
      <c r="K27" s="159">
        <f t="shared" si="0"/>
        <v>14.1</v>
      </c>
      <c r="L27" s="175">
        <v>11</v>
      </c>
      <c r="M27" s="151">
        <v>7</v>
      </c>
      <c r="N27" s="151">
        <v>139</v>
      </c>
      <c r="O27" s="151">
        <v>21</v>
      </c>
      <c r="P27" s="159">
        <f t="shared" si="1"/>
        <v>15.1</v>
      </c>
      <c r="Q27" s="175">
        <v>6</v>
      </c>
      <c r="R27" s="151">
        <v>3</v>
      </c>
      <c r="S27" s="151">
        <v>38</v>
      </c>
      <c r="T27" s="151">
        <v>5</v>
      </c>
      <c r="U27" s="159">
        <f t="shared" si="2"/>
        <v>13.2</v>
      </c>
      <c r="V27" s="144">
        <v>29</v>
      </c>
      <c r="W27" s="151">
        <v>3</v>
      </c>
      <c r="X27" s="184">
        <f t="shared" si="3"/>
        <v>10.3</v>
      </c>
      <c r="Y27" s="151">
        <v>26</v>
      </c>
      <c r="Z27" s="151">
        <v>0</v>
      </c>
      <c r="AA27" s="159">
        <f t="shared" si="4"/>
        <v>0</v>
      </c>
    </row>
    <row r="28" spans="1:27" s="7" customFormat="1" ht="13.5" customHeight="1">
      <c r="A28" s="162">
        <v>26</v>
      </c>
      <c r="B28" s="163">
        <v>343</v>
      </c>
      <c r="C28" s="87" t="s">
        <v>73</v>
      </c>
      <c r="D28" s="98" t="s">
        <v>102</v>
      </c>
      <c r="E28" s="162"/>
      <c r="F28" s="99"/>
      <c r="G28" s="151"/>
      <c r="H28" s="151"/>
      <c r="I28" s="151"/>
      <c r="J28" s="151"/>
      <c r="K28" s="159" t="str">
        <f t="shared" si="0"/>
        <v> </v>
      </c>
      <c r="L28" s="175">
        <v>8</v>
      </c>
      <c r="M28" s="151">
        <v>3</v>
      </c>
      <c r="N28" s="151">
        <v>107</v>
      </c>
      <c r="O28" s="151">
        <v>18</v>
      </c>
      <c r="P28" s="159">
        <f t="shared" si="1"/>
        <v>16.8</v>
      </c>
      <c r="Q28" s="175">
        <v>6</v>
      </c>
      <c r="R28" s="151">
        <v>1</v>
      </c>
      <c r="S28" s="151">
        <v>26</v>
      </c>
      <c r="T28" s="151">
        <v>2</v>
      </c>
      <c r="U28" s="159">
        <f t="shared" si="2"/>
        <v>7.7</v>
      </c>
      <c r="V28" s="144">
        <v>23</v>
      </c>
      <c r="W28" s="151">
        <v>3</v>
      </c>
      <c r="X28" s="184">
        <f t="shared" si="3"/>
        <v>13</v>
      </c>
      <c r="Y28" s="151">
        <v>18</v>
      </c>
      <c r="Z28" s="151">
        <v>3</v>
      </c>
      <c r="AA28" s="159">
        <f t="shared" si="4"/>
        <v>16.7</v>
      </c>
    </row>
    <row r="29" spans="1:27" s="7" customFormat="1" ht="13.5" customHeight="1">
      <c r="A29" s="162">
        <v>26</v>
      </c>
      <c r="B29" s="163">
        <v>344</v>
      </c>
      <c r="C29" s="87" t="s">
        <v>73</v>
      </c>
      <c r="D29" s="98" t="s">
        <v>103</v>
      </c>
      <c r="E29" s="162"/>
      <c r="F29" s="99"/>
      <c r="G29" s="151"/>
      <c r="H29" s="151"/>
      <c r="I29" s="151"/>
      <c r="J29" s="151"/>
      <c r="K29" s="159" t="str">
        <f t="shared" si="0"/>
        <v> </v>
      </c>
      <c r="L29" s="175">
        <v>17</v>
      </c>
      <c r="M29" s="151">
        <v>14</v>
      </c>
      <c r="N29" s="151">
        <v>274</v>
      </c>
      <c r="O29" s="151">
        <v>110</v>
      </c>
      <c r="P29" s="159">
        <f t="shared" si="1"/>
        <v>40.1</v>
      </c>
      <c r="Q29" s="175">
        <v>6</v>
      </c>
      <c r="R29" s="151">
        <v>1</v>
      </c>
      <c r="S29" s="151">
        <v>40</v>
      </c>
      <c r="T29" s="151">
        <v>1</v>
      </c>
      <c r="U29" s="159">
        <f t="shared" si="2"/>
        <v>2.5</v>
      </c>
      <c r="V29" s="144">
        <v>21</v>
      </c>
      <c r="W29" s="151">
        <v>4</v>
      </c>
      <c r="X29" s="184">
        <f t="shared" si="3"/>
        <v>19</v>
      </c>
      <c r="Y29" s="151">
        <v>21</v>
      </c>
      <c r="Z29" s="151">
        <v>4</v>
      </c>
      <c r="AA29" s="159">
        <f t="shared" si="4"/>
        <v>19</v>
      </c>
    </row>
    <row r="30" spans="1:27" s="7" customFormat="1" ht="13.5" customHeight="1">
      <c r="A30" s="162">
        <v>26</v>
      </c>
      <c r="B30" s="163">
        <v>364</v>
      </c>
      <c r="C30" s="87" t="s">
        <v>73</v>
      </c>
      <c r="D30" s="98" t="s">
        <v>104</v>
      </c>
      <c r="E30" s="162"/>
      <c r="F30" s="99"/>
      <c r="G30" s="151"/>
      <c r="H30" s="151"/>
      <c r="I30" s="151"/>
      <c r="J30" s="151"/>
      <c r="K30" s="159" t="str">
        <f t="shared" si="0"/>
        <v> </v>
      </c>
      <c r="L30" s="175">
        <v>4</v>
      </c>
      <c r="M30" s="151">
        <v>3</v>
      </c>
      <c r="N30" s="151">
        <v>54</v>
      </c>
      <c r="O30" s="151">
        <v>3</v>
      </c>
      <c r="P30" s="159">
        <f t="shared" si="1"/>
        <v>5.6</v>
      </c>
      <c r="Q30" s="175">
        <v>5</v>
      </c>
      <c r="R30" s="151">
        <v>0</v>
      </c>
      <c r="S30" s="151">
        <v>25</v>
      </c>
      <c r="T30" s="151">
        <v>0</v>
      </c>
      <c r="U30" s="159">
        <f t="shared" si="2"/>
        <v>0</v>
      </c>
      <c r="V30" s="144">
        <v>10</v>
      </c>
      <c r="W30" s="151">
        <v>2</v>
      </c>
      <c r="X30" s="184">
        <f t="shared" si="3"/>
        <v>20</v>
      </c>
      <c r="Y30" s="151">
        <v>10</v>
      </c>
      <c r="Z30" s="151">
        <v>2</v>
      </c>
      <c r="AA30" s="159">
        <f t="shared" si="4"/>
        <v>20</v>
      </c>
    </row>
    <row r="31" spans="1:27" s="7" customFormat="1" ht="13.5" customHeight="1">
      <c r="A31" s="162">
        <v>26</v>
      </c>
      <c r="B31" s="163">
        <v>365</v>
      </c>
      <c r="C31" s="87" t="s">
        <v>73</v>
      </c>
      <c r="D31" s="98" t="s">
        <v>106</v>
      </c>
      <c r="E31" s="162"/>
      <c r="F31" s="99"/>
      <c r="G31" s="151"/>
      <c r="H31" s="151"/>
      <c r="I31" s="151"/>
      <c r="J31" s="151"/>
      <c r="K31" s="159" t="str">
        <f t="shared" si="0"/>
        <v> </v>
      </c>
      <c r="L31" s="175">
        <v>4</v>
      </c>
      <c r="M31" s="151">
        <v>3</v>
      </c>
      <c r="N31" s="151">
        <v>64</v>
      </c>
      <c r="O31" s="151">
        <v>13</v>
      </c>
      <c r="P31" s="159">
        <f t="shared" si="1"/>
        <v>20.3</v>
      </c>
      <c r="Q31" s="175">
        <v>6</v>
      </c>
      <c r="R31" s="151">
        <v>2</v>
      </c>
      <c r="S31" s="151">
        <v>31</v>
      </c>
      <c r="T31" s="151">
        <v>5</v>
      </c>
      <c r="U31" s="159">
        <f t="shared" si="2"/>
        <v>16.1</v>
      </c>
      <c r="V31" s="144">
        <v>15</v>
      </c>
      <c r="W31" s="151">
        <v>2</v>
      </c>
      <c r="X31" s="184">
        <f t="shared" si="3"/>
        <v>13.3</v>
      </c>
      <c r="Y31" s="151">
        <v>15</v>
      </c>
      <c r="Z31" s="151">
        <v>2</v>
      </c>
      <c r="AA31" s="159">
        <f t="shared" si="4"/>
        <v>13.3</v>
      </c>
    </row>
    <row r="32" spans="1:27" s="7" customFormat="1" ht="13.5" customHeight="1">
      <c r="A32" s="162">
        <v>26</v>
      </c>
      <c r="B32" s="163">
        <v>366</v>
      </c>
      <c r="C32" s="87" t="s">
        <v>73</v>
      </c>
      <c r="D32" s="98" t="s">
        <v>108</v>
      </c>
      <c r="E32" s="162">
        <v>30</v>
      </c>
      <c r="F32" s="99" t="s">
        <v>202</v>
      </c>
      <c r="G32" s="151">
        <v>18</v>
      </c>
      <c r="H32" s="151">
        <v>16</v>
      </c>
      <c r="I32" s="151">
        <v>175</v>
      </c>
      <c r="J32" s="151">
        <v>41</v>
      </c>
      <c r="K32" s="159">
        <f t="shared" si="0"/>
        <v>23.4</v>
      </c>
      <c r="L32" s="175">
        <v>12</v>
      </c>
      <c r="M32" s="151">
        <v>10</v>
      </c>
      <c r="N32" s="151">
        <v>136</v>
      </c>
      <c r="O32" s="151">
        <v>32</v>
      </c>
      <c r="P32" s="159">
        <f t="shared" si="1"/>
        <v>23.5</v>
      </c>
      <c r="Q32" s="175">
        <v>6</v>
      </c>
      <c r="R32" s="151">
        <v>6</v>
      </c>
      <c r="S32" s="151">
        <v>39</v>
      </c>
      <c r="T32" s="151">
        <v>9</v>
      </c>
      <c r="U32" s="159">
        <f t="shared" si="2"/>
        <v>23.1</v>
      </c>
      <c r="V32" s="144">
        <v>34</v>
      </c>
      <c r="W32" s="151">
        <v>3</v>
      </c>
      <c r="X32" s="184">
        <f t="shared" si="3"/>
        <v>8.8</v>
      </c>
      <c r="Y32" s="151">
        <v>23</v>
      </c>
      <c r="Z32" s="151">
        <v>0</v>
      </c>
      <c r="AA32" s="159">
        <f t="shared" si="4"/>
        <v>0</v>
      </c>
    </row>
    <row r="33" spans="1:27" s="7" customFormat="1" ht="13.5" customHeight="1">
      <c r="A33" s="162">
        <v>26</v>
      </c>
      <c r="B33" s="163">
        <v>367</v>
      </c>
      <c r="C33" s="87" t="s">
        <v>73</v>
      </c>
      <c r="D33" s="98" t="s">
        <v>109</v>
      </c>
      <c r="E33" s="162"/>
      <c r="F33" s="99"/>
      <c r="G33" s="151"/>
      <c r="H33" s="151"/>
      <c r="I33" s="151"/>
      <c r="J33" s="151"/>
      <c r="K33" s="159" t="str">
        <f t="shared" si="0"/>
        <v> </v>
      </c>
      <c r="L33" s="175">
        <v>3</v>
      </c>
      <c r="M33" s="151">
        <v>1</v>
      </c>
      <c r="N33" s="151">
        <v>42</v>
      </c>
      <c r="O33" s="151">
        <v>3</v>
      </c>
      <c r="P33" s="159">
        <f t="shared" si="1"/>
        <v>7.1</v>
      </c>
      <c r="Q33" s="175">
        <v>5</v>
      </c>
      <c r="R33" s="151">
        <v>1</v>
      </c>
      <c r="S33" s="151">
        <v>30</v>
      </c>
      <c r="T33" s="151">
        <v>2</v>
      </c>
      <c r="U33" s="159">
        <f t="shared" si="2"/>
        <v>6.7</v>
      </c>
      <c r="V33" s="144">
        <v>7</v>
      </c>
      <c r="W33" s="151">
        <v>1</v>
      </c>
      <c r="X33" s="184">
        <f>IF(V33=""," ",ROUND(W33/V33*100,1))</f>
        <v>14.3</v>
      </c>
      <c r="Y33" s="151">
        <v>7</v>
      </c>
      <c r="Z33" s="151">
        <v>1</v>
      </c>
      <c r="AA33" s="159">
        <f t="shared" si="4"/>
        <v>14.3</v>
      </c>
    </row>
    <row r="34" spans="1:27" s="7" customFormat="1" ht="13.5" customHeight="1">
      <c r="A34" s="162">
        <v>26</v>
      </c>
      <c r="B34" s="163">
        <v>407</v>
      </c>
      <c r="C34" s="87" t="s">
        <v>73</v>
      </c>
      <c r="D34" s="98" t="s">
        <v>111</v>
      </c>
      <c r="E34" s="162">
        <v>30</v>
      </c>
      <c r="F34" s="99" t="s">
        <v>203</v>
      </c>
      <c r="G34" s="151">
        <v>11</v>
      </c>
      <c r="H34" s="151">
        <v>8</v>
      </c>
      <c r="I34" s="151">
        <v>212</v>
      </c>
      <c r="J34" s="151">
        <v>24</v>
      </c>
      <c r="K34" s="159">
        <f t="shared" si="0"/>
        <v>11.3</v>
      </c>
      <c r="L34" s="175">
        <v>14</v>
      </c>
      <c r="M34" s="151">
        <v>10</v>
      </c>
      <c r="N34" s="151">
        <v>212</v>
      </c>
      <c r="O34" s="151">
        <v>24</v>
      </c>
      <c r="P34" s="159">
        <f t="shared" si="1"/>
        <v>11.3</v>
      </c>
      <c r="Q34" s="175">
        <v>6</v>
      </c>
      <c r="R34" s="151">
        <v>3</v>
      </c>
      <c r="S34" s="151">
        <v>48</v>
      </c>
      <c r="T34" s="151">
        <v>5</v>
      </c>
      <c r="U34" s="159">
        <f t="shared" si="2"/>
        <v>10.4</v>
      </c>
      <c r="V34" s="144">
        <v>29</v>
      </c>
      <c r="W34" s="151">
        <v>5</v>
      </c>
      <c r="X34" s="184">
        <f>IF(V34=""," ",ROUND(W34/V34*100,1))</f>
        <v>17.2</v>
      </c>
      <c r="Y34" s="151">
        <v>24</v>
      </c>
      <c r="Z34" s="151">
        <v>4</v>
      </c>
      <c r="AA34" s="159">
        <f t="shared" si="4"/>
        <v>16.7</v>
      </c>
    </row>
    <row r="35" spans="1:27" s="7" customFormat="1" ht="13.5" customHeight="1">
      <c r="A35" s="162">
        <v>26</v>
      </c>
      <c r="B35" s="163">
        <v>463</v>
      </c>
      <c r="C35" s="87" t="s">
        <v>73</v>
      </c>
      <c r="D35" s="98" t="s">
        <v>112</v>
      </c>
      <c r="E35" s="162"/>
      <c r="F35" s="99"/>
      <c r="G35" s="151"/>
      <c r="H35" s="151"/>
      <c r="I35" s="151"/>
      <c r="J35" s="151"/>
      <c r="K35" s="159" t="str">
        <f t="shared" si="0"/>
        <v> </v>
      </c>
      <c r="L35" s="175">
        <v>6</v>
      </c>
      <c r="M35" s="151">
        <v>2</v>
      </c>
      <c r="N35" s="151">
        <v>57</v>
      </c>
      <c r="O35" s="151">
        <v>6</v>
      </c>
      <c r="P35" s="159">
        <f>IF(L35=""," ",ROUND(O35/N35*100,1))</f>
        <v>10.5</v>
      </c>
      <c r="Q35" s="175">
        <v>6</v>
      </c>
      <c r="R35" s="151">
        <v>3</v>
      </c>
      <c r="S35" s="151">
        <v>27</v>
      </c>
      <c r="T35" s="151">
        <v>3</v>
      </c>
      <c r="U35" s="159">
        <f>IF(Q35=""," ",ROUND(T35/S35*100,1))</f>
        <v>11.1</v>
      </c>
      <c r="V35" s="144">
        <v>11</v>
      </c>
      <c r="W35" s="151">
        <v>2</v>
      </c>
      <c r="X35" s="184">
        <f>IF(V35=""," ",ROUND(W35/V35*100,1))</f>
        <v>18.2</v>
      </c>
      <c r="Y35" s="151">
        <v>11</v>
      </c>
      <c r="Z35" s="151">
        <v>2</v>
      </c>
      <c r="AA35" s="159">
        <f t="shared" si="4"/>
        <v>18.2</v>
      </c>
    </row>
    <row r="36" spans="1:27" s="7" customFormat="1" ht="13.5" customHeight="1" thickBot="1">
      <c r="A36" s="164">
        <v>26</v>
      </c>
      <c r="B36" s="165">
        <v>465</v>
      </c>
      <c r="C36" s="100" t="s">
        <v>73</v>
      </c>
      <c r="D36" s="101" t="s">
        <v>114</v>
      </c>
      <c r="E36" s="164">
        <v>30</v>
      </c>
      <c r="F36" s="102" t="s">
        <v>201</v>
      </c>
      <c r="G36" s="172">
        <v>60</v>
      </c>
      <c r="H36" s="151">
        <v>40</v>
      </c>
      <c r="I36" s="172">
        <v>765</v>
      </c>
      <c r="J36" s="151">
        <v>161</v>
      </c>
      <c r="K36" s="159">
        <f t="shared" si="0"/>
        <v>21</v>
      </c>
      <c r="L36" s="176">
        <v>19</v>
      </c>
      <c r="M36" s="151">
        <v>17</v>
      </c>
      <c r="N36" s="172">
        <v>246</v>
      </c>
      <c r="O36" s="151">
        <v>56</v>
      </c>
      <c r="P36" s="159">
        <f>IF(L36=""," ",ROUND(O36/N36*100,1))</f>
        <v>22.8</v>
      </c>
      <c r="Q36" s="176">
        <v>6</v>
      </c>
      <c r="R36" s="151">
        <v>2</v>
      </c>
      <c r="S36" s="172">
        <v>46</v>
      </c>
      <c r="T36" s="151">
        <v>3</v>
      </c>
      <c r="U36" s="159">
        <f>IF(Q36=""," ",ROUND(T36/S36*100,1))</f>
        <v>6.5</v>
      </c>
      <c r="V36" s="177">
        <v>44</v>
      </c>
      <c r="W36" s="151">
        <v>10</v>
      </c>
      <c r="X36" s="184">
        <f>IF(V36=""," ",ROUND(W36/V36*100,1))</f>
        <v>22.7</v>
      </c>
      <c r="Y36" s="151">
        <v>26</v>
      </c>
      <c r="Z36" s="151">
        <v>0</v>
      </c>
      <c r="AA36" s="159">
        <f t="shared" si="4"/>
        <v>0</v>
      </c>
    </row>
    <row r="37" spans="1:27" s="7" customFormat="1" ht="18" customHeight="1" thickBot="1">
      <c r="A37" s="143"/>
      <c r="B37" s="166"/>
      <c r="C37" s="103"/>
      <c r="D37" s="104" t="s">
        <v>13</v>
      </c>
      <c r="E37" s="170"/>
      <c r="F37" s="35"/>
      <c r="G37" s="173"/>
      <c r="H37" s="173"/>
      <c r="I37" s="173"/>
      <c r="J37" s="173"/>
      <c r="K37" s="181"/>
      <c r="L37" s="155">
        <f>SUM(L11:L36)</f>
        <v>512</v>
      </c>
      <c r="M37" s="155">
        <f>SUM(M11:M36)</f>
        <v>425</v>
      </c>
      <c r="N37" s="155">
        <f>SUM(N11:N36)</f>
        <v>7957</v>
      </c>
      <c r="O37" s="155">
        <f>SUM(O11:O36)</f>
        <v>1909</v>
      </c>
      <c r="P37" s="161">
        <f>IF(L37=" "," ",ROUND(O37/N37*100,1))</f>
        <v>24</v>
      </c>
      <c r="Q37" s="155">
        <f>SUM(Q11:Q36)</f>
        <v>154</v>
      </c>
      <c r="R37" s="155">
        <f>SUM(R11:R36)</f>
        <v>78</v>
      </c>
      <c r="S37" s="155">
        <f>SUM(S11:S36)</f>
        <v>1065</v>
      </c>
      <c r="T37" s="155">
        <f>SUM(T11:T36)</f>
        <v>129</v>
      </c>
      <c r="U37" s="161">
        <f>IF(Q37=""," ",ROUND(T37/S37*100,1))</f>
        <v>12.1</v>
      </c>
      <c r="V37" s="178"/>
      <c r="W37" s="173"/>
      <c r="X37" s="185"/>
      <c r="Y37" s="173"/>
      <c r="Z37" s="173"/>
      <c r="AA37" s="181"/>
    </row>
    <row r="38" spans="1:27" s="7" customFormat="1" ht="13.5" customHeight="1" thickBot="1">
      <c r="A38" s="167"/>
      <c r="B38" s="168"/>
      <c r="C38" s="105"/>
      <c r="D38" s="106"/>
      <c r="E38" s="171"/>
      <c r="F38" s="107"/>
      <c r="G38" s="174"/>
      <c r="H38" s="174"/>
      <c r="I38" s="174"/>
      <c r="J38" s="174"/>
      <c r="K38" s="182"/>
      <c r="L38" s="176"/>
      <c r="M38" s="151"/>
      <c r="N38" s="172"/>
      <c r="O38" s="151"/>
      <c r="P38" s="183" t="str">
        <f>IF(L38=""," ",ROUND(O38/N38*100,1))</f>
        <v> </v>
      </c>
      <c r="Q38" s="176"/>
      <c r="R38" s="151"/>
      <c r="S38" s="172"/>
      <c r="T38" s="151"/>
      <c r="U38" s="183" t="str">
        <f>IF(Q38=""," ",ROUND(T38/S38*100,1))</f>
        <v> </v>
      </c>
      <c r="V38" s="179"/>
      <c r="W38" s="174"/>
      <c r="X38" s="186"/>
      <c r="Y38" s="174"/>
      <c r="Z38" s="174"/>
      <c r="AA38" s="182"/>
    </row>
    <row r="39" spans="1:27" s="7" customFormat="1" ht="18" customHeight="1" thickBot="1">
      <c r="A39" s="143"/>
      <c r="B39" s="166"/>
      <c r="C39" s="277" t="s">
        <v>12</v>
      </c>
      <c r="D39" s="310"/>
      <c r="E39" s="170"/>
      <c r="F39" s="35"/>
      <c r="G39" s="173"/>
      <c r="H39" s="173"/>
      <c r="I39" s="173"/>
      <c r="J39" s="173"/>
      <c r="K39" s="181"/>
      <c r="L39" s="155">
        <f>SUM(L38:L38)</f>
        <v>0</v>
      </c>
      <c r="M39" s="155">
        <f>SUM(M38:M38)</f>
        <v>0</v>
      </c>
      <c r="N39" s="155">
        <f>SUM(N38:N38)</f>
        <v>0</v>
      </c>
      <c r="O39" s="155">
        <f>SUM(O38:O38)</f>
        <v>0</v>
      </c>
      <c r="P39" s="161">
        <f>IF(L39=0,"",ROUND(O39/N39*100,1))</f>
      </c>
      <c r="Q39" s="155">
        <f>SUM(Q38:Q38)</f>
        <v>0</v>
      </c>
      <c r="R39" s="155">
        <f>SUM(R38:R38)</f>
        <v>0</v>
      </c>
      <c r="S39" s="155">
        <f>SUM(S38:S38)</f>
        <v>0</v>
      </c>
      <c r="T39" s="155">
        <f>SUM(T38:T38)</f>
        <v>0</v>
      </c>
      <c r="U39" s="161" t="str">
        <f>IF(Q39=0," ",ROUND(T39/S39*100,1))</f>
        <v> </v>
      </c>
      <c r="V39" s="178"/>
      <c r="W39" s="173"/>
      <c r="X39" s="185"/>
      <c r="Y39" s="173"/>
      <c r="Z39" s="173"/>
      <c r="AA39" s="181"/>
    </row>
    <row r="40" spans="1:27" s="7" customFormat="1" ht="18" customHeight="1" thickBot="1">
      <c r="A40" s="143"/>
      <c r="B40" s="169"/>
      <c r="C40" s="277" t="s">
        <v>5</v>
      </c>
      <c r="D40" s="325"/>
      <c r="E40" s="170"/>
      <c r="F40" s="35"/>
      <c r="G40" s="149">
        <f>SUM(G11:G36)</f>
        <v>884</v>
      </c>
      <c r="H40" s="149">
        <f>SUM(H11:H36)</f>
        <v>743</v>
      </c>
      <c r="I40" s="149">
        <f>SUM(I11:I36)</f>
        <v>13961</v>
      </c>
      <c r="J40" s="149">
        <f>SUM(J11:J36)</f>
        <v>3762</v>
      </c>
      <c r="K40" s="161">
        <f>IF(G40=" "," ",ROUND(J40/I40*100,1))</f>
        <v>26.9</v>
      </c>
      <c r="L40" s="155">
        <f>L37+L39</f>
        <v>512</v>
      </c>
      <c r="M40" s="149">
        <f>M37+M39</f>
        <v>425</v>
      </c>
      <c r="N40" s="149">
        <f>N37+N39</f>
        <v>7957</v>
      </c>
      <c r="O40" s="149">
        <f>O37+O39</f>
        <v>1909</v>
      </c>
      <c r="P40" s="161">
        <f>IF(L40=""," ",ROUND(O40/N40*100,1))</f>
        <v>24</v>
      </c>
      <c r="Q40" s="155">
        <f>Q37+Q39</f>
        <v>154</v>
      </c>
      <c r="R40" s="149">
        <f>R37+R39</f>
        <v>78</v>
      </c>
      <c r="S40" s="149">
        <f>S37+S39</f>
        <v>1065</v>
      </c>
      <c r="T40" s="149">
        <f>T37+T39</f>
        <v>129</v>
      </c>
      <c r="U40" s="161">
        <f>IF(Q40=""," ",ROUND(T40/S40*100,1))</f>
        <v>12.1</v>
      </c>
      <c r="V40" s="148">
        <f>SUM(V11:V36)</f>
        <v>2297</v>
      </c>
      <c r="W40" s="149">
        <f>SUM(W11:W36)</f>
        <v>234</v>
      </c>
      <c r="X40" s="158">
        <f>IF(V40=""," ",ROUND(W40/V40*100,1))</f>
        <v>10.2</v>
      </c>
      <c r="Y40" s="155">
        <f>SUM(Y11:Y36)</f>
        <v>1719</v>
      </c>
      <c r="Z40" s="149">
        <f>SUM(Z11:Z36)</f>
        <v>124</v>
      </c>
      <c r="AA40" s="161">
        <f>IF(Y40=0," ",ROUND(Z40/Y40*100,1))</f>
        <v>7.2</v>
      </c>
    </row>
    <row r="43" spans="9:10" ht="11.25">
      <c r="I43" s="78"/>
      <c r="J43" s="78"/>
    </row>
    <row r="44" spans="9:10" ht="11.25">
      <c r="I44" s="78"/>
      <c r="J44" s="78"/>
    </row>
  </sheetData>
  <sheetProtection/>
  <mergeCells count="35">
    <mergeCell ref="X2:AA2"/>
    <mergeCell ref="E4:G4"/>
    <mergeCell ref="I4:K4"/>
    <mergeCell ref="M4:O4"/>
    <mergeCell ref="Q4:T4"/>
    <mergeCell ref="C40:D40"/>
    <mergeCell ref="E7:K7"/>
    <mergeCell ref="I8:I10"/>
    <mergeCell ref="K8:K10"/>
    <mergeCell ref="E8:E10"/>
    <mergeCell ref="G8:G10"/>
    <mergeCell ref="F8:F10"/>
    <mergeCell ref="C39:D39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M38 Z17:Z18 Z20:Z21 Z23:Z24 Z26:Z27 Z29:Z30 Z32:Z33 Z35:Z36 T38 R38 O38 Z11:Z15 J11:J36 H11:H36 O11:O36 M11:M36 R11:R36 W11:W36 T11:T36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8:Y36 Y11:Y16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6 Z19 Z22 Z25 Z28 Z31 Z34">
    <cfRule type="cellIs" priority="5" dxfId="1" operator="lessThanOrEqual" stopIfTrue="1">
      <formula>V17</formula>
    </cfRule>
    <cfRule type="cellIs" priority="6" dxfId="0" operator="greaterThan" stopIfTrue="1">
      <formula>V17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83" useFirstPageNumber="1" fitToHeight="0" horizontalDpi="600" verticalDpi="600" orientation="landscape" paperSize="9" scale="85" r:id="rId1"/>
  <ignoredErrors>
    <ignoredError sqref="U40 U37" evalError="1"/>
    <ignoredError sqref="X40 P40 P37" evalError="1" formula="1"/>
    <ignoredError sqref="U39 P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2010-12-22T04:02:55Z</dcterms:created>
  <dcterms:modified xsi:type="dcterms:W3CDTF">2010-12-22T04:03:09Z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