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65523" windowWidth="10499" windowHeight="12017" activeTab="0"/>
  </bookViews>
  <sheets>
    <sheet name="滋賀県４－１" sheetId="1" r:id="rId1"/>
    <sheet name="滋賀県４－２" sheetId="2" r:id="rId2"/>
    <sheet name="滋賀県４－３" sheetId="3" r:id="rId3"/>
    <sheet name="滋賀県４－４" sheetId="4" r:id="rId4"/>
  </sheets>
  <definedNames>
    <definedName name="_xlnm.Print_Area" localSheetId="3">'滋賀県４－４'!$A$1:$AA$35</definedName>
    <definedName name="_xlnm.Print_Titles" localSheetId="0">'滋賀県４－１'!$4:$6</definedName>
    <definedName name="_xlnm.Print_Titles" localSheetId="1">'滋賀県４－２'!$4:$7</definedName>
    <definedName name="_xlnm.Print_Titles" localSheetId="2">'滋賀県４－３'!$4:$6</definedName>
    <definedName name="_xlnm.Print_Titles" localSheetId="3">'滋賀県４－４'!$7:$10</definedName>
  </definedNames>
  <calcPr fullCalcOnLoad="1"/>
</workbook>
</file>

<file path=xl/sharedStrings.xml><?xml version="1.0" encoding="utf-8"?>
<sst xmlns="http://schemas.openxmlformats.org/spreadsheetml/2006/main" count="403" uniqueCount="202">
  <si>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</si>
  <si>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</si>
  <si>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</si>
  <si>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</si>
  <si>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</si>
  <si>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</si>
  <si>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</si>
  <si>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</si>
  <si>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</si>
  <si>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</si>
  <si>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</si>
  <si>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</si>
  <si>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</si>
  <si>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</si>
  <si>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</si>
  <si>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</si>
  <si>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</si>
  <si>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市（区）町村コード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</si>
  <si>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</si>
  <si>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</si>
  <si>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</si>
  <si>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</si>
  <si>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</si>
  <si>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</si>
  <si>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</si>
  <si>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</si>
  <si>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</si>
  <si>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</si>
  <si>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</si>
  <si>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</si>
  <si>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</si>
  <si>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</si>
  <si>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</si>
  <si>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</si>
  <si>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</si>
  <si>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</si>
  <si>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</si>
  <si>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</si>
  <si>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</si>
  <si>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</si>
  <si>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</si>
  <si>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</si>
  <si>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</si>
  <si>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</si>
  <si>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</si>
  <si>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</si>
  <si>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</si>
  <si>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</si>
  <si>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</si>
  <si>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</si>
  <si>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</si>
  <si>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</si>
  <si>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</si>
  <si>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</si>
  <si>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</si>
  <si>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</si>
  <si>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</si>
  <si>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</si>
  <si>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計　　　　　画　　　　　名</t>
  </si>
  <si>
    <t>都道府県名</t>
  </si>
  <si>
    <t>市(区)町村名</t>
  </si>
  <si>
    <t>管　理　・　運　営　主　体</t>
  </si>
  <si>
    <t>ＦＡＸ番号</t>
  </si>
  <si>
    <t>指定管理者</t>
  </si>
  <si>
    <t>直　営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</si>
  <si>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</si>
  <si>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</si>
  <si>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</si>
  <si>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</si>
  <si>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滋賀県</t>
  </si>
  <si>
    <t>大津市</t>
  </si>
  <si>
    <t>男女共同参画課</t>
  </si>
  <si>
    <t>彦根市</t>
  </si>
  <si>
    <t>市民交流課</t>
  </si>
  <si>
    <t>男女共同参画を推進する彦根市条例</t>
  </si>
  <si>
    <t>長浜市</t>
  </si>
  <si>
    <t>人権施策推進課</t>
  </si>
  <si>
    <t>近江八幡市</t>
  </si>
  <si>
    <t>近江八幡市男女共同参画推進条例</t>
  </si>
  <si>
    <t>草津市</t>
  </si>
  <si>
    <t>人権センター</t>
  </si>
  <si>
    <t>草津市男女共同参画推進条例</t>
  </si>
  <si>
    <t>守山市</t>
  </si>
  <si>
    <t>人権政策課</t>
  </si>
  <si>
    <t>栗東市</t>
  </si>
  <si>
    <t>甲賀市</t>
  </si>
  <si>
    <t>人権推進課</t>
  </si>
  <si>
    <t>甲賀市男女共同参画計画</t>
  </si>
  <si>
    <t>野洲市</t>
  </si>
  <si>
    <t>野洲市男女共同参画推進条例</t>
  </si>
  <si>
    <t>湖南市</t>
  </si>
  <si>
    <t>高島市</t>
  </si>
  <si>
    <t>高島市男女共同参画プラン</t>
  </si>
  <si>
    <t>東近江市</t>
  </si>
  <si>
    <t>米原市</t>
  </si>
  <si>
    <t>総務課</t>
  </si>
  <si>
    <t>日野町</t>
  </si>
  <si>
    <t>企画振興課</t>
  </si>
  <si>
    <t>竜王町</t>
  </si>
  <si>
    <t>政策推進課</t>
  </si>
  <si>
    <t>竜王町男女共同参画推進プラン</t>
  </si>
  <si>
    <t>愛荘町</t>
  </si>
  <si>
    <t>政策調整室</t>
  </si>
  <si>
    <t>豊郷町</t>
  </si>
  <si>
    <t>住民生活課</t>
  </si>
  <si>
    <t>甲良町</t>
  </si>
  <si>
    <t>多賀町</t>
  </si>
  <si>
    <t>大津市男女共同参画センター</t>
  </si>
  <si>
    <t>大津市浜大津四丁目1-1</t>
  </si>
  <si>
    <t>http://www.city.otsu.shiga.jp/www/contents/1049077669651/index.html</t>
  </si>
  <si>
    <t>ひとが輝く男女共同参画都市宣言</t>
  </si>
  <si>
    <t>彦根市男女共同参画センター</t>
  </si>
  <si>
    <t>彦根市平田町670</t>
  </si>
  <si>
    <t>http://www.city.hikone.shiga.jp/shiminkyoseibu/danjo/with.html</t>
  </si>
  <si>
    <t>○</t>
  </si>
  <si>
    <t>男女共同参画・人権政策課</t>
  </si>
  <si>
    <t>協働まちづくり課</t>
  </si>
  <si>
    <t>男女共同参画都市宣言</t>
  </si>
  <si>
    <t>湖南市男女共同参画アクション2007計画</t>
  </si>
  <si>
    <t>市民活動支援課</t>
  </si>
  <si>
    <t>高島市働く女性の家※</t>
  </si>
  <si>
    <t>ゆめぱれっと高島</t>
  </si>
  <si>
    <t>高島市今津町今津1640</t>
  </si>
  <si>
    <t>※男女共同参画の拠点施設としての役割ももたせている。</t>
  </si>
  <si>
    <t>米原市男女共同参画センター</t>
  </si>
  <si>
    <t>米原市一色444</t>
  </si>
  <si>
    <t>愛荘町男女共同参画推進計画</t>
  </si>
  <si>
    <t>人権課</t>
  </si>
  <si>
    <t>庁内連絡会議の有無</t>
  </si>
  <si>
    <t>現在
の
状況</t>
  </si>
  <si>
    <t>日野町男女共同参画行動計画～ひのパートナープラン21～（改定）</t>
  </si>
  <si>
    <t xml:space="preserve">①男女共同参画おうみはちまん2010プラン－男女共同参画近江八幡市行動計画(改訂版）－
②安土町男女共同参画推進計画（改訂版）　わたしのちから　あなたのちから　みんなのちからで　共同参画のまちづくり                 </t>
  </si>
  <si>
    <t>第3次草津市男女共同参画推進計画</t>
  </si>
  <si>
    <t>東近江市男女共同参画推進計画「ともに築く未来プラン」</t>
  </si>
  <si>
    <t>米原市男女共同参画推進計画“ハートフルプランまいばら21”</t>
  </si>
  <si>
    <t>第2次守山市男女共同参画計画「ともに輝く守山プラン2010」(改定版）</t>
  </si>
  <si>
    <t>大津市男女共同参画推進計画「おおつかがやきプラン」</t>
  </si>
  <si>
    <t>彦根市男女共同参画計画「男女共同参画ひこねかがやきプラン」(改定版）</t>
  </si>
  <si>
    <t>長浜市男女共同参画行動計画「ヒュー・ウー・マンプラン」</t>
  </si>
  <si>
    <t>ホームページ</t>
  </si>
  <si>
    <t>520-0047</t>
  </si>
  <si>
    <t>ウィズ</t>
  </si>
  <si>
    <t>522-0041</t>
  </si>
  <si>
    <t>○</t>
  </si>
  <si>
    <t>520-1621</t>
  </si>
  <si>
    <t>○</t>
  </si>
  <si>
    <t>521-0031</t>
  </si>
  <si>
    <t>○</t>
  </si>
  <si>
    <t>宣　　言　　名　　称</t>
  </si>
  <si>
    <t>市　（区）　長</t>
  </si>
  <si>
    <t>うち</t>
  </si>
  <si>
    <t>女
性
比
率 
（％）</t>
  </si>
  <si>
    <t>うち</t>
  </si>
  <si>
    <t>　（区）長数
女性副市</t>
  </si>
  <si>
    <t>女性副町村長数　　</t>
  </si>
  <si>
    <t>女性自治会長数</t>
  </si>
  <si>
    <t xml:space="preserve">うち
　女理
　性職
　管数
</t>
  </si>
  <si>
    <t>調査時点コード</t>
  </si>
  <si>
    <t>その他：平成22年3月31日</t>
  </si>
  <si>
    <t>平成22年度</t>
  </si>
  <si>
    <t>平成23年度</t>
  </si>
  <si>
    <t xml:space="preserve">平成24年度 </t>
  </si>
  <si>
    <t>平成28年度</t>
  </si>
  <si>
    <t>平成32年度</t>
  </si>
  <si>
    <t>平成30年度</t>
  </si>
  <si>
    <t>平成13年4月～平成23年3月</t>
  </si>
  <si>
    <t>平成19年4月～平成23年3月</t>
  </si>
  <si>
    <t>平成20年6月～平成25年3月</t>
  </si>
  <si>
    <t>平成22年4月～平成32年3月</t>
  </si>
  <si>
    <t>平成20年4月～平成23年3月</t>
  </si>
  <si>
    <t>平成18年4月～平成23年3月</t>
  </si>
  <si>
    <t>平成20年6月～平成29年3月</t>
  </si>
  <si>
    <t>平成19年4月～平成28年3月</t>
  </si>
  <si>
    <t>平成19年4月～平成29年3月</t>
  </si>
  <si>
    <t>平成19年6月～平成24年3月</t>
  </si>
  <si>
    <t>平成21年4月～平成31年3月</t>
  </si>
  <si>
    <t>平成18年4月～平成27年3月</t>
  </si>
  <si>
    <r>
      <t xml:space="preserve">　　　　  </t>
    </r>
    <r>
      <rPr>
        <sz val="6"/>
        <rFont val="ＭＳ Ｐゴシック"/>
        <family val="3"/>
      </rPr>
      <t>　ひと　  ひと</t>
    </r>
    <r>
      <rPr>
        <sz val="10"/>
        <rFont val="ＭＳ Ｐゴシック"/>
        <family val="3"/>
      </rPr>
      <t xml:space="preserve">
まちづくり女と男の共同参画プラン　第3版</t>
    </r>
  </si>
  <si>
    <r>
      <t xml:space="preserve">野洲市男女共同参画行動計画
                                    </t>
    </r>
    <r>
      <rPr>
        <sz val="8"/>
        <rFont val="ＭＳ Ｐゴシック"/>
        <family val="3"/>
      </rPr>
      <t xml:space="preserve">  </t>
    </r>
    <r>
      <rPr>
        <sz val="6"/>
        <rFont val="ＭＳ Ｐゴシック"/>
        <family val="3"/>
      </rPr>
      <t>ひと　  ひと</t>
    </r>
    <r>
      <rPr>
        <sz val="10"/>
        <rFont val="ＭＳ Ｐゴシック"/>
        <family val="3"/>
      </rPr>
      <t xml:space="preserve">
「男女共同参画プランやす～女と男のみらい21～」</t>
    </r>
  </si>
  <si>
    <t>施設管理</t>
  </si>
  <si>
    <t>事業運営</t>
  </si>
  <si>
    <t>そ　の　他</t>
  </si>
  <si>
    <t>(077)
528-2615</t>
  </si>
  <si>
    <t>(077)
527-6288</t>
  </si>
  <si>
    <t>(0749)
24-3529</t>
  </si>
  <si>
    <t>(0749)
54-2444</t>
  </si>
  <si>
    <t>(0749)
54-3033</t>
  </si>
  <si>
    <t>長浜市</t>
  </si>
  <si>
    <t>近江八幡市</t>
  </si>
  <si>
    <t>草津市</t>
  </si>
  <si>
    <t>(0740)
22-5775</t>
  </si>
  <si>
    <t>市(区)町村コード</t>
  </si>
  <si>
    <t>男女共同参画に関する条例（可決済のもの）</t>
  </si>
  <si>
    <t>①
平成19年4月～平成23年3月
②
平成14年3月～平成24年3月</t>
  </si>
  <si>
    <t>市（区）町村コード</t>
  </si>
  <si>
    <t>うち</t>
  </si>
  <si>
    <t>－</t>
  </si>
  <si>
    <t>男 女 共 同 参 画 に 関 す る 宣 言（注１）</t>
  </si>
  <si>
    <t>国との共催
　　　(注２)</t>
  </si>
  <si>
    <t xml:space="preserve"> </t>
  </si>
  <si>
    <t>http://www.city.takashima.shiga.jp/icity/browser?ActionCode=content&amp;ContentID=1134110641489&amp;SiteID=0</t>
  </si>
  <si>
    <t>http://www.zb.ztv.ne.jp/scplaza/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</si>
</sst>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[$€-2]\ #,##0.00_);[Red]\([$€-2]\ #,##0.00\)"/>
    <numFmt numFmtId="192" formatCode="0.00_ "/>
    <numFmt numFmtId="193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188" fontId="2" fillId="0" borderId="17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33" borderId="10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shrinkToFit="1"/>
    </xf>
    <xf numFmtId="0" fontId="2" fillId="33" borderId="14" xfId="0" applyFont="1" applyFill="1" applyBorder="1" applyAlignment="1">
      <alignment horizontal="center" shrinkToFit="1"/>
    </xf>
    <xf numFmtId="0" fontId="2" fillId="0" borderId="11" xfId="0" applyFont="1" applyBorder="1" applyAlignment="1">
      <alignment horizontal="center" vertical="center" shrinkToFit="1"/>
    </xf>
    <xf numFmtId="0" fontId="2" fillId="33" borderId="21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0" borderId="26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center" vertical="top" textRotation="255" wrapText="1"/>
    </xf>
    <xf numFmtId="0" fontId="2" fillId="0" borderId="16" xfId="0" applyFont="1" applyFill="1" applyBorder="1" applyAlignment="1">
      <alignment vertical="center" shrinkToFit="1"/>
    </xf>
    <xf numFmtId="57" fontId="2" fillId="0" borderId="16" xfId="0" applyNumberFormat="1" applyFont="1" applyFill="1" applyBorder="1" applyAlignment="1">
      <alignment vertical="center" shrinkToFit="1"/>
    </xf>
    <xf numFmtId="192" fontId="2" fillId="0" borderId="0" xfId="0" applyNumberFormat="1" applyFont="1" applyAlignment="1">
      <alignment vertical="center"/>
    </xf>
    <xf numFmtId="192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88" fontId="2" fillId="0" borderId="0" xfId="0" applyNumberFormat="1" applyFont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57" fontId="2" fillId="0" borderId="16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 vertical="center" shrinkToFit="1"/>
    </xf>
    <xf numFmtId="0" fontId="2" fillId="0" borderId="22" xfId="0" applyFont="1" applyFill="1" applyBorder="1" applyAlignment="1">
      <alignment horizontal="center" vertical="center"/>
    </xf>
    <xf numFmtId="57" fontId="2" fillId="0" borderId="16" xfId="0" applyNumberFormat="1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vertical="center" shrinkToFit="1"/>
    </xf>
    <xf numFmtId="0" fontId="2" fillId="0" borderId="3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57" fontId="2" fillId="0" borderId="19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57" fontId="2" fillId="0" borderId="1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vertical="top"/>
    </xf>
    <xf numFmtId="0" fontId="2" fillId="0" borderId="1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top" textRotation="255" wrapText="1"/>
    </xf>
    <xf numFmtId="0" fontId="2" fillId="0" borderId="16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right" vertical="center"/>
    </xf>
    <xf numFmtId="0" fontId="2" fillId="0" borderId="32" xfId="0" applyNumberFormat="1" applyFont="1" applyFill="1" applyBorder="1" applyAlignment="1">
      <alignment horizontal="right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33" borderId="42" xfId="0" applyNumberFormat="1" applyFont="1" applyFill="1" applyBorder="1" applyAlignment="1">
      <alignment horizontal="center" vertical="center"/>
    </xf>
    <xf numFmtId="0" fontId="2" fillId="33" borderId="43" xfId="0" applyNumberFormat="1" applyFont="1" applyFill="1" applyBorder="1" applyAlignment="1">
      <alignment horizontal="center" vertical="center"/>
    </xf>
    <xf numFmtId="0" fontId="2" fillId="33" borderId="4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40" xfId="49" applyFont="1" applyFill="1" applyBorder="1" applyAlignment="1">
      <alignment vertical="center"/>
    </xf>
    <xf numFmtId="38" fontId="2" fillId="0" borderId="46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47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193" fontId="2" fillId="0" borderId="16" xfId="49" applyNumberFormat="1" applyFont="1" applyFill="1" applyBorder="1" applyAlignment="1">
      <alignment vertical="center"/>
    </xf>
    <xf numFmtId="193" fontId="2" fillId="0" borderId="40" xfId="49" applyNumberFormat="1" applyFont="1" applyFill="1" applyBorder="1" applyAlignment="1">
      <alignment vertical="center"/>
    </xf>
    <xf numFmtId="193" fontId="2" fillId="0" borderId="21" xfId="49" applyNumberFormat="1" applyFont="1" applyFill="1" applyBorder="1" applyAlignment="1">
      <alignment vertical="center"/>
    </xf>
    <xf numFmtId="193" fontId="2" fillId="0" borderId="32" xfId="49" applyNumberFormat="1" applyFont="1" applyFill="1" applyBorder="1" applyAlignment="1">
      <alignment vertical="center"/>
    </xf>
    <xf numFmtId="0" fontId="2" fillId="0" borderId="45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2" fillId="0" borderId="49" xfId="0" applyNumberFormat="1" applyFont="1" applyFill="1" applyBorder="1" applyAlignment="1">
      <alignment vertical="center"/>
    </xf>
    <xf numFmtId="0" fontId="2" fillId="0" borderId="50" xfId="0" applyNumberFormat="1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36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51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33" xfId="49" applyFont="1" applyFill="1" applyBorder="1" applyAlignment="1">
      <alignment vertical="center"/>
    </xf>
    <xf numFmtId="38" fontId="2" fillId="0" borderId="49" xfId="49" applyFont="1" applyFill="1" applyBorder="1" applyAlignment="1">
      <alignment vertical="center"/>
    </xf>
    <xf numFmtId="38" fontId="2" fillId="0" borderId="50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193" fontId="2" fillId="0" borderId="35" xfId="49" applyNumberFormat="1" applyFont="1" applyFill="1" applyBorder="1" applyAlignment="1">
      <alignment vertical="center"/>
    </xf>
    <xf numFmtId="193" fontId="2" fillId="0" borderId="52" xfId="49" applyNumberFormat="1" applyFont="1" applyFill="1" applyBorder="1" applyAlignment="1">
      <alignment vertical="center"/>
    </xf>
    <xf numFmtId="193" fontId="2" fillId="0" borderId="53" xfId="49" applyNumberFormat="1" applyFont="1" applyFill="1" applyBorder="1" applyAlignment="1">
      <alignment vertical="center"/>
    </xf>
    <xf numFmtId="193" fontId="2" fillId="0" borderId="54" xfId="49" applyNumberFormat="1" applyFont="1" applyFill="1" applyBorder="1" applyAlignment="1">
      <alignment vertical="center"/>
    </xf>
    <xf numFmtId="193" fontId="2" fillId="0" borderId="10" xfId="49" applyNumberFormat="1" applyFont="1" applyFill="1" applyBorder="1" applyAlignment="1">
      <alignment vertical="center"/>
    </xf>
    <xf numFmtId="193" fontId="2" fillId="0" borderId="34" xfId="49" applyNumberFormat="1" applyFont="1" applyFill="1" applyBorder="1" applyAlignment="1">
      <alignment vertical="center"/>
    </xf>
    <xf numFmtId="193" fontId="2" fillId="0" borderId="55" xfId="49" applyNumberFormat="1" applyFont="1" applyFill="1" applyBorder="1" applyAlignment="1">
      <alignment vertical="center"/>
    </xf>
    <xf numFmtId="193" fontId="2" fillId="0" borderId="56" xfId="49" applyNumberFormat="1" applyFont="1" applyFill="1" applyBorder="1" applyAlignment="1">
      <alignment vertical="center"/>
    </xf>
    <xf numFmtId="0" fontId="2" fillId="0" borderId="5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58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center" vertical="distributed" textRotation="255"/>
    </xf>
    <xf numFmtId="0" fontId="2" fillId="0" borderId="57" xfId="0" applyFont="1" applyFill="1" applyBorder="1" applyAlignment="1">
      <alignment horizontal="center" vertical="distributed" textRotation="255"/>
    </xf>
    <xf numFmtId="0" fontId="2" fillId="0" borderId="58" xfId="0" applyFont="1" applyFill="1" applyBorder="1" applyAlignment="1">
      <alignment horizontal="center" vertical="distributed" textRotation="255" shrinkToFit="1"/>
    </xf>
    <xf numFmtId="0" fontId="2" fillId="0" borderId="28" xfId="0" applyFont="1" applyFill="1" applyBorder="1" applyAlignment="1">
      <alignment horizontal="center" vertical="distributed" textRotation="255" shrinkToFit="1"/>
    </xf>
    <xf numFmtId="0" fontId="2" fillId="0" borderId="57" xfId="0" applyFont="1" applyFill="1" applyBorder="1" applyAlignment="1">
      <alignment horizontal="center" vertical="distributed" textRotation="255" shrinkToFit="1"/>
    </xf>
    <xf numFmtId="0" fontId="2" fillId="0" borderId="59" xfId="0" applyFont="1" applyFill="1" applyBorder="1" applyAlignment="1">
      <alignment horizontal="center" vertical="distributed" textRotation="255" shrinkToFit="1"/>
    </xf>
    <xf numFmtId="0" fontId="2" fillId="0" borderId="30" xfId="0" applyFont="1" applyFill="1" applyBorder="1" applyAlignment="1">
      <alignment horizontal="center" vertical="distributed" textRotation="255" shrinkToFit="1"/>
    </xf>
    <xf numFmtId="0" fontId="2" fillId="0" borderId="27" xfId="0" applyFont="1" applyFill="1" applyBorder="1" applyAlignment="1">
      <alignment horizontal="center" vertical="distributed" textRotation="255" shrinkToFit="1"/>
    </xf>
    <xf numFmtId="0" fontId="2" fillId="0" borderId="59" xfId="0" applyFont="1" applyFill="1" applyBorder="1" applyAlignment="1">
      <alignment horizontal="center" vertical="center" textRotation="255" shrinkToFit="1"/>
    </xf>
    <xf numFmtId="0" fontId="2" fillId="0" borderId="30" xfId="0" applyFont="1" applyFill="1" applyBorder="1" applyAlignment="1">
      <alignment horizontal="center" vertical="center" textRotation="255" shrinkToFit="1"/>
    </xf>
    <xf numFmtId="0" fontId="2" fillId="0" borderId="27" xfId="0" applyFont="1" applyFill="1" applyBorder="1" applyAlignment="1">
      <alignment horizontal="center" vertical="center" textRotation="255" shrinkToFit="1"/>
    </xf>
    <xf numFmtId="0" fontId="5" fillId="0" borderId="3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distributed" textRotation="255"/>
    </xf>
    <xf numFmtId="0" fontId="2" fillId="0" borderId="26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distributed" textRotation="255"/>
    </xf>
    <xf numFmtId="0" fontId="0" fillId="0" borderId="30" xfId="0" applyFont="1" applyFill="1" applyBorder="1" applyAlignment="1">
      <alignment horizontal="center" vertical="distributed" textRotation="255"/>
    </xf>
    <xf numFmtId="0" fontId="0" fillId="0" borderId="27" xfId="0" applyFont="1" applyFill="1" applyBorder="1" applyAlignment="1">
      <alignment horizontal="center" vertical="distributed" textRotation="255"/>
    </xf>
    <xf numFmtId="0" fontId="2" fillId="0" borderId="58" xfId="0" applyFont="1" applyFill="1" applyBorder="1" applyAlignment="1">
      <alignment horizontal="center" vertical="center" textRotation="255" shrinkToFit="1"/>
    </xf>
    <xf numFmtId="0" fontId="2" fillId="0" borderId="28" xfId="0" applyFont="1" applyFill="1" applyBorder="1" applyAlignment="1">
      <alignment horizontal="center" vertical="center" textRotation="255" shrinkToFit="1"/>
    </xf>
    <xf numFmtId="0" fontId="2" fillId="0" borderId="57" xfId="0" applyFont="1" applyFill="1" applyBorder="1" applyAlignment="1">
      <alignment horizontal="center" vertical="center" textRotation="255" shrinkToFi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distributed" textRotation="255"/>
    </xf>
    <xf numFmtId="0" fontId="2" fillId="0" borderId="28" xfId="0" applyFont="1" applyBorder="1" applyAlignment="1">
      <alignment horizontal="center" vertical="distributed" textRotation="255"/>
    </xf>
    <xf numFmtId="0" fontId="2" fillId="0" borderId="57" xfId="0" applyFont="1" applyBorder="1" applyAlignment="1">
      <alignment horizontal="center" vertical="distributed" textRotation="255"/>
    </xf>
    <xf numFmtId="0" fontId="2" fillId="0" borderId="59" xfId="0" applyFont="1" applyBorder="1" applyAlignment="1">
      <alignment horizontal="center" vertical="center" textRotation="255" shrinkToFit="1"/>
    </xf>
    <xf numFmtId="0" fontId="2" fillId="0" borderId="30" xfId="0" applyFont="1" applyBorder="1" applyAlignment="1">
      <alignment horizontal="center" vertical="center" textRotation="255" shrinkToFit="1"/>
    </xf>
    <xf numFmtId="0" fontId="2" fillId="0" borderId="27" xfId="0" applyFont="1" applyBorder="1" applyAlignment="1">
      <alignment horizontal="center" vertical="center" textRotation="255" shrinkToFit="1"/>
    </xf>
    <xf numFmtId="0" fontId="2" fillId="33" borderId="58" xfId="0" applyFont="1" applyFill="1" applyBorder="1" applyAlignment="1">
      <alignment horizontal="center" vertical="distributed" textRotation="255"/>
    </xf>
    <xf numFmtId="0" fontId="2" fillId="33" borderId="28" xfId="0" applyFont="1" applyFill="1" applyBorder="1" applyAlignment="1">
      <alignment horizontal="center" vertical="distributed" textRotation="255"/>
    </xf>
    <xf numFmtId="0" fontId="2" fillId="33" borderId="57" xfId="0" applyFont="1" applyFill="1" applyBorder="1" applyAlignment="1">
      <alignment horizontal="center" vertical="distributed" textRotation="255"/>
    </xf>
    <xf numFmtId="0" fontId="2" fillId="33" borderId="59" xfId="0" applyFont="1" applyFill="1" applyBorder="1" applyAlignment="1">
      <alignment horizontal="center" vertical="distributed" textRotation="255"/>
    </xf>
    <xf numFmtId="0" fontId="2" fillId="33" borderId="30" xfId="0" applyFont="1" applyFill="1" applyBorder="1" applyAlignment="1">
      <alignment horizontal="center" vertical="distributed" textRotation="255"/>
    </xf>
    <xf numFmtId="0" fontId="2" fillId="33" borderId="27" xfId="0" applyFont="1" applyFill="1" applyBorder="1" applyAlignment="1">
      <alignment horizontal="center" vertical="distributed" textRotation="255"/>
    </xf>
    <xf numFmtId="0" fontId="4" fillId="33" borderId="66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distributed" textRotation="255"/>
    </xf>
    <xf numFmtId="0" fontId="2" fillId="33" borderId="26" xfId="0" applyFont="1" applyFill="1" applyBorder="1" applyAlignment="1">
      <alignment horizontal="center" vertical="distributed" textRotation="255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distributed" textRotation="255"/>
    </xf>
    <xf numFmtId="0" fontId="2" fillId="33" borderId="11" xfId="0" applyFont="1" applyFill="1" applyBorder="1" applyAlignment="1">
      <alignment horizontal="center" vertical="distributed" textRotation="255"/>
    </xf>
    <xf numFmtId="0" fontId="2" fillId="33" borderId="51" xfId="0" applyFont="1" applyFill="1" applyBorder="1" applyAlignment="1">
      <alignment horizontal="center" vertical="distributed" textRotation="255"/>
    </xf>
    <xf numFmtId="0" fontId="2" fillId="33" borderId="68" xfId="0" applyFont="1" applyFill="1" applyBorder="1" applyAlignment="1">
      <alignment horizontal="center" vertical="distributed" textRotation="255"/>
    </xf>
    <xf numFmtId="0" fontId="4" fillId="0" borderId="22" xfId="0" applyFont="1" applyBorder="1" applyAlignment="1">
      <alignment horizontal="center" vertical="distributed" textRotation="255" wrapText="1"/>
    </xf>
    <xf numFmtId="0" fontId="4" fillId="0" borderId="27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distributed" textRotation="255"/>
    </xf>
    <xf numFmtId="0" fontId="2" fillId="0" borderId="41" xfId="0" applyFont="1" applyFill="1" applyBorder="1" applyAlignment="1">
      <alignment horizontal="center" vertical="center"/>
    </xf>
    <xf numFmtId="58" fontId="12" fillId="0" borderId="32" xfId="0" applyNumberFormat="1" applyFont="1" applyFill="1" applyBorder="1" applyAlignment="1">
      <alignment horizontal="center" vertical="center"/>
    </xf>
    <xf numFmtId="58" fontId="12" fillId="0" borderId="41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textRotation="255"/>
    </xf>
    <xf numFmtId="0" fontId="2" fillId="0" borderId="69" xfId="0" applyFont="1" applyFill="1" applyBorder="1" applyAlignment="1">
      <alignment vertical="center" textRotation="255"/>
    </xf>
    <xf numFmtId="0" fontId="2" fillId="0" borderId="12" xfId="0" applyFont="1" applyFill="1" applyBorder="1" applyAlignment="1">
      <alignment vertical="center" textRotation="255"/>
    </xf>
    <xf numFmtId="0" fontId="2" fillId="0" borderId="2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textRotation="255" wrapText="1"/>
    </xf>
    <xf numFmtId="0" fontId="2" fillId="0" borderId="69" xfId="0" applyFont="1" applyFill="1" applyBorder="1" applyAlignment="1">
      <alignment vertical="center" textRotation="255" wrapText="1"/>
    </xf>
    <xf numFmtId="0" fontId="2" fillId="0" borderId="12" xfId="0" applyFont="1" applyFill="1" applyBorder="1" applyAlignment="1">
      <alignment vertical="center" textRotation="255" wrapText="1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58" xfId="0" applyFont="1" applyFill="1" applyBorder="1" applyAlignment="1">
      <alignment horizontal="distributed" vertical="distributed" textRotation="255"/>
    </xf>
    <xf numFmtId="0" fontId="2" fillId="0" borderId="28" xfId="0" applyFont="1" applyFill="1" applyBorder="1" applyAlignment="1">
      <alignment horizontal="distributed" vertical="distributed" textRotation="255"/>
    </xf>
    <xf numFmtId="0" fontId="2" fillId="0" borderId="57" xfId="0" applyFont="1" applyFill="1" applyBorder="1" applyAlignment="1">
      <alignment horizontal="distributed" vertical="distributed" textRotation="255"/>
    </xf>
    <xf numFmtId="0" fontId="2" fillId="0" borderId="59" xfId="0" applyFont="1" applyFill="1" applyBorder="1" applyAlignment="1">
      <alignment horizontal="distributed" vertical="distributed" textRotation="255"/>
    </xf>
    <xf numFmtId="0" fontId="2" fillId="0" borderId="30" xfId="0" applyFont="1" applyFill="1" applyBorder="1" applyAlignment="1">
      <alignment horizontal="distributed" vertical="distributed" textRotation="255"/>
    </xf>
    <xf numFmtId="0" fontId="2" fillId="0" borderId="27" xfId="0" applyFont="1" applyFill="1" applyBorder="1" applyAlignment="1">
      <alignment horizontal="distributed" vertical="distributed" textRotation="255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vertical="center" textRotation="255"/>
    </xf>
    <xf numFmtId="0" fontId="2" fillId="0" borderId="29" xfId="0" applyFont="1" applyFill="1" applyBorder="1" applyAlignment="1">
      <alignment vertical="center" textRotation="255"/>
    </xf>
    <xf numFmtId="0" fontId="2" fillId="0" borderId="7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102" zoomScaleNormal="102" zoomScalePageLayoutView="0" workbookViewId="0" topLeftCell="A10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0.625" style="2" customWidth="1"/>
    <col min="6" max="9" width="3.375" style="34" customWidth="1"/>
    <col min="10" max="10" width="30.625" style="2" customWidth="1"/>
    <col min="11" max="12" width="8.625" style="2" customWidth="1"/>
    <col min="13" max="13" width="3.375" style="34" customWidth="1"/>
    <col min="14" max="14" width="32.625" style="2" customWidth="1"/>
    <col min="15" max="15" width="20.625" style="2" customWidth="1"/>
    <col min="16" max="16" width="3.375" style="2" customWidth="1"/>
    <col min="17" max="16384" width="9.00390625" style="2" customWidth="1"/>
  </cols>
  <sheetData>
    <row r="1" spans="1:4" ht="16.5" customHeight="1" thickBot="1">
      <c r="A1" s="2" t="s">
        <v>14</v>
      </c>
      <c r="D1" s="2" t="s">
        <v>199</v>
      </c>
    </row>
    <row r="2" spans="1:16" ht="22.5" customHeight="1" thickBot="1">
      <c r="A2" s="4" t="s">
        <v>19</v>
      </c>
      <c r="O2" s="188" t="s">
        <v>69</v>
      </c>
      <c r="P2" s="189"/>
    </row>
    <row r="3" ht="9.75" customHeight="1" thickBot="1"/>
    <row r="4" spans="1:16" s="1" customFormat="1" ht="31.5" customHeight="1">
      <c r="A4" s="176" t="s">
        <v>27</v>
      </c>
      <c r="B4" s="185" t="s">
        <v>191</v>
      </c>
      <c r="C4" s="179" t="s">
        <v>52</v>
      </c>
      <c r="D4" s="182" t="s">
        <v>18</v>
      </c>
      <c r="E4" s="200" t="s">
        <v>53</v>
      </c>
      <c r="F4" s="192" t="s">
        <v>54</v>
      </c>
      <c r="G4" s="203" t="s">
        <v>55</v>
      </c>
      <c r="H4" s="206" t="s">
        <v>128</v>
      </c>
      <c r="I4" s="182" t="s">
        <v>56</v>
      </c>
      <c r="J4" s="195" t="s">
        <v>192</v>
      </c>
      <c r="K4" s="196"/>
      <c r="L4" s="196"/>
      <c r="M4" s="197"/>
      <c r="N4" s="195" t="s">
        <v>65</v>
      </c>
      <c r="O4" s="196"/>
      <c r="P4" s="197"/>
    </row>
    <row r="5" spans="1:16" s="8" customFormat="1" ht="18" customHeight="1">
      <c r="A5" s="177"/>
      <c r="B5" s="186"/>
      <c r="C5" s="180"/>
      <c r="D5" s="183"/>
      <c r="E5" s="201"/>
      <c r="F5" s="193"/>
      <c r="G5" s="204"/>
      <c r="H5" s="207"/>
      <c r="I5" s="183"/>
      <c r="J5" s="198" t="s">
        <v>7</v>
      </c>
      <c r="K5" s="209"/>
      <c r="L5" s="199"/>
      <c r="M5" s="63" t="s">
        <v>8</v>
      </c>
      <c r="N5" s="198" t="s">
        <v>9</v>
      </c>
      <c r="O5" s="199"/>
      <c r="P5" s="63" t="s">
        <v>8</v>
      </c>
    </row>
    <row r="6" spans="1:16" s="1" customFormat="1" ht="60" customHeight="1">
      <c r="A6" s="178"/>
      <c r="B6" s="187"/>
      <c r="C6" s="181"/>
      <c r="D6" s="184"/>
      <c r="E6" s="202"/>
      <c r="F6" s="194"/>
      <c r="G6" s="205"/>
      <c r="H6" s="208"/>
      <c r="I6" s="184"/>
      <c r="J6" s="64" t="s">
        <v>57</v>
      </c>
      <c r="K6" s="65" t="s">
        <v>3</v>
      </c>
      <c r="L6" s="65" t="s">
        <v>4</v>
      </c>
      <c r="M6" s="62" t="s">
        <v>129</v>
      </c>
      <c r="N6" s="66" t="s">
        <v>58</v>
      </c>
      <c r="O6" s="67" t="s">
        <v>26</v>
      </c>
      <c r="P6" s="62" t="s">
        <v>129</v>
      </c>
    </row>
    <row r="7" spans="1:16" s="7" customFormat="1" ht="25.5" customHeight="1">
      <c r="A7" s="39">
        <v>25</v>
      </c>
      <c r="B7" s="38">
        <v>201</v>
      </c>
      <c r="C7" s="39" t="s">
        <v>69</v>
      </c>
      <c r="D7" s="68" t="s">
        <v>70</v>
      </c>
      <c r="E7" s="41" t="s">
        <v>71</v>
      </c>
      <c r="F7" s="37">
        <v>1</v>
      </c>
      <c r="G7" s="38">
        <v>1</v>
      </c>
      <c r="H7" s="39">
        <v>1</v>
      </c>
      <c r="I7" s="38">
        <v>1</v>
      </c>
      <c r="J7" s="29"/>
      <c r="K7" s="69"/>
      <c r="L7" s="69"/>
      <c r="M7" s="70">
        <v>0</v>
      </c>
      <c r="N7" s="71" t="s">
        <v>136</v>
      </c>
      <c r="O7" s="72" t="s">
        <v>165</v>
      </c>
      <c r="P7" s="73"/>
    </row>
    <row r="8" spans="1:16" s="7" customFormat="1" ht="25.5" customHeight="1">
      <c r="A8" s="39">
        <v>25</v>
      </c>
      <c r="B8" s="38">
        <v>202</v>
      </c>
      <c r="C8" s="39" t="s">
        <v>69</v>
      </c>
      <c r="D8" s="68" t="s">
        <v>72</v>
      </c>
      <c r="E8" s="41" t="s">
        <v>73</v>
      </c>
      <c r="F8" s="37">
        <v>1</v>
      </c>
      <c r="G8" s="38">
        <v>2</v>
      </c>
      <c r="H8" s="39">
        <v>1</v>
      </c>
      <c r="I8" s="38">
        <v>1</v>
      </c>
      <c r="J8" s="29" t="s">
        <v>74</v>
      </c>
      <c r="K8" s="74">
        <v>37252</v>
      </c>
      <c r="L8" s="74">
        <v>37347</v>
      </c>
      <c r="M8" s="70"/>
      <c r="N8" s="75" t="s">
        <v>137</v>
      </c>
      <c r="O8" s="76" t="s">
        <v>166</v>
      </c>
      <c r="P8" s="38"/>
    </row>
    <row r="9" spans="1:16" s="7" customFormat="1" ht="25.5" customHeight="1">
      <c r="A9" s="39">
        <v>25</v>
      </c>
      <c r="B9" s="38">
        <v>203</v>
      </c>
      <c r="C9" s="39" t="s">
        <v>69</v>
      </c>
      <c r="D9" s="31" t="s">
        <v>75</v>
      </c>
      <c r="E9" s="41" t="s">
        <v>76</v>
      </c>
      <c r="F9" s="37">
        <v>1</v>
      </c>
      <c r="G9" s="38">
        <v>2</v>
      </c>
      <c r="H9" s="39">
        <v>1</v>
      </c>
      <c r="I9" s="38">
        <v>1</v>
      </c>
      <c r="J9" s="29"/>
      <c r="K9" s="74"/>
      <c r="L9" s="74"/>
      <c r="M9" s="70">
        <v>2</v>
      </c>
      <c r="N9" s="41" t="s">
        <v>138</v>
      </c>
      <c r="O9" s="56" t="s">
        <v>167</v>
      </c>
      <c r="P9" s="77"/>
    </row>
    <row r="10" spans="1:16" s="7" customFormat="1" ht="72" customHeight="1">
      <c r="A10" s="39">
        <v>25</v>
      </c>
      <c r="B10" s="38">
        <v>204</v>
      </c>
      <c r="C10" s="39" t="s">
        <v>69</v>
      </c>
      <c r="D10" s="31" t="s">
        <v>77</v>
      </c>
      <c r="E10" s="41" t="s">
        <v>115</v>
      </c>
      <c r="F10" s="37">
        <v>1</v>
      </c>
      <c r="G10" s="38">
        <v>2</v>
      </c>
      <c r="H10" s="39">
        <v>1</v>
      </c>
      <c r="I10" s="38">
        <v>1</v>
      </c>
      <c r="J10" s="29" t="s">
        <v>78</v>
      </c>
      <c r="K10" s="74">
        <v>39535</v>
      </c>
      <c r="L10" s="74">
        <v>39630</v>
      </c>
      <c r="M10" s="70"/>
      <c r="N10" s="41" t="s">
        <v>131</v>
      </c>
      <c r="O10" s="78" t="s">
        <v>193</v>
      </c>
      <c r="P10" s="38"/>
    </row>
    <row r="11" spans="1:16" s="7" customFormat="1" ht="15" customHeight="1">
      <c r="A11" s="39">
        <v>25</v>
      </c>
      <c r="B11" s="38">
        <v>206</v>
      </c>
      <c r="C11" s="39" t="s">
        <v>69</v>
      </c>
      <c r="D11" s="31" t="s">
        <v>79</v>
      </c>
      <c r="E11" s="41" t="s">
        <v>80</v>
      </c>
      <c r="F11" s="37">
        <v>1</v>
      </c>
      <c r="G11" s="38">
        <v>2</v>
      </c>
      <c r="H11" s="39">
        <v>1</v>
      </c>
      <c r="I11" s="38">
        <v>1</v>
      </c>
      <c r="J11" s="29" t="s">
        <v>81</v>
      </c>
      <c r="K11" s="74">
        <v>39806</v>
      </c>
      <c r="L11" s="74">
        <v>39904</v>
      </c>
      <c r="M11" s="70"/>
      <c r="N11" s="41" t="s">
        <v>132</v>
      </c>
      <c r="O11" s="56" t="s">
        <v>168</v>
      </c>
      <c r="P11" s="77"/>
    </row>
    <row r="12" spans="1:16" s="7" customFormat="1" ht="25.5" customHeight="1">
      <c r="A12" s="39">
        <v>25</v>
      </c>
      <c r="B12" s="38">
        <v>207</v>
      </c>
      <c r="C12" s="39" t="s">
        <v>69</v>
      </c>
      <c r="D12" s="31" t="s">
        <v>82</v>
      </c>
      <c r="E12" s="41" t="s">
        <v>83</v>
      </c>
      <c r="F12" s="37">
        <v>1</v>
      </c>
      <c r="G12" s="38">
        <v>2</v>
      </c>
      <c r="H12" s="39">
        <v>1</v>
      </c>
      <c r="I12" s="38">
        <v>1</v>
      </c>
      <c r="J12" s="29"/>
      <c r="K12" s="74"/>
      <c r="L12" s="74"/>
      <c r="M12" s="70">
        <v>3</v>
      </c>
      <c r="N12" s="41" t="s">
        <v>135</v>
      </c>
      <c r="O12" s="56" t="s">
        <v>169</v>
      </c>
      <c r="P12" s="38"/>
    </row>
    <row r="13" spans="1:16" s="7" customFormat="1" ht="25.5" customHeight="1">
      <c r="A13" s="39">
        <v>25</v>
      </c>
      <c r="B13" s="38">
        <v>208</v>
      </c>
      <c r="C13" s="39" t="s">
        <v>69</v>
      </c>
      <c r="D13" s="31" t="s">
        <v>84</v>
      </c>
      <c r="E13" s="41" t="s">
        <v>116</v>
      </c>
      <c r="F13" s="37">
        <v>1</v>
      </c>
      <c r="G13" s="38">
        <v>2</v>
      </c>
      <c r="H13" s="39">
        <v>1</v>
      </c>
      <c r="I13" s="38">
        <v>1</v>
      </c>
      <c r="J13" s="29"/>
      <c r="K13" s="74"/>
      <c r="L13" s="74"/>
      <c r="M13" s="70">
        <v>0</v>
      </c>
      <c r="N13" s="41" t="s">
        <v>177</v>
      </c>
      <c r="O13" s="56" t="s">
        <v>170</v>
      </c>
      <c r="P13" s="77"/>
    </row>
    <row r="14" spans="1:16" s="7" customFormat="1" ht="15" customHeight="1">
      <c r="A14" s="39">
        <v>25</v>
      </c>
      <c r="B14" s="38">
        <v>209</v>
      </c>
      <c r="C14" s="39" t="s">
        <v>69</v>
      </c>
      <c r="D14" s="31" t="s">
        <v>85</v>
      </c>
      <c r="E14" s="41" t="s">
        <v>86</v>
      </c>
      <c r="F14" s="37">
        <v>1</v>
      </c>
      <c r="G14" s="38">
        <v>2</v>
      </c>
      <c r="H14" s="39">
        <v>1</v>
      </c>
      <c r="I14" s="38">
        <v>1</v>
      </c>
      <c r="J14" s="29"/>
      <c r="K14" s="74"/>
      <c r="L14" s="74"/>
      <c r="M14" s="70">
        <v>2</v>
      </c>
      <c r="N14" s="29" t="s">
        <v>87</v>
      </c>
      <c r="O14" s="56" t="s">
        <v>171</v>
      </c>
      <c r="P14" s="38"/>
    </row>
    <row r="15" spans="1:16" s="7" customFormat="1" ht="48" customHeight="1">
      <c r="A15" s="39">
        <v>25</v>
      </c>
      <c r="B15" s="38">
        <v>210</v>
      </c>
      <c r="C15" s="39" t="s">
        <v>69</v>
      </c>
      <c r="D15" s="31" t="s">
        <v>88</v>
      </c>
      <c r="E15" s="41" t="s">
        <v>76</v>
      </c>
      <c r="F15" s="37">
        <v>1</v>
      </c>
      <c r="G15" s="38">
        <v>2</v>
      </c>
      <c r="H15" s="39">
        <v>1</v>
      </c>
      <c r="I15" s="38">
        <v>1</v>
      </c>
      <c r="J15" s="29" t="s">
        <v>89</v>
      </c>
      <c r="K15" s="74">
        <v>38261</v>
      </c>
      <c r="L15" s="74">
        <v>38261</v>
      </c>
      <c r="M15" s="70"/>
      <c r="N15" s="41" t="s">
        <v>178</v>
      </c>
      <c r="O15" s="56" t="s">
        <v>170</v>
      </c>
      <c r="P15" s="77"/>
    </row>
    <row r="16" spans="1:16" s="7" customFormat="1" ht="15" customHeight="1">
      <c r="A16" s="39">
        <v>25</v>
      </c>
      <c r="B16" s="38">
        <v>211</v>
      </c>
      <c r="C16" s="39" t="s">
        <v>69</v>
      </c>
      <c r="D16" s="31" t="s">
        <v>90</v>
      </c>
      <c r="E16" s="41" t="s">
        <v>83</v>
      </c>
      <c r="F16" s="37">
        <v>1</v>
      </c>
      <c r="G16" s="38">
        <v>2</v>
      </c>
      <c r="H16" s="39">
        <v>0</v>
      </c>
      <c r="I16" s="38">
        <v>1</v>
      </c>
      <c r="J16" s="29"/>
      <c r="K16" s="74"/>
      <c r="L16" s="74"/>
      <c r="M16" s="70">
        <v>2</v>
      </c>
      <c r="N16" s="41" t="s">
        <v>118</v>
      </c>
      <c r="O16" s="56" t="s">
        <v>172</v>
      </c>
      <c r="P16" s="38"/>
    </row>
    <row r="17" spans="1:16" s="7" customFormat="1" ht="15" customHeight="1">
      <c r="A17" s="39">
        <v>25</v>
      </c>
      <c r="B17" s="38">
        <v>212</v>
      </c>
      <c r="C17" s="39" t="s">
        <v>69</v>
      </c>
      <c r="D17" s="31" t="s">
        <v>91</v>
      </c>
      <c r="E17" s="41" t="s">
        <v>119</v>
      </c>
      <c r="F17" s="37">
        <v>1</v>
      </c>
      <c r="G17" s="38">
        <v>2</v>
      </c>
      <c r="H17" s="39">
        <v>1</v>
      </c>
      <c r="I17" s="38">
        <v>1</v>
      </c>
      <c r="J17" s="29"/>
      <c r="K17" s="74"/>
      <c r="L17" s="74"/>
      <c r="M17" s="70">
        <v>0</v>
      </c>
      <c r="N17" s="29" t="s">
        <v>92</v>
      </c>
      <c r="O17" s="56" t="s">
        <v>173</v>
      </c>
      <c r="P17" s="77"/>
    </row>
    <row r="18" spans="1:16" s="32" customFormat="1" ht="25.5" customHeight="1">
      <c r="A18" s="39">
        <v>25</v>
      </c>
      <c r="B18" s="38">
        <v>213</v>
      </c>
      <c r="C18" s="39" t="s">
        <v>69</v>
      </c>
      <c r="D18" s="31" t="s">
        <v>93</v>
      </c>
      <c r="E18" s="29" t="s">
        <v>71</v>
      </c>
      <c r="F18" s="37">
        <v>1</v>
      </c>
      <c r="G18" s="38">
        <v>1</v>
      </c>
      <c r="H18" s="39">
        <v>1</v>
      </c>
      <c r="I18" s="38">
        <v>1</v>
      </c>
      <c r="J18" s="29"/>
      <c r="K18" s="42"/>
      <c r="L18" s="42"/>
      <c r="M18" s="38">
        <v>0</v>
      </c>
      <c r="N18" s="41" t="s">
        <v>133</v>
      </c>
      <c r="O18" s="56" t="s">
        <v>173</v>
      </c>
      <c r="P18" s="38"/>
    </row>
    <row r="19" spans="1:16" s="7" customFormat="1" ht="25.5" customHeight="1">
      <c r="A19" s="39">
        <v>25</v>
      </c>
      <c r="B19" s="38">
        <v>214</v>
      </c>
      <c r="C19" s="39" t="s">
        <v>69</v>
      </c>
      <c r="D19" s="31" t="s">
        <v>94</v>
      </c>
      <c r="E19" s="29" t="s">
        <v>83</v>
      </c>
      <c r="F19" s="37">
        <v>1</v>
      </c>
      <c r="G19" s="38">
        <v>2</v>
      </c>
      <c r="H19" s="39">
        <v>0</v>
      </c>
      <c r="I19" s="38">
        <v>1</v>
      </c>
      <c r="J19" s="29"/>
      <c r="K19" s="42"/>
      <c r="L19" s="42"/>
      <c r="M19" s="38">
        <v>0</v>
      </c>
      <c r="N19" s="41" t="s">
        <v>134</v>
      </c>
      <c r="O19" s="56" t="s">
        <v>174</v>
      </c>
      <c r="P19" s="77"/>
    </row>
    <row r="20" spans="1:16" s="7" customFormat="1" ht="25.5" customHeight="1">
      <c r="A20" s="39">
        <v>25</v>
      </c>
      <c r="B20" s="38">
        <v>383</v>
      </c>
      <c r="C20" s="39" t="s">
        <v>69</v>
      </c>
      <c r="D20" s="31" t="s">
        <v>96</v>
      </c>
      <c r="E20" s="29" t="s">
        <v>97</v>
      </c>
      <c r="F20" s="37">
        <v>1</v>
      </c>
      <c r="G20" s="38">
        <v>2</v>
      </c>
      <c r="H20" s="39">
        <v>1</v>
      </c>
      <c r="I20" s="38">
        <v>1</v>
      </c>
      <c r="J20" s="29"/>
      <c r="K20" s="42"/>
      <c r="L20" s="42"/>
      <c r="M20" s="38">
        <v>0</v>
      </c>
      <c r="N20" s="41" t="s">
        <v>130</v>
      </c>
      <c r="O20" s="56" t="s">
        <v>175</v>
      </c>
      <c r="P20" s="79"/>
    </row>
    <row r="21" spans="1:16" s="7" customFormat="1" ht="13.5" customHeight="1">
      <c r="A21" s="39">
        <v>25</v>
      </c>
      <c r="B21" s="38">
        <v>384</v>
      </c>
      <c r="C21" s="39" t="s">
        <v>69</v>
      </c>
      <c r="D21" s="31" t="s">
        <v>98</v>
      </c>
      <c r="E21" s="29" t="s">
        <v>99</v>
      </c>
      <c r="F21" s="37">
        <v>1</v>
      </c>
      <c r="G21" s="38">
        <v>2</v>
      </c>
      <c r="H21" s="39">
        <v>1</v>
      </c>
      <c r="I21" s="38">
        <v>1</v>
      </c>
      <c r="J21" s="29"/>
      <c r="K21" s="42"/>
      <c r="L21" s="42"/>
      <c r="M21" s="38">
        <v>0</v>
      </c>
      <c r="N21" s="29" t="s">
        <v>100</v>
      </c>
      <c r="O21" s="57" t="s">
        <v>176</v>
      </c>
      <c r="P21" s="38"/>
    </row>
    <row r="22" spans="1:16" s="7" customFormat="1" ht="13.5" customHeight="1">
      <c r="A22" s="39">
        <v>25</v>
      </c>
      <c r="B22" s="38">
        <v>425</v>
      </c>
      <c r="C22" s="39" t="s">
        <v>69</v>
      </c>
      <c r="D22" s="31" t="s">
        <v>101</v>
      </c>
      <c r="E22" s="29" t="s">
        <v>102</v>
      </c>
      <c r="F22" s="37">
        <v>1</v>
      </c>
      <c r="G22" s="38">
        <v>2</v>
      </c>
      <c r="H22" s="39">
        <v>1</v>
      </c>
      <c r="I22" s="38">
        <v>0</v>
      </c>
      <c r="J22" s="29"/>
      <c r="K22" s="42"/>
      <c r="L22" s="42"/>
      <c r="M22" s="38">
        <v>2</v>
      </c>
      <c r="N22" s="29" t="s">
        <v>126</v>
      </c>
      <c r="O22" s="57" t="s">
        <v>175</v>
      </c>
      <c r="P22" s="38"/>
    </row>
    <row r="23" spans="1:16" s="32" customFormat="1" ht="13.5" customHeight="1">
      <c r="A23" s="39">
        <v>25</v>
      </c>
      <c r="B23" s="38">
        <v>441</v>
      </c>
      <c r="C23" s="39" t="s">
        <v>69</v>
      </c>
      <c r="D23" s="31" t="s">
        <v>103</v>
      </c>
      <c r="E23" s="29" t="s">
        <v>104</v>
      </c>
      <c r="F23" s="37">
        <v>1</v>
      </c>
      <c r="G23" s="38">
        <v>2</v>
      </c>
      <c r="H23" s="39">
        <v>0</v>
      </c>
      <c r="I23" s="38">
        <v>0</v>
      </c>
      <c r="J23" s="29"/>
      <c r="K23" s="42"/>
      <c r="L23" s="42"/>
      <c r="M23" s="38">
        <v>2</v>
      </c>
      <c r="N23" s="29"/>
      <c r="O23" s="57"/>
      <c r="P23" s="38">
        <v>0</v>
      </c>
    </row>
    <row r="24" spans="1:16" s="7" customFormat="1" ht="13.5" customHeight="1">
      <c r="A24" s="39">
        <v>25</v>
      </c>
      <c r="B24" s="38">
        <v>442</v>
      </c>
      <c r="C24" s="39" t="s">
        <v>69</v>
      </c>
      <c r="D24" s="31" t="s">
        <v>105</v>
      </c>
      <c r="E24" s="29" t="s">
        <v>127</v>
      </c>
      <c r="F24" s="37">
        <v>1</v>
      </c>
      <c r="G24" s="38">
        <v>2</v>
      </c>
      <c r="H24" s="39">
        <v>0</v>
      </c>
      <c r="I24" s="38">
        <v>0</v>
      </c>
      <c r="J24" s="29"/>
      <c r="K24" s="42"/>
      <c r="L24" s="42"/>
      <c r="M24" s="38">
        <v>0</v>
      </c>
      <c r="N24" s="29"/>
      <c r="O24" s="57"/>
      <c r="P24" s="38">
        <v>0</v>
      </c>
    </row>
    <row r="25" spans="1:16" s="7" customFormat="1" ht="13.5" customHeight="1" thickBot="1">
      <c r="A25" s="39">
        <v>25</v>
      </c>
      <c r="B25" s="38">
        <v>443</v>
      </c>
      <c r="C25" s="39" t="s">
        <v>69</v>
      </c>
      <c r="D25" s="31" t="s">
        <v>106</v>
      </c>
      <c r="E25" s="29" t="s">
        <v>95</v>
      </c>
      <c r="F25" s="37">
        <v>1</v>
      </c>
      <c r="G25" s="38">
        <v>2</v>
      </c>
      <c r="H25" s="39">
        <v>0</v>
      </c>
      <c r="I25" s="38">
        <v>0</v>
      </c>
      <c r="J25" s="29"/>
      <c r="K25" s="42"/>
      <c r="L25" s="42"/>
      <c r="M25" s="38">
        <v>2</v>
      </c>
      <c r="N25" s="29"/>
      <c r="O25" s="57"/>
      <c r="P25" s="38">
        <v>0</v>
      </c>
    </row>
    <row r="26" spans="1:16" s="7" customFormat="1" ht="18" customHeight="1" thickBot="1">
      <c r="A26" s="80"/>
      <c r="B26" s="81"/>
      <c r="C26" s="190" t="s">
        <v>5</v>
      </c>
      <c r="D26" s="191"/>
      <c r="E26" s="82"/>
      <c r="F26" s="83"/>
      <c r="G26" s="84"/>
      <c r="H26" s="85">
        <f>SUM(H7:H25)</f>
        <v>14</v>
      </c>
      <c r="I26" s="86">
        <f>SUM(I7:I25)</f>
        <v>15</v>
      </c>
      <c r="J26" s="85">
        <f>COUNTA(J7:J25)</f>
        <v>4</v>
      </c>
      <c r="K26" s="87"/>
      <c r="L26" s="87"/>
      <c r="M26" s="88"/>
      <c r="N26" s="85">
        <f>COUNTA(N7:N25)</f>
        <v>16</v>
      </c>
      <c r="O26" s="89"/>
      <c r="P26" s="90"/>
    </row>
  </sheetData>
  <sheetProtection/>
  <mergeCells count="15">
    <mergeCell ref="N5:O5"/>
    <mergeCell ref="E4:E6"/>
    <mergeCell ref="G4:G6"/>
    <mergeCell ref="H4:H6"/>
    <mergeCell ref="J5:L5"/>
    <mergeCell ref="A4:A6"/>
    <mergeCell ref="C4:C6"/>
    <mergeCell ref="D4:D6"/>
    <mergeCell ref="B4:B6"/>
    <mergeCell ref="O2:P2"/>
    <mergeCell ref="C26:D26"/>
    <mergeCell ref="F4:F6"/>
    <mergeCell ref="I4:I6"/>
    <mergeCell ref="J4:M4"/>
    <mergeCell ref="N4:P4"/>
  </mergeCells>
  <printOptions horizontalCentered="1"/>
  <pageMargins left="0.3937007874015748" right="0.3937007874015748" top="0.5905511811023623" bottom="0.5905511811023623" header="0.5118110236220472" footer="0.31496062992125984"/>
  <pageSetup firstPageNumber="174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="102" zoomScaleNormal="102" zoomScaleSheetLayoutView="100" workbookViewId="0" topLeftCell="A16">
      <selection activeCell="E33" sqref="E33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3.625" style="2" customWidth="1"/>
    <col min="6" max="6" width="11.625" style="2" customWidth="1"/>
    <col min="7" max="7" width="8.125" style="2" customWidth="1"/>
    <col min="8" max="8" width="21.625" style="2" customWidth="1"/>
    <col min="9" max="10" width="9.125" style="2" customWidth="1"/>
    <col min="11" max="11" width="21.625" style="18" customWidth="1"/>
    <col min="12" max="20" width="3.375" style="2" customWidth="1"/>
    <col min="21" max="21" width="6.625" style="2" customWidth="1"/>
    <col min="22" max="16384" width="9.00390625" style="2" customWidth="1"/>
  </cols>
  <sheetData>
    <row r="1" spans="1:2" ht="12" thickBot="1">
      <c r="A1" s="18" t="s">
        <v>15</v>
      </c>
      <c r="B1" s="18"/>
    </row>
    <row r="2" spans="1:21" ht="22.5" customHeight="1" thickBot="1">
      <c r="A2" s="4" t="s">
        <v>35</v>
      </c>
      <c r="R2" s="188" t="s">
        <v>69</v>
      </c>
      <c r="S2" s="222"/>
      <c r="T2" s="222"/>
      <c r="U2" s="189"/>
    </row>
    <row r="3" ht="12" thickBot="1"/>
    <row r="4" spans="1:21" s="1" customFormat="1" ht="18" customHeight="1">
      <c r="A4" s="223" t="s">
        <v>27</v>
      </c>
      <c r="B4" s="226" t="s">
        <v>17</v>
      </c>
      <c r="C4" s="229" t="s">
        <v>59</v>
      </c>
      <c r="D4" s="232" t="s">
        <v>60</v>
      </c>
      <c r="E4" s="217" t="s">
        <v>66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9"/>
      <c r="U4" s="235" t="s">
        <v>20</v>
      </c>
    </row>
    <row r="5" spans="1:21" s="1" customFormat="1" ht="18" customHeight="1">
      <c r="A5" s="224"/>
      <c r="B5" s="227"/>
      <c r="C5" s="230"/>
      <c r="D5" s="233"/>
      <c r="E5" s="14"/>
      <c r="F5" s="12"/>
      <c r="G5" s="43"/>
      <c r="H5" s="15"/>
      <c r="I5" s="15"/>
      <c r="J5" s="15"/>
      <c r="K5" s="15"/>
      <c r="L5" s="214" t="s">
        <v>61</v>
      </c>
      <c r="M5" s="215"/>
      <c r="N5" s="215"/>
      <c r="O5" s="215"/>
      <c r="P5" s="215"/>
      <c r="Q5" s="215"/>
      <c r="R5" s="215"/>
      <c r="S5" s="215"/>
      <c r="T5" s="216"/>
      <c r="U5" s="236"/>
    </row>
    <row r="6" spans="1:21" s="1" customFormat="1" ht="18" customHeight="1">
      <c r="A6" s="224"/>
      <c r="B6" s="227"/>
      <c r="C6" s="230"/>
      <c r="D6" s="233"/>
      <c r="E6" s="239" t="s">
        <v>33</v>
      </c>
      <c r="F6" s="9"/>
      <c r="G6" s="220" t="s">
        <v>32</v>
      </c>
      <c r="H6" s="220"/>
      <c r="I6" s="220"/>
      <c r="J6" s="210"/>
      <c r="K6" s="210"/>
      <c r="L6" s="221" t="s">
        <v>179</v>
      </c>
      <c r="M6" s="211"/>
      <c r="N6" s="212"/>
      <c r="O6" s="210" t="s">
        <v>180</v>
      </c>
      <c r="P6" s="211"/>
      <c r="Q6" s="212"/>
      <c r="R6" s="210" t="s">
        <v>181</v>
      </c>
      <c r="S6" s="211"/>
      <c r="T6" s="213"/>
      <c r="U6" s="237"/>
    </row>
    <row r="7" spans="1:21" ht="55.5" customHeight="1">
      <c r="A7" s="225"/>
      <c r="B7" s="228"/>
      <c r="C7" s="231"/>
      <c r="D7" s="234"/>
      <c r="E7" s="240"/>
      <c r="F7" s="10" t="s">
        <v>28</v>
      </c>
      <c r="G7" s="44" t="s">
        <v>29</v>
      </c>
      <c r="H7" s="11" t="s">
        <v>31</v>
      </c>
      <c r="I7" s="11" t="s">
        <v>30</v>
      </c>
      <c r="J7" s="13" t="s">
        <v>62</v>
      </c>
      <c r="K7" s="13" t="s">
        <v>139</v>
      </c>
      <c r="L7" s="22" t="s">
        <v>64</v>
      </c>
      <c r="M7" s="23" t="s">
        <v>63</v>
      </c>
      <c r="N7" s="24" t="s">
        <v>34</v>
      </c>
      <c r="O7" s="25" t="s">
        <v>64</v>
      </c>
      <c r="P7" s="23" t="s">
        <v>63</v>
      </c>
      <c r="Q7" s="26" t="s">
        <v>34</v>
      </c>
      <c r="R7" s="24" t="s">
        <v>64</v>
      </c>
      <c r="S7" s="23" t="s">
        <v>63</v>
      </c>
      <c r="T7" s="24" t="s">
        <v>34</v>
      </c>
      <c r="U7" s="238"/>
    </row>
    <row r="8" spans="1:21" s="7" customFormat="1" ht="39.75" customHeight="1">
      <c r="A8" s="120">
        <v>25</v>
      </c>
      <c r="B8" s="121">
        <v>201</v>
      </c>
      <c r="C8" s="36" t="s">
        <v>69</v>
      </c>
      <c r="D8" s="45" t="s">
        <v>70</v>
      </c>
      <c r="E8" s="30" t="s">
        <v>107</v>
      </c>
      <c r="F8" s="28"/>
      <c r="G8" s="28" t="s">
        <v>140</v>
      </c>
      <c r="H8" s="28" t="s">
        <v>108</v>
      </c>
      <c r="I8" s="28" t="s">
        <v>182</v>
      </c>
      <c r="J8" s="28" t="s">
        <v>183</v>
      </c>
      <c r="K8" s="47" t="s">
        <v>109</v>
      </c>
      <c r="L8" s="36" t="s">
        <v>114</v>
      </c>
      <c r="M8" s="48"/>
      <c r="N8" s="48"/>
      <c r="O8" s="48" t="s">
        <v>114</v>
      </c>
      <c r="P8" s="48"/>
      <c r="Q8" s="48"/>
      <c r="R8" s="48"/>
      <c r="S8" s="48"/>
      <c r="T8" s="35"/>
      <c r="U8" s="131">
        <v>0</v>
      </c>
    </row>
    <row r="9" spans="1:21" s="7" customFormat="1" ht="39.75" customHeight="1">
      <c r="A9" s="120">
        <v>25</v>
      </c>
      <c r="B9" s="121">
        <v>202</v>
      </c>
      <c r="C9" s="36" t="s">
        <v>69</v>
      </c>
      <c r="D9" s="45" t="s">
        <v>72</v>
      </c>
      <c r="E9" s="30" t="s">
        <v>111</v>
      </c>
      <c r="F9" s="28" t="s">
        <v>141</v>
      </c>
      <c r="G9" s="28" t="s">
        <v>142</v>
      </c>
      <c r="H9" s="28" t="s">
        <v>112</v>
      </c>
      <c r="I9" s="28" t="s">
        <v>184</v>
      </c>
      <c r="J9" s="28" t="s">
        <v>184</v>
      </c>
      <c r="K9" s="47" t="s">
        <v>113</v>
      </c>
      <c r="L9" s="36"/>
      <c r="M9" s="48" t="s">
        <v>143</v>
      </c>
      <c r="N9" s="48"/>
      <c r="O9" s="48"/>
      <c r="P9" s="48" t="s">
        <v>143</v>
      </c>
      <c r="Q9" s="48"/>
      <c r="R9" s="48"/>
      <c r="S9" s="48"/>
      <c r="T9" s="35"/>
      <c r="U9" s="131">
        <v>0</v>
      </c>
    </row>
    <row r="10" spans="1:21" s="7" customFormat="1" ht="15" customHeight="1">
      <c r="A10" s="120">
        <v>25</v>
      </c>
      <c r="B10" s="121">
        <v>203</v>
      </c>
      <c r="C10" s="36" t="s">
        <v>69</v>
      </c>
      <c r="D10" s="27" t="s">
        <v>75</v>
      </c>
      <c r="E10" s="30"/>
      <c r="F10" s="28"/>
      <c r="G10" s="28"/>
      <c r="H10" s="28"/>
      <c r="I10" s="28"/>
      <c r="J10" s="28"/>
      <c r="K10" s="45"/>
      <c r="L10" s="36"/>
      <c r="M10" s="48"/>
      <c r="N10" s="48"/>
      <c r="O10" s="48"/>
      <c r="P10" s="48"/>
      <c r="Q10" s="48"/>
      <c r="R10" s="48"/>
      <c r="S10" s="48"/>
      <c r="T10" s="35"/>
      <c r="U10" s="132">
        <v>0</v>
      </c>
    </row>
    <row r="11" spans="1:21" s="7" customFormat="1" ht="15" customHeight="1">
      <c r="A11" s="120">
        <v>25</v>
      </c>
      <c r="B11" s="121">
        <v>204</v>
      </c>
      <c r="C11" s="36" t="s">
        <v>69</v>
      </c>
      <c r="D11" s="27" t="s">
        <v>77</v>
      </c>
      <c r="E11" s="30"/>
      <c r="F11" s="28"/>
      <c r="G11" s="28"/>
      <c r="H11" s="28"/>
      <c r="I11" s="28"/>
      <c r="J11" s="28"/>
      <c r="K11" s="45"/>
      <c r="L11" s="36"/>
      <c r="M11" s="48"/>
      <c r="N11" s="48"/>
      <c r="O11" s="48"/>
      <c r="P11" s="48"/>
      <c r="Q11" s="48"/>
      <c r="R11" s="48"/>
      <c r="S11" s="48"/>
      <c r="T11" s="35"/>
      <c r="U11" s="132">
        <v>0</v>
      </c>
    </row>
    <row r="12" spans="1:21" s="7" customFormat="1" ht="15" customHeight="1">
      <c r="A12" s="120">
        <v>25</v>
      </c>
      <c r="B12" s="121">
        <v>206</v>
      </c>
      <c r="C12" s="36" t="s">
        <v>69</v>
      </c>
      <c r="D12" s="27" t="s">
        <v>79</v>
      </c>
      <c r="E12" s="30"/>
      <c r="F12" s="28"/>
      <c r="G12" s="28"/>
      <c r="H12" s="28"/>
      <c r="I12" s="28"/>
      <c r="J12" s="28"/>
      <c r="K12" s="45"/>
      <c r="L12" s="36"/>
      <c r="M12" s="48"/>
      <c r="N12" s="48"/>
      <c r="O12" s="48"/>
      <c r="P12" s="48"/>
      <c r="Q12" s="48"/>
      <c r="R12" s="48"/>
      <c r="S12" s="48"/>
      <c r="T12" s="35"/>
      <c r="U12" s="132">
        <v>0</v>
      </c>
    </row>
    <row r="13" spans="1:21" s="7" customFormat="1" ht="15" customHeight="1">
      <c r="A13" s="120">
        <v>25</v>
      </c>
      <c r="B13" s="121">
        <v>207</v>
      </c>
      <c r="C13" s="36" t="s">
        <v>69</v>
      </c>
      <c r="D13" s="27" t="s">
        <v>82</v>
      </c>
      <c r="E13" s="30"/>
      <c r="F13" s="28"/>
      <c r="G13" s="28"/>
      <c r="H13" s="28"/>
      <c r="I13" s="28"/>
      <c r="J13" s="28"/>
      <c r="K13" s="45"/>
      <c r="L13" s="36"/>
      <c r="M13" s="48"/>
      <c r="N13" s="48"/>
      <c r="O13" s="48"/>
      <c r="P13" s="48"/>
      <c r="Q13" s="48"/>
      <c r="R13" s="48"/>
      <c r="S13" s="48"/>
      <c r="T13" s="35"/>
      <c r="U13" s="132">
        <v>0</v>
      </c>
    </row>
    <row r="14" spans="1:21" s="7" customFormat="1" ht="15" customHeight="1">
      <c r="A14" s="120">
        <v>25</v>
      </c>
      <c r="B14" s="121">
        <v>208</v>
      </c>
      <c r="C14" s="36" t="s">
        <v>69</v>
      </c>
      <c r="D14" s="27" t="s">
        <v>84</v>
      </c>
      <c r="E14" s="30"/>
      <c r="F14" s="28"/>
      <c r="G14" s="28"/>
      <c r="H14" s="28"/>
      <c r="I14" s="28"/>
      <c r="J14" s="28"/>
      <c r="K14" s="45"/>
      <c r="L14" s="36"/>
      <c r="M14" s="48"/>
      <c r="N14" s="48"/>
      <c r="O14" s="48"/>
      <c r="P14" s="48"/>
      <c r="Q14" s="48"/>
      <c r="R14" s="48"/>
      <c r="S14" s="48"/>
      <c r="T14" s="35"/>
      <c r="U14" s="132">
        <v>0</v>
      </c>
    </row>
    <row r="15" spans="1:21" s="7" customFormat="1" ht="15" customHeight="1">
      <c r="A15" s="120">
        <v>25</v>
      </c>
      <c r="B15" s="121">
        <v>209</v>
      </c>
      <c r="C15" s="36" t="s">
        <v>69</v>
      </c>
      <c r="D15" s="27" t="s">
        <v>85</v>
      </c>
      <c r="E15" s="30"/>
      <c r="F15" s="28"/>
      <c r="G15" s="28"/>
      <c r="H15" s="28"/>
      <c r="I15" s="28"/>
      <c r="J15" s="28"/>
      <c r="K15" s="45"/>
      <c r="L15" s="36"/>
      <c r="M15" s="48"/>
      <c r="N15" s="48"/>
      <c r="O15" s="48"/>
      <c r="P15" s="48"/>
      <c r="Q15" s="48"/>
      <c r="R15" s="48"/>
      <c r="S15" s="48"/>
      <c r="T15" s="35"/>
      <c r="U15" s="132">
        <v>0</v>
      </c>
    </row>
    <row r="16" spans="1:21" s="7" customFormat="1" ht="15" customHeight="1">
      <c r="A16" s="120">
        <v>25</v>
      </c>
      <c r="B16" s="121">
        <v>210</v>
      </c>
      <c r="C16" s="36" t="s">
        <v>69</v>
      </c>
      <c r="D16" s="27" t="s">
        <v>88</v>
      </c>
      <c r="E16" s="30"/>
      <c r="F16" s="28"/>
      <c r="G16" s="28"/>
      <c r="H16" s="28"/>
      <c r="I16" s="28"/>
      <c r="J16" s="28"/>
      <c r="K16" s="45"/>
      <c r="L16" s="36"/>
      <c r="M16" s="48"/>
      <c r="N16" s="48"/>
      <c r="O16" s="48"/>
      <c r="P16" s="48"/>
      <c r="Q16" s="48"/>
      <c r="R16" s="48"/>
      <c r="S16" s="48"/>
      <c r="T16" s="35"/>
      <c r="U16" s="132">
        <v>1</v>
      </c>
    </row>
    <row r="17" spans="1:21" s="7" customFormat="1" ht="15" customHeight="1">
      <c r="A17" s="120">
        <v>25</v>
      </c>
      <c r="B17" s="121">
        <v>211</v>
      </c>
      <c r="C17" s="36" t="s">
        <v>69</v>
      </c>
      <c r="D17" s="27" t="s">
        <v>90</v>
      </c>
      <c r="E17" s="30"/>
      <c r="F17" s="28"/>
      <c r="G17" s="28"/>
      <c r="H17" s="28"/>
      <c r="I17" s="28"/>
      <c r="J17" s="28"/>
      <c r="K17" s="45"/>
      <c r="L17" s="36"/>
      <c r="M17" s="48"/>
      <c r="N17" s="48"/>
      <c r="O17" s="48"/>
      <c r="P17" s="48"/>
      <c r="Q17" s="48"/>
      <c r="R17" s="48"/>
      <c r="S17" s="48"/>
      <c r="T17" s="35"/>
      <c r="U17" s="132">
        <v>0</v>
      </c>
    </row>
    <row r="18" spans="1:21" s="7" customFormat="1" ht="57.75" customHeight="1">
      <c r="A18" s="120">
        <v>25</v>
      </c>
      <c r="B18" s="121">
        <v>212</v>
      </c>
      <c r="C18" s="36" t="s">
        <v>69</v>
      </c>
      <c r="D18" s="27" t="s">
        <v>91</v>
      </c>
      <c r="E18" s="30" t="s">
        <v>120</v>
      </c>
      <c r="F18" s="28" t="s">
        <v>121</v>
      </c>
      <c r="G18" s="28" t="s">
        <v>144</v>
      </c>
      <c r="H18" s="28" t="s">
        <v>122</v>
      </c>
      <c r="I18" s="28" t="s">
        <v>190</v>
      </c>
      <c r="J18" s="28" t="s">
        <v>190</v>
      </c>
      <c r="K18" s="47" t="s">
        <v>200</v>
      </c>
      <c r="L18" s="36" t="s">
        <v>145</v>
      </c>
      <c r="M18" s="48"/>
      <c r="N18" s="48"/>
      <c r="O18" s="48" t="s">
        <v>145</v>
      </c>
      <c r="P18" s="48"/>
      <c r="Q18" s="48"/>
      <c r="R18" s="48"/>
      <c r="S18" s="48"/>
      <c r="T18" s="35"/>
      <c r="U18" s="132">
        <v>0</v>
      </c>
    </row>
    <row r="19" spans="1:21" s="7" customFormat="1" ht="15" customHeight="1">
      <c r="A19" s="120">
        <v>25</v>
      </c>
      <c r="B19" s="121">
        <v>213</v>
      </c>
      <c r="C19" s="36" t="s">
        <v>69</v>
      </c>
      <c r="D19" s="27" t="s">
        <v>93</v>
      </c>
      <c r="E19" s="30"/>
      <c r="F19" s="28"/>
      <c r="G19" s="28"/>
      <c r="H19" s="28"/>
      <c r="I19" s="28"/>
      <c r="J19" s="28"/>
      <c r="K19" s="45"/>
      <c r="L19" s="36"/>
      <c r="M19" s="48"/>
      <c r="N19" s="48"/>
      <c r="O19" s="48"/>
      <c r="P19" s="48"/>
      <c r="Q19" s="48"/>
      <c r="R19" s="48"/>
      <c r="S19" s="48"/>
      <c r="T19" s="35"/>
      <c r="U19" s="132">
        <v>0</v>
      </c>
    </row>
    <row r="20" spans="1:21" s="7" customFormat="1" ht="30" customHeight="1">
      <c r="A20" s="120">
        <v>25</v>
      </c>
      <c r="B20" s="121">
        <v>214</v>
      </c>
      <c r="C20" s="36" t="s">
        <v>69</v>
      </c>
      <c r="D20" s="27" t="s">
        <v>94</v>
      </c>
      <c r="E20" s="30" t="s">
        <v>124</v>
      </c>
      <c r="F20" s="28"/>
      <c r="G20" s="28" t="s">
        <v>146</v>
      </c>
      <c r="H20" s="28" t="s">
        <v>125</v>
      </c>
      <c r="I20" s="28" t="s">
        <v>185</v>
      </c>
      <c r="J20" s="28" t="s">
        <v>186</v>
      </c>
      <c r="K20" s="47" t="s">
        <v>201</v>
      </c>
      <c r="L20" s="36"/>
      <c r="M20" s="48" t="s">
        <v>147</v>
      </c>
      <c r="N20" s="48"/>
      <c r="O20" s="48"/>
      <c r="P20" s="48" t="s">
        <v>147</v>
      </c>
      <c r="Q20" s="48"/>
      <c r="R20" s="48"/>
      <c r="S20" s="48"/>
      <c r="T20" s="35"/>
      <c r="U20" s="132">
        <v>0</v>
      </c>
    </row>
    <row r="21" spans="1:21" s="7" customFormat="1" ht="15" customHeight="1">
      <c r="A21" s="120">
        <v>25</v>
      </c>
      <c r="B21" s="121">
        <v>383</v>
      </c>
      <c r="C21" s="36" t="s">
        <v>69</v>
      </c>
      <c r="D21" s="27" t="s">
        <v>96</v>
      </c>
      <c r="E21" s="30"/>
      <c r="F21" s="28"/>
      <c r="G21" s="20"/>
      <c r="H21" s="28"/>
      <c r="I21" s="28"/>
      <c r="J21" s="27"/>
      <c r="K21" s="27"/>
      <c r="L21" s="36"/>
      <c r="M21" s="48"/>
      <c r="N21" s="48"/>
      <c r="O21" s="48"/>
      <c r="P21" s="48"/>
      <c r="Q21" s="48"/>
      <c r="R21" s="48"/>
      <c r="S21" s="48"/>
      <c r="T21" s="35"/>
      <c r="U21" s="132">
        <v>1</v>
      </c>
    </row>
    <row r="22" spans="1:21" s="7" customFormat="1" ht="15" customHeight="1">
      <c r="A22" s="120">
        <v>25</v>
      </c>
      <c r="B22" s="121">
        <v>384</v>
      </c>
      <c r="C22" s="36" t="s">
        <v>69</v>
      </c>
      <c r="D22" s="27" t="s">
        <v>98</v>
      </c>
      <c r="E22" s="30"/>
      <c r="F22" s="28"/>
      <c r="G22" s="20"/>
      <c r="H22" s="28"/>
      <c r="I22" s="28"/>
      <c r="J22" s="27"/>
      <c r="K22" s="27"/>
      <c r="L22" s="36"/>
      <c r="M22" s="48"/>
      <c r="N22" s="48"/>
      <c r="O22" s="48"/>
      <c r="P22" s="48"/>
      <c r="Q22" s="48"/>
      <c r="R22" s="48"/>
      <c r="S22" s="48"/>
      <c r="T22" s="35"/>
      <c r="U22" s="132">
        <v>0</v>
      </c>
    </row>
    <row r="23" spans="1:21" s="7" customFormat="1" ht="15" customHeight="1">
      <c r="A23" s="120">
        <v>25</v>
      </c>
      <c r="B23" s="121">
        <v>425</v>
      </c>
      <c r="C23" s="36" t="s">
        <v>69</v>
      </c>
      <c r="D23" s="27" t="s">
        <v>101</v>
      </c>
      <c r="E23" s="30"/>
      <c r="F23" s="28"/>
      <c r="G23" s="20"/>
      <c r="H23" s="28"/>
      <c r="I23" s="28"/>
      <c r="J23" s="27"/>
      <c r="K23" s="27"/>
      <c r="L23" s="36"/>
      <c r="M23" s="48"/>
      <c r="N23" s="48"/>
      <c r="O23" s="48"/>
      <c r="P23" s="48"/>
      <c r="Q23" s="48"/>
      <c r="R23" s="48"/>
      <c r="S23" s="48"/>
      <c r="T23" s="35"/>
      <c r="U23" s="132">
        <v>1</v>
      </c>
    </row>
    <row r="24" spans="1:21" s="7" customFormat="1" ht="15" customHeight="1">
      <c r="A24" s="120">
        <v>25</v>
      </c>
      <c r="B24" s="121">
        <v>441</v>
      </c>
      <c r="C24" s="36" t="s">
        <v>69</v>
      </c>
      <c r="D24" s="27" t="s">
        <v>103</v>
      </c>
      <c r="E24" s="30"/>
      <c r="F24" s="28"/>
      <c r="G24" s="20"/>
      <c r="H24" s="28"/>
      <c r="I24" s="28"/>
      <c r="J24" s="27"/>
      <c r="K24" s="27"/>
      <c r="L24" s="36"/>
      <c r="M24" s="48"/>
      <c r="N24" s="48"/>
      <c r="O24" s="48"/>
      <c r="P24" s="48"/>
      <c r="Q24" s="48"/>
      <c r="R24" s="48"/>
      <c r="S24" s="48"/>
      <c r="T24" s="35"/>
      <c r="U24" s="132">
        <v>0</v>
      </c>
    </row>
    <row r="25" spans="1:21" s="7" customFormat="1" ht="15" customHeight="1">
      <c r="A25" s="120">
        <v>25</v>
      </c>
      <c r="B25" s="121">
        <v>442</v>
      </c>
      <c r="C25" s="36" t="s">
        <v>69</v>
      </c>
      <c r="D25" s="27" t="s">
        <v>105</v>
      </c>
      <c r="E25" s="30"/>
      <c r="F25" s="28"/>
      <c r="G25" s="20"/>
      <c r="H25" s="28"/>
      <c r="I25" s="28"/>
      <c r="J25" s="27"/>
      <c r="K25" s="27"/>
      <c r="L25" s="36"/>
      <c r="M25" s="48"/>
      <c r="N25" s="48"/>
      <c r="O25" s="48"/>
      <c r="P25" s="48"/>
      <c r="Q25" s="48"/>
      <c r="R25" s="48"/>
      <c r="S25" s="48"/>
      <c r="T25" s="35"/>
      <c r="U25" s="132">
        <v>0</v>
      </c>
    </row>
    <row r="26" spans="1:21" s="7" customFormat="1" ht="15" customHeight="1" thickBot="1">
      <c r="A26" s="122">
        <v>25</v>
      </c>
      <c r="B26" s="123">
        <v>443</v>
      </c>
      <c r="C26" s="49" t="s">
        <v>69</v>
      </c>
      <c r="D26" s="46" t="s">
        <v>106</v>
      </c>
      <c r="E26" s="51"/>
      <c r="F26" s="52"/>
      <c r="G26" s="33"/>
      <c r="H26" s="52"/>
      <c r="I26" s="52"/>
      <c r="J26" s="46"/>
      <c r="K26" s="46"/>
      <c r="L26" s="49"/>
      <c r="M26" s="50"/>
      <c r="N26" s="50"/>
      <c r="O26" s="50"/>
      <c r="P26" s="50"/>
      <c r="Q26" s="50"/>
      <c r="R26" s="50"/>
      <c r="S26" s="50"/>
      <c r="T26" s="40"/>
      <c r="U26" s="133">
        <v>0</v>
      </c>
    </row>
    <row r="27" spans="1:21" s="7" customFormat="1" ht="18" customHeight="1" thickBot="1">
      <c r="A27" s="124"/>
      <c r="B27" s="125"/>
      <c r="C27" s="190" t="s">
        <v>5</v>
      </c>
      <c r="D27" s="190"/>
      <c r="E27" s="126">
        <f>COUNTA(E8:E26)</f>
        <v>4</v>
      </c>
      <c r="F27" s="91"/>
      <c r="G27" s="91"/>
      <c r="H27" s="91"/>
      <c r="I27" s="91"/>
      <c r="J27" s="92"/>
      <c r="K27" s="92"/>
      <c r="L27" s="127">
        <f aca="true" t="shared" si="0" ref="L27:T27">COUNTA(L8:L26)</f>
        <v>2</v>
      </c>
      <c r="M27" s="128">
        <f t="shared" si="0"/>
        <v>2</v>
      </c>
      <c r="N27" s="128">
        <f t="shared" si="0"/>
        <v>0</v>
      </c>
      <c r="O27" s="128">
        <f t="shared" si="0"/>
        <v>2</v>
      </c>
      <c r="P27" s="128">
        <f t="shared" si="0"/>
        <v>2</v>
      </c>
      <c r="Q27" s="128">
        <f t="shared" si="0"/>
        <v>0</v>
      </c>
      <c r="R27" s="128">
        <f t="shared" si="0"/>
        <v>0</v>
      </c>
      <c r="S27" s="128">
        <f t="shared" si="0"/>
        <v>0</v>
      </c>
      <c r="T27" s="129">
        <f t="shared" si="0"/>
        <v>0</v>
      </c>
      <c r="U27" s="130">
        <f>SUM(U8:U26)</f>
        <v>3</v>
      </c>
    </row>
    <row r="28" ht="13.5" customHeight="1">
      <c r="E28" s="175" t="s">
        <v>123</v>
      </c>
    </row>
  </sheetData>
  <sheetProtection/>
  <mergeCells count="14">
    <mergeCell ref="R2:U2"/>
    <mergeCell ref="C27:D27"/>
    <mergeCell ref="A4:A7"/>
    <mergeCell ref="B4:B7"/>
    <mergeCell ref="C4:C7"/>
    <mergeCell ref="D4:D7"/>
    <mergeCell ref="U4:U7"/>
    <mergeCell ref="E6:E7"/>
    <mergeCell ref="O6:Q6"/>
    <mergeCell ref="R6:T6"/>
    <mergeCell ref="L5:T5"/>
    <mergeCell ref="E4:T4"/>
    <mergeCell ref="G6:K6"/>
    <mergeCell ref="L6:N6"/>
  </mergeCells>
  <printOptions horizontalCentered="1"/>
  <pageMargins left="0.3937007874015748" right="0.3937007874015748" top="0.5905511811023623" bottom="0.5905511811023623" header="0.5118110236220472" footer="0.31496062992125984"/>
  <pageSetup firstPageNumber="175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11.75390625" style="2" customWidth="1"/>
    <col min="6" max="6" width="45.625" style="2" customWidth="1"/>
    <col min="7" max="8" width="5.125" style="34" customWidth="1"/>
    <col min="9" max="19" width="6.625" style="2" customWidth="1"/>
    <col min="20" max="16384" width="9.00390625" style="2" customWidth="1"/>
  </cols>
  <sheetData>
    <row r="1" ht="12" thickBot="1">
      <c r="A1" s="2" t="s">
        <v>22</v>
      </c>
    </row>
    <row r="2" spans="1:19" ht="19.5" customHeight="1" thickBot="1">
      <c r="A2" s="4" t="s">
        <v>38</v>
      </c>
      <c r="E2" s="5"/>
      <c r="Q2" s="188" t="s">
        <v>69</v>
      </c>
      <c r="R2" s="222"/>
      <c r="S2" s="189"/>
    </row>
    <row r="3" ht="12" thickBot="1"/>
    <row r="4" spans="1:19" s="1" customFormat="1" ht="13.5" customHeight="1">
      <c r="A4" s="223" t="s">
        <v>27</v>
      </c>
      <c r="B4" s="226" t="s">
        <v>17</v>
      </c>
      <c r="C4" s="229" t="s">
        <v>0</v>
      </c>
      <c r="D4" s="232" t="s">
        <v>18</v>
      </c>
      <c r="E4" s="241" t="s">
        <v>197</v>
      </c>
      <c r="F4" s="242"/>
      <c r="G4" s="242"/>
      <c r="H4" s="243"/>
      <c r="I4" s="244" t="s">
        <v>37</v>
      </c>
      <c r="J4" s="245"/>
      <c r="K4" s="245"/>
      <c r="L4" s="245"/>
      <c r="M4" s="245"/>
      <c r="N4" s="245"/>
      <c r="O4" s="245"/>
      <c r="P4" s="245"/>
      <c r="Q4" s="245"/>
      <c r="R4" s="245"/>
      <c r="S4" s="246"/>
    </row>
    <row r="5" spans="1:19" s="18" customFormat="1" ht="12" customHeight="1">
      <c r="A5" s="224"/>
      <c r="B5" s="227"/>
      <c r="C5" s="230"/>
      <c r="D5" s="233"/>
      <c r="E5" s="253" t="s">
        <v>51</v>
      </c>
      <c r="F5" s="259" t="s">
        <v>148</v>
      </c>
      <c r="G5" s="261" t="s">
        <v>6</v>
      </c>
      <c r="H5" s="257" t="s">
        <v>198</v>
      </c>
      <c r="I5" s="253" t="s">
        <v>149</v>
      </c>
      <c r="J5" s="249" t="s">
        <v>23</v>
      </c>
      <c r="K5" s="19" t="s">
        <v>150</v>
      </c>
      <c r="L5" s="247" t="s">
        <v>151</v>
      </c>
      <c r="M5" s="255" t="s">
        <v>25</v>
      </c>
      <c r="N5" s="249" t="s">
        <v>50</v>
      </c>
      <c r="O5" s="19" t="s">
        <v>152</v>
      </c>
      <c r="P5" s="247" t="s">
        <v>151</v>
      </c>
      <c r="Q5" s="249" t="s">
        <v>24</v>
      </c>
      <c r="R5" s="19" t="s">
        <v>150</v>
      </c>
      <c r="S5" s="251" t="s">
        <v>151</v>
      </c>
    </row>
    <row r="6" spans="1:19" s="1" customFormat="1" ht="84" customHeight="1">
      <c r="A6" s="225"/>
      <c r="B6" s="228"/>
      <c r="C6" s="231"/>
      <c r="D6" s="234"/>
      <c r="E6" s="231"/>
      <c r="F6" s="260"/>
      <c r="G6" s="262"/>
      <c r="H6" s="258"/>
      <c r="I6" s="231"/>
      <c r="J6" s="254"/>
      <c r="K6" s="53" t="s">
        <v>153</v>
      </c>
      <c r="L6" s="248"/>
      <c r="M6" s="256"/>
      <c r="N6" s="250"/>
      <c r="O6" s="54" t="s">
        <v>154</v>
      </c>
      <c r="P6" s="248"/>
      <c r="Q6" s="254"/>
      <c r="R6" s="55" t="s">
        <v>155</v>
      </c>
      <c r="S6" s="252"/>
    </row>
    <row r="7" spans="1:19" s="7" customFormat="1" ht="15" customHeight="1">
      <c r="A7" s="134">
        <v>25</v>
      </c>
      <c r="B7" s="70">
        <v>201</v>
      </c>
      <c r="C7" s="39" t="s">
        <v>69</v>
      </c>
      <c r="D7" s="68" t="s">
        <v>70</v>
      </c>
      <c r="E7" s="93">
        <v>36060</v>
      </c>
      <c r="F7" s="94" t="s">
        <v>110</v>
      </c>
      <c r="G7" s="95">
        <v>2</v>
      </c>
      <c r="H7" s="70">
        <v>1</v>
      </c>
      <c r="I7" s="139">
        <v>1</v>
      </c>
      <c r="J7" s="140">
        <v>2</v>
      </c>
      <c r="K7" s="140">
        <v>0</v>
      </c>
      <c r="L7" s="147">
        <f>IF(J7=""," ",ROUND(K7/J7*100,1))</f>
        <v>0</v>
      </c>
      <c r="M7" s="143"/>
      <c r="N7" s="144"/>
      <c r="O7" s="140"/>
      <c r="P7" s="147" t="str">
        <f>IF(N7=""," ",ROUND(O7/N7*100,1))</f>
        <v> </v>
      </c>
      <c r="Q7" s="143">
        <v>710</v>
      </c>
      <c r="R7" s="140">
        <v>53</v>
      </c>
      <c r="S7" s="149">
        <f aca="true" t="shared" si="0" ref="S7:S26">IF(Q7=""," ",ROUND(R7/Q7*100,1))</f>
        <v>7.5</v>
      </c>
    </row>
    <row r="8" spans="1:19" s="7" customFormat="1" ht="15" customHeight="1">
      <c r="A8" s="134">
        <v>25</v>
      </c>
      <c r="B8" s="70">
        <v>202</v>
      </c>
      <c r="C8" s="39" t="s">
        <v>69</v>
      </c>
      <c r="D8" s="68" t="s">
        <v>72</v>
      </c>
      <c r="E8" s="96"/>
      <c r="F8" s="94"/>
      <c r="G8" s="95"/>
      <c r="H8" s="70"/>
      <c r="I8" s="139">
        <v>1</v>
      </c>
      <c r="J8" s="140">
        <v>2</v>
      </c>
      <c r="K8" s="140">
        <v>0</v>
      </c>
      <c r="L8" s="147">
        <f>IF(J8=""," ",ROUND(K8/J8*100,1))</f>
        <v>0</v>
      </c>
      <c r="M8" s="143"/>
      <c r="N8" s="144"/>
      <c r="O8" s="140"/>
      <c r="P8" s="147" t="str">
        <f>IF(N8=""," ",ROUND(O8/N8*100,1))</f>
        <v> </v>
      </c>
      <c r="Q8" s="143">
        <v>318</v>
      </c>
      <c r="R8" s="140">
        <v>8</v>
      </c>
      <c r="S8" s="149">
        <f t="shared" si="0"/>
        <v>2.5</v>
      </c>
    </row>
    <row r="9" spans="1:19" s="7" customFormat="1" ht="15" customHeight="1">
      <c r="A9" s="134">
        <v>25</v>
      </c>
      <c r="B9" s="70">
        <v>203</v>
      </c>
      <c r="C9" s="39" t="s">
        <v>69</v>
      </c>
      <c r="D9" s="31" t="s">
        <v>75</v>
      </c>
      <c r="E9" s="39"/>
      <c r="F9" s="94"/>
      <c r="G9" s="95"/>
      <c r="H9" s="70"/>
      <c r="I9" s="139">
        <v>1</v>
      </c>
      <c r="J9" s="140">
        <v>0</v>
      </c>
      <c r="K9" s="140">
        <v>0</v>
      </c>
      <c r="L9" s="147">
        <v>0</v>
      </c>
      <c r="M9" s="143"/>
      <c r="N9" s="144"/>
      <c r="O9" s="140"/>
      <c r="P9" s="147" t="str">
        <f aca="true" t="shared" si="1" ref="P9:P19">IF(N9=""," ",ROUND(O9/N9*100,1))</f>
        <v> </v>
      </c>
      <c r="Q9" s="143">
        <v>425</v>
      </c>
      <c r="R9" s="140">
        <v>1</v>
      </c>
      <c r="S9" s="149">
        <f t="shared" si="0"/>
        <v>0.2</v>
      </c>
    </row>
    <row r="10" spans="1:19" s="7" customFormat="1" ht="15" customHeight="1">
      <c r="A10" s="134">
        <v>25</v>
      </c>
      <c r="B10" s="70">
        <v>204</v>
      </c>
      <c r="C10" s="39" t="s">
        <v>69</v>
      </c>
      <c r="D10" s="31" t="s">
        <v>77</v>
      </c>
      <c r="E10" s="39"/>
      <c r="F10" s="94"/>
      <c r="G10" s="95"/>
      <c r="H10" s="70"/>
      <c r="I10" s="139">
        <v>1</v>
      </c>
      <c r="J10" s="140">
        <v>0</v>
      </c>
      <c r="K10" s="140">
        <v>0</v>
      </c>
      <c r="L10" s="147">
        <v>0</v>
      </c>
      <c r="M10" s="143"/>
      <c r="N10" s="144"/>
      <c r="O10" s="140"/>
      <c r="P10" s="147" t="str">
        <f t="shared" si="1"/>
        <v> </v>
      </c>
      <c r="Q10" s="143">
        <v>163</v>
      </c>
      <c r="R10" s="140">
        <v>0</v>
      </c>
      <c r="S10" s="149">
        <f t="shared" si="0"/>
        <v>0</v>
      </c>
    </row>
    <row r="11" spans="1:19" s="7" customFormat="1" ht="15" customHeight="1">
      <c r="A11" s="134">
        <v>25</v>
      </c>
      <c r="B11" s="70">
        <v>206</v>
      </c>
      <c r="C11" s="39" t="s">
        <v>69</v>
      </c>
      <c r="D11" s="31" t="s">
        <v>79</v>
      </c>
      <c r="E11" s="39"/>
      <c r="F11" s="94"/>
      <c r="G11" s="95"/>
      <c r="H11" s="70"/>
      <c r="I11" s="139">
        <v>1</v>
      </c>
      <c r="J11" s="140">
        <v>1</v>
      </c>
      <c r="K11" s="140">
        <v>1</v>
      </c>
      <c r="L11" s="147">
        <f>IF(J11=""," ",ROUND(K11/J11*100,1))</f>
        <v>100</v>
      </c>
      <c r="M11" s="143"/>
      <c r="N11" s="144"/>
      <c r="O11" s="140"/>
      <c r="P11" s="147" t="str">
        <f t="shared" si="1"/>
        <v> </v>
      </c>
      <c r="Q11" s="143">
        <v>206</v>
      </c>
      <c r="R11" s="140">
        <v>12</v>
      </c>
      <c r="S11" s="149">
        <f t="shared" si="0"/>
        <v>5.8</v>
      </c>
    </row>
    <row r="12" spans="1:19" s="7" customFormat="1" ht="15" customHeight="1">
      <c r="A12" s="134">
        <v>25</v>
      </c>
      <c r="B12" s="70">
        <v>207</v>
      </c>
      <c r="C12" s="39" t="s">
        <v>69</v>
      </c>
      <c r="D12" s="31" t="s">
        <v>82</v>
      </c>
      <c r="E12" s="39"/>
      <c r="F12" s="94"/>
      <c r="G12" s="95"/>
      <c r="H12" s="70"/>
      <c r="I12" s="139">
        <v>1</v>
      </c>
      <c r="J12" s="140">
        <v>1</v>
      </c>
      <c r="K12" s="140">
        <v>0</v>
      </c>
      <c r="L12" s="147">
        <f>IF(J12=""," ",ROUND(K12/J12*100,1))</f>
        <v>0</v>
      </c>
      <c r="M12" s="143"/>
      <c r="N12" s="144"/>
      <c r="O12" s="140"/>
      <c r="P12" s="147" t="str">
        <f t="shared" si="1"/>
        <v> </v>
      </c>
      <c r="Q12" s="143">
        <v>70</v>
      </c>
      <c r="R12" s="140">
        <v>0</v>
      </c>
      <c r="S12" s="149">
        <f t="shared" si="0"/>
        <v>0</v>
      </c>
    </row>
    <row r="13" spans="1:19" s="7" customFormat="1" ht="15" customHeight="1">
      <c r="A13" s="134">
        <v>25</v>
      </c>
      <c r="B13" s="70">
        <v>208</v>
      </c>
      <c r="C13" s="39" t="s">
        <v>69</v>
      </c>
      <c r="D13" s="31" t="s">
        <v>84</v>
      </c>
      <c r="E13" s="93">
        <v>37337</v>
      </c>
      <c r="F13" s="94" t="s">
        <v>117</v>
      </c>
      <c r="G13" s="95">
        <v>2</v>
      </c>
      <c r="H13" s="70">
        <v>1</v>
      </c>
      <c r="I13" s="139">
        <v>1</v>
      </c>
      <c r="J13" s="140">
        <v>1</v>
      </c>
      <c r="K13" s="140">
        <v>0</v>
      </c>
      <c r="L13" s="147">
        <f>IF(J13=""," ",ROUND(K13/J13*100,1))</f>
        <v>0</v>
      </c>
      <c r="M13" s="143"/>
      <c r="N13" s="144"/>
      <c r="O13" s="140"/>
      <c r="P13" s="147" t="str">
        <f t="shared" si="1"/>
        <v> </v>
      </c>
      <c r="Q13" s="143">
        <v>122</v>
      </c>
      <c r="R13" s="140">
        <v>13</v>
      </c>
      <c r="S13" s="149">
        <f t="shared" si="0"/>
        <v>10.7</v>
      </c>
    </row>
    <row r="14" spans="1:19" s="7" customFormat="1" ht="15" customHeight="1">
      <c r="A14" s="134">
        <v>25</v>
      </c>
      <c r="B14" s="70">
        <v>209</v>
      </c>
      <c r="C14" s="39" t="s">
        <v>69</v>
      </c>
      <c r="D14" s="31" t="s">
        <v>85</v>
      </c>
      <c r="E14" s="39"/>
      <c r="F14" s="94"/>
      <c r="G14" s="95"/>
      <c r="H14" s="70"/>
      <c r="I14" s="139">
        <v>1</v>
      </c>
      <c r="J14" s="140">
        <v>1</v>
      </c>
      <c r="K14" s="140">
        <v>0</v>
      </c>
      <c r="L14" s="147">
        <f>IF(J14=""," ",ROUND(K14/J14*100,1))</f>
        <v>0</v>
      </c>
      <c r="M14" s="143"/>
      <c r="N14" s="144"/>
      <c r="O14" s="140"/>
      <c r="P14" s="147" t="str">
        <f t="shared" si="1"/>
        <v> </v>
      </c>
      <c r="Q14" s="143">
        <v>199</v>
      </c>
      <c r="R14" s="140">
        <v>3</v>
      </c>
      <c r="S14" s="149">
        <f t="shared" si="0"/>
        <v>1.5</v>
      </c>
    </row>
    <row r="15" spans="1:19" s="7" customFormat="1" ht="15" customHeight="1">
      <c r="A15" s="134">
        <v>25</v>
      </c>
      <c r="B15" s="70">
        <v>210</v>
      </c>
      <c r="C15" s="39" t="s">
        <v>69</v>
      </c>
      <c r="D15" s="31" t="s">
        <v>88</v>
      </c>
      <c r="E15" s="39"/>
      <c r="F15" s="94"/>
      <c r="G15" s="95"/>
      <c r="H15" s="70"/>
      <c r="I15" s="139">
        <v>1</v>
      </c>
      <c r="J15" s="140">
        <v>0</v>
      </c>
      <c r="K15" s="140">
        <v>0</v>
      </c>
      <c r="L15" s="147">
        <v>0</v>
      </c>
      <c r="M15" s="143"/>
      <c r="N15" s="144"/>
      <c r="O15" s="140"/>
      <c r="P15" s="147" t="str">
        <f t="shared" si="1"/>
        <v> </v>
      </c>
      <c r="Q15" s="143">
        <v>89</v>
      </c>
      <c r="R15" s="140">
        <v>2</v>
      </c>
      <c r="S15" s="149">
        <f t="shared" si="0"/>
        <v>2.2</v>
      </c>
    </row>
    <row r="16" spans="1:19" s="7" customFormat="1" ht="15" customHeight="1">
      <c r="A16" s="134">
        <v>25</v>
      </c>
      <c r="B16" s="70">
        <v>211</v>
      </c>
      <c r="C16" s="39" t="s">
        <v>69</v>
      </c>
      <c r="D16" s="31" t="s">
        <v>90</v>
      </c>
      <c r="E16" s="39"/>
      <c r="F16" s="94"/>
      <c r="G16" s="95"/>
      <c r="H16" s="70"/>
      <c r="I16" s="139">
        <v>1</v>
      </c>
      <c r="J16" s="140">
        <v>1</v>
      </c>
      <c r="K16" s="140">
        <v>0</v>
      </c>
      <c r="L16" s="147">
        <f>IF(J16=""," ",ROUND(K16/J16*100,1))</f>
        <v>0</v>
      </c>
      <c r="M16" s="143"/>
      <c r="N16" s="144"/>
      <c r="O16" s="140"/>
      <c r="P16" s="147" t="str">
        <f t="shared" si="1"/>
        <v> </v>
      </c>
      <c r="Q16" s="143">
        <v>43</v>
      </c>
      <c r="R16" s="140">
        <v>0</v>
      </c>
      <c r="S16" s="149">
        <f t="shared" si="0"/>
        <v>0</v>
      </c>
    </row>
    <row r="17" spans="1:19" s="7" customFormat="1" ht="15" customHeight="1">
      <c r="A17" s="134">
        <v>25</v>
      </c>
      <c r="B17" s="70">
        <v>212</v>
      </c>
      <c r="C17" s="39" t="s">
        <v>69</v>
      </c>
      <c r="D17" s="31" t="s">
        <v>91</v>
      </c>
      <c r="E17" s="39"/>
      <c r="F17" s="94"/>
      <c r="G17" s="95"/>
      <c r="H17" s="70"/>
      <c r="I17" s="139">
        <v>1</v>
      </c>
      <c r="J17" s="140">
        <v>1</v>
      </c>
      <c r="K17" s="140">
        <v>0</v>
      </c>
      <c r="L17" s="147">
        <f>IF(J17=""," ",ROUND(K17/J17*100,1))</f>
        <v>0</v>
      </c>
      <c r="M17" s="143"/>
      <c r="N17" s="144"/>
      <c r="O17" s="140"/>
      <c r="P17" s="147" t="str">
        <f t="shared" si="1"/>
        <v> </v>
      </c>
      <c r="Q17" s="143">
        <v>199</v>
      </c>
      <c r="R17" s="140">
        <v>2</v>
      </c>
      <c r="S17" s="149">
        <f t="shared" si="0"/>
        <v>1</v>
      </c>
    </row>
    <row r="18" spans="1:19" s="7" customFormat="1" ht="15" customHeight="1">
      <c r="A18" s="134">
        <v>25</v>
      </c>
      <c r="B18" s="70">
        <v>213</v>
      </c>
      <c r="C18" s="39" t="s">
        <v>69</v>
      </c>
      <c r="D18" s="31" t="s">
        <v>93</v>
      </c>
      <c r="E18" s="39"/>
      <c r="F18" s="94"/>
      <c r="G18" s="95"/>
      <c r="H18" s="70"/>
      <c r="I18" s="139">
        <v>1</v>
      </c>
      <c r="J18" s="140">
        <v>1</v>
      </c>
      <c r="K18" s="140">
        <v>0</v>
      </c>
      <c r="L18" s="147">
        <f>IF(J18=""," ",ROUND(K18/J18*100,1))</f>
        <v>0</v>
      </c>
      <c r="M18" s="143"/>
      <c r="N18" s="144"/>
      <c r="O18" s="140"/>
      <c r="P18" s="147" t="str">
        <f t="shared" si="1"/>
        <v> </v>
      </c>
      <c r="Q18" s="143">
        <v>388</v>
      </c>
      <c r="R18" s="140">
        <v>3</v>
      </c>
      <c r="S18" s="149">
        <f t="shared" si="0"/>
        <v>0.8</v>
      </c>
    </row>
    <row r="19" spans="1:19" s="7" customFormat="1" ht="15" customHeight="1">
      <c r="A19" s="134">
        <v>25</v>
      </c>
      <c r="B19" s="70">
        <v>214</v>
      </c>
      <c r="C19" s="39" t="s">
        <v>69</v>
      </c>
      <c r="D19" s="31" t="s">
        <v>94</v>
      </c>
      <c r="E19" s="39"/>
      <c r="F19" s="94"/>
      <c r="G19" s="95"/>
      <c r="H19" s="70"/>
      <c r="I19" s="139">
        <v>1</v>
      </c>
      <c r="J19" s="140">
        <v>0</v>
      </c>
      <c r="K19" s="140">
        <v>0</v>
      </c>
      <c r="L19" s="147">
        <v>0</v>
      </c>
      <c r="M19" s="143"/>
      <c r="N19" s="144"/>
      <c r="O19" s="140"/>
      <c r="P19" s="147" t="str">
        <f t="shared" si="1"/>
        <v> </v>
      </c>
      <c r="Q19" s="143">
        <v>105</v>
      </c>
      <c r="R19" s="140">
        <v>1</v>
      </c>
      <c r="S19" s="149">
        <f t="shared" si="0"/>
        <v>1</v>
      </c>
    </row>
    <row r="20" spans="1:19" s="7" customFormat="1" ht="15" customHeight="1">
      <c r="A20" s="134">
        <v>25</v>
      </c>
      <c r="B20" s="70">
        <v>383</v>
      </c>
      <c r="C20" s="39" t="s">
        <v>69</v>
      </c>
      <c r="D20" s="31" t="s">
        <v>96</v>
      </c>
      <c r="E20" s="39"/>
      <c r="F20" s="94"/>
      <c r="G20" s="95"/>
      <c r="H20" s="70"/>
      <c r="I20" s="139"/>
      <c r="J20" s="140"/>
      <c r="K20" s="140"/>
      <c r="L20" s="147" t="str">
        <f aca="true" t="shared" si="2" ref="L20:L26">IF(J20=""," ",ROUND(K20/J20*100,1))</f>
        <v> </v>
      </c>
      <c r="M20" s="143">
        <v>1</v>
      </c>
      <c r="N20" s="144">
        <v>1</v>
      </c>
      <c r="O20" s="140">
        <v>0</v>
      </c>
      <c r="P20" s="147">
        <f>IF(N20=""," ",ROUND(O20/N20*100,1))</f>
        <v>0</v>
      </c>
      <c r="Q20" s="143">
        <v>83</v>
      </c>
      <c r="R20" s="140">
        <v>1</v>
      </c>
      <c r="S20" s="149">
        <f t="shared" si="0"/>
        <v>1.2</v>
      </c>
    </row>
    <row r="21" spans="1:19" s="7" customFormat="1" ht="15" customHeight="1">
      <c r="A21" s="134">
        <v>25</v>
      </c>
      <c r="B21" s="70">
        <v>384</v>
      </c>
      <c r="C21" s="39" t="s">
        <v>69</v>
      </c>
      <c r="D21" s="31" t="s">
        <v>98</v>
      </c>
      <c r="E21" s="39"/>
      <c r="F21" s="94"/>
      <c r="G21" s="95"/>
      <c r="H21" s="70"/>
      <c r="I21" s="139"/>
      <c r="J21" s="140"/>
      <c r="K21" s="140"/>
      <c r="L21" s="147" t="str">
        <f t="shared" si="2"/>
        <v> </v>
      </c>
      <c r="M21" s="143">
        <v>1</v>
      </c>
      <c r="N21" s="140">
        <v>1</v>
      </c>
      <c r="O21" s="140">
        <v>0</v>
      </c>
      <c r="P21" s="147">
        <v>0</v>
      </c>
      <c r="Q21" s="143">
        <v>33</v>
      </c>
      <c r="R21" s="140">
        <v>0</v>
      </c>
      <c r="S21" s="149">
        <f t="shared" si="0"/>
        <v>0</v>
      </c>
    </row>
    <row r="22" spans="1:19" s="7" customFormat="1" ht="15" customHeight="1">
      <c r="A22" s="134">
        <v>25</v>
      </c>
      <c r="B22" s="70">
        <v>425</v>
      </c>
      <c r="C22" s="39" t="s">
        <v>69</v>
      </c>
      <c r="D22" s="31" t="s">
        <v>101</v>
      </c>
      <c r="E22" s="39"/>
      <c r="F22" s="94"/>
      <c r="G22" s="95"/>
      <c r="H22" s="70"/>
      <c r="I22" s="139"/>
      <c r="J22" s="140"/>
      <c r="K22" s="140"/>
      <c r="L22" s="147" t="str">
        <f t="shared" si="2"/>
        <v> </v>
      </c>
      <c r="M22" s="143">
        <v>1</v>
      </c>
      <c r="N22" s="144">
        <v>1</v>
      </c>
      <c r="O22" s="140">
        <v>0</v>
      </c>
      <c r="P22" s="147">
        <f>IF(N22=""," ",ROUND(O22/N22*100,1))</f>
        <v>0</v>
      </c>
      <c r="Q22" s="143">
        <v>59</v>
      </c>
      <c r="R22" s="140">
        <v>0</v>
      </c>
      <c r="S22" s="149">
        <f t="shared" si="0"/>
        <v>0</v>
      </c>
    </row>
    <row r="23" spans="1:19" s="7" customFormat="1" ht="15" customHeight="1">
      <c r="A23" s="134">
        <v>25</v>
      </c>
      <c r="B23" s="70">
        <v>441</v>
      </c>
      <c r="C23" s="39" t="s">
        <v>69</v>
      </c>
      <c r="D23" s="31" t="s">
        <v>103</v>
      </c>
      <c r="E23" s="39"/>
      <c r="F23" s="94"/>
      <c r="G23" s="95"/>
      <c r="H23" s="70"/>
      <c r="I23" s="139"/>
      <c r="J23" s="140"/>
      <c r="K23" s="140"/>
      <c r="L23" s="147" t="str">
        <f t="shared" si="2"/>
        <v> </v>
      </c>
      <c r="M23" s="143">
        <v>1</v>
      </c>
      <c r="N23" s="140">
        <v>0</v>
      </c>
      <c r="O23" s="140">
        <v>0</v>
      </c>
      <c r="P23" s="147">
        <v>0</v>
      </c>
      <c r="Q23" s="143">
        <v>16</v>
      </c>
      <c r="R23" s="140">
        <v>0</v>
      </c>
      <c r="S23" s="149">
        <f t="shared" si="0"/>
        <v>0</v>
      </c>
    </row>
    <row r="24" spans="1:19" s="7" customFormat="1" ht="15" customHeight="1">
      <c r="A24" s="134">
        <v>25</v>
      </c>
      <c r="B24" s="70">
        <v>442</v>
      </c>
      <c r="C24" s="39" t="s">
        <v>69</v>
      </c>
      <c r="D24" s="31" t="s">
        <v>105</v>
      </c>
      <c r="E24" s="39"/>
      <c r="F24" s="94"/>
      <c r="G24" s="95"/>
      <c r="H24" s="70"/>
      <c r="I24" s="139"/>
      <c r="J24" s="140"/>
      <c r="K24" s="140"/>
      <c r="L24" s="147" t="str">
        <f t="shared" si="2"/>
        <v> </v>
      </c>
      <c r="M24" s="143">
        <v>1</v>
      </c>
      <c r="N24" s="140">
        <v>0</v>
      </c>
      <c r="O24" s="140">
        <v>0</v>
      </c>
      <c r="P24" s="147">
        <v>0</v>
      </c>
      <c r="Q24" s="143">
        <v>13</v>
      </c>
      <c r="R24" s="140">
        <v>0</v>
      </c>
      <c r="S24" s="149">
        <f t="shared" si="0"/>
        <v>0</v>
      </c>
    </row>
    <row r="25" spans="1:19" s="7" customFormat="1" ht="15" customHeight="1" thickBot="1">
      <c r="A25" s="134">
        <v>25</v>
      </c>
      <c r="B25" s="70">
        <v>443</v>
      </c>
      <c r="C25" s="39" t="s">
        <v>69</v>
      </c>
      <c r="D25" s="31" t="s">
        <v>106</v>
      </c>
      <c r="E25" s="39"/>
      <c r="F25" s="94"/>
      <c r="G25" s="95"/>
      <c r="H25" s="70"/>
      <c r="I25" s="139"/>
      <c r="J25" s="140"/>
      <c r="K25" s="140"/>
      <c r="L25" s="147" t="str">
        <f t="shared" si="2"/>
        <v> </v>
      </c>
      <c r="M25" s="143">
        <v>1</v>
      </c>
      <c r="N25" s="140">
        <v>0</v>
      </c>
      <c r="O25" s="140">
        <v>0</v>
      </c>
      <c r="P25" s="147">
        <v>0</v>
      </c>
      <c r="Q25" s="143">
        <v>46</v>
      </c>
      <c r="R25" s="140">
        <v>0</v>
      </c>
      <c r="S25" s="149">
        <f t="shared" si="0"/>
        <v>0</v>
      </c>
    </row>
    <row r="26" spans="1:19" s="7" customFormat="1" ht="18" customHeight="1" thickBot="1">
      <c r="A26" s="124"/>
      <c r="B26" s="125"/>
      <c r="C26" s="190" t="s">
        <v>5</v>
      </c>
      <c r="D26" s="190"/>
      <c r="E26" s="82"/>
      <c r="F26" s="135">
        <f>COUNTA(F7:F25)</f>
        <v>2</v>
      </c>
      <c r="G26" s="136"/>
      <c r="H26" s="129">
        <f>SUM(H7:H25)</f>
        <v>2</v>
      </c>
      <c r="I26" s="141">
        <f>COUNTA(I7:I25)</f>
        <v>13</v>
      </c>
      <c r="J26" s="142">
        <f>SUM(J7:J25)</f>
        <v>11</v>
      </c>
      <c r="K26" s="142">
        <f>SUM(K7:K25)</f>
        <v>1</v>
      </c>
      <c r="L26" s="148">
        <f t="shared" si="2"/>
        <v>9.1</v>
      </c>
      <c r="M26" s="145">
        <f>COUNTA(M7:M25)</f>
        <v>6</v>
      </c>
      <c r="N26" s="142">
        <f>SUM(N7:N25)</f>
        <v>3</v>
      </c>
      <c r="O26" s="142">
        <f>SUM(O7:O25)</f>
        <v>0</v>
      </c>
      <c r="P26" s="148">
        <f>IF(N26=""," ",ROUND(O26/N26*100,1))</f>
        <v>0</v>
      </c>
      <c r="Q26" s="146">
        <f>SUM(Q7:Q25)</f>
        <v>3287</v>
      </c>
      <c r="R26" s="142">
        <f>SUM(R7:R25)</f>
        <v>99</v>
      </c>
      <c r="S26" s="150">
        <f t="shared" si="0"/>
        <v>3</v>
      </c>
    </row>
  </sheetData>
  <sheetProtection/>
  <mergeCells count="20">
    <mergeCell ref="J5:J6"/>
    <mergeCell ref="A4:A6"/>
    <mergeCell ref="B4:B6"/>
    <mergeCell ref="C4:C6"/>
    <mergeCell ref="D4:D6"/>
    <mergeCell ref="C26:D26"/>
    <mergeCell ref="H5:H6"/>
    <mergeCell ref="E5:E6"/>
    <mergeCell ref="F5:F6"/>
    <mergeCell ref="G5:G6"/>
    <mergeCell ref="Q2:S2"/>
    <mergeCell ref="E4:H4"/>
    <mergeCell ref="I4:S4"/>
    <mergeCell ref="L5:L6"/>
    <mergeCell ref="N5:N6"/>
    <mergeCell ref="S5:S6"/>
    <mergeCell ref="I5:I6"/>
    <mergeCell ref="Q5:Q6"/>
    <mergeCell ref="M5:M6"/>
    <mergeCell ref="P5:P6"/>
  </mergeCells>
  <printOptions horizontalCentered="1"/>
  <pageMargins left="0.3937007874015748" right="0.3937007874015748" top="0.5905511811023623" bottom="0.5905511811023623" header="0.5118110236220472" footer="0.31496062992125984"/>
  <pageSetup firstPageNumber="176" useFirstPageNumber="1" fitToHeight="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="102" zoomScaleSheetLayoutView="102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5.625" style="2" customWidth="1"/>
    <col min="6" max="6" width="10.75390625" style="2" customWidth="1"/>
    <col min="7" max="7" width="5.625" style="2" customWidth="1"/>
    <col min="8" max="10" width="6.125" style="2" customWidth="1"/>
    <col min="11" max="12" width="5.625" style="2" customWidth="1"/>
    <col min="13" max="15" width="6.125" style="2" customWidth="1"/>
    <col min="16" max="17" width="5.625" style="2" customWidth="1"/>
    <col min="18" max="20" width="6.125" style="2" customWidth="1"/>
    <col min="21" max="21" width="5.625" style="2" customWidth="1"/>
    <col min="22" max="23" width="6.125" style="2" customWidth="1"/>
    <col min="24" max="24" width="5.625" style="2" customWidth="1"/>
    <col min="25" max="26" width="6.125" style="2" customWidth="1"/>
    <col min="27" max="27" width="5.625" style="2" customWidth="1"/>
    <col min="28" max="16384" width="9.00390625" style="2" customWidth="1"/>
  </cols>
  <sheetData>
    <row r="1" spans="1:2" ht="13.5" thickBot="1">
      <c r="A1" s="16" t="s">
        <v>36</v>
      </c>
      <c r="B1" s="16"/>
    </row>
    <row r="2" spans="1:27" ht="21" customHeight="1" thickBot="1">
      <c r="A2" s="4" t="s">
        <v>16</v>
      </c>
      <c r="B2" s="3"/>
      <c r="X2" s="188" t="s">
        <v>69</v>
      </c>
      <c r="Y2" s="222"/>
      <c r="Z2" s="222"/>
      <c r="AA2" s="189"/>
    </row>
    <row r="3" ht="16.5" customHeight="1" thickBot="1">
      <c r="A3" s="17"/>
    </row>
    <row r="4" spans="1:27" s="6" customFormat="1" ht="18.75" customHeight="1" thickBot="1">
      <c r="A4" s="109"/>
      <c r="B4" s="109"/>
      <c r="C4" s="109"/>
      <c r="D4" s="109"/>
      <c r="E4" s="263" t="s">
        <v>157</v>
      </c>
      <c r="F4" s="263"/>
      <c r="G4" s="263"/>
      <c r="H4" s="108">
        <v>1</v>
      </c>
      <c r="I4" s="264">
        <v>40269</v>
      </c>
      <c r="J4" s="265"/>
      <c r="K4" s="265"/>
      <c r="L4" s="108">
        <v>2</v>
      </c>
      <c r="M4" s="264">
        <v>40299</v>
      </c>
      <c r="N4" s="265"/>
      <c r="O4" s="265"/>
      <c r="P4" s="108">
        <v>3</v>
      </c>
      <c r="Q4" s="264" t="s">
        <v>158</v>
      </c>
      <c r="R4" s="265"/>
      <c r="S4" s="265"/>
      <c r="T4" s="265"/>
      <c r="U4" s="110"/>
      <c r="V4" s="110"/>
      <c r="W4" s="110"/>
      <c r="X4" s="110"/>
      <c r="Y4" s="110"/>
      <c r="Z4" s="32"/>
      <c r="AA4" s="111"/>
    </row>
    <row r="5" spans="1:27" ht="9.75" customHeight="1" thickBot="1">
      <c r="A5" s="112"/>
      <c r="B5" s="113"/>
      <c r="C5" s="113"/>
      <c r="D5" s="113"/>
      <c r="E5" s="113"/>
      <c r="F5" s="114"/>
      <c r="G5" s="114"/>
      <c r="H5" s="113"/>
      <c r="I5" s="115"/>
      <c r="J5" s="116"/>
      <c r="K5" s="116"/>
      <c r="L5" s="114"/>
      <c r="M5" s="114"/>
      <c r="N5" s="114"/>
      <c r="O5" s="113"/>
      <c r="P5" s="113"/>
      <c r="Q5" s="114"/>
      <c r="R5" s="114"/>
      <c r="S5" s="117"/>
      <c r="T5" s="116"/>
      <c r="U5" s="116"/>
      <c r="V5" s="113"/>
      <c r="W5" s="113"/>
      <c r="X5" s="116"/>
      <c r="Y5" s="116"/>
      <c r="Z5" s="116"/>
      <c r="AA5" s="112"/>
    </row>
    <row r="6" spans="1:27" s="7" customFormat="1" ht="16.5" customHeight="1" thickBot="1">
      <c r="A6" s="111"/>
      <c r="B6" s="118"/>
      <c r="C6" s="118"/>
      <c r="D6" s="118"/>
      <c r="E6" s="266" t="s">
        <v>21</v>
      </c>
      <c r="F6" s="190"/>
      <c r="G6" s="304"/>
      <c r="H6" s="86">
        <v>3</v>
      </c>
      <c r="I6" s="119"/>
      <c r="J6" s="119"/>
      <c r="K6" s="119"/>
      <c r="L6" s="301" t="s">
        <v>21</v>
      </c>
      <c r="M6" s="302"/>
      <c r="N6" s="303"/>
      <c r="O6" s="86">
        <v>3</v>
      </c>
      <c r="P6" s="118"/>
      <c r="Q6" s="301" t="s">
        <v>21</v>
      </c>
      <c r="R6" s="302"/>
      <c r="S6" s="303"/>
      <c r="T6" s="86">
        <v>3</v>
      </c>
      <c r="U6" s="116"/>
      <c r="V6" s="266" t="s">
        <v>21</v>
      </c>
      <c r="W6" s="190"/>
      <c r="X6" s="304"/>
      <c r="Y6" s="86">
        <v>1</v>
      </c>
      <c r="Z6" s="116"/>
      <c r="AA6" s="111"/>
    </row>
    <row r="7" spans="1:27" ht="27.75" customHeight="1">
      <c r="A7" s="283" t="s">
        <v>27</v>
      </c>
      <c r="B7" s="185" t="s">
        <v>194</v>
      </c>
      <c r="C7" s="283" t="s">
        <v>0</v>
      </c>
      <c r="D7" s="286" t="s">
        <v>18</v>
      </c>
      <c r="E7" s="195" t="s">
        <v>39</v>
      </c>
      <c r="F7" s="196"/>
      <c r="G7" s="196"/>
      <c r="H7" s="196"/>
      <c r="I7" s="196"/>
      <c r="J7" s="196"/>
      <c r="K7" s="197"/>
      <c r="L7" s="195" t="s">
        <v>47</v>
      </c>
      <c r="M7" s="196"/>
      <c r="N7" s="196"/>
      <c r="O7" s="196"/>
      <c r="P7" s="197"/>
      <c r="Q7" s="195" t="s">
        <v>48</v>
      </c>
      <c r="R7" s="196"/>
      <c r="S7" s="196"/>
      <c r="T7" s="196"/>
      <c r="U7" s="197"/>
      <c r="V7" s="305" t="s">
        <v>46</v>
      </c>
      <c r="W7" s="306"/>
      <c r="X7" s="306"/>
      <c r="Y7" s="306"/>
      <c r="Z7" s="306"/>
      <c r="AA7" s="307"/>
    </row>
    <row r="8" spans="1:27" ht="13.5" customHeight="1">
      <c r="A8" s="284"/>
      <c r="B8" s="186"/>
      <c r="C8" s="284"/>
      <c r="D8" s="287"/>
      <c r="E8" s="274" t="s">
        <v>40</v>
      </c>
      <c r="F8" s="280" t="s">
        <v>41</v>
      </c>
      <c r="G8" s="277" t="s">
        <v>2</v>
      </c>
      <c r="H8" s="97"/>
      <c r="I8" s="268" t="s">
        <v>1</v>
      </c>
      <c r="J8" s="97"/>
      <c r="K8" s="271" t="s">
        <v>49</v>
      </c>
      <c r="L8" s="277" t="s">
        <v>2</v>
      </c>
      <c r="M8" s="97"/>
      <c r="N8" s="268" t="s">
        <v>1</v>
      </c>
      <c r="O8" s="97"/>
      <c r="P8" s="271" t="s">
        <v>49</v>
      </c>
      <c r="Q8" s="277" t="s">
        <v>68</v>
      </c>
      <c r="R8" s="97"/>
      <c r="S8" s="268" t="s">
        <v>1</v>
      </c>
      <c r="T8" s="97"/>
      <c r="U8" s="271" t="s">
        <v>49</v>
      </c>
      <c r="V8" s="298" t="s">
        <v>10</v>
      </c>
      <c r="W8" s="97"/>
      <c r="X8" s="295" t="s">
        <v>42</v>
      </c>
      <c r="Y8" s="292" t="s">
        <v>11</v>
      </c>
      <c r="Z8" s="293"/>
      <c r="AA8" s="294"/>
    </row>
    <row r="9" spans="1:27" ht="13.5" customHeight="1">
      <c r="A9" s="284"/>
      <c r="B9" s="186"/>
      <c r="C9" s="284"/>
      <c r="D9" s="287"/>
      <c r="E9" s="275"/>
      <c r="F9" s="281"/>
      <c r="G9" s="278"/>
      <c r="H9" s="98" t="s">
        <v>195</v>
      </c>
      <c r="I9" s="269"/>
      <c r="J9" s="98" t="s">
        <v>195</v>
      </c>
      <c r="K9" s="272"/>
      <c r="L9" s="278"/>
      <c r="M9" s="98" t="s">
        <v>195</v>
      </c>
      <c r="N9" s="269"/>
      <c r="O9" s="98" t="s">
        <v>195</v>
      </c>
      <c r="P9" s="272"/>
      <c r="Q9" s="278"/>
      <c r="R9" s="98" t="s">
        <v>195</v>
      </c>
      <c r="S9" s="269"/>
      <c r="T9" s="98" t="s">
        <v>195</v>
      </c>
      <c r="U9" s="272"/>
      <c r="V9" s="299"/>
      <c r="W9" s="98" t="s">
        <v>195</v>
      </c>
      <c r="X9" s="296"/>
      <c r="Y9" s="290" t="s">
        <v>43</v>
      </c>
      <c r="Z9" s="99"/>
      <c r="AA9" s="271" t="s">
        <v>42</v>
      </c>
    </row>
    <row r="10" spans="1:27" ht="54" customHeight="1">
      <c r="A10" s="285"/>
      <c r="B10" s="187"/>
      <c r="C10" s="285"/>
      <c r="D10" s="288"/>
      <c r="E10" s="276"/>
      <c r="F10" s="282"/>
      <c r="G10" s="279"/>
      <c r="H10" s="100" t="s">
        <v>44</v>
      </c>
      <c r="I10" s="270"/>
      <c r="J10" s="100" t="s">
        <v>67</v>
      </c>
      <c r="K10" s="273"/>
      <c r="L10" s="279"/>
      <c r="M10" s="100" t="s">
        <v>44</v>
      </c>
      <c r="N10" s="270"/>
      <c r="O10" s="100" t="s">
        <v>67</v>
      </c>
      <c r="P10" s="273"/>
      <c r="Q10" s="279"/>
      <c r="R10" s="100" t="s">
        <v>44</v>
      </c>
      <c r="S10" s="270"/>
      <c r="T10" s="100" t="s">
        <v>67</v>
      </c>
      <c r="U10" s="273"/>
      <c r="V10" s="300"/>
      <c r="W10" s="100" t="s">
        <v>45</v>
      </c>
      <c r="X10" s="297"/>
      <c r="Y10" s="291"/>
      <c r="Z10" s="101" t="s">
        <v>156</v>
      </c>
      <c r="AA10" s="289"/>
    </row>
    <row r="11" spans="1:30" s="7" customFormat="1" ht="15" customHeight="1">
      <c r="A11" s="134">
        <v>25</v>
      </c>
      <c r="B11" s="70">
        <v>201</v>
      </c>
      <c r="C11" s="39" t="s">
        <v>69</v>
      </c>
      <c r="D11" s="68" t="s">
        <v>70</v>
      </c>
      <c r="E11" s="134">
        <v>30</v>
      </c>
      <c r="F11" s="95" t="s">
        <v>160</v>
      </c>
      <c r="G11" s="144">
        <v>73</v>
      </c>
      <c r="H11" s="144">
        <v>67</v>
      </c>
      <c r="I11" s="144">
        <v>910</v>
      </c>
      <c r="J11" s="144">
        <v>258</v>
      </c>
      <c r="K11" s="149">
        <f>IF(G11=""," ",ROUND(J11/I11*100,1))</f>
        <v>28.4</v>
      </c>
      <c r="L11" s="159">
        <v>50</v>
      </c>
      <c r="M11" s="144">
        <v>47</v>
      </c>
      <c r="N11" s="144">
        <v>671</v>
      </c>
      <c r="O11" s="144">
        <v>185</v>
      </c>
      <c r="P11" s="149">
        <f>IF(L11=""," ",ROUND(O11/N11*100,1))</f>
        <v>27.6</v>
      </c>
      <c r="Q11" s="159">
        <v>6</v>
      </c>
      <c r="R11" s="144">
        <v>6</v>
      </c>
      <c r="S11" s="144">
        <v>56</v>
      </c>
      <c r="T11" s="144">
        <v>9</v>
      </c>
      <c r="U11" s="149">
        <f>IF(Q11=""," ",ROUND(T11/S11*100,1))</f>
        <v>16.1</v>
      </c>
      <c r="V11" s="139">
        <v>330</v>
      </c>
      <c r="W11" s="144">
        <v>34</v>
      </c>
      <c r="X11" s="170">
        <f>IF(V11=""," ",ROUND(W11/V11*100,1))</f>
        <v>10.3</v>
      </c>
      <c r="Y11" s="144">
        <v>137</v>
      </c>
      <c r="Z11" s="144">
        <v>12</v>
      </c>
      <c r="AA11" s="149">
        <f>IF(Y11=""," ",ROUND(Z11/Y11*100,1))</f>
        <v>8.8</v>
      </c>
      <c r="AC11" s="59">
        <v>9.5</v>
      </c>
      <c r="AD11" s="60"/>
    </row>
    <row r="12" spans="1:29" s="7" customFormat="1" ht="15" customHeight="1">
      <c r="A12" s="134">
        <v>25</v>
      </c>
      <c r="B12" s="70">
        <v>202</v>
      </c>
      <c r="C12" s="39" t="s">
        <v>69</v>
      </c>
      <c r="D12" s="68" t="s">
        <v>72</v>
      </c>
      <c r="E12" s="134">
        <v>40</v>
      </c>
      <c r="F12" s="95" t="s">
        <v>159</v>
      </c>
      <c r="G12" s="144">
        <v>106</v>
      </c>
      <c r="H12" s="144">
        <v>97</v>
      </c>
      <c r="I12" s="144">
        <v>1655</v>
      </c>
      <c r="J12" s="144">
        <v>543</v>
      </c>
      <c r="K12" s="149">
        <f aca="true" t="shared" si="0" ref="K12:K29">IF(G12=""," ",ROUND(J12/I12*100,1))</f>
        <v>32.8</v>
      </c>
      <c r="L12" s="159">
        <v>38</v>
      </c>
      <c r="M12" s="144">
        <v>38</v>
      </c>
      <c r="N12" s="144">
        <v>539</v>
      </c>
      <c r="O12" s="144">
        <v>156</v>
      </c>
      <c r="P12" s="149">
        <f>IF(L12=""," ",ROUND(O12/N12*100,1))</f>
        <v>28.9</v>
      </c>
      <c r="Q12" s="159">
        <v>6</v>
      </c>
      <c r="R12" s="144">
        <v>4</v>
      </c>
      <c r="S12" s="144">
        <v>49</v>
      </c>
      <c r="T12" s="144">
        <v>6</v>
      </c>
      <c r="U12" s="149">
        <f>IF(Q12=""," ",ROUND(T12/S12*100,1))</f>
        <v>12.2</v>
      </c>
      <c r="V12" s="139">
        <v>146</v>
      </c>
      <c r="W12" s="144">
        <v>27</v>
      </c>
      <c r="X12" s="170">
        <f>IF(V12=""," ",ROUND(W12/V12*100,1))</f>
        <v>18.5</v>
      </c>
      <c r="Y12" s="144">
        <v>74</v>
      </c>
      <c r="Z12" s="144">
        <v>6</v>
      </c>
      <c r="AA12" s="149">
        <f>IF(Y12=""," ",ROUND(Z12/Y12*100,1))</f>
        <v>8.1</v>
      </c>
      <c r="AC12" s="58">
        <v>17.9</v>
      </c>
    </row>
    <row r="13" spans="1:30" s="7" customFormat="1" ht="15" customHeight="1">
      <c r="A13" s="134">
        <v>25</v>
      </c>
      <c r="B13" s="70">
        <v>203</v>
      </c>
      <c r="C13" s="39" t="s">
        <v>69</v>
      </c>
      <c r="D13" s="31" t="s">
        <v>75</v>
      </c>
      <c r="E13" s="134">
        <v>40</v>
      </c>
      <c r="F13" s="95" t="s">
        <v>161</v>
      </c>
      <c r="G13" s="144">
        <v>58</v>
      </c>
      <c r="H13" s="144">
        <v>50</v>
      </c>
      <c r="I13" s="144">
        <v>711</v>
      </c>
      <c r="J13" s="144">
        <v>190</v>
      </c>
      <c r="K13" s="149">
        <f t="shared" si="0"/>
        <v>26.7</v>
      </c>
      <c r="L13" s="159">
        <v>24</v>
      </c>
      <c r="M13" s="144">
        <v>20</v>
      </c>
      <c r="N13" s="144">
        <v>287</v>
      </c>
      <c r="O13" s="144">
        <v>59</v>
      </c>
      <c r="P13" s="149">
        <f aca="true" t="shared" si="1" ref="P13:P29">IF(L13=""," ",ROUND(O13/N13*100,1))</f>
        <v>20.6</v>
      </c>
      <c r="Q13" s="159">
        <v>6</v>
      </c>
      <c r="R13" s="144">
        <v>5</v>
      </c>
      <c r="S13" s="144">
        <v>63</v>
      </c>
      <c r="T13" s="144">
        <v>8</v>
      </c>
      <c r="U13" s="149">
        <f aca="true" t="shared" si="2" ref="U13:U29">IF(Q13=""," ",ROUND(T13/S13*100,1))</f>
        <v>12.7</v>
      </c>
      <c r="V13" s="139">
        <v>403</v>
      </c>
      <c r="W13" s="144">
        <v>18</v>
      </c>
      <c r="X13" s="170">
        <f aca="true" t="shared" si="3" ref="X13:X29">IF(V13=""," ",ROUND(W13/V13*100,1))</f>
        <v>4.5</v>
      </c>
      <c r="Y13" s="144">
        <v>245</v>
      </c>
      <c r="Z13" s="144">
        <v>3</v>
      </c>
      <c r="AA13" s="149">
        <f aca="true" t="shared" si="4" ref="AA13:AA29">IF(Y13=""," ",ROUND(Z13/Y13*100,1))</f>
        <v>1.2</v>
      </c>
      <c r="AC13" s="59">
        <v>18.5</v>
      </c>
      <c r="AD13" s="60"/>
    </row>
    <row r="14" spans="1:29" s="7" customFormat="1" ht="15" customHeight="1">
      <c r="A14" s="134">
        <v>25</v>
      </c>
      <c r="B14" s="70">
        <v>204</v>
      </c>
      <c r="C14" s="39" t="s">
        <v>69</v>
      </c>
      <c r="D14" s="31" t="s">
        <v>77</v>
      </c>
      <c r="E14" s="134">
        <v>40</v>
      </c>
      <c r="F14" s="95" t="s">
        <v>159</v>
      </c>
      <c r="G14" s="144">
        <v>76</v>
      </c>
      <c r="H14" s="144">
        <v>57</v>
      </c>
      <c r="I14" s="144">
        <v>1284</v>
      </c>
      <c r="J14" s="144">
        <v>322</v>
      </c>
      <c r="K14" s="149">
        <f t="shared" si="0"/>
        <v>25.1</v>
      </c>
      <c r="L14" s="159">
        <v>25</v>
      </c>
      <c r="M14" s="144">
        <v>7</v>
      </c>
      <c r="N14" s="144">
        <v>317</v>
      </c>
      <c r="O14" s="144">
        <v>30</v>
      </c>
      <c r="P14" s="149">
        <f t="shared" si="1"/>
        <v>9.5</v>
      </c>
      <c r="Q14" s="159">
        <v>6</v>
      </c>
      <c r="R14" s="144">
        <v>2</v>
      </c>
      <c r="S14" s="144">
        <v>49</v>
      </c>
      <c r="T14" s="144">
        <v>5</v>
      </c>
      <c r="U14" s="149">
        <f t="shared" si="2"/>
        <v>10.2</v>
      </c>
      <c r="V14" s="139">
        <v>127</v>
      </c>
      <c r="W14" s="144">
        <v>18</v>
      </c>
      <c r="X14" s="170">
        <f t="shared" si="3"/>
        <v>14.2</v>
      </c>
      <c r="Y14" s="144">
        <v>65</v>
      </c>
      <c r="Z14" s="144">
        <v>5</v>
      </c>
      <c r="AA14" s="149">
        <f t="shared" si="4"/>
        <v>7.7</v>
      </c>
      <c r="AC14" s="58">
        <v>20.6</v>
      </c>
    </row>
    <row r="15" spans="1:29" s="7" customFormat="1" ht="15" customHeight="1">
      <c r="A15" s="134">
        <v>25</v>
      </c>
      <c r="B15" s="70">
        <v>206</v>
      </c>
      <c r="C15" s="39" t="s">
        <v>69</v>
      </c>
      <c r="D15" s="31" t="s">
        <v>79</v>
      </c>
      <c r="E15" s="134">
        <v>50</v>
      </c>
      <c r="F15" s="95" t="s">
        <v>163</v>
      </c>
      <c r="G15" s="144">
        <v>91</v>
      </c>
      <c r="H15" s="144">
        <v>80</v>
      </c>
      <c r="I15" s="144">
        <v>1381</v>
      </c>
      <c r="J15" s="144">
        <v>401</v>
      </c>
      <c r="K15" s="149">
        <f t="shared" si="0"/>
        <v>29</v>
      </c>
      <c r="L15" s="159">
        <v>32</v>
      </c>
      <c r="M15" s="144">
        <v>28</v>
      </c>
      <c r="N15" s="144">
        <v>436</v>
      </c>
      <c r="O15" s="144">
        <v>129</v>
      </c>
      <c r="P15" s="149">
        <f t="shared" si="1"/>
        <v>29.6</v>
      </c>
      <c r="Q15" s="159">
        <v>6</v>
      </c>
      <c r="R15" s="144">
        <v>3</v>
      </c>
      <c r="S15" s="144">
        <v>43</v>
      </c>
      <c r="T15" s="144">
        <v>4</v>
      </c>
      <c r="U15" s="149">
        <f t="shared" si="2"/>
        <v>9.3</v>
      </c>
      <c r="V15" s="139">
        <v>172</v>
      </c>
      <c r="W15" s="144">
        <v>23</v>
      </c>
      <c r="X15" s="170">
        <f t="shared" si="3"/>
        <v>13.4</v>
      </c>
      <c r="Y15" s="144">
        <v>167</v>
      </c>
      <c r="Z15" s="144">
        <v>23</v>
      </c>
      <c r="AA15" s="149">
        <f t="shared" si="4"/>
        <v>13.8</v>
      </c>
      <c r="AC15" s="58">
        <v>22.4</v>
      </c>
    </row>
    <row r="16" spans="1:29" s="7" customFormat="1" ht="15" customHeight="1">
      <c r="A16" s="134">
        <v>25</v>
      </c>
      <c r="B16" s="70">
        <v>207</v>
      </c>
      <c r="C16" s="39" t="s">
        <v>69</v>
      </c>
      <c r="D16" s="31" t="s">
        <v>82</v>
      </c>
      <c r="E16" s="134">
        <v>30</v>
      </c>
      <c r="F16" s="95" t="s">
        <v>159</v>
      </c>
      <c r="G16" s="144">
        <v>68</v>
      </c>
      <c r="H16" s="144">
        <v>61</v>
      </c>
      <c r="I16" s="144">
        <v>757</v>
      </c>
      <c r="J16" s="144">
        <v>231</v>
      </c>
      <c r="K16" s="149">
        <f t="shared" si="0"/>
        <v>30.5</v>
      </c>
      <c r="L16" s="159">
        <v>32</v>
      </c>
      <c r="M16" s="144">
        <v>23</v>
      </c>
      <c r="N16" s="144">
        <v>307</v>
      </c>
      <c r="O16" s="144">
        <v>96</v>
      </c>
      <c r="P16" s="149">
        <f t="shared" si="1"/>
        <v>31.3</v>
      </c>
      <c r="Q16" s="159">
        <v>6</v>
      </c>
      <c r="R16" s="144">
        <v>4</v>
      </c>
      <c r="S16" s="144">
        <v>40</v>
      </c>
      <c r="T16" s="144">
        <v>6</v>
      </c>
      <c r="U16" s="149">
        <f t="shared" si="2"/>
        <v>15</v>
      </c>
      <c r="V16" s="139">
        <v>91</v>
      </c>
      <c r="W16" s="144">
        <v>6</v>
      </c>
      <c r="X16" s="147">
        <f t="shared" si="3"/>
        <v>6.6</v>
      </c>
      <c r="Y16" s="165">
        <v>70</v>
      </c>
      <c r="Z16" s="144">
        <v>1</v>
      </c>
      <c r="AA16" s="149">
        <f t="shared" si="4"/>
        <v>1.4</v>
      </c>
      <c r="AC16" s="58">
        <v>22.7</v>
      </c>
    </row>
    <row r="17" spans="1:29" s="7" customFormat="1" ht="15" customHeight="1">
      <c r="A17" s="134">
        <v>25</v>
      </c>
      <c r="B17" s="70">
        <v>208</v>
      </c>
      <c r="C17" s="39" t="s">
        <v>69</v>
      </c>
      <c r="D17" s="31" t="s">
        <v>84</v>
      </c>
      <c r="E17" s="134">
        <v>35</v>
      </c>
      <c r="F17" s="95" t="s">
        <v>159</v>
      </c>
      <c r="G17" s="144">
        <v>58</v>
      </c>
      <c r="H17" s="144">
        <v>53</v>
      </c>
      <c r="I17" s="144">
        <v>772</v>
      </c>
      <c r="J17" s="144">
        <v>242</v>
      </c>
      <c r="K17" s="149">
        <f t="shared" si="0"/>
        <v>31.3</v>
      </c>
      <c r="L17" s="159">
        <v>28</v>
      </c>
      <c r="M17" s="144">
        <v>26</v>
      </c>
      <c r="N17" s="144">
        <v>348</v>
      </c>
      <c r="O17" s="144">
        <v>102</v>
      </c>
      <c r="P17" s="149">
        <f t="shared" si="1"/>
        <v>29.3</v>
      </c>
      <c r="Q17" s="159">
        <v>6</v>
      </c>
      <c r="R17" s="144">
        <v>3</v>
      </c>
      <c r="S17" s="144">
        <v>36</v>
      </c>
      <c r="T17" s="144">
        <v>4</v>
      </c>
      <c r="U17" s="149">
        <f t="shared" si="2"/>
        <v>11.1</v>
      </c>
      <c r="V17" s="139">
        <v>49</v>
      </c>
      <c r="W17" s="144">
        <v>5</v>
      </c>
      <c r="X17" s="170">
        <f t="shared" si="3"/>
        <v>10.2</v>
      </c>
      <c r="Y17" s="144">
        <v>45</v>
      </c>
      <c r="Z17" s="144">
        <v>3</v>
      </c>
      <c r="AA17" s="149">
        <f t="shared" si="4"/>
        <v>6.7</v>
      </c>
      <c r="AC17" s="58">
        <v>24.7</v>
      </c>
    </row>
    <row r="18" spans="1:30" s="7" customFormat="1" ht="15" customHeight="1">
      <c r="A18" s="134">
        <v>25</v>
      </c>
      <c r="B18" s="70">
        <v>209</v>
      </c>
      <c r="C18" s="39" t="s">
        <v>69</v>
      </c>
      <c r="D18" s="31" t="s">
        <v>85</v>
      </c>
      <c r="E18" s="134">
        <v>40</v>
      </c>
      <c r="F18" s="95" t="s">
        <v>160</v>
      </c>
      <c r="G18" s="144">
        <v>84</v>
      </c>
      <c r="H18" s="144">
        <v>72</v>
      </c>
      <c r="I18" s="144">
        <v>1270</v>
      </c>
      <c r="J18" s="144">
        <v>331</v>
      </c>
      <c r="K18" s="149">
        <f t="shared" si="0"/>
        <v>26.1</v>
      </c>
      <c r="L18" s="159">
        <v>27</v>
      </c>
      <c r="M18" s="144">
        <v>24</v>
      </c>
      <c r="N18" s="144">
        <v>384</v>
      </c>
      <c r="O18" s="144">
        <v>101</v>
      </c>
      <c r="P18" s="149">
        <f t="shared" si="1"/>
        <v>26.3</v>
      </c>
      <c r="Q18" s="159">
        <v>6</v>
      </c>
      <c r="R18" s="144">
        <v>4</v>
      </c>
      <c r="S18" s="144">
        <v>54</v>
      </c>
      <c r="T18" s="144">
        <v>7</v>
      </c>
      <c r="U18" s="149">
        <f t="shared" si="2"/>
        <v>13</v>
      </c>
      <c r="V18" s="139">
        <v>94</v>
      </c>
      <c r="W18" s="144">
        <v>8</v>
      </c>
      <c r="X18" s="170">
        <f t="shared" si="3"/>
        <v>8.5</v>
      </c>
      <c r="Y18" s="144">
        <v>88</v>
      </c>
      <c r="Z18" s="144">
        <v>6</v>
      </c>
      <c r="AA18" s="149">
        <f t="shared" si="4"/>
        <v>6.8</v>
      </c>
      <c r="AC18" s="59">
        <v>24.9</v>
      </c>
      <c r="AD18" s="60">
        <f>COUNTA(AC14:AC18)</f>
        <v>5</v>
      </c>
    </row>
    <row r="19" spans="1:29" s="7" customFormat="1" ht="15" customHeight="1">
      <c r="A19" s="134">
        <v>25</v>
      </c>
      <c r="B19" s="70">
        <v>210</v>
      </c>
      <c r="C19" s="39" t="s">
        <v>69</v>
      </c>
      <c r="D19" s="31" t="s">
        <v>88</v>
      </c>
      <c r="E19" s="134">
        <v>40</v>
      </c>
      <c r="F19" s="95" t="s">
        <v>159</v>
      </c>
      <c r="G19" s="144">
        <v>71</v>
      </c>
      <c r="H19" s="144">
        <v>68</v>
      </c>
      <c r="I19" s="144">
        <v>1405</v>
      </c>
      <c r="J19" s="144">
        <v>444</v>
      </c>
      <c r="K19" s="149">
        <f t="shared" si="0"/>
        <v>31.6</v>
      </c>
      <c r="L19" s="159">
        <v>26</v>
      </c>
      <c r="M19" s="144">
        <v>26</v>
      </c>
      <c r="N19" s="144">
        <v>300</v>
      </c>
      <c r="O19" s="144">
        <v>100</v>
      </c>
      <c r="P19" s="149">
        <f t="shared" si="1"/>
        <v>33.3</v>
      </c>
      <c r="Q19" s="159">
        <v>6</v>
      </c>
      <c r="R19" s="144">
        <v>5</v>
      </c>
      <c r="S19" s="144">
        <v>41</v>
      </c>
      <c r="T19" s="144">
        <v>7</v>
      </c>
      <c r="U19" s="149">
        <f t="shared" si="2"/>
        <v>17.1</v>
      </c>
      <c r="V19" s="139">
        <v>61</v>
      </c>
      <c r="W19" s="144">
        <v>10</v>
      </c>
      <c r="X19" s="170">
        <f t="shared" si="3"/>
        <v>16.4</v>
      </c>
      <c r="Y19" s="144">
        <v>61</v>
      </c>
      <c r="Z19" s="144">
        <v>10</v>
      </c>
      <c r="AA19" s="149">
        <f t="shared" si="4"/>
        <v>16.4</v>
      </c>
      <c r="AC19" s="58">
        <v>26.3</v>
      </c>
    </row>
    <row r="20" spans="1:29" s="7" customFormat="1" ht="15" customHeight="1">
      <c r="A20" s="134">
        <v>25</v>
      </c>
      <c r="B20" s="70">
        <v>211</v>
      </c>
      <c r="C20" s="39" t="s">
        <v>69</v>
      </c>
      <c r="D20" s="31" t="s">
        <v>90</v>
      </c>
      <c r="E20" s="134">
        <v>40</v>
      </c>
      <c r="F20" s="95" t="s">
        <v>161</v>
      </c>
      <c r="G20" s="144">
        <v>24</v>
      </c>
      <c r="H20" s="144">
        <v>22</v>
      </c>
      <c r="I20" s="144">
        <v>277</v>
      </c>
      <c r="J20" s="144">
        <v>59</v>
      </c>
      <c r="K20" s="149">
        <f t="shared" si="0"/>
        <v>21.3</v>
      </c>
      <c r="L20" s="159">
        <v>18</v>
      </c>
      <c r="M20" s="144">
        <v>17</v>
      </c>
      <c r="N20" s="144">
        <v>237</v>
      </c>
      <c r="O20" s="144">
        <v>53</v>
      </c>
      <c r="P20" s="149">
        <f t="shared" si="1"/>
        <v>22.4</v>
      </c>
      <c r="Q20" s="159">
        <v>6</v>
      </c>
      <c r="R20" s="144">
        <v>5</v>
      </c>
      <c r="S20" s="144">
        <v>40</v>
      </c>
      <c r="T20" s="144">
        <v>6</v>
      </c>
      <c r="U20" s="149">
        <f t="shared" si="2"/>
        <v>15</v>
      </c>
      <c r="V20" s="139">
        <v>45</v>
      </c>
      <c r="W20" s="144">
        <v>4</v>
      </c>
      <c r="X20" s="170">
        <f t="shared" si="3"/>
        <v>8.9</v>
      </c>
      <c r="Y20" s="144">
        <v>43</v>
      </c>
      <c r="Z20" s="144">
        <v>4</v>
      </c>
      <c r="AA20" s="149">
        <f t="shared" si="4"/>
        <v>9.3</v>
      </c>
      <c r="AC20" s="58">
        <v>27</v>
      </c>
    </row>
    <row r="21" spans="1:29" s="7" customFormat="1" ht="15" customHeight="1">
      <c r="A21" s="134">
        <v>25</v>
      </c>
      <c r="B21" s="70">
        <v>212</v>
      </c>
      <c r="C21" s="39" t="s">
        <v>69</v>
      </c>
      <c r="D21" s="31" t="s">
        <v>91</v>
      </c>
      <c r="E21" s="134">
        <v>50</v>
      </c>
      <c r="F21" s="95" t="s">
        <v>162</v>
      </c>
      <c r="G21" s="144">
        <v>30</v>
      </c>
      <c r="H21" s="144">
        <v>27</v>
      </c>
      <c r="I21" s="144">
        <v>472</v>
      </c>
      <c r="J21" s="144">
        <v>152</v>
      </c>
      <c r="K21" s="149">
        <f t="shared" si="0"/>
        <v>32.2</v>
      </c>
      <c r="L21" s="159">
        <v>24</v>
      </c>
      <c r="M21" s="144">
        <v>23</v>
      </c>
      <c r="N21" s="144">
        <v>412</v>
      </c>
      <c r="O21" s="144">
        <v>144</v>
      </c>
      <c r="P21" s="149">
        <f t="shared" si="1"/>
        <v>35</v>
      </c>
      <c r="Q21" s="159">
        <v>6</v>
      </c>
      <c r="R21" s="144">
        <v>4</v>
      </c>
      <c r="S21" s="144">
        <v>60</v>
      </c>
      <c r="T21" s="144">
        <v>8</v>
      </c>
      <c r="U21" s="149">
        <f t="shared" si="2"/>
        <v>13.3</v>
      </c>
      <c r="V21" s="139">
        <v>194</v>
      </c>
      <c r="W21" s="144">
        <v>24</v>
      </c>
      <c r="X21" s="170">
        <f t="shared" si="3"/>
        <v>12.4</v>
      </c>
      <c r="Y21" s="144">
        <v>140</v>
      </c>
      <c r="Z21" s="144">
        <v>9</v>
      </c>
      <c r="AA21" s="149">
        <f t="shared" si="4"/>
        <v>6.4</v>
      </c>
      <c r="AC21" s="58">
        <v>27.1</v>
      </c>
    </row>
    <row r="22" spans="1:29" s="7" customFormat="1" ht="15" customHeight="1">
      <c r="A22" s="134">
        <v>25</v>
      </c>
      <c r="B22" s="70">
        <v>213</v>
      </c>
      <c r="C22" s="39" t="s">
        <v>69</v>
      </c>
      <c r="D22" s="31" t="s">
        <v>93</v>
      </c>
      <c r="E22" s="134">
        <v>40</v>
      </c>
      <c r="F22" s="95" t="s">
        <v>160</v>
      </c>
      <c r="G22" s="144">
        <v>48</v>
      </c>
      <c r="H22" s="144">
        <v>46</v>
      </c>
      <c r="I22" s="144">
        <v>949</v>
      </c>
      <c r="J22" s="144">
        <v>285</v>
      </c>
      <c r="K22" s="149">
        <f t="shared" si="0"/>
        <v>30</v>
      </c>
      <c r="L22" s="159">
        <v>26</v>
      </c>
      <c r="M22" s="144">
        <v>25</v>
      </c>
      <c r="N22" s="144">
        <v>437</v>
      </c>
      <c r="O22" s="144">
        <v>108</v>
      </c>
      <c r="P22" s="149">
        <f t="shared" si="1"/>
        <v>24.7</v>
      </c>
      <c r="Q22" s="159">
        <v>6</v>
      </c>
      <c r="R22" s="144">
        <v>4</v>
      </c>
      <c r="S22" s="144">
        <v>58</v>
      </c>
      <c r="T22" s="144">
        <v>8</v>
      </c>
      <c r="U22" s="149">
        <f t="shared" si="2"/>
        <v>13.8</v>
      </c>
      <c r="V22" s="139">
        <v>155</v>
      </c>
      <c r="W22" s="144">
        <v>19</v>
      </c>
      <c r="X22" s="170">
        <f t="shared" si="3"/>
        <v>12.3</v>
      </c>
      <c r="Y22" s="144">
        <v>145</v>
      </c>
      <c r="Z22" s="144">
        <v>15</v>
      </c>
      <c r="AA22" s="149">
        <f t="shared" si="4"/>
        <v>10.3</v>
      </c>
      <c r="AC22" s="58">
        <v>27.6</v>
      </c>
    </row>
    <row r="23" spans="1:29" s="7" customFormat="1" ht="15" customHeight="1">
      <c r="A23" s="134">
        <v>25</v>
      </c>
      <c r="B23" s="70">
        <v>214</v>
      </c>
      <c r="C23" s="39" t="s">
        <v>69</v>
      </c>
      <c r="D23" s="31" t="s">
        <v>94</v>
      </c>
      <c r="E23" s="134">
        <v>30</v>
      </c>
      <c r="F23" s="95" t="s">
        <v>196</v>
      </c>
      <c r="G23" s="144">
        <v>51</v>
      </c>
      <c r="H23" s="144">
        <v>48</v>
      </c>
      <c r="I23" s="144">
        <v>613</v>
      </c>
      <c r="J23" s="144">
        <v>196</v>
      </c>
      <c r="K23" s="149">
        <f t="shared" si="0"/>
        <v>32</v>
      </c>
      <c r="L23" s="159">
        <v>24</v>
      </c>
      <c r="M23" s="144">
        <v>21</v>
      </c>
      <c r="N23" s="144">
        <v>269</v>
      </c>
      <c r="O23" s="144">
        <v>73</v>
      </c>
      <c r="P23" s="149">
        <f t="shared" si="1"/>
        <v>27.1</v>
      </c>
      <c r="Q23" s="159">
        <v>6</v>
      </c>
      <c r="R23" s="144">
        <v>4</v>
      </c>
      <c r="S23" s="144">
        <v>45</v>
      </c>
      <c r="T23" s="144">
        <v>5</v>
      </c>
      <c r="U23" s="149">
        <f t="shared" si="2"/>
        <v>11.1</v>
      </c>
      <c r="V23" s="139">
        <v>62</v>
      </c>
      <c r="W23" s="144">
        <v>7</v>
      </c>
      <c r="X23" s="170">
        <f t="shared" si="3"/>
        <v>11.3</v>
      </c>
      <c r="Y23" s="144">
        <v>55</v>
      </c>
      <c r="Z23" s="144">
        <v>3</v>
      </c>
      <c r="AA23" s="149">
        <f t="shared" si="4"/>
        <v>5.5</v>
      </c>
      <c r="AC23" s="58">
        <v>28.9</v>
      </c>
    </row>
    <row r="24" spans="1:29" s="7" customFormat="1" ht="15" customHeight="1">
      <c r="A24" s="134">
        <v>25</v>
      </c>
      <c r="B24" s="70">
        <v>383</v>
      </c>
      <c r="C24" s="39" t="s">
        <v>69</v>
      </c>
      <c r="D24" s="31" t="s">
        <v>96</v>
      </c>
      <c r="E24" s="134">
        <v>30</v>
      </c>
      <c r="F24" s="95" t="s">
        <v>164</v>
      </c>
      <c r="G24" s="144">
        <v>25</v>
      </c>
      <c r="H24" s="144">
        <v>22</v>
      </c>
      <c r="I24" s="144">
        <v>268</v>
      </c>
      <c r="J24" s="144">
        <v>63</v>
      </c>
      <c r="K24" s="149">
        <f t="shared" si="0"/>
        <v>23.5</v>
      </c>
      <c r="L24" s="159">
        <v>19</v>
      </c>
      <c r="M24" s="144">
        <v>17</v>
      </c>
      <c r="N24" s="144">
        <v>225</v>
      </c>
      <c r="O24" s="144">
        <v>56</v>
      </c>
      <c r="P24" s="149">
        <f t="shared" si="1"/>
        <v>24.9</v>
      </c>
      <c r="Q24" s="159">
        <v>6</v>
      </c>
      <c r="R24" s="144">
        <v>5</v>
      </c>
      <c r="S24" s="144">
        <v>43</v>
      </c>
      <c r="T24" s="144">
        <v>7</v>
      </c>
      <c r="U24" s="149">
        <f t="shared" si="2"/>
        <v>16.3</v>
      </c>
      <c r="V24" s="139">
        <v>29</v>
      </c>
      <c r="W24" s="144">
        <v>6</v>
      </c>
      <c r="X24" s="170">
        <f t="shared" si="3"/>
        <v>20.7</v>
      </c>
      <c r="Y24" s="144">
        <v>23</v>
      </c>
      <c r="Z24" s="144">
        <v>1</v>
      </c>
      <c r="AA24" s="149">
        <f t="shared" si="4"/>
        <v>4.3</v>
      </c>
      <c r="AC24" s="58">
        <v>29.3</v>
      </c>
    </row>
    <row r="25" spans="1:30" s="7" customFormat="1" ht="15" customHeight="1">
      <c r="A25" s="134">
        <v>25</v>
      </c>
      <c r="B25" s="70">
        <v>384</v>
      </c>
      <c r="C25" s="39" t="s">
        <v>69</v>
      </c>
      <c r="D25" s="31" t="s">
        <v>98</v>
      </c>
      <c r="E25" s="134"/>
      <c r="F25" s="95"/>
      <c r="G25" s="144"/>
      <c r="H25" s="144"/>
      <c r="I25" s="144"/>
      <c r="J25" s="144"/>
      <c r="K25" s="149" t="str">
        <f t="shared" si="0"/>
        <v> </v>
      </c>
      <c r="L25" s="159">
        <v>18</v>
      </c>
      <c r="M25" s="144">
        <v>15</v>
      </c>
      <c r="N25" s="144">
        <v>243</v>
      </c>
      <c r="O25" s="144">
        <v>45</v>
      </c>
      <c r="P25" s="149">
        <f t="shared" si="1"/>
        <v>18.5</v>
      </c>
      <c r="Q25" s="159">
        <v>6</v>
      </c>
      <c r="R25" s="144">
        <v>3</v>
      </c>
      <c r="S25" s="144">
        <v>37</v>
      </c>
      <c r="T25" s="144">
        <v>4</v>
      </c>
      <c r="U25" s="149">
        <f t="shared" si="2"/>
        <v>10.8</v>
      </c>
      <c r="V25" s="139">
        <v>26</v>
      </c>
      <c r="W25" s="144">
        <v>4</v>
      </c>
      <c r="X25" s="170">
        <f t="shared" si="3"/>
        <v>15.4</v>
      </c>
      <c r="Y25" s="144">
        <v>23</v>
      </c>
      <c r="Z25" s="144">
        <v>3</v>
      </c>
      <c r="AA25" s="149">
        <f t="shared" si="4"/>
        <v>13</v>
      </c>
      <c r="AC25" s="59">
        <v>29.6</v>
      </c>
      <c r="AD25" s="60">
        <f>COUNTA(AC19:AC25)</f>
        <v>7</v>
      </c>
    </row>
    <row r="26" spans="1:29" s="7" customFormat="1" ht="15" customHeight="1">
      <c r="A26" s="134">
        <v>25</v>
      </c>
      <c r="B26" s="70">
        <v>425</v>
      </c>
      <c r="C26" s="39" t="s">
        <v>69</v>
      </c>
      <c r="D26" s="31" t="s">
        <v>101</v>
      </c>
      <c r="E26" s="134">
        <v>35</v>
      </c>
      <c r="F26" s="95" t="s">
        <v>161</v>
      </c>
      <c r="G26" s="144">
        <v>16</v>
      </c>
      <c r="H26" s="144">
        <v>15</v>
      </c>
      <c r="I26" s="144">
        <v>179</v>
      </c>
      <c r="J26" s="144">
        <v>57</v>
      </c>
      <c r="K26" s="149">
        <f t="shared" si="0"/>
        <v>31.8</v>
      </c>
      <c r="L26" s="159">
        <v>15</v>
      </c>
      <c r="M26" s="144">
        <v>14</v>
      </c>
      <c r="N26" s="144">
        <v>174</v>
      </c>
      <c r="O26" s="144">
        <v>60</v>
      </c>
      <c r="P26" s="149">
        <f t="shared" si="1"/>
        <v>34.5</v>
      </c>
      <c r="Q26" s="159">
        <v>6</v>
      </c>
      <c r="R26" s="144">
        <v>3</v>
      </c>
      <c r="S26" s="144">
        <v>32</v>
      </c>
      <c r="T26" s="144">
        <v>5</v>
      </c>
      <c r="U26" s="149">
        <f t="shared" si="2"/>
        <v>15.6</v>
      </c>
      <c r="V26" s="139">
        <v>31</v>
      </c>
      <c r="W26" s="144">
        <v>6</v>
      </c>
      <c r="X26" s="170">
        <f t="shared" si="3"/>
        <v>19.4</v>
      </c>
      <c r="Y26" s="144">
        <v>28</v>
      </c>
      <c r="Z26" s="144">
        <v>5</v>
      </c>
      <c r="AA26" s="149">
        <f t="shared" si="4"/>
        <v>17.9</v>
      </c>
      <c r="AC26" s="58">
        <v>31.3</v>
      </c>
    </row>
    <row r="27" spans="1:29" s="7" customFormat="1" ht="15" customHeight="1">
      <c r="A27" s="134">
        <v>25</v>
      </c>
      <c r="B27" s="70">
        <v>441</v>
      </c>
      <c r="C27" s="39" t="s">
        <v>69</v>
      </c>
      <c r="D27" s="31" t="s">
        <v>103</v>
      </c>
      <c r="E27" s="134"/>
      <c r="F27" s="95"/>
      <c r="G27" s="144"/>
      <c r="H27" s="144"/>
      <c r="I27" s="144"/>
      <c r="J27" s="144"/>
      <c r="K27" s="149" t="str">
        <f t="shared" si="0"/>
        <v> </v>
      </c>
      <c r="L27" s="159">
        <v>12</v>
      </c>
      <c r="M27" s="144">
        <v>7</v>
      </c>
      <c r="N27" s="144">
        <v>150</v>
      </c>
      <c r="O27" s="144">
        <v>34</v>
      </c>
      <c r="P27" s="149">
        <f t="shared" si="1"/>
        <v>22.7</v>
      </c>
      <c r="Q27" s="159">
        <v>6</v>
      </c>
      <c r="R27" s="144">
        <v>1</v>
      </c>
      <c r="S27" s="144">
        <v>32</v>
      </c>
      <c r="T27" s="144">
        <v>2</v>
      </c>
      <c r="U27" s="149">
        <f t="shared" si="2"/>
        <v>6.3</v>
      </c>
      <c r="V27" s="139">
        <v>15</v>
      </c>
      <c r="W27" s="144">
        <v>1</v>
      </c>
      <c r="X27" s="170">
        <f t="shared" si="3"/>
        <v>6.7</v>
      </c>
      <c r="Y27" s="144">
        <v>12</v>
      </c>
      <c r="Z27" s="144">
        <v>0</v>
      </c>
      <c r="AA27" s="149">
        <f t="shared" si="4"/>
        <v>0</v>
      </c>
      <c r="AC27" s="58">
        <v>33.3</v>
      </c>
    </row>
    <row r="28" spans="1:29" s="7" customFormat="1" ht="15" customHeight="1">
      <c r="A28" s="134">
        <v>25</v>
      </c>
      <c r="B28" s="70">
        <v>442</v>
      </c>
      <c r="C28" s="39" t="s">
        <v>69</v>
      </c>
      <c r="D28" s="31" t="s">
        <v>105</v>
      </c>
      <c r="E28" s="134"/>
      <c r="F28" s="95"/>
      <c r="G28" s="144"/>
      <c r="H28" s="144"/>
      <c r="I28" s="144"/>
      <c r="J28" s="144"/>
      <c r="K28" s="149" t="str">
        <f t="shared" si="0"/>
        <v> </v>
      </c>
      <c r="L28" s="159">
        <v>9</v>
      </c>
      <c r="M28" s="144">
        <v>8</v>
      </c>
      <c r="N28" s="144">
        <v>89</v>
      </c>
      <c r="O28" s="144">
        <v>24</v>
      </c>
      <c r="P28" s="149">
        <f t="shared" si="1"/>
        <v>27</v>
      </c>
      <c r="Q28" s="159">
        <v>6</v>
      </c>
      <c r="R28" s="144">
        <v>2</v>
      </c>
      <c r="S28" s="144">
        <v>34</v>
      </c>
      <c r="T28" s="144">
        <v>2</v>
      </c>
      <c r="U28" s="149">
        <f t="shared" si="2"/>
        <v>5.9</v>
      </c>
      <c r="V28" s="139">
        <v>22</v>
      </c>
      <c r="W28" s="144">
        <v>4</v>
      </c>
      <c r="X28" s="170">
        <f t="shared" si="3"/>
        <v>18.2</v>
      </c>
      <c r="Y28" s="144">
        <v>18</v>
      </c>
      <c r="Z28" s="144">
        <v>1</v>
      </c>
      <c r="AA28" s="149">
        <f t="shared" si="4"/>
        <v>5.6</v>
      </c>
      <c r="AC28" s="58">
        <v>34.5</v>
      </c>
    </row>
    <row r="29" spans="1:29" s="7" customFormat="1" ht="15" customHeight="1" thickBot="1">
      <c r="A29" s="134">
        <v>25</v>
      </c>
      <c r="B29" s="70">
        <v>443</v>
      </c>
      <c r="C29" s="39" t="s">
        <v>69</v>
      </c>
      <c r="D29" s="31" t="s">
        <v>106</v>
      </c>
      <c r="E29" s="134">
        <v>30</v>
      </c>
      <c r="F29" s="95" t="s">
        <v>160</v>
      </c>
      <c r="G29" s="144">
        <v>20</v>
      </c>
      <c r="H29" s="144">
        <v>13</v>
      </c>
      <c r="I29" s="144">
        <v>212</v>
      </c>
      <c r="J29" s="144">
        <v>38</v>
      </c>
      <c r="K29" s="149">
        <f t="shared" si="0"/>
        <v>17.9</v>
      </c>
      <c r="L29" s="159">
        <v>20</v>
      </c>
      <c r="M29" s="144">
        <v>13</v>
      </c>
      <c r="N29" s="144">
        <v>212</v>
      </c>
      <c r="O29" s="144">
        <v>38</v>
      </c>
      <c r="P29" s="149">
        <f t="shared" si="1"/>
        <v>17.9</v>
      </c>
      <c r="Q29" s="159">
        <v>6</v>
      </c>
      <c r="R29" s="144">
        <v>3</v>
      </c>
      <c r="S29" s="144">
        <v>32</v>
      </c>
      <c r="T29" s="144">
        <v>4</v>
      </c>
      <c r="U29" s="149">
        <f t="shared" si="2"/>
        <v>12.5</v>
      </c>
      <c r="V29" s="139">
        <v>34</v>
      </c>
      <c r="W29" s="144">
        <v>9</v>
      </c>
      <c r="X29" s="170">
        <f t="shared" si="3"/>
        <v>26.5</v>
      </c>
      <c r="Y29" s="144">
        <v>25</v>
      </c>
      <c r="Z29" s="144">
        <v>8</v>
      </c>
      <c r="AA29" s="149">
        <f t="shared" si="4"/>
        <v>32</v>
      </c>
      <c r="AC29" s="58">
        <v>35</v>
      </c>
    </row>
    <row r="30" spans="1:27" s="7" customFormat="1" ht="18" customHeight="1" thickBot="1">
      <c r="A30" s="138"/>
      <c r="B30" s="151"/>
      <c r="C30" s="102"/>
      <c r="D30" s="103" t="s">
        <v>13</v>
      </c>
      <c r="E30" s="153"/>
      <c r="F30" s="21"/>
      <c r="G30" s="156"/>
      <c r="H30" s="156"/>
      <c r="I30" s="156"/>
      <c r="J30" s="156"/>
      <c r="K30" s="166"/>
      <c r="L30" s="146">
        <f>SUM(L11:L29)</f>
        <v>467</v>
      </c>
      <c r="M30" s="146">
        <f>SUM(M11:M29)</f>
        <v>399</v>
      </c>
      <c r="N30" s="146">
        <f>SUM(N11:N29)</f>
        <v>6037</v>
      </c>
      <c r="O30" s="146">
        <f>SUM(O11:O29)</f>
        <v>1593</v>
      </c>
      <c r="P30" s="150">
        <f>IF(L30=" "," ",ROUND(O30/N30*100,1))</f>
        <v>26.4</v>
      </c>
      <c r="Q30" s="146">
        <f>SUM(Q11:Q29)</f>
        <v>114</v>
      </c>
      <c r="R30" s="146">
        <f>SUM(R11:R29)</f>
        <v>70</v>
      </c>
      <c r="S30" s="146">
        <f>SUM(S11:S29)</f>
        <v>844</v>
      </c>
      <c r="T30" s="146">
        <f>SUM(T11:T29)</f>
        <v>107</v>
      </c>
      <c r="U30" s="150">
        <f>IF(Q30=""," ",ROUND(T30/S30*100,1))</f>
        <v>12.7</v>
      </c>
      <c r="V30" s="162"/>
      <c r="W30" s="156"/>
      <c r="X30" s="171"/>
      <c r="Y30" s="156"/>
      <c r="Z30" s="156"/>
      <c r="AA30" s="166"/>
    </row>
    <row r="31" spans="1:27" s="7" customFormat="1" ht="15" customHeight="1">
      <c r="A31" s="174">
        <v>25</v>
      </c>
      <c r="B31" s="152"/>
      <c r="C31" s="39" t="s">
        <v>69</v>
      </c>
      <c r="D31" s="104" t="s">
        <v>187</v>
      </c>
      <c r="E31" s="154"/>
      <c r="F31" s="105"/>
      <c r="G31" s="157"/>
      <c r="H31" s="157"/>
      <c r="I31" s="157"/>
      <c r="J31" s="157"/>
      <c r="K31" s="167"/>
      <c r="L31" s="160">
        <v>2</v>
      </c>
      <c r="M31" s="144">
        <v>2</v>
      </c>
      <c r="N31" s="161">
        <v>105</v>
      </c>
      <c r="O31" s="144">
        <v>39</v>
      </c>
      <c r="P31" s="169">
        <f>IF(L31=""," ",ROUND(O31/N31*100,1))</f>
        <v>37.1</v>
      </c>
      <c r="Q31" s="160"/>
      <c r="R31" s="144"/>
      <c r="S31" s="161"/>
      <c r="T31" s="144"/>
      <c r="U31" s="169" t="str">
        <f>IF(Q31=""," ",ROUND(T31/S31*100,1))</f>
        <v> </v>
      </c>
      <c r="V31" s="163"/>
      <c r="W31" s="157"/>
      <c r="X31" s="172"/>
      <c r="Y31" s="157"/>
      <c r="Z31" s="157"/>
      <c r="AA31" s="167"/>
    </row>
    <row r="32" spans="1:27" s="7" customFormat="1" ht="15" customHeight="1">
      <c r="A32" s="134">
        <v>25</v>
      </c>
      <c r="B32" s="137"/>
      <c r="C32" s="39" t="s">
        <v>69</v>
      </c>
      <c r="D32" s="106" t="s">
        <v>188</v>
      </c>
      <c r="E32" s="155"/>
      <c r="F32" s="107"/>
      <c r="G32" s="158"/>
      <c r="H32" s="158"/>
      <c r="I32" s="158"/>
      <c r="J32" s="158"/>
      <c r="K32" s="168"/>
      <c r="L32" s="160">
        <v>1</v>
      </c>
      <c r="M32" s="144">
        <v>1</v>
      </c>
      <c r="N32" s="161">
        <v>72</v>
      </c>
      <c r="O32" s="144">
        <v>22</v>
      </c>
      <c r="P32" s="149">
        <f>IF(L32=""," ",ROUND(O32/N32*100,1))</f>
        <v>30.6</v>
      </c>
      <c r="Q32" s="160"/>
      <c r="R32" s="144"/>
      <c r="S32" s="161"/>
      <c r="T32" s="144"/>
      <c r="U32" s="149" t="str">
        <f>IF(Q32=""," ",ROUND(T32/S32*100,1))</f>
        <v> </v>
      </c>
      <c r="V32" s="164"/>
      <c r="W32" s="158"/>
      <c r="X32" s="173"/>
      <c r="Y32" s="158"/>
      <c r="Z32" s="158"/>
      <c r="AA32" s="168"/>
    </row>
    <row r="33" spans="1:27" s="7" customFormat="1" ht="15" customHeight="1" thickBot="1">
      <c r="A33" s="134">
        <v>25</v>
      </c>
      <c r="B33" s="137"/>
      <c r="C33" s="39" t="s">
        <v>69</v>
      </c>
      <c r="D33" s="68" t="s">
        <v>189</v>
      </c>
      <c r="E33" s="155"/>
      <c r="F33" s="107"/>
      <c r="G33" s="158"/>
      <c r="H33" s="158"/>
      <c r="I33" s="158"/>
      <c r="J33" s="158"/>
      <c r="K33" s="168"/>
      <c r="L33" s="160">
        <v>1</v>
      </c>
      <c r="M33" s="144">
        <v>0</v>
      </c>
      <c r="N33" s="161">
        <v>13</v>
      </c>
      <c r="O33" s="144">
        <v>0</v>
      </c>
      <c r="P33" s="149">
        <f>IF(L33=""," ",ROUND(O33/N33*100,1))</f>
        <v>0</v>
      </c>
      <c r="Q33" s="160"/>
      <c r="R33" s="144"/>
      <c r="S33" s="161"/>
      <c r="T33" s="144"/>
      <c r="U33" s="149"/>
      <c r="V33" s="164"/>
      <c r="W33" s="158"/>
      <c r="X33" s="173"/>
      <c r="Y33" s="158"/>
      <c r="Z33" s="158"/>
      <c r="AA33" s="168"/>
    </row>
    <row r="34" spans="1:27" s="7" customFormat="1" ht="18" customHeight="1" thickBot="1">
      <c r="A34" s="138"/>
      <c r="B34" s="151"/>
      <c r="C34" s="266" t="s">
        <v>12</v>
      </c>
      <c r="D34" s="267"/>
      <c r="E34" s="153"/>
      <c r="F34" s="21"/>
      <c r="G34" s="156"/>
      <c r="H34" s="156"/>
      <c r="I34" s="156"/>
      <c r="J34" s="156"/>
      <c r="K34" s="166"/>
      <c r="L34" s="146">
        <f>SUM(L31:L33)</f>
        <v>4</v>
      </c>
      <c r="M34" s="146">
        <f>SUM(M31:M33)</f>
        <v>3</v>
      </c>
      <c r="N34" s="146">
        <f>SUM(N31:N33)</f>
        <v>190</v>
      </c>
      <c r="O34" s="146">
        <f>SUM(O31:O33)</f>
        <v>61</v>
      </c>
      <c r="P34" s="150">
        <f>IF(L34=0,"",ROUND(O34/N34*100,1))</f>
        <v>32.1</v>
      </c>
      <c r="Q34" s="146">
        <f>SUM(Q31:Q33)</f>
        <v>0</v>
      </c>
      <c r="R34" s="146">
        <f>SUM(R31:R33)</f>
        <v>0</v>
      </c>
      <c r="S34" s="146">
        <f>SUM(S31:S33)</f>
        <v>0</v>
      </c>
      <c r="T34" s="146">
        <f>SUM(T31:T33)</f>
        <v>0</v>
      </c>
      <c r="U34" s="150" t="str">
        <f>IF(Q34=0," ",ROUND(T34/S34*100,1))</f>
        <v> </v>
      </c>
      <c r="V34" s="162"/>
      <c r="W34" s="156"/>
      <c r="X34" s="171"/>
      <c r="Y34" s="156"/>
      <c r="Z34" s="156"/>
      <c r="AA34" s="166"/>
    </row>
    <row r="35" spans="1:27" s="7" customFormat="1" ht="18" customHeight="1" thickBot="1">
      <c r="A35" s="138"/>
      <c r="B35" s="125"/>
      <c r="C35" s="266" t="s">
        <v>5</v>
      </c>
      <c r="D35" s="267"/>
      <c r="E35" s="153"/>
      <c r="F35" s="21"/>
      <c r="G35" s="142">
        <f>SUM(G11:G29)</f>
        <v>899</v>
      </c>
      <c r="H35" s="142">
        <f>SUM(H11:H29)</f>
        <v>798</v>
      </c>
      <c r="I35" s="142">
        <f>SUM(I11:I29)</f>
        <v>13115</v>
      </c>
      <c r="J35" s="142">
        <f>SUM(J11:J29)</f>
        <v>3812</v>
      </c>
      <c r="K35" s="150">
        <f>IF(G35=" "," ",ROUND(J35/I35*100,1))</f>
        <v>29.1</v>
      </c>
      <c r="L35" s="146">
        <f>L30+L34</f>
        <v>471</v>
      </c>
      <c r="M35" s="142">
        <f>M30+M34</f>
        <v>402</v>
      </c>
      <c r="N35" s="142">
        <f>N30+N34</f>
        <v>6227</v>
      </c>
      <c r="O35" s="142">
        <f>O30+O34</f>
        <v>1654</v>
      </c>
      <c r="P35" s="150">
        <f>IF(L35=""," ",ROUND(O35/N35*100,1))</f>
        <v>26.6</v>
      </c>
      <c r="Q35" s="146">
        <f>Q30+Q34</f>
        <v>114</v>
      </c>
      <c r="R35" s="142">
        <f>R30+R34</f>
        <v>70</v>
      </c>
      <c r="S35" s="142">
        <f>S30+S34</f>
        <v>844</v>
      </c>
      <c r="T35" s="142">
        <f>T30+T34</f>
        <v>107</v>
      </c>
      <c r="U35" s="150">
        <f>IF(Q35=""," ",ROUND(T35/S35*100,1))</f>
        <v>12.7</v>
      </c>
      <c r="V35" s="141">
        <f>SUM(V11:V29)</f>
        <v>2086</v>
      </c>
      <c r="W35" s="142">
        <f>SUM(W11:W29)</f>
        <v>233</v>
      </c>
      <c r="X35" s="148">
        <f>IF(V35=""," ",ROUND(W35/V35*100,1))</f>
        <v>11.2</v>
      </c>
      <c r="Y35" s="146">
        <f>SUM(Y11:Y29)</f>
        <v>1464</v>
      </c>
      <c r="Z35" s="142">
        <f>SUM(Z11:Z29)</f>
        <v>118</v>
      </c>
      <c r="AA35" s="150">
        <f>IF(Y35=0," ",ROUND(Z35/Y35*100,1))</f>
        <v>8.1</v>
      </c>
    </row>
    <row r="37" spans="9:10" ht="11.25">
      <c r="I37" s="61"/>
      <c r="J37" s="61"/>
    </row>
    <row r="38" spans="9:10" ht="11.25">
      <c r="I38" s="61"/>
      <c r="J38" s="61"/>
    </row>
  </sheetData>
  <sheetProtection/>
  <mergeCells count="35">
    <mergeCell ref="Q6:S6"/>
    <mergeCell ref="V6:X6"/>
    <mergeCell ref="E6:G6"/>
    <mergeCell ref="Q7:U7"/>
    <mergeCell ref="V7:AA7"/>
    <mergeCell ref="L6:N6"/>
    <mergeCell ref="L7:P7"/>
    <mergeCell ref="L8:L10"/>
    <mergeCell ref="S8:S10"/>
    <mergeCell ref="AA9:AA10"/>
    <mergeCell ref="Y9:Y10"/>
    <mergeCell ref="Y8:AA8"/>
    <mergeCell ref="U8:U10"/>
    <mergeCell ref="X8:X10"/>
    <mergeCell ref="V8:V10"/>
    <mergeCell ref="G8:G10"/>
    <mergeCell ref="F8:F10"/>
    <mergeCell ref="C34:D34"/>
    <mergeCell ref="Q8:Q10"/>
    <mergeCell ref="A7:A10"/>
    <mergeCell ref="C7:C10"/>
    <mergeCell ref="D7:D10"/>
    <mergeCell ref="B7:B10"/>
    <mergeCell ref="P8:P10"/>
    <mergeCell ref="N8:N10"/>
    <mergeCell ref="X2:AA2"/>
    <mergeCell ref="E4:G4"/>
    <mergeCell ref="I4:K4"/>
    <mergeCell ref="M4:O4"/>
    <mergeCell ref="Q4:T4"/>
    <mergeCell ref="C35:D35"/>
    <mergeCell ref="E7:K7"/>
    <mergeCell ref="I8:I10"/>
    <mergeCell ref="K8:K10"/>
    <mergeCell ref="E8:E10"/>
  </mergeCells>
  <conditionalFormatting sqref="T31:T33 R31:R33 O31:O33 M31:M33 J11:J29 H11:H29 O11:O29 M11:M29 R11:R29 W11:W29 T11:T29 Z11:Z29">
    <cfRule type="cellIs" priority="1" dxfId="1" operator="lessThanOrEqual" stopIfTrue="1">
      <formula>G11</formula>
    </cfRule>
    <cfRule type="cellIs" priority="2" dxfId="0" operator="greaterThan" stopIfTrue="1">
      <formula>G11</formula>
    </cfRule>
  </conditionalFormatting>
  <conditionalFormatting sqref="Y11:Y15 Y17:Y29">
    <cfRule type="cellIs" priority="3" dxfId="1" operator="lessThanOrEqual" stopIfTrue="1">
      <formula>V11</formula>
    </cfRule>
    <cfRule type="cellIs" priority="4" dxfId="0" operator="greaterThan" stopIfTrue="1">
      <formula>V11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177" useFirstPageNumber="1" fitToHeight="0" horizontalDpi="600" verticalDpi="600" orientation="landscape" paperSize="9" scale="85" r:id="rId1"/>
  <ignoredErrors>
    <ignoredError sqref="U35 U30" evalError="1"/>
    <ignoredError sqref="X35 P35 P30" evalError="1" formula="1"/>
    <ignoredError sqref="U34 P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2010-12-22T02:55:12Z</dcterms:created>
  <dcterms:modified xsi:type="dcterms:W3CDTF">2010-12-22T02:55:24Z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