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0" windowWidth="10486" windowHeight="12017" activeTab="0"/>
  </bookViews>
  <sheets>
    <sheet name="静岡県４－１" sheetId="1" r:id="rId1"/>
    <sheet name="静岡県４－２" sheetId="2" r:id="rId2"/>
    <sheet name="静岡県４－３" sheetId="3" r:id="rId3"/>
    <sheet name="静岡県４－４" sheetId="4" r:id="rId4"/>
  </sheets>
  <definedNames>
    <definedName name="_xlnm.Print_Titles" localSheetId="0">'静岡県４－１'!$4:$6</definedName>
    <definedName name="_xlnm.Print_Titles" localSheetId="1">'静岡県４－２'!$4:$7</definedName>
    <definedName name="_xlnm.Print_Titles" localSheetId="2">'静岡県４－３'!$4:$6</definedName>
    <definedName name="_xlnm.Print_Titles" localSheetId="3">'静岡県４－４'!$7:$10</definedName>
  </definedNames>
  <calcPr fullCalcOnLoad="1"/>
</workbook>
</file>

<file path=xl/sharedStrings.xml><?xml version="1.0" encoding="utf-8"?>
<sst xmlns="http://schemas.openxmlformats.org/spreadsheetml/2006/main" count="607" uniqueCount="279">
  <si>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</si>
  <si>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</si>
  <si>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</si>
  <si>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</si>
  <si>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</si>
  <si>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</si>
  <si>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</si>
  <si>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</si>
  <si>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</si>
  <si>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</si>
  <si>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</si>
  <si>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</si>
  <si>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</si>
  <si>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</si>
  <si>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</si>
  <si>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</si>
  <si>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</si>
  <si>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</si>
  <si>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</si>
  <si>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</si>
  <si>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</si>
  <si>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</si>
  <si>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</si>
  <si>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</si>
  <si>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</si>
  <si>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</si>
  <si>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</si>
  <si>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</si>
  <si>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</si>
  <si>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</si>
  <si>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</si>
  <si>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</si>
  <si>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</si>
  <si>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</si>
  <si>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</si>
  <si>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</si>
  <si>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</si>
  <si>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</si>
  <si>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</si>
  <si>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</si>
  <si>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</si>
  <si>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</si>
  <si>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</si>
  <si>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</si>
  <si>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</si>
  <si>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</si>
  <si>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</si>
  <si>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</si>
  <si>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</si>
  <si>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</si>
  <si>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</si>
  <si>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</si>
  <si>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</si>
  <si>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</si>
  <si>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</si>
  <si>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</si>
  <si>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</si>
  <si>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その他：平成　　年　  月　  日</t>
  </si>
  <si>
    <t>直　営</t>
  </si>
  <si>
    <t>静岡県</t>
  </si>
  <si>
    <t>藤枝市</t>
  </si>
  <si>
    <t>男女共同参画課</t>
  </si>
  <si>
    <t>藤枝市男女共同参画推進条例</t>
  </si>
  <si>
    <t>藤枝市男女共同参画推進センター</t>
  </si>
  <si>
    <t>ぱりて</t>
  </si>
  <si>
    <t>牧之原市</t>
  </si>
  <si>
    <t>東伊豆町</t>
  </si>
  <si>
    <t>協働推進室</t>
  </si>
  <si>
    <t>教育委員会事務局</t>
  </si>
  <si>
    <t>輝いてひがしいず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</si>
  <si>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</si>
  <si>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</si>
  <si>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</si>
  <si>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</si>
  <si>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</si>
  <si>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</si>
  <si>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</si>
  <si>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</si>
  <si>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</si>
  <si>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</si>
  <si>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</si>
  <si>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</si>
  <si>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</si>
  <si>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</si>
  <si>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</si>
  <si>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</si>
  <si>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</si>
  <si>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</si>
  <si>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</si>
  <si>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</si>
  <si>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</si>
  <si>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</si>
  <si>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</si>
  <si>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</si>
  <si>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</si>
  <si>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</si>
  <si>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</si>
  <si>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</si>
  <si>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</si>
  <si>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</si>
  <si>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</si>
  <si>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</si>
  <si>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</si>
  <si>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企画調整課</t>
  </si>
  <si>
    <t>企画財政課</t>
  </si>
  <si>
    <t>掛川市男女共同参画条例</t>
  </si>
  <si>
    <t>掛川市男女共同参画行動計画</t>
  </si>
  <si>
    <t>伊豆市男女共同参画プラン</t>
  </si>
  <si>
    <t>男女共同参画課</t>
  </si>
  <si>
    <t>静岡市男女共同参画推進条例</t>
  </si>
  <si>
    <t>静岡市女性会館</t>
  </si>
  <si>
    <t>420-0865</t>
  </si>
  <si>
    <t>静岡市葵区東草深町3番18号</t>
  </si>
  <si>
    <t>www.aicel21.jp</t>
  </si>
  <si>
    <t>沼津市男女共同参画推進条例</t>
  </si>
  <si>
    <t>熱海市男女共同参画推進条例</t>
  </si>
  <si>
    <t>企画課</t>
  </si>
  <si>
    <t>島田市男女共同参画推進条例</t>
  </si>
  <si>
    <t>島田市男女共同参画行動計画</t>
  </si>
  <si>
    <t>磐田市男女共同参画推進条例</t>
  </si>
  <si>
    <t>磐田市男女共同参画プラン</t>
  </si>
  <si>
    <t>磐田市男女共同参画センター</t>
  </si>
  <si>
    <t>ともりあ</t>
  </si>
  <si>
    <t>437-1292</t>
  </si>
  <si>
    <t>http://www.city.iwata.shizuoka.jp/gov/20/go2007.html</t>
  </si>
  <si>
    <t>島田市男女共同参画都市宣言</t>
  </si>
  <si>
    <t>御殿場市男女共同参画推進条例</t>
  </si>
  <si>
    <t>企画政策課</t>
  </si>
  <si>
    <t>菊川市男女共同参画プラン</t>
  </si>
  <si>
    <t>富士市男女共同参画条例</t>
  </si>
  <si>
    <t>富士市男女共同参画プラン</t>
  </si>
  <si>
    <t>富士市男女共同参画センター</t>
  </si>
  <si>
    <t>416-8558</t>
  </si>
  <si>
    <t>富士市本市場432-1</t>
  </si>
  <si>
    <t>第2次下田市男女共同参画推進プラン</t>
  </si>
  <si>
    <t>伊豆の国市男女共同参画基本プラン</t>
  </si>
  <si>
    <t>総務課</t>
  </si>
  <si>
    <t>教育委員会事務局</t>
  </si>
  <si>
    <t>南伊豆町男女共同参画プラン</t>
  </si>
  <si>
    <t>ユニバーサル社会・男女共同参画推進課</t>
  </si>
  <si>
    <t>浜松市男女共同参画推進条例</t>
  </si>
  <si>
    <t>浜松市男女共同参画計画</t>
  </si>
  <si>
    <t>富士宮市男女共同参画推進条例</t>
  </si>
  <si>
    <t>富士宮市男女共同参画センター</t>
  </si>
  <si>
    <t>418-0005</t>
  </si>
  <si>
    <t>http://www.city.fujinomiya.shizuoka.jp/</t>
  </si>
  <si>
    <t>地域振興課</t>
  </si>
  <si>
    <t>袋井市男女共同参画プラン</t>
  </si>
  <si>
    <t>地域振興課</t>
  </si>
  <si>
    <t>教育委員会</t>
  </si>
  <si>
    <t>西伊豆町男女共同参画推進プラン</t>
  </si>
  <si>
    <t>生涯学習課</t>
  </si>
  <si>
    <t>函南町男女共同参画計画（改訂版）</t>
  </si>
  <si>
    <t>清水町男女行動計画</t>
  </si>
  <si>
    <t>企画課</t>
  </si>
  <si>
    <t>吉田町男女共同参画プラン</t>
  </si>
  <si>
    <t>川根本町男女共同参画プラン</t>
  </si>
  <si>
    <t>社会教育課</t>
  </si>
  <si>
    <t>焼津市男女共同参画プラン</t>
  </si>
  <si>
    <t>うち</t>
  </si>
  <si>
    <t>うち</t>
  </si>
  <si>
    <t>静岡県</t>
  </si>
  <si>
    <t>○</t>
  </si>
  <si>
    <t>伊東市男女共同参画　
あすを奏でるハーモニープラン</t>
  </si>
  <si>
    <t>御殿場市男女共同参画計画
「第三次レインボープラン御殿場」</t>
  </si>
  <si>
    <t>男女共同参画行動計画　
第2次富士宮市男女共同参画プラン</t>
  </si>
  <si>
    <t>男女共同参画に関する計画
（平成22年4月1日現在で有効なもの）</t>
  </si>
  <si>
    <t>男女共同参画関係施策についての苦情の処理を行う体制の有無</t>
  </si>
  <si>
    <t>男　女　共　同　参　画　・　女　性　の　た　め　の　総　合　的　な　施　設　　(平　成　22　年　４　月　１　日　現　在　で　開　設　済　の　施　設)</t>
  </si>
  <si>
    <t>市民協働課</t>
  </si>
  <si>
    <t>政策企画課</t>
  </si>
  <si>
    <t>企画課</t>
  </si>
  <si>
    <t>共生社会推進課</t>
  </si>
  <si>
    <t>市民共生課</t>
  </si>
  <si>
    <t>社会教育課</t>
  </si>
  <si>
    <t>生涯学習まちづくり課</t>
  </si>
  <si>
    <t>地域振興室</t>
  </si>
  <si>
    <t>輝く未来を・・・女と男のプラン湖西</t>
  </si>
  <si>
    <t>教育委員会事務局</t>
  </si>
  <si>
    <t>浜松市男女共同参画推進センター（改修のため移転中）</t>
  </si>
  <si>
    <t>430-0929</t>
  </si>
  <si>
    <t>426-0034</t>
  </si>
  <si>
    <t>富士市男女共同参画都市宣言</t>
  </si>
  <si>
    <t>牧之原市男女協働学習行動</t>
  </si>
  <si>
    <t>委員会等数</t>
  </si>
  <si>
    <t>第2次静岡市男女共同参画行動計画</t>
  </si>
  <si>
    <t>ぬまづ男女（ひと）ハーモニープラン2</t>
  </si>
  <si>
    <t>男女が共に輝くみらい21プラン
(改訂版　平成18～22年度)</t>
  </si>
  <si>
    <t>三島市男女共同参画プラン
（みしまアクションプラン・パート2）</t>
  </si>
  <si>
    <t>男女共同参画プラン　はじめのいっぽⅡ</t>
  </si>
  <si>
    <t>「ぱっとなあしっぷⅡ」　～あなたらしく生きる生きるために～</t>
  </si>
  <si>
    <t>第2次小山町男女共同参画社会づくり行動計画</t>
  </si>
  <si>
    <t>きらり輝くしあわせづくり計画
（御前崎市男女共同参画）</t>
  </si>
  <si>
    <t>藤枝市男女共同参画　第2次行動計画</t>
  </si>
  <si>
    <t>市（区）町村コード</t>
  </si>
  <si>
    <t>都道府県名</t>
  </si>
  <si>
    <t>市(区)町村名</t>
  </si>
  <si>
    <t>ホームページ</t>
  </si>
  <si>
    <t>指定管理者</t>
  </si>
  <si>
    <t>http://www.city.fuji.shizuoka.jp/hp/page000003500/hpg000003409.htm</t>
  </si>
  <si>
    <t>アイセル21</t>
  </si>
  <si>
    <t>富士宮市宮原7番地の1</t>
  </si>
  <si>
    <t>磐田市福田400番地
（磐田市福田支所3階）</t>
  </si>
  <si>
    <t>藤枝市駅前2-1-5　
藤枝市文化センター1階</t>
  </si>
  <si>
    <t>浜松市中区中央1丁目13-3
ウィステリアＥ-ｏｎｅ3階</t>
  </si>
  <si>
    <t>都道府県名</t>
  </si>
  <si>
    <t>宣　　言　　名　　称</t>
  </si>
  <si>
    <t>市　（区）　長</t>
  </si>
  <si>
    <t>女
性
比
率 
（％）</t>
  </si>
  <si>
    <t>　（区）長数
女性副市</t>
  </si>
  <si>
    <t>女性副町村長数　　</t>
  </si>
  <si>
    <t>女性自治会長数</t>
  </si>
  <si>
    <t>目
標
値
（％）</t>
  </si>
  <si>
    <t>女
性
比
率 
（％）</t>
  </si>
  <si>
    <t>女
性
比
率
（％）</t>
  </si>
  <si>
    <t>うち一般行政職</t>
  </si>
  <si>
    <t>　　等数
女性委員</t>
  </si>
  <si>
    <t xml:space="preserve">うち
　女理
　性職
　管数
</t>
  </si>
  <si>
    <t>平成22年度</t>
  </si>
  <si>
    <t>平成23年度</t>
  </si>
  <si>
    <t>平成27年度</t>
  </si>
  <si>
    <t>平成28年度</t>
  </si>
  <si>
    <t>平成29年度</t>
  </si>
  <si>
    <t>平成30年度</t>
  </si>
  <si>
    <t>平成32年度</t>
  </si>
  <si>
    <t>平成15年4月～</t>
  </si>
  <si>
    <t>施設管理</t>
  </si>
  <si>
    <t>事業運営</t>
  </si>
  <si>
    <t>そ　の　他</t>
  </si>
  <si>
    <t>(054)
246-7833</t>
  </si>
  <si>
    <t>(054)
248-7330</t>
  </si>
  <si>
    <t>(053)
457-2831</t>
  </si>
  <si>
    <t>(053)
457-2832</t>
  </si>
  <si>
    <t>(0544)
22-0341</t>
  </si>
  <si>
    <t>(0544)
22-0326</t>
  </si>
  <si>
    <t>(0545)
64-9017</t>
  </si>
  <si>
    <t>(0545)
61-9017</t>
  </si>
  <si>
    <t>(0538)
58-2383</t>
  </si>
  <si>
    <t>(0538)
58-2678</t>
  </si>
  <si>
    <t>(054)
641-7777</t>
  </si>
  <si>
    <t>生涯学習課社会教育室</t>
  </si>
  <si>
    <t>教育委員会生涯学習課</t>
  </si>
  <si>
    <t>企画課まちづくり室</t>
  </si>
  <si>
    <t>牧之原市</t>
  </si>
  <si>
    <t>男女共同参画に関する条例（可決済のもの）</t>
  </si>
  <si>
    <t>男 女 共 同 参 画 に 関 す る 宣 言（注１）</t>
  </si>
  <si>
    <t>国との共催
　　　(注２)</t>
  </si>
  <si>
    <t>調査時点コード</t>
  </si>
  <si>
    <t xml:space="preserve"> </t>
  </si>
  <si>
    <t>静岡県</t>
  </si>
  <si>
    <t>http://www.ai-hall.com/</t>
  </si>
  <si>
    <t>平成21年4月～平成27年3月</t>
  </si>
  <si>
    <t>平成20年4月～平成30年3月</t>
  </si>
  <si>
    <t>平成17年4月～平成23年3月</t>
  </si>
  <si>
    <t>平成18年4月～平成23年3月</t>
  </si>
  <si>
    <t>平成14年4月～平成23年3月</t>
  </si>
  <si>
    <t>平成18年4月～平成27年3月</t>
  </si>
  <si>
    <t>平成14年4月～平成23年3月</t>
  </si>
  <si>
    <t>平成21年4月～平成26年3月</t>
  </si>
  <si>
    <t>平成13年4月～平成23年3月</t>
  </si>
  <si>
    <t>平成19年4月～平成29年3月</t>
  </si>
  <si>
    <t>平成20年4月～平成26年3月</t>
  </si>
  <si>
    <t>平成19年4月～平成24年3月</t>
  </si>
  <si>
    <t>平成19年4月～平成24年3月</t>
  </si>
  <si>
    <t>平成20年4月～平成30年3月</t>
  </si>
  <si>
    <t>平成21年4月～平成29年3月</t>
  </si>
  <si>
    <t>平成21年4月～平成30年3月</t>
  </si>
  <si>
    <t>平成16年4月～平成23年3月</t>
  </si>
  <si>
    <t>平成19年4月～平成22年3月</t>
  </si>
  <si>
    <t>平成18年9月～平成22年9月</t>
  </si>
  <si>
    <t>平成20年4月～平成25年3月</t>
  </si>
  <si>
    <t>平成21年10月～平成28年3月</t>
  </si>
  <si>
    <t>平成18年5月～平成23年3月</t>
  </si>
  <si>
    <t>平成21年4月～平成23年3月</t>
  </si>
  <si>
    <t>平成21年1月～平成29年3月</t>
  </si>
  <si>
    <t>平成11年3月～平成23年3月</t>
  </si>
  <si>
    <t>平成17年4月～平成23年3月</t>
  </si>
  <si>
    <t>平成18年4月～平成23年3月</t>
  </si>
  <si>
    <t>平成21年4月～平成31年3月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</si>
</sst>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0_);[Red]\(#,##0.00\)"/>
    <numFmt numFmtId="192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57" fontId="2" fillId="0" borderId="12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188" fontId="11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18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 vertical="distributed" textRotation="255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top" textRotation="255" wrapText="1"/>
    </xf>
    <xf numFmtId="57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28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188" fontId="2" fillId="0" borderId="2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8" fontId="2" fillId="0" borderId="37" xfId="0" applyNumberFormat="1" applyFont="1" applyFill="1" applyBorder="1" applyAlignment="1">
      <alignment vertical="center"/>
    </xf>
    <xf numFmtId="188" fontId="2" fillId="0" borderId="38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4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right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41" xfId="49" applyNumberFormat="1" applyFont="1" applyFill="1" applyBorder="1" applyAlignment="1">
      <alignment vertical="center"/>
    </xf>
    <xf numFmtId="192" fontId="2" fillId="0" borderId="13" xfId="49" applyNumberFormat="1" applyFont="1" applyFill="1" applyBorder="1" applyAlignment="1">
      <alignment vertical="center"/>
    </xf>
    <xf numFmtId="192" fontId="2" fillId="0" borderId="36" xfId="49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0" fontId="2" fillId="0" borderId="50" xfId="0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0" xfId="49" applyFont="1" applyFill="1" applyAlignment="1">
      <alignment/>
    </xf>
    <xf numFmtId="38" fontId="11" fillId="0" borderId="11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92" fontId="11" fillId="0" borderId="13" xfId="49" applyNumberFormat="1" applyFont="1" applyFill="1" applyBorder="1" applyAlignment="1">
      <alignment vertical="center"/>
    </xf>
    <xf numFmtId="192" fontId="2" fillId="0" borderId="31" xfId="49" applyNumberFormat="1" applyFont="1" applyFill="1" applyBorder="1" applyAlignment="1">
      <alignment vertical="center"/>
    </xf>
    <xf numFmtId="192" fontId="2" fillId="0" borderId="52" xfId="49" applyNumberFormat="1" applyFont="1" applyFill="1" applyBorder="1" applyAlignment="1">
      <alignment vertical="center"/>
    </xf>
    <xf numFmtId="192" fontId="2" fillId="0" borderId="53" xfId="49" applyNumberFormat="1" applyFont="1" applyFill="1" applyBorder="1" applyAlignment="1">
      <alignment vertical="center"/>
    </xf>
    <xf numFmtId="192" fontId="2" fillId="0" borderId="54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11" fillId="0" borderId="10" xfId="49" applyNumberFormat="1" applyFont="1" applyFill="1" applyBorder="1" applyAlignment="1">
      <alignment vertical="center"/>
    </xf>
    <xf numFmtId="192" fontId="2" fillId="0" borderId="45" xfId="49" applyNumberFormat="1" applyFont="1" applyFill="1" applyBorder="1" applyAlignment="1">
      <alignment vertical="center"/>
    </xf>
    <xf numFmtId="192" fontId="2" fillId="0" borderId="24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51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51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distributed" textRotation="255" shrinkToFit="1"/>
    </xf>
    <xf numFmtId="0" fontId="2" fillId="0" borderId="57" xfId="0" applyFont="1" applyFill="1" applyBorder="1" applyAlignment="1">
      <alignment horizontal="center" vertical="distributed" textRotation="255" shrinkToFit="1"/>
    </xf>
    <xf numFmtId="0" fontId="2" fillId="0" borderId="16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51" xfId="0" applyFont="1" applyFill="1" applyBorder="1" applyAlignment="1">
      <alignment horizontal="center" vertical="center" textRotation="255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4" fillId="0" borderId="4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distributed" textRotation="255"/>
    </xf>
    <xf numFmtId="0" fontId="3" fillId="0" borderId="18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vertical="center" textRotation="255" wrapText="1"/>
    </xf>
    <xf numFmtId="0" fontId="2" fillId="0" borderId="67" xfId="0" applyFont="1" applyFill="1" applyBorder="1" applyAlignment="1">
      <alignment vertical="center" textRotation="255" wrapText="1"/>
    </xf>
    <xf numFmtId="0" fontId="2" fillId="0" borderId="24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vertical="center" textRotation="255"/>
    </xf>
    <xf numFmtId="0" fontId="2" fillId="0" borderId="67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5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distributed" textRotation="255"/>
    </xf>
    <xf numFmtId="0" fontId="2" fillId="0" borderId="51" xfId="0" applyFont="1" applyFill="1" applyBorder="1" applyAlignment="1">
      <alignment horizontal="distributed" vertical="distributed" textRotation="255"/>
    </xf>
    <xf numFmtId="0" fontId="2" fillId="0" borderId="56" xfId="0" applyFont="1" applyFill="1" applyBorder="1" applyAlignment="1">
      <alignment horizontal="distributed" vertical="distributed" textRotation="255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16" xfId="0" applyFont="1" applyFill="1" applyBorder="1" applyAlignment="1">
      <alignment horizontal="distributed" vertical="distributed" textRotation="255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58" fontId="13" fillId="0" borderId="36" xfId="0" applyNumberFormat="1" applyFont="1" applyFill="1" applyBorder="1" applyAlignment="1">
      <alignment horizontal="center" vertical="center" shrinkToFit="1"/>
    </xf>
    <xf numFmtId="58" fontId="13" fillId="0" borderId="42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58" fontId="13" fillId="0" borderId="36" xfId="0" applyNumberFormat="1" applyFont="1" applyFill="1" applyBorder="1" applyAlignment="1">
      <alignment horizontal="center" vertical="center"/>
    </xf>
    <xf numFmtId="58" fontId="13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0.625" style="39" customWidth="1"/>
    <col min="6" max="9" width="3.375" style="26" customWidth="1"/>
    <col min="10" max="10" width="30.625" style="1" customWidth="1"/>
    <col min="11" max="12" width="8.625" style="1" customWidth="1"/>
    <col min="13" max="13" width="3.375" style="1" customWidth="1"/>
    <col min="14" max="14" width="32.625" style="1" customWidth="1"/>
    <col min="15" max="15" width="20.625" style="1" customWidth="1"/>
    <col min="16" max="16" width="3.375" style="1" customWidth="1"/>
    <col min="17" max="22" width="9.00390625" style="27" customWidth="1"/>
    <col min="23" max="16384" width="9.00390625" style="1" customWidth="1"/>
  </cols>
  <sheetData>
    <row r="1" spans="1:16" ht="16.5" customHeight="1" thickBot="1">
      <c r="A1" s="25" t="s">
        <v>12</v>
      </c>
      <c r="B1" s="25"/>
      <c r="D1" s="1" t="s">
        <v>248</v>
      </c>
      <c r="E1" s="1"/>
      <c r="M1" s="26"/>
      <c r="P1" s="26"/>
    </row>
    <row r="2" spans="1:16" ht="22.5" customHeight="1" thickBot="1">
      <c r="A2" s="28" t="s">
        <v>16</v>
      </c>
      <c r="E2" s="1"/>
      <c r="M2" s="26"/>
      <c r="O2" s="192" t="s">
        <v>59</v>
      </c>
      <c r="P2" s="193"/>
    </row>
    <row r="3" spans="5:16" ht="9.75" customHeight="1" thickBot="1">
      <c r="E3" s="1"/>
      <c r="M3" s="26"/>
      <c r="P3" s="26"/>
    </row>
    <row r="4" spans="1:16" s="29" customFormat="1" ht="31.5" customHeight="1">
      <c r="A4" s="180" t="s">
        <v>23</v>
      </c>
      <c r="B4" s="189" t="s">
        <v>56</v>
      </c>
      <c r="C4" s="183" t="s">
        <v>45</v>
      </c>
      <c r="D4" s="186" t="s">
        <v>15</v>
      </c>
      <c r="E4" s="208" t="s">
        <v>46</v>
      </c>
      <c r="F4" s="211" t="s">
        <v>47</v>
      </c>
      <c r="G4" s="201" t="s">
        <v>48</v>
      </c>
      <c r="H4" s="204" t="s">
        <v>55</v>
      </c>
      <c r="I4" s="186" t="s">
        <v>49</v>
      </c>
      <c r="J4" s="196" t="s">
        <v>244</v>
      </c>
      <c r="K4" s="197"/>
      <c r="L4" s="197"/>
      <c r="M4" s="198"/>
      <c r="N4" s="196" t="s">
        <v>166</v>
      </c>
      <c r="O4" s="197"/>
      <c r="P4" s="198"/>
    </row>
    <row r="5" spans="1:16" s="30" customFormat="1" ht="18" customHeight="1">
      <c r="A5" s="181"/>
      <c r="B5" s="190"/>
      <c r="C5" s="184"/>
      <c r="D5" s="187"/>
      <c r="E5" s="209"/>
      <c r="F5" s="212"/>
      <c r="G5" s="202"/>
      <c r="H5" s="205"/>
      <c r="I5" s="187"/>
      <c r="J5" s="199" t="s">
        <v>6</v>
      </c>
      <c r="K5" s="207"/>
      <c r="L5" s="200"/>
      <c r="M5" s="22" t="s">
        <v>7</v>
      </c>
      <c r="N5" s="199" t="s">
        <v>8</v>
      </c>
      <c r="O5" s="200"/>
      <c r="P5" s="22" t="s">
        <v>7</v>
      </c>
    </row>
    <row r="6" spans="1:16" s="29" customFormat="1" ht="60" customHeight="1">
      <c r="A6" s="182"/>
      <c r="B6" s="191"/>
      <c r="C6" s="185"/>
      <c r="D6" s="188"/>
      <c r="E6" s="210"/>
      <c r="F6" s="213"/>
      <c r="G6" s="203"/>
      <c r="H6" s="206"/>
      <c r="I6" s="188"/>
      <c r="J6" s="31" t="s">
        <v>50</v>
      </c>
      <c r="K6" s="32" t="s">
        <v>2</v>
      </c>
      <c r="L6" s="32" t="s">
        <v>3</v>
      </c>
      <c r="M6" s="24" t="s">
        <v>51</v>
      </c>
      <c r="N6" s="33" t="s">
        <v>52</v>
      </c>
      <c r="O6" s="34" t="s">
        <v>22</v>
      </c>
      <c r="P6" s="24" t="s">
        <v>51</v>
      </c>
    </row>
    <row r="7" spans="1:22" s="14" customFormat="1" ht="15" customHeight="1">
      <c r="A7" s="107">
        <v>22</v>
      </c>
      <c r="B7" s="108">
        <v>100</v>
      </c>
      <c r="C7" s="21" t="s">
        <v>70</v>
      </c>
      <c r="D7" s="12" t="s">
        <v>71</v>
      </c>
      <c r="E7" s="11" t="s">
        <v>108</v>
      </c>
      <c r="F7" s="112">
        <v>1</v>
      </c>
      <c r="G7" s="71">
        <v>1</v>
      </c>
      <c r="H7" s="109">
        <v>1</v>
      </c>
      <c r="I7" s="71">
        <v>1</v>
      </c>
      <c r="J7" s="11" t="s">
        <v>109</v>
      </c>
      <c r="K7" s="15">
        <v>37712</v>
      </c>
      <c r="L7" s="15">
        <v>37712</v>
      </c>
      <c r="M7" s="71"/>
      <c r="N7" s="10" t="s">
        <v>185</v>
      </c>
      <c r="O7" s="16" t="s">
        <v>251</v>
      </c>
      <c r="P7" s="71"/>
      <c r="Q7" s="13"/>
      <c r="R7" s="13"/>
      <c r="S7" s="13"/>
      <c r="T7" s="13"/>
      <c r="U7" s="13"/>
      <c r="V7" s="13"/>
    </row>
    <row r="8" spans="1:22" s="14" customFormat="1" ht="30" customHeight="1">
      <c r="A8" s="107">
        <v>22</v>
      </c>
      <c r="B8" s="108">
        <v>130</v>
      </c>
      <c r="C8" s="21" t="s">
        <v>70</v>
      </c>
      <c r="D8" s="12" t="s">
        <v>72</v>
      </c>
      <c r="E8" s="11" t="s">
        <v>139</v>
      </c>
      <c r="F8" s="112">
        <v>1</v>
      </c>
      <c r="G8" s="71">
        <v>2</v>
      </c>
      <c r="H8" s="109">
        <v>1</v>
      </c>
      <c r="I8" s="71">
        <v>1</v>
      </c>
      <c r="J8" s="11" t="s">
        <v>140</v>
      </c>
      <c r="K8" s="15">
        <v>37607</v>
      </c>
      <c r="L8" s="15">
        <v>37712</v>
      </c>
      <c r="M8" s="71"/>
      <c r="N8" s="10" t="s">
        <v>141</v>
      </c>
      <c r="O8" s="16" t="s">
        <v>252</v>
      </c>
      <c r="P8" s="71"/>
      <c r="Q8" s="13"/>
      <c r="R8" s="13"/>
      <c r="S8" s="13"/>
      <c r="T8" s="13"/>
      <c r="U8" s="13"/>
      <c r="V8" s="13"/>
    </row>
    <row r="9" spans="1:22" s="14" customFormat="1" ht="15" customHeight="1">
      <c r="A9" s="107">
        <v>22</v>
      </c>
      <c r="B9" s="108">
        <v>203</v>
      </c>
      <c r="C9" s="21" t="s">
        <v>70</v>
      </c>
      <c r="D9" s="9" t="s">
        <v>73</v>
      </c>
      <c r="E9" s="11" t="s">
        <v>169</v>
      </c>
      <c r="F9" s="112">
        <v>1</v>
      </c>
      <c r="G9" s="71">
        <v>2</v>
      </c>
      <c r="H9" s="109">
        <v>1</v>
      </c>
      <c r="I9" s="71">
        <v>1</v>
      </c>
      <c r="J9" s="11" t="s">
        <v>114</v>
      </c>
      <c r="K9" s="15">
        <v>39528</v>
      </c>
      <c r="L9" s="15">
        <v>39539</v>
      </c>
      <c r="M9" s="71"/>
      <c r="N9" s="10" t="s">
        <v>186</v>
      </c>
      <c r="O9" s="16" t="s">
        <v>253</v>
      </c>
      <c r="P9" s="71"/>
      <c r="Q9" s="13"/>
      <c r="R9" s="13"/>
      <c r="S9" s="13"/>
      <c r="T9" s="13"/>
      <c r="U9" s="13"/>
      <c r="V9" s="13"/>
    </row>
    <row r="10" spans="1:22" s="14" customFormat="1" ht="30" customHeight="1">
      <c r="A10" s="107">
        <v>22</v>
      </c>
      <c r="B10" s="108">
        <v>205</v>
      </c>
      <c r="C10" s="21" t="s">
        <v>70</v>
      </c>
      <c r="D10" s="12" t="s">
        <v>74</v>
      </c>
      <c r="E10" s="11" t="s">
        <v>240</v>
      </c>
      <c r="F10" s="112">
        <v>2</v>
      </c>
      <c r="G10" s="71">
        <v>2</v>
      </c>
      <c r="H10" s="109">
        <v>0</v>
      </c>
      <c r="I10" s="71">
        <v>1</v>
      </c>
      <c r="J10" s="11" t="s">
        <v>115</v>
      </c>
      <c r="K10" s="15">
        <v>37614</v>
      </c>
      <c r="L10" s="15">
        <v>37614</v>
      </c>
      <c r="M10" s="71"/>
      <c r="N10" s="11" t="s">
        <v>187</v>
      </c>
      <c r="O10" s="16" t="s">
        <v>254</v>
      </c>
      <c r="P10" s="71"/>
      <c r="Q10" s="13"/>
      <c r="R10" s="13"/>
      <c r="S10" s="13"/>
      <c r="T10" s="13"/>
      <c r="U10" s="13"/>
      <c r="V10" s="13"/>
    </row>
    <row r="11" spans="1:22" s="14" customFormat="1" ht="30" customHeight="1">
      <c r="A11" s="107">
        <v>22</v>
      </c>
      <c r="B11" s="108">
        <v>206</v>
      </c>
      <c r="C11" s="21" t="s">
        <v>70</v>
      </c>
      <c r="D11" s="12" t="s">
        <v>75</v>
      </c>
      <c r="E11" s="11" t="s">
        <v>170</v>
      </c>
      <c r="F11" s="112">
        <v>1</v>
      </c>
      <c r="G11" s="71">
        <v>2</v>
      </c>
      <c r="H11" s="109">
        <v>1</v>
      </c>
      <c r="I11" s="71">
        <v>1</v>
      </c>
      <c r="J11" s="11"/>
      <c r="K11" s="15"/>
      <c r="L11" s="15"/>
      <c r="M11" s="71">
        <v>0</v>
      </c>
      <c r="N11" s="11" t="s">
        <v>188</v>
      </c>
      <c r="O11" s="16" t="s">
        <v>255</v>
      </c>
      <c r="P11" s="71"/>
      <c r="Q11" s="13"/>
      <c r="R11" s="13"/>
      <c r="S11" s="13"/>
      <c r="T11" s="13"/>
      <c r="U11" s="13"/>
      <c r="V11" s="13"/>
    </row>
    <row r="12" spans="1:22" s="14" customFormat="1" ht="30" customHeight="1">
      <c r="A12" s="107">
        <v>22</v>
      </c>
      <c r="B12" s="108">
        <v>207</v>
      </c>
      <c r="C12" s="23" t="s">
        <v>70</v>
      </c>
      <c r="D12" s="9" t="s">
        <v>76</v>
      </c>
      <c r="E12" s="11" t="s">
        <v>174</v>
      </c>
      <c r="F12" s="112">
        <v>2</v>
      </c>
      <c r="G12" s="71">
        <v>1</v>
      </c>
      <c r="H12" s="109">
        <v>1</v>
      </c>
      <c r="I12" s="71">
        <v>1</v>
      </c>
      <c r="J12" s="11" t="s">
        <v>142</v>
      </c>
      <c r="K12" s="15">
        <v>38069</v>
      </c>
      <c r="L12" s="15">
        <v>38078</v>
      </c>
      <c r="M12" s="71"/>
      <c r="N12" s="11" t="s">
        <v>165</v>
      </c>
      <c r="O12" s="16" t="s">
        <v>256</v>
      </c>
      <c r="P12" s="71"/>
      <c r="Q12" s="13"/>
      <c r="R12" s="13"/>
      <c r="S12" s="13"/>
      <c r="T12" s="13"/>
      <c r="U12" s="13"/>
      <c r="V12" s="13"/>
    </row>
    <row r="13" spans="1:22" s="14" customFormat="1" ht="30" customHeight="1">
      <c r="A13" s="107">
        <v>22</v>
      </c>
      <c r="B13" s="108">
        <v>208</v>
      </c>
      <c r="C13" s="23" t="s">
        <v>70</v>
      </c>
      <c r="D13" s="9" t="s">
        <v>77</v>
      </c>
      <c r="E13" s="11" t="s">
        <v>127</v>
      </c>
      <c r="F13" s="112">
        <v>1</v>
      </c>
      <c r="G13" s="71">
        <v>2</v>
      </c>
      <c r="H13" s="109">
        <v>1</v>
      </c>
      <c r="I13" s="71">
        <v>1</v>
      </c>
      <c r="J13" s="11"/>
      <c r="K13" s="15"/>
      <c r="L13" s="15"/>
      <c r="M13" s="71">
        <v>0</v>
      </c>
      <c r="N13" s="11" t="s">
        <v>163</v>
      </c>
      <c r="O13" s="16" t="s">
        <v>257</v>
      </c>
      <c r="P13" s="71"/>
      <c r="Q13" s="13"/>
      <c r="R13" s="13"/>
      <c r="S13" s="13"/>
      <c r="T13" s="13"/>
      <c r="U13" s="13"/>
      <c r="V13" s="13"/>
    </row>
    <row r="14" spans="1:22" s="14" customFormat="1" ht="15" customHeight="1">
      <c r="A14" s="107">
        <v>22</v>
      </c>
      <c r="B14" s="108">
        <v>209</v>
      </c>
      <c r="C14" s="23" t="s">
        <v>70</v>
      </c>
      <c r="D14" s="9" t="s">
        <v>78</v>
      </c>
      <c r="E14" s="11" t="s">
        <v>171</v>
      </c>
      <c r="F14" s="112">
        <v>1</v>
      </c>
      <c r="G14" s="71">
        <v>2</v>
      </c>
      <c r="H14" s="109">
        <v>1</v>
      </c>
      <c r="I14" s="71">
        <v>1</v>
      </c>
      <c r="J14" s="11" t="s">
        <v>117</v>
      </c>
      <c r="K14" s="15">
        <v>39261</v>
      </c>
      <c r="L14" s="15">
        <v>39293</v>
      </c>
      <c r="M14" s="71"/>
      <c r="N14" s="11" t="s">
        <v>118</v>
      </c>
      <c r="O14" s="16" t="s">
        <v>258</v>
      </c>
      <c r="P14" s="71"/>
      <c r="Q14" s="13"/>
      <c r="R14" s="13"/>
      <c r="S14" s="13"/>
      <c r="T14" s="13"/>
      <c r="U14" s="13"/>
      <c r="V14" s="13"/>
    </row>
    <row r="15" spans="1:22" s="14" customFormat="1" ht="15" customHeight="1">
      <c r="A15" s="107">
        <v>22</v>
      </c>
      <c r="B15" s="108">
        <v>210</v>
      </c>
      <c r="C15" s="23" t="s">
        <v>70</v>
      </c>
      <c r="D15" s="9" t="s">
        <v>79</v>
      </c>
      <c r="E15" s="11" t="s">
        <v>108</v>
      </c>
      <c r="F15" s="112">
        <v>1</v>
      </c>
      <c r="G15" s="71">
        <v>1</v>
      </c>
      <c r="H15" s="109">
        <v>1</v>
      </c>
      <c r="I15" s="71">
        <v>1</v>
      </c>
      <c r="J15" s="11" t="s">
        <v>129</v>
      </c>
      <c r="K15" s="15">
        <v>38069</v>
      </c>
      <c r="L15" s="15">
        <v>38078</v>
      </c>
      <c r="M15" s="71"/>
      <c r="N15" s="11" t="s">
        <v>130</v>
      </c>
      <c r="O15" s="16" t="s">
        <v>259</v>
      </c>
      <c r="P15" s="71"/>
      <c r="Q15" s="13"/>
      <c r="R15" s="13"/>
      <c r="S15" s="13"/>
      <c r="T15" s="13"/>
      <c r="U15" s="13"/>
      <c r="V15" s="13"/>
    </row>
    <row r="16" spans="1:22" s="14" customFormat="1" ht="15" customHeight="1">
      <c r="A16" s="107">
        <v>22</v>
      </c>
      <c r="B16" s="108">
        <v>211</v>
      </c>
      <c r="C16" s="23" t="s">
        <v>70</v>
      </c>
      <c r="D16" s="9" t="s">
        <v>80</v>
      </c>
      <c r="E16" s="11" t="s">
        <v>172</v>
      </c>
      <c r="F16" s="112">
        <v>1</v>
      </c>
      <c r="G16" s="71">
        <v>1</v>
      </c>
      <c r="H16" s="109">
        <v>1</v>
      </c>
      <c r="I16" s="71">
        <v>1</v>
      </c>
      <c r="J16" s="11" t="s">
        <v>119</v>
      </c>
      <c r="K16" s="15">
        <v>38708</v>
      </c>
      <c r="L16" s="15">
        <v>38808</v>
      </c>
      <c r="M16" s="71"/>
      <c r="N16" s="11" t="s">
        <v>120</v>
      </c>
      <c r="O16" s="16" t="s">
        <v>260</v>
      </c>
      <c r="P16" s="71"/>
      <c r="Q16" s="13"/>
      <c r="R16" s="13"/>
      <c r="S16" s="13"/>
      <c r="T16" s="13"/>
      <c r="U16" s="13"/>
      <c r="V16" s="13"/>
    </row>
    <row r="17" spans="1:22" s="14" customFormat="1" ht="15" customHeight="1">
      <c r="A17" s="107">
        <v>22</v>
      </c>
      <c r="B17" s="108">
        <v>212</v>
      </c>
      <c r="C17" s="23" t="s">
        <v>70</v>
      </c>
      <c r="D17" s="9" t="s">
        <v>81</v>
      </c>
      <c r="E17" s="11" t="s">
        <v>173</v>
      </c>
      <c r="F17" s="112">
        <v>1</v>
      </c>
      <c r="G17" s="71">
        <v>2</v>
      </c>
      <c r="H17" s="109">
        <v>1</v>
      </c>
      <c r="I17" s="71">
        <v>1</v>
      </c>
      <c r="J17" s="11"/>
      <c r="K17" s="15"/>
      <c r="L17" s="15"/>
      <c r="M17" s="71">
        <v>3</v>
      </c>
      <c r="N17" s="11" t="s">
        <v>158</v>
      </c>
      <c r="O17" s="16" t="s">
        <v>261</v>
      </c>
      <c r="P17" s="71"/>
      <c r="Q17" s="13"/>
      <c r="R17" s="13"/>
      <c r="S17" s="13"/>
      <c r="T17" s="13"/>
      <c r="U17" s="13"/>
      <c r="V17" s="13"/>
    </row>
    <row r="18" spans="1:22" s="14" customFormat="1" ht="15" customHeight="1">
      <c r="A18" s="107">
        <v>22</v>
      </c>
      <c r="B18" s="108">
        <v>213</v>
      </c>
      <c r="C18" s="23" t="s">
        <v>70</v>
      </c>
      <c r="D18" s="9" t="s">
        <v>82</v>
      </c>
      <c r="E18" s="11" t="s">
        <v>175</v>
      </c>
      <c r="F18" s="112">
        <v>1</v>
      </c>
      <c r="G18" s="71">
        <v>1</v>
      </c>
      <c r="H18" s="109">
        <v>1</v>
      </c>
      <c r="I18" s="71">
        <v>1</v>
      </c>
      <c r="J18" s="11" t="s">
        <v>105</v>
      </c>
      <c r="K18" s="15">
        <v>38808</v>
      </c>
      <c r="L18" s="15">
        <v>38808</v>
      </c>
      <c r="M18" s="71"/>
      <c r="N18" s="11" t="s">
        <v>106</v>
      </c>
      <c r="O18" s="16" t="s">
        <v>263</v>
      </c>
      <c r="P18" s="71"/>
      <c r="Q18" s="13"/>
      <c r="R18" s="13"/>
      <c r="S18" s="13"/>
      <c r="T18" s="13"/>
      <c r="U18" s="13"/>
      <c r="V18" s="13"/>
    </row>
    <row r="19" spans="1:22" s="14" customFormat="1" ht="15" customHeight="1">
      <c r="A19" s="109">
        <v>22</v>
      </c>
      <c r="B19" s="71">
        <v>214</v>
      </c>
      <c r="C19" s="18" t="s">
        <v>59</v>
      </c>
      <c r="D19" s="2" t="s">
        <v>60</v>
      </c>
      <c r="E19" s="11" t="s">
        <v>61</v>
      </c>
      <c r="F19" s="112">
        <v>1</v>
      </c>
      <c r="G19" s="71">
        <v>2</v>
      </c>
      <c r="H19" s="109">
        <v>1</v>
      </c>
      <c r="I19" s="71">
        <v>1</v>
      </c>
      <c r="J19" s="11" t="s">
        <v>62</v>
      </c>
      <c r="K19" s="15">
        <v>39437</v>
      </c>
      <c r="L19" s="15">
        <v>39539</v>
      </c>
      <c r="M19" s="71"/>
      <c r="N19" s="11" t="s">
        <v>193</v>
      </c>
      <c r="O19" s="17" t="s">
        <v>264</v>
      </c>
      <c r="P19" s="71"/>
      <c r="Q19" s="13"/>
      <c r="R19" s="13"/>
      <c r="S19" s="13"/>
      <c r="T19" s="13"/>
      <c r="U19" s="13"/>
      <c r="V19" s="13"/>
    </row>
    <row r="20" spans="1:22" s="14" customFormat="1" ht="30" customHeight="1">
      <c r="A20" s="107">
        <v>22</v>
      </c>
      <c r="B20" s="108">
        <v>215</v>
      </c>
      <c r="C20" s="23" t="s">
        <v>70</v>
      </c>
      <c r="D20" s="9" t="s">
        <v>83</v>
      </c>
      <c r="E20" s="11" t="s">
        <v>116</v>
      </c>
      <c r="F20" s="112">
        <v>1</v>
      </c>
      <c r="G20" s="71">
        <v>2</v>
      </c>
      <c r="H20" s="109">
        <v>1</v>
      </c>
      <c r="I20" s="71">
        <v>1</v>
      </c>
      <c r="J20" s="11" t="s">
        <v>126</v>
      </c>
      <c r="K20" s="15">
        <v>39808</v>
      </c>
      <c r="L20" s="15">
        <v>39808</v>
      </c>
      <c r="M20" s="71"/>
      <c r="N20" s="11" t="s">
        <v>164</v>
      </c>
      <c r="O20" s="16" t="s">
        <v>265</v>
      </c>
      <c r="P20" s="71"/>
      <c r="Q20" s="13"/>
      <c r="R20" s="13"/>
      <c r="S20" s="13"/>
      <c r="T20" s="13"/>
      <c r="U20" s="13"/>
      <c r="V20" s="13"/>
    </row>
    <row r="21" spans="1:22" s="14" customFormat="1" ht="15" customHeight="1">
      <c r="A21" s="107">
        <v>22</v>
      </c>
      <c r="B21" s="108">
        <v>216</v>
      </c>
      <c r="C21" s="23" t="s">
        <v>70</v>
      </c>
      <c r="D21" s="9" t="s">
        <v>84</v>
      </c>
      <c r="E21" s="11" t="s">
        <v>146</v>
      </c>
      <c r="F21" s="112">
        <v>1</v>
      </c>
      <c r="G21" s="71">
        <v>2</v>
      </c>
      <c r="H21" s="109">
        <v>1</v>
      </c>
      <c r="I21" s="71">
        <v>1</v>
      </c>
      <c r="J21" s="3"/>
      <c r="K21" s="15"/>
      <c r="L21" s="15"/>
      <c r="M21" s="71">
        <v>2</v>
      </c>
      <c r="N21" s="11" t="s">
        <v>147</v>
      </c>
      <c r="O21" s="16" t="s">
        <v>254</v>
      </c>
      <c r="P21" s="71"/>
      <c r="Q21" s="13"/>
      <c r="R21" s="13"/>
      <c r="S21" s="13"/>
      <c r="T21" s="13"/>
      <c r="U21" s="13"/>
      <c r="V21" s="13"/>
    </row>
    <row r="22" spans="1:22" s="14" customFormat="1" ht="15" customHeight="1">
      <c r="A22" s="107">
        <v>22</v>
      </c>
      <c r="B22" s="108">
        <v>219</v>
      </c>
      <c r="C22" s="23" t="s">
        <v>70</v>
      </c>
      <c r="D22" s="9" t="s">
        <v>85</v>
      </c>
      <c r="E22" s="11" t="s">
        <v>104</v>
      </c>
      <c r="F22" s="112">
        <v>1</v>
      </c>
      <c r="G22" s="71">
        <v>2</v>
      </c>
      <c r="H22" s="109">
        <v>1</v>
      </c>
      <c r="I22" s="71">
        <v>1</v>
      </c>
      <c r="J22" s="3"/>
      <c r="K22" s="15"/>
      <c r="L22" s="15"/>
      <c r="M22" s="71">
        <v>0</v>
      </c>
      <c r="N22" s="11" t="s">
        <v>134</v>
      </c>
      <c r="O22" s="16" t="s">
        <v>266</v>
      </c>
      <c r="P22" s="71"/>
      <c r="Q22" s="13"/>
      <c r="R22" s="13"/>
      <c r="S22" s="13"/>
      <c r="T22" s="13"/>
      <c r="U22" s="13"/>
      <c r="V22" s="13"/>
    </row>
    <row r="23" spans="1:22" s="14" customFormat="1" ht="15" customHeight="1">
      <c r="A23" s="107">
        <v>22</v>
      </c>
      <c r="B23" s="108">
        <v>220</v>
      </c>
      <c r="C23" s="23" t="s">
        <v>70</v>
      </c>
      <c r="D23" s="9" t="s">
        <v>86</v>
      </c>
      <c r="E23" s="11" t="s">
        <v>176</v>
      </c>
      <c r="F23" s="112">
        <v>1</v>
      </c>
      <c r="G23" s="71">
        <v>2</v>
      </c>
      <c r="H23" s="109">
        <v>1</v>
      </c>
      <c r="I23" s="71">
        <v>1</v>
      </c>
      <c r="J23" s="3"/>
      <c r="K23" s="15"/>
      <c r="L23" s="15"/>
      <c r="M23" s="71">
        <v>0</v>
      </c>
      <c r="N23" s="11" t="s">
        <v>189</v>
      </c>
      <c r="O23" s="16" t="s">
        <v>267</v>
      </c>
      <c r="P23" s="71"/>
      <c r="Q23" s="13"/>
      <c r="R23" s="13"/>
      <c r="S23" s="13"/>
      <c r="T23" s="13"/>
      <c r="U23" s="13"/>
      <c r="V23" s="13"/>
    </row>
    <row r="24" spans="1:22" s="14" customFormat="1" ht="15" customHeight="1">
      <c r="A24" s="107">
        <v>22</v>
      </c>
      <c r="B24" s="108">
        <v>221</v>
      </c>
      <c r="C24" s="23" t="s">
        <v>70</v>
      </c>
      <c r="D24" s="9" t="s">
        <v>87</v>
      </c>
      <c r="E24" s="11" t="s">
        <v>148</v>
      </c>
      <c r="F24" s="112">
        <v>1</v>
      </c>
      <c r="G24" s="71">
        <v>2</v>
      </c>
      <c r="H24" s="109">
        <v>1</v>
      </c>
      <c r="I24" s="71">
        <v>1</v>
      </c>
      <c r="J24" s="3"/>
      <c r="K24" s="15"/>
      <c r="L24" s="15"/>
      <c r="M24" s="71">
        <v>0</v>
      </c>
      <c r="N24" s="11" t="s">
        <v>177</v>
      </c>
      <c r="O24" s="16" t="s">
        <v>268</v>
      </c>
      <c r="P24" s="71"/>
      <c r="Q24" s="13"/>
      <c r="R24" s="13"/>
      <c r="S24" s="13"/>
      <c r="T24" s="13"/>
      <c r="U24" s="13"/>
      <c r="V24" s="13"/>
    </row>
    <row r="25" spans="1:22" s="14" customFormat="1" ht="15" customHeight="1">
      <c r="A25" s="107">
        <v>22</v>
      </c>
      <c r="B25" s="108">
        <v>222</v>
      </c>
      <c r="C25" s="23" t="s">
        <v>70</v>
      </c>
      <c r="D25" s="9" t="s">
        <v>88</v>
      </c>
      <c r="E25" s="11" t="s">
        <v>104</v>
      </c>
      <c r="F25" s="112">
        <v>1</v>
      </c>
      <c r="G25" s="71">
        <v>2</v>
      </c>
      <c r="H25" s="109">
        <v>0</v>
      </c>
      <c r="I25" s="71">
        <v>0</v>
      </c>
      <c r="J25" s="3"/>
      <c r="K25" s="15"/>
      <c r="L25" s="15"/>
      <c r="M25" s="71">
        <v>0</v>
      </c>
      <c r="N25" s="11" t="s">
        <v>107</v>
      </c>
      <c r="O25" s="16" t="s">
        <v>254</v>
      </c>
      <c r="P25" s="71"/>
      <c r="Q25" s="13"/>
      <c r="R25" s="13"/>
      <c r="S25" s="13"/>
      <c r="T25" s="13"/>
      <c r="U25" s="13"/>
      <c r="V25" s="13"/>
    </row>
    <row r="26" spans="1:22" s="14" customFormat="1" ht="30" customHeight="1">
      <c r="A26" s="107">
        <v>22</v>
      </c>
      <c r="B26" s="108">
        <v>223</v>
      </c>
      <c r="C26" s="23" t="s">
        <v>70</v>
      </c>
      <c r="D26" s="9" t="s">
        <v>89</v>
      </c>
      <c r="E26" s="11" t="s">
        <v>103</v>
      </c>
      <c r="F26" s="112">
        <v>1</v>
      </c>
      <c r="G26" s="71">
        <v>2</v>
      </c>
      <c r="H26" s="109">
        <v>1</v>
      </c>
      <c r="I26" s="71">
        <v>1</v>
      </c>
      <c r="J26" s="3"/>
      <c r="K26" s="15"/>
      <c r="L26" s="15"/>
      <c r="M26" s="71">
        <v>0</v>
      </c>
      <c r="N26" s="11" t="s">
        <v>192</v>
      </c>
      <c r="O26" s="16" t="s">
        <v>262</v>
      </c>
      <c r="P26" s="71"/>
      <c r="Q26" s="13"/>
      <c r="R26" s="13"/>
      <c r="S26" s="13"/>
      <c r="T26" s="13"/>
      <c r="U26" s="13"/>
      <c r="V26" s="13"/>
    </row>
    <row r="27" spans="1:22" s="14" customFormat="1" ht="15" customHeight="1">
      <c r="A27" s="107">
        <v>22</v>
      </c>
      <c r="B27" s="108">
        <v>224</v>
      </c>
      <c r="C27" s="23" t="s">
        <v>70</v>
      </c>
      <c r="D27" s="9" t="s">
        <v>90</v>
      </c>
      <c r="E27" s="11" t="s">
        <v>127</v>
      </c>
      <c r="F27" s="112">
        <v>1</v>
      </c>
      <c r="G27" s="71">
        <v>2</v>
      </c>
      <c r="H27" s="109">
        <v>1</v>
      </c>
      <c r="I27" s="71">
        <v>1</v>
      </c>
      <c r="J27" s="3"/>
      <c r="K27" s="15"/>
      <c r="L27" s="15"/>
      <c r="M27" s="71">
        <v>0</v>
      </c>
      <c r="N27" s="11" t="s">
        <v>128</v>
      </c>
      <c r="O27" s="16" t="s">
        <v>269</v>
      </c>
      <c r="P27" s="71"/>
      <c r="Q27" s="13"/>
      <c r="R27" s="13"/>
      <c r="S27" s="13"/>
      <c r="T27" s="13"/>
      <c r="U27" s="13"/>
      <c r="V27" s="13"/>
    </row>
    <row r="28" spans="1:22" s="14" customFormat="1" ht="15" customHeight="1">
      <c r="A28" s="107">
        <v>22</v>
      </c>
      <c r="B28" s="108">
        <v>225</v>
      </c>
      <c r="C28" s="23" t="s">
        <v>70</v>
      </c>
      <c r="D28" s="9" t="s">
        <v>91</v>
      </c>
      <c r="E28" s="11" t="s">
        <v>116</v>
      </c>
      <c r="F28" s="112">
        <v>1</v>
      </c>
      <c r="G28" s="71">
        <v>2</v>
      </c>
      <c r="H28" s="109">
        <v>1</v>
      </c>
      <c r="I28" s="71">
        <v>0</v>
      </c>
      <c r="J28" s="3"/>
      <c r="K28" s="15"/>
      <c r="L28" s="15"/>
      <c r="M28" s="71">
        <v>0</v>
      </c>
      <c r="N28" s="11" t="s">
        <v>135</v>
      </c>
      <c r="O28" s="16" t="s">
        <v>270</v>
      </c>
      <c r="P28" s="71"/>
      <c r="Q28" s="13"/>
      <c r="R28" s="13"/>
      <c r="S28" s="13"/>
      <c r="T28" s="13"/>
      <c r="U28" s="13"/>
      <c r="V28" s="13"/>
    </row>
    <row r="29" spans="1:22" s="14" customFormat="1" ht="15" customHeight="1">
      <c r="A29" s="109">
        <v>22</v>
      </c>
      <c r="B29" s="71">
        <v>226</v>
      </c>
      <c r="C29" s="18" t="s">
        <v>59</v>
      </c>
      <c r="D29" s="2" t="s">
        <v>65</v>
      </c>
      <c r="E29" s="11" t="s">
        <v>67</v>
      </c>
      <c r="F29" s="112">
        <v>1</v>
      </c>
      <c r="G29" s="71">
        <v>2</v>
      </c>
      <c r="H29" s="109">
        <v>0</v>
      </c>
      <c r="I29" s="71">
        <v>0</v>
      </c>
      <c r="J29" s="3"/>
      <c r="K29" s="15"/>
      <c r="L29" s="15"/>
      <c r="M29" s="71">
        <v>0</v>
      </c>
      <c r="N29" s="11" t="s">
        <v>183</v>
      </c>
      <c r="O29" s="16" t="s">
        <v>271</v>
      </c>
      <c r="P29" s="71"/>
      <c r="Q29" s="13"/>
      <c r="R29" s="13"/>
      <c r="S29" s="13"/>
      <c r="T29" s="13"/>
      <c r="U29" s="13"/>
      <c r="V29" s="13"/>
    </row>
    <row r="30" spans="1:22" s="14" customFormat="1" ht="15" customHeight="1">
      <c r="A30" s="109">
        <v>22</v>
      </c>
      <c r="B30" s="71">
        <v>301</v>
      </c>
      <c r="C30" s="18" t="s">
        <v>59</v>
      </c>
      <c r="D30" s="2" t="s">
        <v>66</v>
      </c>
      <c r="E30" s="11" t="s">
        <v>68</v>
      </c>
      <c r="F30" s="112">
        <v>2</v>
      </c>
      <c r="G30" s="71">
        <v>2</v>
      </c>
      <c r="H30" s="109">
        <v>0</v>
      </c>
      <c r="I30" s="71">
        <v>0</v>
      </c>
      <c r="J30" s="3"/>
      <c r="K30" s="15"/>
      <c r="L30" s="15"/>
      <c r="M30" s="71">
        <v>0</v>
      </c>
      <c r="N30" s="11" t="s">
        <v>69</v>
      </c>
      <c r="O30" s="16" t="s">
        <v>272</v>
      </c>
      <c r="P30" s="71"/>
      <c r="Q30" s="13"/>
      <c r="R30" s="13"/>
      <c r="S30" s="13"/>
      <c r="T30" s="13"/>
      <c r="U30" s="13"/>
      <c r="V30" s="13"/>
    </row>
    <row r="31" spans="1:22" s="14" customFormat="1" ht="15" customHeight="1">
      <c r="A31" s="107">
        <v>22</v>
      </c>
      <c r="B31" s="108">
        <v>302</v>
      </c>
      <c r="C31" s="23" t="s">
        <v>70</v>
      </c>
      <c r="D31" s="9" t="s">
        <v>92</v>
      </c>
      <c r="E31" s="11" t="s">
        <v>136</v>
      </c>
      <c r="F31" s="112">
        <v>1</v>
      </c>
      <c r="G31" s="71">
        <v>2</v>
      </c>
      <c r="H31" s="109">
        <v>0</v>
      </c>
      <c r="I31" s="71">
        <v>0</v>
      </c>
      <c r="J31" s="3"/>
      <c r="K31" s="15"/>
      <c r="L31" s="15"/>
      <c r="M31" s="71">
        <v>0</v>
      </c>
      <c r="N31" s="11"/>
      <c r="O31" s="16"/>
      <c r="P31" s="71">
        <v>0</v>
      </c>
      <c r="Q31" s="13"/>
      <c r="R31" s="13"/>
      <c r="S31" s="13"/>
      <c r="T31" s="13"/>
      <c r="U31" s="13"/>
      <c r="V31" s="13"/>
    </row>
    <row r="32" spans="1:22" s="14" customFormat="1" ht="15" customHeight="1">
      <c r="A32" s="107">
        <v>22</v>
      </c>
      <c r="B32" s="108">
        <v>304</v>
      </c>
      <c r="C32" s="23" t="s">
        <v>70</v>
      </c>
      <c r="D32" s="9" t="s">
        <v>93</v>
      </c>
      <c r="E32" s="11" t="s">
        <v>137</v>
      </c>
      <c r="F32" s="112">
        <v>2</v>
      </c>
      <c r="G32" s="71">
        <v>2</v>
      </c>
      <c r="H32" s="109">
        <v>1</v>
      </c>
      <c r="I32" s="71">
        <v>0</v>
      </c>
      <c r="J32" s="3"/>
      <c r="K32" s="15"/>
      <c r="L32" s="15"/>
      <c r="M32" s="71">
        <v>0</v>
      </c>
      <c r="N32" s="11" t="s">
        <v>138</v>
      </c>
      <c r="O32" s="16" t="s">
        <v>225</v>
      </c>
      <c r="P32" s="71"/>
      <c r="Q32" s="13"/>
      <c r="R32" s="13"/>
      <c r="S32" s="13"/>
      <c r="T32" s="13"/>
      <c r="U32" s="13"/>
      <c r="V32" s="13"/>
    </row>
    <row r="33" spans="1:22" s="14" customFormat="1" ht="15" customHeight="1">
      <c r="A33" s="107">
        <v>22</v>
      </c>
      <c r="B33" s="108">
        <v>305</v>
      </c>
      <c r="C33" s="23" t="s">
        <v>70</v>
      </c>
      <c r="D33" s="9" t="s">
        <v>94</v>
      </c>
      <c r="E33" s="11" t="s">
        <v>178</v>
      </c>
      <c r="F33" s="112">
        <v>2</v>
      </c>
      <c r="G33" s="71">
        <v>2</v>
      </c>
      <c r="H33" s="109">
        <v>0</v>
      </c>
      <c r="I33" s="71">
        <v>0</v>
      </c>
      <c r="J33" s="3"/>
      <c r="K33" s="15"/>
      <c r="L33" s="15"/>
      <c r="M33" s="71">
        <v>0</v>
      </c>
      <c r="N33" s="11"/>
      <c r="O33" s="16"/>
      <c r="P33" s="71">
        <v>0</v>
      </c>
      <c r="Q33" s="13"/>
      <c r="R33" s="13"/>
      <c r="S33" s="13"/>
      <c r="T33" s="13"/>
      <c r="U33" s="13"/>
      <c r="V33" s="13"/>
    </row>
    <row r="34" spans="1:22" s="14" customFormat="1" ht="15" customHeight="1">
      <c r="A34" s="107">
        <v>22</v>
      </c>
      <c r="B34" s="108">
        <v>306</v>
      </c>
      <c r="C34" s="23" t="s">
        <v>70</v>
      </c>
      <c r="D34" s="9" t="s">
        <v>95</v>
      </c>
      <c r="E34" s="11" t="s">
        <v>149</v>
      </c>
      <c r="F34" s="112">
        <v>2</v>
      </c>
      <c r="G34" s="71">
        <v>2</v>
      </c>
      <c r="H34" s="109">
        <v>0</v>
      </c>
      <c r="I34" s="71">
        <v>0</v>
      </c>
      <c r="J34" s="3"/>
      <c r="K34" s="35"/>
      <c r="L34" s="35"/>
      <c r="M34" s="71">
        <v>0</v>
      </c>
      <c r="N34" s="11" t="s">
        <v>150</v>
      </c>
      <c r="O34" s="16" t="s">
        <v>273</v>
      </c>
      <c r="P34" s="71"/>
      <c r="Q34" s="13"/>
      <c r="R34" s="13"/>
      <c r="S34" s="13"/>
      <c r="T34" s="13"/>
      <c r="U34" s="13"/>
      <c r="V34" s="13"/>
    </row>
    <row r="35" spans="1:22" s="14" customFormat="1" ht="15" customHeight="1">
      <c r="A35" s="107">
        <v>22</v>
      </c>
      <c r="B35" s="108">
        <v>325</v>
      </c>
      <c r="C35" s="23" t="s">
        <v>70</v>
      </c>
      <c r="D35" s="9" t="s">
        <v>96</v>
      </c>
      <c r="E35" s="11" t="s">
        <v>241</v>
      </c>
      <c r="F35" s="112">
        <v>2</v>
      </c>
      <c r="G35" s="71">
        <v>2</v>
      </c>
      <c r="H35" s="109">
        <v>0</v>
      </c>
      <c r="I35" s="71">
        <v>0</v>
      </c>
      <c r="J35" s="3"/>
      <c r="K35" s="35"/>
      <c r="L35" s="35"/>
      <c r="M35" s="71">
        <v>0</v>
      </c>
      <c r="N35" s="11" t="s">
        <v>152</v>
      </c>
      <c r="O35" s="16" t="s">
        <v>274</v>
      </c>
      <c r="P35" s="71"/>
      <c r="Q35" s="13"/>
      <c r="R35" s="13"/>
      <c r="S35" s="13"/>
      <c r="T35" s="13"/>
      <c r="U35" s="13"/>
      <c r="V35" s="13"/>
    </row>
    <row r="36" spans="1:22" s="14" customFormat="1" ht="15" customHeight="1">
      <c r="A36" s="107">
        <v>22</v>
      </c>
      <c r="B36" s="108">
        <v>341</v>
      </c>
      <c r="C36" s="23" t="s">
        <v>70</v>
      </c>
      <c r="D36" s="9" t="s">
        <v>97</v>
      </c>
      <c r="E36" s="11" t="s">
        <v>151</v>
      </c>
      <c r="F36" s="112">
        <v>2</v>
      </c>
      <c r="G36" s="71">
        <v>2</v>
      </c>
      <c r="H36" s="109">
        <v>1</v>
      </c>
      <c r="I36" s="71">
        <v>0</v>
      </c>
      <c r="J36" s="3"/>
      <c r="K36" s="35"/>
      <c r="L36" s="35"/>
      <c r="M36" s="71">
        <v>0</v>
      </c>
      <c r="N36" s="11" t="s">
        <v>153</v>
      </c>
      <c r="O36" s="16" t="s">
        <v>275</v>
      </c>
      <c r="P36" s="71"/>
      <c r="Q36" s="13"/>
      <c r="R36" s="13"/>
      <c r="S36" s="13"/>
      <c r="T36" s="13"/>
      <c r="U36" s="13"/>
      <c r="V36" s="13"/>
    </row>
    <row r="37" spans="1:22" s="14" customFormat="1" ht="30" customHeight="1">
      <c r="A37" s="107">
        <v>22</v>
      </c>
      <c r="B37" s="108">
        <v>342</v>
      </c>
      <c r="C37" s="23" t="s">
        <v>70</v>
      </c>
      <c r="D37" s="9" t="s">
        <v>98</v>
      </c>
      <c r="E37" s="11" t="s">
        <v>241</v>
      </c>
      <c r="F37" s="112">
        <v>2</v>
      </c>
      <c r="G37" s="71">
        <v>2</v>
      </c>
      <c r="H37" s="109">
        <v>1</v>
      </c>
      <c r="I37" s="71">
        <v>1</v>
      </c>
      <c r="J37" s="3"/>
      <c r="K37" s="35"/>
      <c r="L37" s="35"/>
      <c r="M37" s="71">
        <v>0</v>
      </c>
      <c r="N37" s="11" t="s">
        <v>190</v>
      </c>
      <c r="O37" s="16" t="s">
        <v>276</v>
      </c>
      <c r="P37" s="71"/>
      <c r="Q37" s="13"/>
      <c r="R37" s="13"/>
      <c r="S37" s="13"/>
      <c r="T37" s="13"/>
      <c r="U37" s="13"/>
      <c r="V37" s="13"/>
    </row>
    <row r="38" spans="1:22" s="14" customFormat="1" ht="30" customHeight="1">
      <c r="A38" s="107">
        <v>22</v>
      </c>
      <c r="B38" s="108">
        <v>344</v>
      </c>
      <c r="C38" s="23" t="s">
        <v>70</v>
      </c>
      <c r="D38" s="9" t="s">
        <v>99</v>
      </c>
      <c r="E38" s="11" t="s">
        <v>103</v>
      </c>
      <c r="F38" s="112">
        <v>1</v>
      </c>
      <c r="G38" s="71">
        <v>2</v>
      </c>
      <c r="H38" s="109">
        <v>1</v>
      </c>
      <c r="I38" s="71">
        <v>0</v>
      </c>
      <c r="J38" s="3"/>
      <c r="K38" s="35"/>
      <c r="L38" s="35"/>
      <c r="M38" s="71">
        <v>0</v>
      </c>
      <c r="N38" s="11" t="s">
        <v>191</v>
      </c>
      <c r="O38" s="16" t="s">
        <v>254</v>
      </c>
      <c r="P38" s="71"/>
      <c r="Q38" s="13"/>
      <c r="R38" s="13"/>
      <c r="S38" s="13"/>
      <c r="T38" s="13"/>
      <c r="U38" s="13"/>
      <c r="V38" s="13"/>
    </row>
    <row r="39" spans="1:22" s="14" customFormat="1" ht="15" customHeight="1">
      <c r="A39" s="107">
        <v>22</v>
      </c>
      <c r="B39" s="108">
        <v>424</v>
      </c>
      <c r="C39" s="23" t="s">
        <v>70</v>
      </c>
      <c r="D39" s="9" t="s">
        <v>100</v>
      </c>
      <c r="E39" s="11" t="s">
        <v>154</v>
      </c>
      <c r="F39" s="112">
        <v>1</v>
      </c>
      <c r="G39" s="71">
        <v>2</v>
      </c>
      <c r="H39" s="109">
        <v>0</v>
      </c>
      <c r="I39" s="71">
        <v>0</v>
      </c>
      <c r="J39" s="3"/>
      <c r="K39" s="35"/>
      <c r="L39" s="35"/>
      <c r="M39" s="71">
        <v>0</v>
      </c>
      <c r="N39" s="11" t="s">
        <v>155</v>
      </c>
      <c r="O39" s="16" t="s">
        <v>277</v>
      </c>
      <c r="P39" s="71"/>
      <c r="Q39" s="13"/>
      <c r="R39" s="13"/>
      <c r="S39" s="13"/>
      <c r="T39" s="13"/>
      <c r="U39" s="13"/>
      <c r="V39" s="13"/>
    </row>
    <row r="40" spans="1:22" s="14" customFormat="1" ht="15" customHeight="1">
      <c r="A40" s="107">
        <v>22</v>
      </c>
      <c r="B40" s="108">
        <v>429</v>
      </c>
      <c r="C40" s="23" t="s">
        <v>70</v>
      </c>
      <c r="D40" s="9" t="s">
        <v>101</v>
      </c>
      <c r="E40" s="11" t="s">
        <v>242</v>
      </c>
      <c r="F40" s="112">
        <v>1</v>
      </c>
      <c r="G40" s="71">
        <v>2</v>
      </c>
      <c r="H40" s="109">
        <v>0</v>
      </c>
      <c r="I40" s="71">
        <v>0</v>
      </c>
      <c r="J40" s="3"/>
      <c r="K40" s="35"/>
      <c r="L40" s="35"/>
      <c r="M40" s="71">
        <v>0</v>
      </c>
      <c r="N40" s="11" t="s">
        <v>156</v>
      </c>
      <c r="O40" s="16" t="s">
        <v>278</v>
      </c>
      <c r="P40" s="71"/>
      <c r="Q40" s="13"/>
      <c r="R40" s="13"/>
      <c r="S40" s="13"/>
      <c r="T40" s="13"/>
      <c r="U40" s="13"/>
      <c r="V40" s="13"/>
    </row>
    <row r="41" spans="1:22" s="14" customFormat="1" ht="15" customHeight="1" thickBot="1">
      <c r="A41" s="107">
        <v>22</v>
      </c>
      <c r="B41" s="108">
        <v>461</v>
      </c>
      <c r="C41" s="23" t="s">
        <v>70</v>
      </c>
      <c r="D41" s="9" t="s">
        <v>102</v>
      </c>
      <c r="E41" s="11" t="s">
        <v>157</v>
      </c>
      <c r="F41" s="112">
        <v>2</v>
      </c>
      <c r="G41" s="71">
        <v>2</v>
      </c>
      <c r="H41" s="109">
        <v>0</v>
      </c>
      <c r="I41" s="71">
        <v>0</v>
      </c>
      <c r="J41" s="3"/>
      <c r="K41" s="35"/>
      <c r="L41" s="35"/>
      <c r="M41" s="71">
        <v>0</v>
      </c>
      <c r="N41" s="11"/>
      <c r="O41" s="16"/>
      <c r="P41" s="71">
        <v>0</v>
      </c>
      <c r="Q41" s="13"/>
      <c r="R41" s="13"/>
      <c r="S41" s="13"/>
      <c r="T41" s="13"/>
      <c r="U41" s="13"/>
      <c r="V41" s="13"/>
    </row>
    <row r="42" spans="1:22" s="14" customFormat="1" ht="18" customHeight="1" thickBot="1">
      <c r="A42" s="110"/>
      <c r="B42" s="111"/>
      <c r="C42" s="194" t="s">
        <v>4</v>
      </c>
      <c r="D42" s="195"/>
      <c r="E42" s="36"/>
      <c r="F42" s="113"/>
      <c r="G42" s="114"/>
      <c r="H42" s="115">
        <f>SUM(H7:H41)</f>
        <v>24</v>
      </c>
      <c r="I42" s="116">
        <f>SUM(I7:I41)</f>
        <v>21</v>
      </c>
      <c r="J42" s="115">
        <f>COUNTA(J7:J41)</f>
        <v>11</v>
      </c>
      <c r="K42" s="37"/>
      <c r="L42" s="37"/>
      <c r="M42" s="117"/>
      <c r="N42" s="115">
        <f>COUNTA(N7:N41)</f>
        <v>32</v>
      </c>
      <c r="O42" s="38"/>
      <c r="P42" s="118"/>
      <c r="Q42" s="13"/>
      <c r="R42" s="13"/>
      <c r="S42" s="13"/>
      <c r="T42" s="13"/>
      <c r="U42" s="13"/>
      <c r="V42" s="13"/>
    </row>
    <row r="43" ht="18.75" customHeight="1"/>
  </sheetData>
  <sheetProtection/>
  <mergeCells count="15">
    <mergeCell ref="G4:G6"/>
    <mergeCell ref="H4:H6"/>
    <mergeCell ref="J5:L5"/>
    <mergeCell ref="E4:E6"/>
    <mergeCell ref="F4:F6"/>
    <mergeCell ref="A4:A6"/>
    <mergeCell ref="C4:C6"/>
    <mergeCell ref="D4:D6"/>
    <mergeCell ref="B4:B6"/>
    <mergeCell ref="O2:P2"/>
    <mergeCell ref="C42:D42"/>
    <mergeCell ref="I4:I6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155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3.625" style="1" customWidth="1"/>
    <col min="6" max="6" width="11.625" style="1" customWidth="1"/>
    <col min="7" max="7" width="8.125" style="1" customWidth="1"/>
    <col min="8" max="8" width="21.625" style="1" customWidth="1"/>
    <col min="9" max="10" width="9.125" style="1" customWidth="1"/>
    <col min="11" max="11" width="21.625" style="1" customWidth="1"/>
    <col min="12" max="20" width="3.375" style="1" customWidth="1"/>
    <col min="21" max="21" width="6.625" style="1" customWidth="1"/>
    <col min="22" max="16384" width="9.00390625" style="1" customWidth="1"/>
  </cols>
  <sheetData>
    <row r="1" spans="1:7" ht="12" thickBot="1">
      <c r="A1" s="25" t="s">
        <v>13</v>
      </c>
      <c r="B1" s="25"/>
      <c r="G1" s="26"/>
    </row>
    <row r="2" spans="1:21" ht="22.5" customHeight="1" thickBot="1">
      <c r="A2" s="28" t="s">
        <v>31</v>
      </c>
      <c r="G2" s="26"/>
      <c r="R2" s="192" t="s">
        <v>59</v>
      </c>
      <c r="S2" s="218"/>
      <c r="T2" s="218"/>
      <c r="U2" s="193"/>
    </row>
    <row r="3" ht="12" thickBot="1">
      <c r="G3" s="26"/>
    </row>
    <row r="4" spans="1:21" s="29" customFormat="1" ht="18" customHeight="1">
      <c r="A4" s="180" t="s">
        <v>23</v>
      </c>
      <c r="B4" s="189" t="s">
        <v>194</v>
      </c>
      <c r="C4" s="180" t="s">
        <v>195</v>
      </c>
      <c r="D4" s="201" t="s">
        <v>196</v>
      </c>
      <c r="E4" s="196" t="s">
        <v>168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  <c r="U4" s="219" t="s">
        <v>167</v>
      </c>
    </row>
    <row r="5" spans="1:21" s="29" customFormat="1" ht="18" customHeight="1">
      <c r="A5" s="181"/>
      <c r="B5" s="190"/>
      <c r="C5" s="181"/>
      <c r="D5" s="216"/>
      <c r="E5" s="40"/>
      <c r="F5" s="41"/>
      <c r="G5" s="42"/>
      <c r="H5" s="43"/>
      <c r="I5" s="43"/>
      <c r="J5" s="43"/>
      <c r="K5" s="43"/>
      <c r="L5" s="199" t="s">
        <v>53</v>
      </c>
      <c r="M5" s="207"/>
      <c r="N5" s="207"/>
      <c r="O5" s="207"/>
      <c r="P5" s="207"/>
      <c r="Q5" s="207"/>
      <c r="R5" s="207"/>
      <c r="S5" s="207"/>
      <c r="T5" s="225"/>
      <c r="U5" s="220"/>
    </row>
    <row r="6" spans="1:21" s="29" customFormat="1" ht="18" customHeight="1">
      <c r="A6" s="181"/>
      <c r="B6" s="190"/>
      <c r="C6" s="181"/>
      <c r="D6" s="216"/>
      <c r="E6" s="222" t="s">
        <v>29</v>
      </c>
      <c r="F6" s="44"/>
      <c r="G6" s="226" t="s">
        <v>28</v>
      </c>
      <c r="H6" s="226"/>
      <c r="I6" s="226"/>
      <c r="J6" s="224"/>
      <c r="K6" s="224"/>
      <c r="L6" s="199" t="s">
        <v>226</v>
      </c>
      <c r="M6" s="207"/>
      <c r="N6" s="200"/>
      <c r="O6" s="224" t="s">
        <v>227</v>
      </c>
      <c r="P6" s="207"/>
      <c r="Q6" s="200"/>
      <c r="R6" s="224" t="s">
        <v>228</v>
      </c>
      <c r="S6" s="207"/>
      <c r="T6" s="225"/>
      <c r="U6" s="220"/>
    </row>
    <row r="7" spans="1:21" ht="55.5" customHeight="1">
      <c r="A7" s="182"/>
      <c r="B7" s="191"/>
      <c r="C7" s="182"/>
      <c r="D7" s="217"/>
      <c r="E7" s="223"/>
      <c r="F7" s="45" t="s">
        <v>24</v>
      </c>
      <c r="G7" s="46" t="s">
        <v>25</v>
      </c>
      <c r="H7" s="47" t="s">
        <v>27</v>
      </c>
      <c r="I7" s="47" t="s">
        <v>26</v>
      </c>
      <c r="J7" s="48" t="s">
        <v>54</v>
      </c>
      <c r="K7" s="48" t="s">
        <v>197</v>
      </c>
      <c r="L7" s="49" t="s">
        <v>58</v>
      </c>
      <c r="M7" s="50" t="s">
        <v>198</v>
      </c>
      <c r="N7" s="51" t="s">
        <v>30</v>
      </c>
      <c r="O7" s="52" t="s">
        <v>58</v>
      </c>
      <c r="P7" s="50" t="s">
        <v>198</v>
      </c>
      <c r="Q7" s="53" t="s">
        <v>30</v>
      </c>
      <c r="R7" s="51" t="s">
        <v>58</v>
      </c>
      <c r="S7" s="50" t="s">
        <v>198</v>
      </c>
      <c r="T7" s="51" t="s">
        <v>30</v>
      </c>
      <c r="U7" s="221"/>
    </row>
    <row r="8" spans="1:21" s="14" customFormat="1" ht="30" customHeight="1">
      <c r="A8" s="107">
        <v>22</v>
      </c>
      <c r="B8" s="108">
        <v>100</v>
      </c>
      <c r="C8" s="21" t="s">
        <v>70</v>
      </c>
      <c r="D8" s="12" t="s">
        <v>71</v>
      </c>
      <c r="E8" s="10" t="s">
        <v>110</v>
      </c>
      <c r="F8" s="8" t="s">
        <v>200</v>
      </c>
      <c r="G8" s="4" t="s">
        <v>111</v>
      </c>
      <c r="H8" s="8" t="s">
        <v>112</v>
      </c>
      <c r="I8" s="8" t="s">
        <v>230</v>
      </c>
      <c r="J8" s="9" t="s">
        <v>229</v>
      </c>
      <c r="K8" s="12" t="s">
        <v>113</v>
      </c>
      <c r="L8" s="5"/>
      <c r="M8" s="6" t="s">
        <v>162</v>
      </c>
      <c r="N8" s="6"/>
      <c r="O8" s="6"/>
      <c r="P8" s="6" t="s">
        <v>162</v>
      </c>
      <c r="Q8" s="6"/>
      <c r="R8" s="6"/>
      <c r="S8" s="6"/>
      <c r="T8" s="7"/>
      <c r="U8" s="124">
        <v>1</v>
      </c>
    </row>
    <row r="9" spans="1:21" s="14" customFormat="1" ht="30" customHeight="1">
      <c r="A9" s="107">
        <v>22</v>
      </c>
      <c r="B9" s="108">
        <v>130</v>
      </c>
      <c r="C9" s="21" t="s">
        <v>70</v>
      </c>
      <c r="D9" s="12" t="s">
        <v>72</v>
      </c>
      <c r="E9" s="10" t="s">
        <v>179</v>
      </c>
      <c r="F9" s="8"/>
      <c r="G9" s="4" t="s">
        <v>180</v>
      </c>
      <c r="H9" s="8" t="s">
        <v>204</v>
      </c>
      <c r="I9" s="8" t="s">
        <v>231</v>
      </c>
      <c r="J9" s="9" t="s">
        <v>232</v>
      </c>
      <c r="K9" s="12" t="s">
        <v>250</v>
      </c>
      <c r="L9" s="5"/>
      <c r="M9" s="6" t="s">
        <v>162</v>
      </c>
      <c r="N9" s="6"/>
      <c r="O9" s="6"/>
      <c r="P9" s="6" t="s">
        <v>162</v>
      </c>
      <c r="Q9" s="6"/>
      <c r="R9" s="6"/>
      <c r="S9" s="6"/>
      <c r="T9" s="7"/>
      <c r="U9" s="124">
        <v>1</v>
      </c>
    </row>
    <row r="10" spans="1:21" s="14" customFormat="1" ht="15" customHeight="1">
      <c r="A10" s="107">
        <v>22</v>
      </c>
      <c r="B10" s="108">
        <v>203</v>
      </c>
      <c r="C10" s="21" t="s">
        <v>70</v>
      </c>
      <c r="D10" s="9" t="s">
        <v>73</v>
      </c>
      <c r="E10" s="10"/>
      <c r="F10" s="8"/>
      <c r="G10" s="4"/>
      <c r="H10" s="8"/>
      <c r="I10" s="8"/>
      <c r="J10" s="9"/>
      <c r="K10" s="12"/>
      <c r="L10" s="5"/>
      <c r="M10" s="6"/>
      <c r="N10" s="6"/>
      <c r="O10" s="6"/>
      <c r="P10" s="6"/>
      <c r="Q10" s="6"/>
      <c r="R10" s="6"/>
      <c r="S10" s="6"/>
      <c r="T10" s="7"/>
      <c r="U10" s="125">
        <v>1</v>
      </c>
    </row>
    <row r="11" spans="1:21" s="14" customFormat="1" ht="15" customHeight="1">
      <c r="A11" s="107">
        <v>22</v>
      </c>
      <c r="B11" s="108">
        <v>205</v>
      </c>
      <c r="C11" s="21" t="s">
        <v>70</v>
      </c>
      <c r="D11" s="12" t="s">
        <v>74</v>
      </c>
      <c r="E11" s="10"/>
      <c r="F11" s="8"/>
      <c r="G11" s="4"/>
      <c r="H11" s="8"/>
      <c r="I11" s="8"/>
      <c r="J11" s="9"/>
      <c r="K11" s="12"/>
      <c r="L11" s="5"/>
      <c r="M11" s="6"/>
      <c r="N11" s="6"/>
      <c r="O11" s="6"/>
      <c r="P11" s="6"/>
      <c r="Q11" s="6"/>
      <c r="R11" s="6"/>
      <c r="S11" s="6"/>
      <c r="T11" s="7"/>
      <c r="U11" s="125">
        <v>0</v>
      </c>
    </row>
    <row r="12" spans="1:21" s="14" customFormat="1" ht="15" customHeight="1">
      <c r="A12" s="107">
        <v>22</v>
      </c>
      <c r="B12" s="108">
        <v>206</v>
      </c>
      <c r="C12" s="21" t="s">
        <v>70</v>
      </c>
      <c r="D12" s="12" t="s">
        <v>75</v>
      </c>
      <c r="E12" s="10"/>
      <c r="F12" s="8"/>
      <c r="G12" s="4"/>
      <c r="H12" s="8"/>
      <c r="I12" s="8"/>
      <c r="J12" s="9"/>
      <c r="K12" s="12"/>
      <c r="L12" s="5"/>
      <c r="M12" s="6"/>
      <c r="N12" s="6"/>
      <c r="O12" s="6"/>
      <c r="P12" s="6"/>
      <c r="Q12" s="6"/>
      <c r="R12" s="6"/>
      <c r="S12" s="6"/>
      <c r="T12" s="7"/>
      <c r="U12" s="125">
        <v>0</v>
      </c>
    </row>
    <row r="13" spans="1:21" s="14" customFormat="1" ht="30" customHeight="1">
      <c r="A13" s="107">
        <v>22</v>
      </c>
      <c r="B13" s="108">
        <v>207</v>
      </c>
      <c r="C13" s="23" t="s">
        <v>70</v>
      </c>
      <c r="D13" s="9" t="s">
        <v>76</v>
      </c>
      <c r="E13" s="10" t="s">
        <v>143</v>
      </c>
      <c r="F13" s="8"/>
      <c r="G13" s="4" t="s">
        <v>144</v>
      </c>
      <c r="H13" s="8" t="s">
        <v>201</v>
      </c>
      <c r="I13" s="8" t="s">
        <v>233</v>
      </c>
      <c r="J13" s="9" t="s">
        <v>234</v>
      </c>
      <c r="K13" s="12" t="s">
        <v>145</v>
      </c>
      <c r="L13" s="5"/>
      <c r="M13" s="6" t="s">
        <v>162</v>
      </c>
      <c r="N13" s="6"/>
      <c r="O13" s="6" t="s">
        <v>162</v>
      </c>
      <c r="P13" s="6"/>
      <c r="Q13" s="6"/>
      <c r="R13" s="6"/>
      <c r="S13" s="6"/>
      <c r="T13" s="7"/>
      <c r="U13" s="125">
        <v>0</v>
      </c>
    </row>
    <row r="14" spans="1:21" s="14" customFormat="1" ht="15" customHeight="1">
      <c r="A14" s="107">
        <v>22</v>
      </c>
      <c r="B14" s="108">
        <v>208</v>
      </c>
      <c r="C14" s="23" t="s">
        <v>70</v>
      </c>
      <c r="D14" s="9" t="s">
        <v>77</v>
      </c>
      <c r="E14" s="10"/>
      <c r="F14" s="8"/>
      <c r="G14" s="4"/>
      <c r="H14" s="8"/>
      <c r="I14" s="8"/>
      <c r="J14" s="9"/>
      <c r="K14" s="12"/>
      <c r="L14" s="5"/>
      <c r="M14" s="6"/>
      <c r="N14" s="6"/>
      <c r="O14" s="6"/>
      <c r="P14" s="6"/>
      <c r="Q14" s="6"/>
      <c r="R14" s="6"/>
      <c r="S14" s="6"/>
      <c r="T14" s="7"/>
      <c r="U14" s="125">
        <v>1</v>
      </c>
    </row>
    <row r="15" spans="1:21" s="14" customFormat="1" ht="15" customHeight="1">
      <c r="A15" s="107">
        <v>22</v>
      </c>
      <c r="B15" s="108">
        <v>209</v>
      </c>
      <c r="C15" s="23" t="s">
        <v>70</v>
      </c>
      <c r="D15" s="12" t="s">
        <v>78</v>
      </c>
      <c r="E15" s="30"/>
      <c r="F15" s="8"/>
      <c r="G15" s="4"/>
      <c r="H15" s="8"/>
      <c r="I15" s="8"/>
      <c r="J15" s="9"/>
      <c r="K15" s="12"/>
      <c r="L15" s="5"/>
      <c r="M15" s="6"/>
      <c r="N15" s="6"/>
      <c r="O15" s="6"/>
      <c r="P15" s="6"/>
      <c r="Q15" s="6"/>
      <c r="R15" s="6"/>
      <c r="S15" s="6"/>
      <c r="T15" s="7"/>
      <c r="U15" s="125">
        <v>0</v>
      </c>
    </row>
    <row r="16" spans="1:21" s="14" customFormat="1" ht="39.75" customHeight="1">
      <c r="A16" s="107">
        <v>22</v>
      </c>
      <c r="B16" s="108">
        <v>210</v>
      </c>
      <c r="C16" s="23" t="s">
        <v>70</v>
      </c>
      <c r="D16" s="9" t="s">
        <v>79</v>
      </c>
      <c r="E16" s="10" t="s">
        <v>131</v>
      </c>
      <c r="F16" s="8"/>
      <c r="G16" s="4" t="s">
        <v>132</v>
      </c>
      <c r="H16" s="8" t="s">
        <v>133</v>
      </c>
      <c r="I16" s="8" t="s">
        <v>235</v>
      </c>
      <c r="J16" s="9" t="s">
        <v>236</v>
      </c>
      <c r="K16" s="12" t="s">
        <v>199</v>
      </c>
      <c r="L16" s="5" t="s">
        <v>162</v>
      </c>
      <c r="M16" s="6"/>
      <c r="N16" s="6"/>
      <c r="O16" s="6" t="s">
        <v>162</v>
      </c>
      <c r="P16" s="6"/>
      <c r="Q16" s="6"/>
      <c r="R16" s="6"/>
      <c r="S16" s="6"/>
      <c r="T16" s="7"/>
      <c r="U16" s="125">
        <v>1</v>
      </c>
    </row>
    <row r="17" spans="1:21" s="14" customFormat="1" ht="30" customHeight="1">
      <c r="A17" s="107">
        <v>22</v>
      </c>
      <c r="B17" s="108">
        <v>211</v>
      </c>
      <c r="C17" s="23" t="s">
        <v>70</v>
      </c>
      <c r="D17" s="9" t="s">
        <v>80</v>
      </c>
      <c r="E17" s="10" t="s">
        <v>121</v>
      </c>
      <c r="F17" s="8" t="s">
        <v>122</v>
      </c>
      <c r="G17" s="4" t="s">
        <v>123</v>
      </c>
      <c r="H17" s="8" t="s">
        <v>202</v>
      </c>
      <c r="I17" s="8" t="s">
        <v>237</v>
      </c>
      <c r="J17" s="9" t="s">
        <v>238</v>
      </c>
      <c r="K17" s="12" t="s">
        <v>124</v>
      </c>
      <c r="L17" s="5" t="s">
        <v>162</v>
      </c>
      <c r="M17" s="6"/>
      <c r="N17" s="6"/>
      <c r="O17" s="6" t="s">
        <v>162</v>
      </c>
      <c r="P17" s="6"/>
      <c r="Q17" s="6"/>
      <c r="R17" s="6" t="s">
        <v>162</v>
      </c>
      <c r="S17" s="6"/>
      <c r="T17" s="7"/>
      <c r="U17" s="125">
        <v>1</v>
      </c>
    </row>
    <row r="18" spans="1:21" s="14" customFormat="1" ht="15" customHeight="1">
      <c r="A18" s="107">
        <v>22</v>
      </c>
      <c r="B18" s="108">
        <v>212</v>
      </c>
      <c r="C18" s="23" t="s">
        <v>70</v>
      </c>
      <c r="D18" s="9" t="s">
        <v>81</v>
      </c>
      <c r="E18" s="10"/>
      <c r="F18" s="8"/>
      <c r="G18" s="4"/>
      <c r="H18" s="8"/>
      <c r="I18" s="8"/>
      <c r="J18" s="9"/>
      <c r="K18" s="12"/>
      <c r="L18" s="5"/>
      <c r="M18" s="6"/>
      <c r="N18" s="6"/>
      <c r="O18" s="6"/>
      <c r="P18" s="6"/>
      <c r="Q18" s="6"/>
      <c r="R18" s="6"/>
      <c r="S18" s="6"/>
      <c r="T18" s="7"/>
      <c r="U18" s="125">
        <v>0</v>
      </c>
    </row>
    <row r="19" spans="1:21" s="14" customFormat="1" ht="15" customHeight="1">
      <c r="A19" s="107">
        <v>22</v>
      </c>
      <c r="B19" s="108">
        <v>213</v>
      </c>
      <c r="C19" s="23" t="s">
        <v>70</v>
      </c>
      <c r="D19" s="9" t="s">
        <v>82</v>
      </c>
      <c r="E19" s="10"/>
      <c r="F19" s="8"/>
      <c r="G19" s="4"/>
      <c r="H19" s="8"/>
      <c r="I19" s="8"/>
      <c r="J19" s="9"/>
      <c r="K19" s="12"/>
      <c r="L19" s="5"/>
      <c r="M19" s="6"/>
      <c r="N19" s="6"/>
      <c r="O19" s="6"/>
      <c r="P19" s="6"/>
      <c r="Q19" s="6"/>
      <c r="R19" s="6"/>
      <c r="S19" s="6"/>
      <c r="T19" s="7"/>
      <c r="U19" s="125">
        <v>0</v>
      </c>
    </row>
    <row r="20" spans="1:21" s="14" customFormat="1" ht="30" customHeight="1">
      <c r="A20" s="109">
        <v>22</v>
      </c>
      <c r="B20" s="71">
        <v>214</v>
      </c>
      <c r="C20" s="18" t="s">
        <v>59</v>
      </c>
      <c r="D20" s="2" t="s">
        <v>60</v>
      </c>
      <c r="E20" s="10" t="s">
        <v>63</v>
      </c>
      <c r="F20" s="8" t="s">
        <v>64</v>
      </c>
      <c r="G20" s="4" t="s">
        <v>181</v>
      </c>
      <c r="H20" s="8" t="s">
        <v>203</v>
      </c>
      <c r="I20" s="8" t="s">
        <v>239</v>
      </c>
      <c r="J20" s="9" t="s">
        <v>239</v>
      </c>
      <c r="K20" s="12"/>
      <c r="L20" s="5"/>
      <c r="M20" s="6"/>
      <c r="N20" s="6" t="s">
        <v>162</v>
      </c>
      <c r="O20" s="6"/>
      <c r="P20" s="6"/>
      <c r="Q20" s="6" t="s">
        <v>162</v>
      </c>
      <c r="R20" s="6"/>
      <c r="S20" s="6"/>
      <c r="T20" s="7" t="s">
        <v>162</v>
      </c>
      <c r="U20" s="125">
        <v>1</v>
      </c>
    </row>
    <row r="21" spans="1:21" s="14" customFormat="1" ht="15" customHeight="1">
      <c r="A21" s="107">
        <v>22</v>
      </c>
      <c r="B21" s="108">
        <v>215</v>
      </c>
      <c r="C21" s="23" t="s">
        <v>70</v>
      </c>
      <c r="D21" s="9" t="s">
        <v>83</v>
      </c>
      <c r="E21" s="54"/>
      <c r="F21" s="4"/>
      <c r="G21" s="4"/>
      <c r="H21" s="8"/>
      <c r="I21" s="8"/>
      <c r="J21" s="9"/>
      <c r="K21" s="12"/>
      <c r="L21" s="5"/>
      <c r="M21" s="6"/>
      <c r="N21" s="6"/>
      <c r="O21" s="6"/>
      <c r="P21" s="6"/>
      <c r="Q21" s="6"/>
      <c r="R21" s="6"/>
      <c r="S21" s="6"/>
      <c r="T21" s="7"/>
      <c r="U21" s="125">
        <v>0</v>
      </c>
    </row>
    <row r="22" spans="1:21" s="14" customFormat="1" ht="15" customHeight="1">
      <c r="A22" s="107">
        <v>22</v>
      </c>
      <c r="B22" s="108">
        <v>216</v>
      </c>
      <c r="C22" s="23" t="s">
        <v>70</v>
      </c>
      <c r="D22" s="9" t="s">
        <v>84</v>
      </c>
      <c r="E22" s="54"/>
      <c r="F22" s="4"/>
      <c r="G22" s="4"/>
      <c r="H22" s="4"/>
      <c r="I22" s="8"/>
      <c r="J22" s="9"/>
      <c r="K22" s="12"/>
      <c r="L22" s="5"/>
      <c r="M22" s="6"/>
      <c r="N22" s="6"/>
      <c r="O22" s="6"/>
      <c r="P22" s="6"/>
      <c r="Q22" s="6"/>
      <c r="R22" s="6"/>
      <c r="S22" s="6"/>
      <c r="T22" s="7"/>
      <c r="U22" s="125">
        <v>0</v>
      </c>
    </row>
    <row r="23" spans="1:21" s="14" customFormat="1" ht="15" customHeight="1">
      <c r="A23" s="107">
        <v>22</v>
      </c>
      <c r="B23" s="108">
        <v>219</v>
      </c>
      <c r="C23" s="23" t="s">
        <v>70</v>
      </c>
      <c r="D23" s="9" t="s">
        <v>85</v>
      </c>
      <c r="E23" s="54"/>
      <c r="F23" s="4"/>
      <c r="G23" s="4"/>
      <c r="H23" s="4"/>
      <c r="I23" s="4"/>
      <c r="J23" s="2"/>
      <c r="K23" s="2"/>
      <c r="L23" s="5"/>
      <c r="M23" s="6"/>
      <c r="N23" s="6"/>
      <c r="O23" s="6"/>
      <c r="P23" s="6"/>
      <c r="Q23" s="6"/>
      <c r="R23" s="6"/>
      <c r="S23" s="6"/>
      <c r="T23" s="7"/>
      <c r="U23" s="125">
        <v>0</v>
      </c>
    </row>
    <row r="24" spans="1:21" s="14" customFormat="1" ht="15" customHeight="1">
      <c r="A24" s="107">
        <v>22</v>
      </c>
      <c r="B24" s="108">
        <v>220</v>
      </c>
      <c r="C24" s="23" t="s">
        <v>70</v>
      </c>
      <c r="D24" s="9" t="s">
        <v>86</v>
      </c>
      <c r="E24" s="54"/>
      <c r="F24" s="4"/>
      <c r="G24" s="4"/>
      <c r="H24" s="4"/>
      <c r="I24" s="4"/>
      <c r="J24" s="2"/>
      <c r="K24" s="2"/>
      <c r="L24" s="5"/>
      <c r="M24" s="6"/>
      <c r="N24" s="6"/>
      <c r="O24" s="6"/>
      <c r="P24" s="6"/>
      <c r="Q24" s="6"/>
      <c r="R24" s="6"/>
      <c r="S24" s="6"/>
      <c r="T24" s="7"/>
      <c r="U24" s="125">
        <v>0</v>
      </c>
    </row>
    <row r="25" spans="1:21" s="14" customFormat="1" ht="15" customHeight="1">
      <c r="A25" s="107">
        <v>22</v>
      </c>
      <c r="B25" s="108">
        <v>221</v>
      </c>
      <c r="C25" s="23" t="s">
        <v>70</v>
      </c>
      <c r="D25" s="9" t="s">
        <v>87</v>
      </c>
      <c r="E25" s="54"/>
      <c r="F25" s="4"/>
      <c r="G25" s="4"/>
      <c r="H25" s="4"/>
      <c r="I25" s="4"/>
      <c r="J25" s="2"/>
      <c r="K25" s="2"/>
      <c r="L25" s="5"/>
      <c r="M25" s="6"/>
      <c r="N25" s="6"/>
      <c r="O25" s="6"/>
      <c r="P25" s="6"/>
      <c r="Q25" s="6"/>
      <c r="R25" s="6"/>
      <c r="S25" s="6"/>
      <c r="T25" s="7"/>
      <c r="U25" s="125">
        <v>0</v>
      </c>
    </row>
    <row r="26" spans="1:21" s="14" customFormat="1" ht="15" customHeight="1">
      <c r="A26" s="107">
        <v>22</v>
      </c>
      <c r="B26" s="108">
        <v>222</v>
      </c>
      <c r="C26" s="23" t="s">
        <v>70</v>
      </c>
      <c r="D26" s="9" t="s">
        <v>88</v>
      </c>
      <c r="E26" s="54"/>
      <c r="F26" s="4"/>
      <c r="G26" s="4"/>
      <c r="H26" s="4"/>
      <c r="I26" s="4"/>
      <c r="J26" s="2"/>
      <c r="K26" s="2"/>
      <c r="L26" s="5"/>
      <c r="M26" s="6"/>
      <c r="N26" s="6"/>
      <c r="O26" s="6"/>
      <c r="P26" s="6"/>
      <c r="Q26" s="6"/>
      <c r="R26" s="6"/>
      <c r="S26" s="6"/>
      <c r="T26" s="7"/>
      <c r="U26" s="125">
        <v>0</v>
      </c>
    </row>
    <row r="27" spans="1:21" s="14" customFormat="1" ht="15" customHeight="1">
      <c r="A27" s="107">
        <v>22</v>
      </c>
      <c r="B27" s="108">
        <v>223</v>
      </c>
      <c r="C27" s="23" t="s">
        <v>70</v>
      </c>
      <c r="D27" s="9" t="s">
        <v>89</v>
      </c>
      <c r="E27" s="54"/>
      <c r="F27" s="4"/>
      <c r="G27" s="4"/>
      <c r="H27" s="4"/>
      <c r="I27" s="4"/>
      <c r="J27" s="2"/>
      <c r="K27" s="2"/>
      <c r="L27" s="5"/>
      <c r="M27" s="6"/>
      <c r="N27" s="6"/>
      <c r="O27" s="6"/>
      <c r="P27" s="6"/>
      <c r="Q27" s="6"/>
      <c r="R27" s="6"/>
      <c r="S27" s="6"/>
      <c r="T27" s="7"/>
      <c r="U27" s="125">
        <v>0</v>
      </c>
    </row>
    <row r="28" spans="1:21" s="14" customFormat="1" ht="15" customHeight="1">
      <c r="A28" s="107">
        <v>22</v>
      </c>
      <c r="B28" s="108">
        <v>224</v>
      </c>
      <c r="C28" s="23" t="s">
        <v>70</v>
      </c>
      <c r="D28" s="9" t="s">
        <v>90</v>
      </c>
      <c r="E28" s="54"/>
      <c r="F28" s="4"/>
      <c r="G28" s="4"/>
      <c r="H28" s="4"/>
      <c r="I28" s="4"/>
      <c r="J28" s="2"/>
      <c r="K28" s="2"/>
      <c r="L28" s="5"/>
      <c r="M28" s="6"/>
      <c r="N28" s="6"/>
      <c r="O28" s="6"/>
      <c r="P28" s="6"/>
      <c r="Q28" s="6"/>
      <c r="R28" s="6"/>
      <c r="S28" s="6"/>
      <c r="T28" s="7"/>
      <c r="U28" s="125">
        <v>0</v>
      </c>
    </row>
    <row r="29" spans="1:21" s="14" customFormat="1" ht="15" customHeight="1">
      <c r="A29" s="107">
        <v>22</v>
      </c>
      <c r="B29" s="108">
        <v>225</v>
      </c>
      <c r="C29" s="23" t="s">
        <v>70</v>
      </c>
      <c r="D29" s="9" t="s">
        <v>91</v>
      </c>
      <c r="E29" s="54"/>
      <c r="F29" s="4"/>
      <c r="G29" s="4"/>
      <c r="H29" s="4"/>
      <c r="I29" s="4"/>
      <c r="J29" s="2"/>
      <c r="K29" s="2"/>
      <c r="L29" s="5"/>
      <c r="M29" s="6"/>
      <c r="N29" s="6"/>
      <c r="O29" s="6"/>
      <c r="P29" s="6"/>
      <c r="Q29" s="6"/>
      <c r="R29" s="6"/>
      <c r="S29" s="6"/>
      <c r="T29" s="7"/>
      <c r="U29" s="125">
        <v>0</v>
      </c>
    </row>
    <row r="30" spans="1:21" s="14" customFormat="1" ht="15" customHeight="1">
      <c r="A30" s="109">
        <v>22</v>
      </c>
      <c r="B30" s="71">
        <v>226</v>
      </c>
      <c r="C30" s="18" t="s">
        <v>59</v>
      </c>
      <c r="D30" s="2" t="s">
        <v>65</v>
      </c>
      <c r="E30" s="54"/>
      <c r="F30" s="4"/>
      <c r="G30" s="4"/>
      <c r="H30" s="4"/>
      <c r="I30" s="4"/>
      <c r="J30" s="2"/>
      <c r="K30" s="2"/>
      <c r="L30" s="5"/>
      <c r="M30" s="6"/>
      <c r="N30" s="6"/>
      <c r="O30" s="6"/>
      <c r="P30" s="6"/>
      <c r="Q30" s="6"/>
      <c r="R30" s="6"/>
      <c r="S30" s="6"/>
      <c r="T30" s="7"/>
      <c r="U30" s="125">
        <v>0</v>
      </c>
    </row>
    <row r="31" spans="1:21" s="14" customFormat="1" ht="15" customHeight="1">
      <c r="A31" s="109">
        <v>22</v>
      </c>
      <c r="B31" s="71">
        <v>301</v>
      </c>
      <c r="C31" s="18" t="s">
        <v>59</v>
      </c>
      <c r="D31" s="2" t="s">
        <v>66</v>
      </c>
      <c r="E31" s="54"/>
      <c r="F31" s="4"/>
      <c r="G31" s="4"/>
      <c r="H31" s="4"/>
      <c r="I31" s="4"/>
      <c r="J31" s="2"/>
      <c r="K31" s="2"/>
      <c r="L31" s="5"/>
      <c r="M31" s="6"/>
      <c r="N31" s="6"/>
      <c r="O31" s="6"/>
      <c r="P31" s="6"/>
      <c r="Q31" s="6"/>
      <c r="R31" s="6"/>
      <c r="S31" s="6"/>
      <c r="T31" s="7"/>
      <c r="U31" s="125">
        <v>0</v>
      </c>
    </row>
    <row r="32" spans="1:21" s="14" customFormat="1" ht="15" customHeight="1">
      <c r="A32" s="107">
        <v>22</v>
      </c>
      <c r="B32" s="108">
        <v>302</v>
      </c>
      <c r="C32" s="23" t="s">
        <v>70</v>
      </c>
      <c r="D32" s="9" t="s">
        <v>92</v>
      </c>
      <c r="E32" s="54"/>
      <c r="F32" s="4"/>
      <c r="G32" s="4"/>
      <c r="H32" s="4"/>
      <c r="I32" s="4"/>
      <c r="J32" s="2"/>
      <c r="K32" s="2"/>
      <c r="L32" s="5"/>
      <c r="M32" s="6"/>
      <c r="N32" s="6"/>
      <c r="O32" s="6"/>
      <c r="P32" s="6"/>
      <c r="Q32" s="6"/>
      <c r="R32" s="6"/>
      <c r="S32" s="6"/>
      <c r="T32" s="7"/>
      <c r="U32" s="125">
        <v>0</v>
      </c>
    </row>
    <row r="33" spans="1:21" s="14" customFormat="1" ht="15" customHeight="1">
      <c r="A33" s="107">
        <v>22</v>
      </c>
      <c r="B33" s="108">
        <v>304</v>
      </c>
      <c r="C33" s="23" t="s">
        <v>70</v>
      </c>
      <c r="D33" s="9" t="s">
        <v>93</v>
      </c>
      <c r="E33" s="54"/>
      <c r="F33" s="4"/>
      <c r="G33" s="4"/>
      <c r="H33" s="4"/>
      <c r="I33" s="4"/>
      <c r="J33" s="2"/>
      <c r="K33" s="2"/>
      <c r="L33" s="5"/>
      <c r="M33" s="6"/>
      <c r="N33" s="6"/>
      <c r="O33" s="6"/>
      <c r="P33" s="6"/>
      <c r="Q33" s="6"/>
      <c r="R33" s="6"/>
      <c r="S33" s="6"/>
      <c r="T33" s="7"/>
      <c r="U33" s="125">
        <v>0</v>
      </c>
    </row>
    <row r="34" spans="1:21" s="14" customFormat="1" ht="15" customHeight="1">
      <c r="A34" s="107">
        <v>22</v>
      </c>
      <c r="B34" s="108">
        <v>305</v>
      </c>
      <c r="C34" s="23" t="s">
        <v>70</v>
      </c>
      <c r="D34" s="9" t="s">
        <v>94</v>
      </c>
      <c r="E34" s="54"/>
      <c r="F34" s="4"/>
      <c r="G34" s="4"/>
      <c r="H34" s="4"/>
      <c r="I34" s="4"/>
      <c r="J34" s="2"/>
      <c r="K34" s="2"/>
      <c r="L34" s="5"/>
      <c r="M34" s="6"/>
      <c r="N34" s="6"/>
      <c r="O34" s="6"/>
      <c r="P34" s="6"/>
      <c r="Q34" s="6"/>
      <c r="R34" s="6"/>
      <c r="S34" s="6"/>
      <c r="T34" s="7"/>
      <c r="U34" s="125">
        <v>0</v>
      </c>
    </row>
    <row r="35" spans="1:21" s="14" customFormat="1" ht="15" customHeight="1">
      <c r="A35" s="107">
        <v>22</v>
      </c>
      <c r="B35" s="108">
        <v>306</v>
      </c>
      <c r="C35" s="23" t="s">
        <v>70</v>
      </c>
      <c r="D35" s="9" t="s">
        <v>95</v>
      </c>
      <c r="E35" s="54"/>
      <c r="F35" s="4"/>
      <c r="G35" s="4"/>
      <c r="H35" s="4"/>
      <c r="I35" s="4"/>
      <c r="J35" s="2"/>
      <c r="K35" s="2"/>
      <c r="L35" s="5"/>
      <c r="M35" s="6"/>
      <c r="N35" s="6"/>
      <c r="O35" s="6"/>
      <c r="P35" s="6"/>
      <c r="Q35" s="6"/>
      <c r="R35" s="6"/>
      <c r="S35" s="6"/>
      <c r="T35" s="7"/>
      <c r="U35" s="125">
        <v>0</v>
      </c>
    </row>
    <row r="36" spans="1:21" s="14" customFormat="1" ht="15" customHeight="1">
      <c r="A36" s="107">
        <v>22</v>
      </c>
      <c r="B36" s="108">
        <v>325</v>
      </c>
      <c r="C36" s="23" t="s">
        <v>70</v>
      </c>
      <c r="D36" s="9" t="s">
        <v>96</v>
      </c>
      <c r="E36" s="54"/>
      <c r="F36" s="4"/>
      <c r="G36" s="4"/>
      <c r="H36" s="4"/>
      <c r="I36" s="4"/>
      <c r="J36" s="2"/>
      <c r="K36" s="2"/>
      <c r="L36" s="5"/>
      <c r="M36" s="6"/>
      <c r="N36" s="6"/>
      <c r="O36" s="6"/>
      <c r="P36" s="6"/>
      <c r="Q36" s="6"/>
      <c r="R36" s="6"/>
      <c r="S36" s="6"/>
      <c r="T36" s="7"/>
      <c r="U36" s="125">
        <v>0</v>
      </c>
    </row>
    <row r="37" spans="1:21" s="14" customFormat="1" ht="15" customHeight="1">
      <c r="A37" s="107">
        <v>22</v>
      </c>
      <c r="B37" s="108">
        <v>341</v>
      </c>
      <c r="C37" s="23" t="s">
        <v>70</v>
      </c>
      <c r="D37" s="9" t="s">
        <v>97</v>
      </c>
      <c r="E37" s="54"/>
      <c r="F37" s="4"/>
      <c r="G37" s="4"/>
      <c r="H37" s="4"/>
      <c r="I37" s="4"/>
      <c r="J37" s="2"/>
      <c r="K37" s="2"/>
      <c r="L37" s="5"/>
      <c r="M37" s="6"/>
      <c r="N37" s="6"/>
      <c r="O37" s="6"/>
      <c r="P37" s="6"/>
      <c r="Q37" s="6"/>
      <c r="R37" s="6"/>
      <c r="S37" s="6"/>
      <c r="T37" s="7"/>
      <c r="U37" s="125">
        <v>0</v>
      </c>
    </row>
    <row r="38" spans="1:21" s="14" customFormat="1" ht="15" customHeight="1">
      <c r="A38" s="107">
        <v>22</v>
      </c>
      <c r="B38" s="108">
        <v>342</v>
      </c>
      <c r="C38" s="23" t="s">
        <v>70</v>
      </c>
      <c r="D38" s="9" t="s">
        <v>98</v>
      </c>
      <c r="E38" s="54"/>
      <c r="F38" s="4"/>
      <c r="G38" s="4"/>
      <c r="H38" s="4"/>
      <c r="I38" s="4"/>
      <c r="J38" s="2"/>
      <c r="K38" s="2"/>
      <c r="L38" s="5"/>
      <c r="M38" s="6"/>
      <c r="N38" s="6"/>
      <c r="O38" s="6"/>
      <c r="P38" s="6"/>
      <c r="Q38" s="6"/>
      <c r="R38" s="6"/>
      <c r="S38" s="6"/>
      <c r="T38" s="7"/>
      <c r="U38" s="125">
        <v>0</v>
      </c>
    </row>
    <row r="39" spans="1:21" s="14" customFormat="1" ht="15" customHeight="1">
      <c r="A39" s="107">
        <v>22</v>
      </c>
      <c r="B39" s="108">
        <v>344</v>
      </c>
      <c r="C39" s="23" t="s">
        <v>70</v>
      </c>
      <c r="D39" s="9" t="s">
        <v>99</v>
      </c>
      <c r="E39" s="54"/>
      <c r="F39" s="4"/>
      <c r="G39" s="4"/>
      <c r="H39" s="4"/>
      <c r="I39" s="4"/>
      <c r="J39" s="2"/>
      <c r="K39" s="2"/>
      <c r="L39" s="5"/>
      <c r="M39" s="6"/>
      <c r="N39" s="6"/>
      <c r="O39" s="6"/>
      <c r="P39" s="6"/>
      <c r="Q39" s="6"/>
      <c r="R39" s="6"/>
      <c r="S39" s="6"/>
      <c r="T39" s="7"/>
      <c r="U39" s="125">
        <v>1</v>
      </c>
    </row>
    <row r="40" spans="1:21" s="14" customFormat="1" ht="15" customHeight="1">
      <c r="A40" s="107">
        <v>22</v>
      </c>
      <c r="B40" s="108">
        <v>424</v>
      </c>
      <c r="C40" s="23" t="s">
        <v>70</v>
      </c>
      <c r="D40" s="9" t="s">
        <v>100</v>
      </c>
      <c r="E40" s="54"/>
      <c r="F40" s="4"/>
      <c r="G40" s="4"/>
      <c r="H40" s="4"/>
      <c r="I40" s="4"/>
      <c r="J40" s="2"/>
      <c r="K40" s="2"/>
      <c r="L40" s="5"/>
      <c r="M40" s="6"/>
      <c r="N40" s="6"/>
      <c r="O40" s="6"/>
      <c r="P40" s="6"/>
      <c r="Q40" s="6"/>
      <c r="R40" s="6"/>
      <c r="S40" s="6"/>
      <c r="T40" s="7"/>
      <c r="U40" s="125">
        <v>0</v>
      </c>
    </row>
    <row r="41" spans="1:21" s="14" customFormat="1" ht="15" customHeight="1">
      <c r="A41" s="107">
        <v>22</v>
      </c>
      <c r="B41" s="108">
        <v>429</v>
      </c>
      <c r="C41" s="23" t="s">
        <v>70</v>
      </c>
      <c r="D41" s="9" t="s">
        <v>101</v>
      </c>
      <c r="E41" s="54"/>
      <c r="F41" s="4"/>
      <c r="G41" s="4"/>
      <c r="H41" s="4"/>
      <c r="I41" s="4"/>
      <c r="J41" s="2"/>
      <c r="K41" s="2"/>
      <c r="L41" s="5"/>
      <c r="M41" s="6"/>
      <c r="N41" s="6"/>
      <c r="O41" s="6"/>
      <c r="P41" s="6"/>
      <c r="Q41" s="6"/>
      <c r="R41" s="6"/>
      <c r="S41" s="6"/>
      <c r="T41" s="7"/>
      <c r="U41" s="125">
        <v>0</v>
      </c>
    </row>
    <row r="42" spans="1:21" s="14" customFormat="1" ht="15" customHeight="1" thickBot="1">
      <c r="A42" s="107">
        <v>22</v>
      </c>
      <c r="B42" s="108">
        <v>461</v>
      </c>
      <c r="C42" s="55" t="s">
        <v>70</v>
      </c>
      <c r="D42" s="56" t="s">
        <v>102</v>
      </c>
      <c r="E42" s="57"/>
      <c r="F42" s="58"/>
      <c r="G42" s="58"/>
      <c r="H42" s="58"/>
      <c r="I42" s="58"/>
      <c r="J42" s="59"/>
      <c r="K42" s="59"/>
      <c r="L42" s="5"/>
      <c r="M42" s="6"/>
      <c r="N42" s="6"/>
      <c r="O42" s="6"/>
      <c r="P42" s="6"/>
      <c r="Q42" s="6"/>
      <c r="R42" s="6"/>
      <c r="S42" s="6"/>
      <c r="T42" s="7"/>
      <c r="U42" s="125">
        <v>0</v>
      </c>
    </row>
    <row r="43" spans="1:21" s="14" customFormat="1" ht="18" customHeight="1" thickBot="1">
      <c r="A43" s="110"/>
      <c r="B43" s="111"/>
      <c r="C43" s="214" t="s">
        <v>4</v>
      </c>
      <c r="D43" s="215"/>
      <c r="E43" s="119">
        <f>COUNTA(E8:E42)</f>
        <v>6</v>
      </c>
      <c r="F43" s="61"/>
      <c r="G43" s="61"/>
      <c r="H43" s="61"/>
      <c r="I43" s="61"/>
      <c r="J43" s="62"/>
      <c r="K43" s="63"/>
      <c r="L43" s="120">
        <f aca="true" t="shared" si="0" ref="L43:T43">COUNTA(L8:L42)</f>
        <v>2</v>
      </c>
      <c r="M43" s="121">
        <f t="shared" si="0"/>
        <v>3</v>
      </c>
      <c r="N43" s="121">
        <f t="shared" si="0"/>
        <v>1</v>
      </c>
      <c r="O43" s="121">
        <f t="shared" si="0"/>
        <v>3</v>
      </c>
      <c r="P43" s="121">
        <f t="shared" si="0"/>
        <v>2</v>
      </c>
      <c r="Q43" s="121">
        <f t="shared" si="0"/>
        <v>1</v>
      </c>
      <c r="R43" s="121">
        <f t="shared" si="0"/>
        <v>1</v>
      </c>
      <c r="S43" s="121">
        <f t="shared" si="0"/>
        <v>0</v>
      </c>
      <c r="T43" s="122">
        <f t="shared" si="0"/>
        <v>1</v>
      </c>
      <c r="U43" s="123">
        <f>SUM(U8:U42)</f>
        <v>8</v>
      </c>
    </row>
  </sheetData>
  <sheetProtection/>
  <mergeCells count="14">
    <mergeCell ref="L5:T5"/>
    <mergeCell ref="E4:T4"/>
    <mergeCell ref="G6:K6"/>
    <mergeCell ref="L6:N6"/>
    <mergeCell ref="C43:D43"/>
    <mergeCell ref="A4:A7"/>
    <mergeCell ref="B4:B7"/>
    <mergeCell ref="C4:C7"/>
    <mergeCell ref="D4:D7"/>
    <mergeCell ref="R2:U2"/>
    <mergeCell ref="U4:U7"/>
    <mergeCell ref="E6:E7"/>
    <mergeCell ref="O6:Q6"/>
    <mergeCell ref="R6:T6"/>
  </mergeCells>
  <printOptions horizontalCentered="1"/>
  <pageMargins left="0.3937007874015748" right="0.3937007874015748" top="0.5905511811023623" bottom="0.5905511811023623" header="0.5118110236220472" footer="0.31496062992125984"/>
  <pageSetup firstPageNumber="157" useFirstPageNumber="1" fitToWidth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zoomScale="102" zoomScaleNormal="102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11.75390625" style="26" customWidth="1"/>
    <col min="6" max="6" width="45.625" style="1" customWidth="1"/>
    <col min="7" max="8" width="5.125" style="26" customWidth="1"/>
    <col min="9" max="19" width="6.625" style="1" customWidth="1"/>
    <col min="20" max="16384" width="9.00390625" style="1" customWidth="1"/>
  </cols>
  <sheetData>
    <row r="1" ht="12" thickBot="1">
      <c r="A1" s="1" t="s">
        <v>18</v>
      </c>
    </row>
    <row r="2" spans="1:19" ht="22.5" customHeight="1" thickBot="1">
      <c r="A2" s="28" t="s">
        <v>34</v>
      </c>
      <c r="E2" s="64"/>
      <c r="Q2" s="192" t="s">
        <v>161</v>
      </c>
      <c r="R2" s="218"/>
      <c r="S2" s="193"/>
    </row>
    <row r="3" ht="12" thickBot="1"/>
    <row r="4" spans="1:19" s="29" customFormat="1" ht="13.5" customHeight="1">
      <c r="A4" s="180" t="s">
        <v>23</v>
      </c>
      <c r="B4" s="189" t="s">
        <v>194</v>
      </c>
      <c r="C4" s="180" t="s">
        <v>205</v>
      </c>
      <c r="D4" s="201" t="s">
        <v>15</v>
      </c>
      <c r="E4" s="229" t="s">
        <v>245</v>
      </c>
      <c r="F4" s="230"/>
      <c r="G4" s="230"/>
      <c r="H4" s="231"/>
      <c r="I4" s="229" t="s">
        <v>33</v>
      </c>
      <c r="J4" s="230"/>
      <c r="K4" s="230"/>
      <c r="L4" s="230"/>
      <c r="M4" s="230"/>
      <c r="N4" s="230"/>
      <c r="O4" s="230"/>
      <c r="P4" s="230"/>
      <c r="Q4" s="230"/>
      <c r="R4" s="230"/>
      <c r="S4" s="231"/>
    </row>
    <row r="5" spans="1:19" s="25" customFormat="1" ht="12" customHeight="1">
      <c r="A5" s="181"/>
      <c r="B5" s="190"/>
      <c r="C5" s="181"/>
      <c r="D5" s="216"/>
      <c r="E5" s="232" t="s">
        <v>44</v>
      </c>
      <c r="F5" s="240" t="s">
        <v>206</v>
      </c>
      <c r="G5" s="242" t="s">
        <v>5</v>
      </c>
      <c r="H5" s="227" t="s">
        <v>246</v>
      </c>
      <c r="I5" s="232" t="s">
        <v>207</v>
      </c>
      <c r="J5" s="233" t="s">
        <v>19</v>
      </c>
      <c r="K5" s="58" t="s">
        <v>159</v>
      </c>
      <c r="L5" s="235" t="s">
        <v>208</v>
      </c>
      <c r="M5" s="244" t="s">
        <v>21</v>
      </c>
      <c r="N5" s="233" t="s">
        <v>43</v>
      </c>
      <c r="O5" s="58" t="s">
        <v>160</v>
      </c>
      <c r="P5" s="235" t="s">
        <v>208</v>
      </c>
      <c r="Q5" s="233" t="s">
        <v>20</v>
      </c>
      <c r="R5" s="58" t="s">
        <v>159</v>
      </c>
      <c r="S5" s="237" t="s">
        <v>208</v>
      </c>
    </row>
    <row r="6" spans="1:19" s="29" customFormat="1" ht="84" customHeight="1">
      <c r="A6" s="182"/>
      <c r="B6" s="191"/>
      <c r="C6" s="182"/>
      <c r="D6" s="217"/>
      <c r="E6" s="182"/>
      <c r="F6" s="241"/>
      <c r="G6" s="243"/>
      <c r="H6" s="228"/>
      <c r="I6" s="182"/>
      <c r="J6" s="234"/>
      <c r="K6" s="65" t="s">
        <v>209</v>
      </c>
      <c r="L6" s="236"/>
      <c r="M6" s="245"/>
      <c r="N6" s="239"/>
      <c r="O6" s="66" t="s">
        <v>210</v>
      </c>
      <c r="P6" s="236"/>
      <c r="Q6" s="234"/>
      <c r="R6" s="67" t="s">
        <v>211</v>
      </c>
      <c r="S6" s="238"/>
    </row>
    <row r="7" spans="1:19" s="14" customFormat="1" ht="12.75" customHeight="1">
      <c r="A7" s="107">
        <v>22</v>
      </c>
      <c r="B7" s="126">
        <v>100</v>
      </c>
      <c r="C7" s="21" t="s">
        <v>70</v>
      </c>
      <c r="D7" s="12" t="s">
        <v>71</v>
      </c>
      <c r="E7" s="18"/>
      <c r="F7" s="4"/>
      <c r="G7" s="70"/>
      <c r="H7" s="71"/>
      <c r="I7" s="136">
        <v>1</v>
      </c>
      <c r="J7" s="137">
        <v>2</v>
      </c>
      <c r="K7" s="137">
        <v>0</v>
      </c>
      <c r="L7" s="144">
        <f aca="true" t="shared" si="0" ref="L7:L19">IF(J7=""," ",ROUND(K7/J7*100,1))</f>
        <v>0</v>
      </c>
      <c r="M7" s="140"/>
      <c r="N7" s="141"/>
      <c r="O7" s="137"/>
      <c r="P7" s="144" t="str">
        <f>IF(N7=""," ",ROUND(O7/N7*100,1))</f>
        <v> </v>
      </c>
      <c r="Q7" s="140">
        <v>964</v>
      </c>
      <c r="R7" s="137">
        <v>18</v>
      </c>
      <c r="S7" s="146">
        <f aca="true" t="shared" si="1" ref="S7:S28">IF(Q7=""," ",ROUND(R7/Q7*100,1))</f>
        <v>1.9</v>
      </c>
    </row>
    <row r="8" spans="1:19" s="14" customFormat="1" ht="12.75" customHeight="1">
      <c r="A8" s="107">
        <v>22</v>
      </c>
      <c r="B8" s="126">
        <v>130</v>
      </c>
      <c r="C8" s="21" t="s">
        <v>70</v>
      </c>
      <c r="D8" s="12" t="s">
        <v>72</v>
      </c>
      <c r="E8" s="18"/>
      <c r="F8" s="4"/>
      <c r="G8" s="70"/>
      <c r="H8" s="71"/>
      <c r="I8" s="136">
        <v>1</v>
      </c>
      <c r="J8" s="137">
        <v>3</v>
      </c>
      <c r="K8" s="137">
        <v>0</v>
      </c>
      <c r="L8" s="144">
        <f t="shared" si="0"/>
        <v>0</v>
      </c>
      <c r="M8" s="140"/>
      <c r="N8" s="141"/>
      <c r="O8" s="137"/>
      <c r="P8" s="144" t="str">
        <f>IF(N8=""," ",ROUND(O8/N8*100,1))</f>
        <v> </v>
      </c>
      <c r="Q8" s="140">
        <v>734</v>
      </c>
      <c r="R8" s="137">
        <v>4</v>
      </c>
      <c r="S8" s="146">
        <f t="shared" si="1"/>
        <v>0.5</v>
      </c>
    </row>
    <row r="9" spans="1:19" s="14" customFormat="1" ht="12.75" customHeight="1">
      <c r="A9" s="107">
        <v>22</v>
      </c>
      <c r="B9" s="126">
        <v>203</v>
      </c>
      <c r="C9" s="21" t="s">
        <v>70</v>
      </c>
      <c r="D9" s="12" t="s">
        <v>73</v>
      </c>
      <c r="E9" s="18"/>
      <c r="F9" s="4"/>
      <c r="G9" s="70"/>
      <c r="H9" s="71"/>
      <c r="I9" s="136">
        <v>1</v>
      </c>
      <c r="J9" s="137">
        <v>2</v>
      </c>
      <c r="K9" s="137">
        <v>0</v>
      </c>
      <c r="L9" s="144">
        <f t="shared" si="0"/>
        <v>0</v>
      </c>
      <c r="M9" s="140"/>
      <c r="N9" s="141"/>
      <c r="O9" s="137"/>
      <c r="P9" s="144" t="str">
        <f>IF(N9=""," ",ROUND(O9/N9*100,1))</f>
        <v> </v>
      </c>
      <c r="Q9" s="140">
        <v>296</v>
      </c>
      <c r="R9" s="137">
        <v>5</v>
      </c>
      <c r="S9" s="146">
        <f t="shared" si="1"/>
        <v>1.7</v>
      </c>
    </row>
    <row r="10" spans="1:19" s="14" customFormat="1" ht="12.75" customHeight="1">
      <c r="A10" s="107">
        <v>22</v>
      </c>
      <c r="B10" s="126">
        <v>205</v>
      </c>
      <c r="C10" s="21" t="s">
        <v>70</v>
      </c>
      <c r="D10" s="12" t="s">
        <v>74</v>
      </c>
      <c r="E10" s="18"/>
      <c r="F10" s="4"/>
      <c r="G10" s="70"/>
      <c r="H10" s="71"/>
      <c r="I10" s="136">
        <v>1</v>
      </c>
      <c r="J10" s="137">
        <v>1</v>
      </c>
      <c r="K10" s="137">
        <v>0</v>
      </c>
      <c r="L10" s="144">
        <f t="shared" si="0"/>
        <v>0</v>
      </c>
      <c r="M10" s="140"/>
      <c r="N10" s="141"/>
      <c r="O10" s="137"/>
      <c r="P10" s="144" t="str">
        <f>IF(N10=""," ",ROUND(O10/N10*100,1))</f>
        <v> </v>
      </c>
      <c r="Q10" s="140">
        <v>81</v>
      </c>
      <c r="R10" s="137">
        <v>1</v>
      </c>
      <c r="S10" s="146">
        <f t="shared" si="1"/>
        <v>1.2</v>
      </c>
    </row>
    <row r="11" spans="1:19" s="14" customFormat="1" ht="12.75" customHeight="1">
      <c r="A11" s="107">
        <v>22</v>
      </c>
      <c r="B11" s="126">
        <v>206</v>
      </c>
      <c r="C11" s="21" t="s">
        <v>70</v>
      </c>
      <c r="D11" s="12" t="s">
        <v>75</v>
      </c>
      <c r="E11" s="18"/>
      <c r="F11" s="4"/>
      <c r="G11" s="70"/>
      <c r="H11" s="71"/>
      <c r="I11" s="136">
        <v>1</v>
      </c>
      <c r="J11" s="137">
        <v>1</v>
      </c>
      <c r="K11" s="137">
        <v>0</v>
      </c>
      <c r="L11" s="144">
        <f t="shared" si="0"/>
        <v>0</v>
      </c>
      <c r="M11" s="140"/>
      <c r="N11" s="141"/>
      <c r="O11" s="137"/>
      <c r="P11" s="144"/>
      <c r="Q11" s="140">
        <v>143</v>
      </c>
      <c r="R11" s="137">
        <v>7</v>
      </c>
      <c r="S11" s="146">
        <f t="shared" si="1"/>
        <v>4.9</v>
      </c>
    </row>
    <row r="12" spans="1:19" s="14" customFormat="1" ht="12.75" customHeight="1">
      <c r="A12" s="107">
        <v>22</v>
      </c>
      <c r="B12" s="126">
        <v>207</v>
      </c>
      <c r="C12" s="21" t="s">
        <v>70</v>
      </c>
      <c r="D12" s="12" t="s">
        <v>76</v>
      </c>
      <c r="E12" s="18"/>
      <c r="F12" s="4"/>
      <c r="G12" s="70"/>
      <c r="H12" s="71"/>
      <c r="I12" s="136">
        <v>1</v>
      </c>
      <c r="J12" s="137">
        <v>1</v>
      </c>
      <c r="K12" s="137">
        <v>0</v>
      </c>
      <c r="L12" s="144">
        <f t="shared" si="0"/>
        <v>0</v>
      </c>
      <c r="M12" s="140"/>
      <c r="N12" s="141"/>
      <c r="O12" s="137"/>
      <c r="P12" s="144"/>
      <c r="Q12" s="140">
        <v>126</v>
      </c>
      <c r="R12" s="137">
        <v>0</v>
      </c>
      <c r="S12" s="146">
        <f t="shared" si="1"/>
        <v>0</v>
      </c>
    </row>
    <row r="13" spans="1:19" s="14" customFormat="1" ht="12.75" customHeight="1">
      <c r="A13" s="107">
        <v>22</v>
      </c>
      <c r="B13" s="126">
        <v>208</v>
      </c>
      <c r="C13" s="21" t="s">
        <v>70</v>
      </c>
      <c r="D13" s="12" t="s">
        <v>77</v>
      </c>
      <c r="E13" s="18"/>
      <c r="F13" s="4"/>
      <c r="G13" s="70"/>
      <c r="H13" s="71"/>
      <c r="I13" s="136">
        <v>1</v>
      </c>
      <c r="J13" s="137">
        <v>2</v>
      </c>
      <c r="K13" s="137">
        <v>0</v>
      </c>
      <c r="L13" s="144">
        <f t="shared" si="0"/>
        <v>0</v>
      </c>
      <c r="M13" s="140"/>
      <c r="N13" s="141"/>
      <c r="O13" s="137"/>
      <c r="P13" s="144"/>
      <c r="Q13" s="140">
        <v>156</v>
      </c>
      <c r="R13" s="137">
        <v>0</v>
      </c>
      <c r="S13" s="146">
        <f t="shared" si="1"/>
        <v>0</v>
      </c>
    </row>
    <row r="14" spans="1:19" s="14" customFormat="1" ht="12.75" customHeight="1">
      <c r="A14" s="107">
        <v>22</v>
      </c>
      <c r="B14" s="126">
        <v>209</v>
      </c>
      <c r="C14" s="21" t="s">
        <v>70</v>
      </c>
      <c r="D14" s="12" t="s">
        <v>78</v>
      </c>
      <c r="E14" s="68">
        <v>39662</v>
      </c>
      <c r="F14" s="4" t="s">
        <v>125</v>
      </c>
      <c r="G14" s="70">
        <v>1</v>
      </c>
      <c r="H14" s="71">
        <v>1</v>
      </c>
      <c r="I14" s="136">
        <v>1</v>
      </c>
      <c r="J14" s="137">
        <v>0</v>
      </c>
      <c r="K14" s="137">
        <v>0</v>
      </c>
      <c r="L14" s="144">
        <v>0</v>
      </c>
      <c r="M14" s="140"/>
      <c r="N14" s="141"/>
      <c r="O14" s="137"/>
      <c r="P14" s="144"/>
      <c r="Q14" s="140">
        <v>68</v>
      </c>
      <c r="R14" s="137">
        <v>0</v>
      </c>
      <c r="S14" s="146">
        <f t="shared" si="1"/>
        <v>0</v>
      </c>
    </row>
    <row r="15" spans="1:19" s="14" customFormat="1" ht="12.75" customHeight="1">
      <c r="A15" s="107">
        <v>22</v>
      </c>
      <c r="B15" s="126">
        <v>210</v>
      </c>
      <c r="C15" s="21" t="s">
        <v>70</v>
      </c>
      <c r="D15" s="12" t="s">
        <v>79</v>
      </c>
      <c r="E15" s="68">
        <v>40065</v>
      </c>
      <c r="F15" s="4" t="s">
        <v>182</v>
      </c>
      <c r="G15" s="70">
        <v>2</v>
      </c>
      <c r="H15" s="71">
        <v>1</v>
      </c>
      <c r="I15" s="136">
        <v>1</v>
      </c>
      <c r="J15" s="137">
        <v>2</v>
      </c>
      <c r="K15" s="137">
        <v>0</v>
      </c>
      <c r="L15" s="144">
        <f t="shared" si="0"/>
        <v>0</v>
      </c>
      <c r="M15" s="140"/>
      <c r="N15" s="141"/>
      <c r="O15" s="137"/>
      <c r="P15" s="144"/>
      <c r="Q15" s="140">
        <v>387</v>
      </c>
      <c r="R15" s="137">
        <v>3</v>
      </c>
      <c r="S15" s="146">
        <f t="shared" si="1"/>
        <v>0.8</v>
      </c>
    </row>
    <row r="16" spans="1:19" s="14" customFormat="1" ht="12.75" customHeight="1">
      <c r="A16" s="107">
        <v>22</v>
      </c>
      <c r="B16" s="126">
        <v>211</v>
      </c>
      <c r="C16" s="21" t="s">
        <v>70</v>
      </c>
      <c r="D16" s="12" t="s">
        <v>80</v>
      </c>
      <c r="E16" s="18"/>
      <c r="F16" s="4"/>
      <c r="G16" s="70"/>
      <c r="H16" s="71"/>
      <c r="I16" s="136">
        <v>1</v>
      </c>
      <c r="J16" s="137">
        <v>1</v>
      </c>
      <c r="K16" s="137">
        <v>0</v>
      </c>
      <c r="L16" s="144">
        <f t="shared" si="0"/>
        <v>0</v>
      </c>
      <c r="M16" s="140"/>
      <c r="N16" s="141"/>
      <c r="O16" s="137"/>
      <c r="P16" s="144"/>
      <c r="Q16" s="140">
        <v>305</v>
      </c>
      <c r="R16" s="137">
        <v>0</v>
      </c>
      <c r="S16" s="146">
        <f t="shared" si="1"/>
        <v>0</v>
      </c>
    </row>
    <row r="17" spans="1:19" s="14" customFormat="1" ht="12.75" customHeight="1">
      <c r="A17" s="107">
        <v>22</v>
      </c>
      <c r="B17" s="126">
        <v>212</v>
      </c>
      <c r="C17" s="21" t="s">
        <v>70</v>
      </c>
      <c r="D17" s="12" t="s">
        <v>81</v>
      </c>
      <c r="E17" s="18"/>
      <c r="F17" s="4"/>
      <c r="G17" s="70"/>
      <c r="H17" s="71"/>
      <c r="I17" s="136">
        <v>1</v>
      </c>
      <c r="J17" s="137">
        <v>1</v>
      </c>
      <c r="K17" s="137">
        <v>0</v>
      </c>
      <c r="L17" s="144">
        <f t="shared" si="0"/>
        <v>0</v>
      </c>
      <c r="M17" s="140"/>
      <c r="N17" s="141"/>
      <c r="O17" s="137"/>
      <c r="P17" s="144"/>
      <c r="Q17" s="140">
        <v>38</v>
      </c>
      <c r="R17" s="137">
        <v>0</v>
      </c>
      <c r="S17" s="146">
        <f t="shared" si="1"/>
        <v>0</v>
      </c>
    </row>
    <row r="18" spans="1:19" s="14" customFormat="1" ht="12.75" customHeight="1">
      <c r="A18" s="107">
        <v>22</v>
      </c>
      <c r="B18" s="126">
        <v>213</v>
      </c>
      <c r="C18" s="21" t="s">
        <v>70</v>
      </c>
      <c r="D18" s="12" t="s">
        <v>82</v>
      </c>
      <c r="E18" s="18"/>
      <c r="F18" s="4"/>
      <c r="G18" s="70"/>
      <c r="H18" s="71"/>
      <c r="I18" s="136">
        <v>1</v>
      </c>
      <c r="J18" s="137">
        <v>1</v>
      </c>
      <c r="K18" s="137">
        <v>0</v>
      </c>
      <c r="L18" s="144">
        <f t="shared" si="0"/>
        <v>0</v>
      </c>
      <c r="M18" s="140"/>
      <c r="N18" s="141"/>
      <c r="O18" s="137"/>
      <c r="P18" s="144"/>
      <c r="Q18" s="140">
        <v>200</v>
      </c>
      <c r="R18" s="137">
        <v>1</v>
      </c>
      <c r="S18" s="146">
        <f t="shared" si="1"/>
        <v>0.5</v>
      </c>
    </row>
    <row r="19" spans="1:19" s="14" customFormat="1" ht="12.75" customHeight="1">
      <c r="A19" s="109">
        <v>22</v>
      </c>
      <c r="B19" s="112">
        <v>214</v>
      </c>
      <c r="C19" s="5" t="s">
        <v>59</v>
      </c>
      <c r="D19" s="69" t="s">
        <v>60</v>
      </c>
      <c r="E19" s="68"/>
      <c r="F19" s="4"/>
      <c r="G19" s="70"/>
      <c r="H19" s="71"/>
      <c r="I19" s="136">
        <v>1</v>
      </c>
      <c r="J19" s="137">
        <v>1</v>
      </c>
      <c r="K19" s="137">
        <v>0</v>
      </c>
      <c r="L19" s="144">
        <f t="shared" si="0"/>
        <v>0</v>
      </c>
      <c r="M19" s="140"/>
      <c r="N19" s="141"/>
      <c r="O19" s="137"/>
      <c r="P19" s="144" t="str">
        <f aca="true" t="shared" si="2" ref="P19:P30">IF(N19=""," ",ROUND(O19/N19*100,1))</f>
        <v> </v>
      </c>
      <c r="Q19" s="140">
        <v>50</v>
      </c>
      <c r="R19" s="137">
        <v>0</v>
      </c>
      <c r="S19" s="146">
        <f t="shared" si="1"/>
        <v>0</v>
      </c>
    </row>
    <row r="20" spans="1:19" s="14" customFormat="1" ht="12.75" customHeight="1">
      <c r="A20" s="107">
        <v>22</v>
      </c>
      <c r="B20" s="126">
        <v>215</v>
      </c>
      <c r="C20" s="21" t="s">
        <v>70</v>
      </c>
      <c r="D20" s="12" t="s">
        <v>83</v>
      </c>
      <c r="E20" s="18"/>
      <c r="F20" s="4"/>
      <c r="G20" s="70"/>
      <c r="H20" s="71"/>
      <c r="I20" s="136">
        <v>1</v>
      </c>
      <c r="J20" s="137">
        <v>2</v>
      </c>
      <c r="K20" s="137">
        <v>0</v>
      </c>
      <c r="L20" s="144">
        <f aca="true" t="shared" si="3" ref="L20:L41">IF(J20=""," ",ROUND(K20/J20*100,1))</f>
        <v>0</v>
      </c>
      <c r="M20" s="140"/>
      <c r="N20" s="141"/>
      <c r="O20" s="137"/>
      <c r="P20" s="144" t="str">
        <f t="shared" si="2"/>
        <v> </v>
      </c>
      <c r="Q20" s="140">
        <v>119</v>
      </c>
      <c r="R20" s="137">
        <v>0</v>
      </c>
      <c r="S20" s="146">
        <f t="shared" si="1"/>
        <v>0</v>
      </c>
    </row>
    <row r="21" spans="1:19" s="14" customFormat="1" ht="12.75" customHeight="1">
      <c r="A21" s="107">
        <v>22</v>
      </c>
      <c r="B21" s="126">
        <v>216</v>
      </c>
      <c r="C21" s="21" t="s">
        <v>70</v>
      </c>
      <c r="D21" s="12" t="s">
        <v>84</v>
      </c>
      <c r="E21" s="18"/>
      <c r="F21" s="4"/>
      <c r="G21" s="70"/>
      <c r="H21" s="71"/>
      <c r="I21" s="136">
        <v>1</v>
      </c>
      <c r="J21" s="137">
        <v>2</v>
      </c>
      <c r="K21" s="137">
        <v>0</v>
      </c>
      <c r="L21" s="144">
        <f t="shared" si="3"/>
        <v>0</v>
      </c>
      <c r="M21" s="140"/>
      <c r="N21" s="141"/>
      <c r="O21" s="137"/>
      <c r="P21" s="144" t="str">
        <f t="shared" si="2"/>
        <v> </v>
      </c>
      <c r="Q21" s="140">
        <v>175</v>
      </c>
      <c r="R21" s="137">
        <v>5</v>
      </c>
      <c r="S21" s="146">
        <f t="shared" si="1"/>
        <v>2.9</v>
      </c>
    </row>
    <row r="22" spans="1:19" s="14" customFormat="1" ht="12.75" customHeight="1">
      <c r="A22" s="107">
        <v>22</v>
      </c>
      <c r="B22" s="126">
        <v>219</v>
      </c>
      <c r="C22" s="21" t="s">
        <v>70</v>
      </c>
      <c r="D22" s="12" t="s">
        <v>85</v>
      </c>
      <c r="E22" s="18"/>
      <c r="F22" s="4"/>
      <c r="G22" s="70"/>
      <c r="H22" s="71"/>
      <c r="I22" s="136">
        <v>1</v>
      </c>
      <c r="J22" s="137">
        <v>1</v>
      </c>
      <c r="K22" s="137">
        <v>0</v>
      </c>
      <c r="L22" s="144">
        <f t="shared" si="3"/>
        <v>0</v>
      </c>
      <c r="M22" s="140"/>
      <c r="N22" s="141"/>
      <c r="O22" s="137"/>
      <c r="P22" s="144" t="str">
        <f t="shared" si="2"/>
        <v> </v>
      </c>
      <c r="Q22" s="140">
        <v>39</v>
      </c>
      <c r="R22" s="137">
        <v>0</v>
      </c>
      <c r="S22" s="146">
        <f t="shared" si="1"/>
        <v>0</v>
      </c>
    </row>
    <row r="23" spans="1:19" s="14" customFormat="1" ht="12.75" customHeight="1">
      <c r="A23" s="107">
        <v>22</v>
      </c>
      <c r="B23" s="126">
        <v>220</v>
      </c>
      <c r="C23" s="21" t="s">
        <v>70</v>
      </c>
      <c r="D23" s="12" t="s">
        <v>86</v>
      </c>
      <c r="E23" s="18"/>
      <c r="F23" s="4"/>
      <c r="G23" s="70"/>
      <c r="H23" s="71"/>
      <c r="I23" s="136">
        <v>1</v>
      </c>
      <c r="J23" s="137">
        <v>1</v>
      </c>
      <c r="K23" s="137">
        <v>0</v>
      </c>
      <c r="L23" s="144">
        <f t="shared" si="3"/>
        <v>0</v>
      </c>
      <c r="M23" s="140"/>
      <c r="N23" s="141"/>
      <c r="O23" s="137"/>
      <c r="P23" s="144" t="str">
        <f t="shared" si="2"/>
        <v> </v>
      </c>
      <c r="Q23" s="140">
        <v>88</v>
      </c>
      <c r="R23" s="137">
        <v>0</v>
      </c>
      <c r="S23" s="146">
        <f t="shared" si="1"/>
        <v>0</v>
      </c>
    </row>
    <row r="24" spans="1:19" s="14" customFormat="1" ht="12.75" customHeight="1">
      <c r="A24" s="107">
        <v>22</v>
      </c>
      <c r="B24" s="126">
        <v>221</v>
      </c>
      <c r="C24" s="21" t="s">
        <v>70</v>
      </c>
      <c r="D24" s="12" t="s">
        <v>87</v>
      </c>
      <c r="E24" s="18"/>
      <c r="F24" s="4"/>
      <c r="G24" s="70"/>
      <c r="H24" s="71"/>
      <c r="I24" s="136">
        <v>1</v>
      </c>
      <c r="J24" s="137">
        <v>1</v>
      </c>
      <c r="K24" s="137">
        <v>0</v>
      </c>
      <c r="L24" s="144">
        <f t="shared" si="3"/>
        <v>0</v>
      </c>
      <c r="M24" s="140"/>
      <c r="N24" s="141"/>
      <c r="O24" s="137"/>
      <c r="P24" s="144" t="str">
        <f t="shared" si="2"/>
        <v> </v>
      </c>
      <c r="Q24" s="140">
        <v>44</v>
      </c>
      <c r="R24" s="137">
        <v>0</v>
      </c>
      <c r="S24" s="146">
        <f t="shared" si="1"/>
        <v>0</v>
      </c>
    </row>
    <row r="25" spans="1:19" s="14" customFormat="1" ht="12.75" customHeight="1">
      <c r="A25" s="107">
        <v>22</v>
      </c>
      <c r="B25" s="126">
        <v>222</v>
      </c>
      <c r="C25" s="21" t="s">
        <v>70</v>
      </c>
      <c r="D25" s="12" t="s">
        <v>88</v>
      </c>
      <c r="E25" s="18"/>
      <c r="F25" s="4"/>
      <c r="G25" s="70"/>
      <c r="H25" s="71"/>
      <c r="I25" s="136">
        <v>1</v>
      </c>
      <c r="J25" s="137">
        <v>1</v>
      </c>
      <c r="K25" s="137">
        <v>0</v>
      </c>
      <c r="L25" s="144">
        <f t="shared" si="3"/>
        <v>0</v>
      </c>
      <c r="M25" s="140"/>
      <c r="N25" s="141"/>
      <c r="O25" s="137"/>
      <c r="P25" s="144" t="str">
        <f t="shared" si="2"/>
        <v> </v>
      </c>
      <c r="Q25" s="140">
        <v>133</v>
      </c>
      <c r="R25" s="137">
        <v>1</v>
      </c>
      <c r="S25" s="146">
        <f t="shared" si="1"/>
        <v>0.8</v>
      </c>
    </row>
    <row r="26" spans="1:19" s="14" customFormat="1" ht="12.75" customHeight="1">
      <c r="A26" s="107">
        <v>22</v>
      </c>
      <c r="B26" s="126">
        <v>223</v>
      </c>
      <c r="C26" s="21" t="s">
        <v>70</v>
      </c>
      <c r="D26" s="12" t="s">
        <v>89</v>
      </c>
      <c r="E26" s="18"/>
      <c r="F26" s="4"/>
      <c r="G26" s="70"/>
      <c r="H26" s="71"/>
      <c r="I26" s="136">
        <v>1</v>
      </c>
      <c r="J26" s="137">
        <v>1</v>
      </c>
      <c r="K26" s="137">
        <v>0</v>
      </c>
      <c r="L26" s="144">
        <f t="shared" si="3"/>
        <v>0</v>
      </c>
      <c r="M26" s="140"/>
      <c r="N26" s="141"/>
      <c r="O26" s="137"/>
      <c r="P26" s="144" t="str">
        <f t="shared" si="2"/>
        <v> </v>
      </c>
      <c r="Q26" s="140">
        <v>34</v>
      </c>
      <c r="R26" s="137">
        <v>0</v>
      </c>
      <c r="S26" s="146">
        <f t="shared" si="1"/>
        <v>0</v>
      </c>
    </row>
    <row r="27" spans="1:19" s="14" customFormat="1" ht="12.75" customHeight="1">
      <c r="A27" s="107">
        <v>22</v>
      </c>
      <c r="B27" s="126">
        <v>224</v>
      </c>
      <c r="C27" s="21" t="s">
        <v>70</v>
      </c>
      <c r="D27" s="12" t="s">
        <v>90</v>
      </c>
      <c r="E27" s="18"/>
      <c r="F27" s="4"/>
      <c r="G27" s="70"/>
      <c r="H27" s="71"/>
      <c r="I27" s="136">
        <v>1</v>
      </c>
      <c r="J27" s="137">
        <v>1</v>
      </c>
      <c r="K27" s="137">
        <v>0</v>
      </c>
      <c r="L27" s="144">
        <f t="shared" si="3"/>
        <v>0</v>
      </c>
      <c r="M27" s="140"/>
      <c r="N27" s="141"/>
      <c r="O27" s="137"/>
      <c r="P27" s="144" t="str">
        <f t="shared" si="2"/>
        <v> </v>
      </c>
      <c r="Q27" s="140">
        <v>132</v>
      </c>
      <c r="R27" s="137">
        <v>1</v>
      </c>
      <c r="S27" s="146">
        <f t="shared" si="1"/>
        <v>0.8</v>
      </c>
    </row>
    <row r="28" spans="1:19" s="14" customFormat="1" ht="12.75" customHeight="1">
      <c r="A28" s="107">
        <v>22</v>
      </c>
      <c r="B28" s="126">
        <v>225</v>
      </c>
      <c r="C28" s="21" t="s">
        <v>70</v>
      </c>
      <c r="D28" s="12" t="s">
        <v>91</v>
      </c>
      <c r="E28" s="18"/>
      <c r="F28" s="4"/>
      <c r="G28" s="70"/>
      <c r="H28" s="71"/>
      <c r="I28" s="136">
        <v>1</v>
      </c>
      <c r="J28" s="137">
        <v>1</v>
      </c>
      <c r="K28" s="137">
        <v>0</v>
      </c>
      <c r="L28" s="144">
        <f t="shared" si="3"/>
        <v>0</v>
      </c>
      <c r="M28" s="140"/>
      <c r="N28" s="141"/>
      <c r="O28" s="137"/>
      <c r="P28" s="144" t="str">
        <f t="shared" si="2"/>
        <v> </v>
      </c>
      <c r="Q28" s="140">
        <v>51</v>
      </c>
      <c r="R28" s="137">
        <v>0</v>
      </c>
      <c r="S28" s="146">
        <f t="shared" si="1"/>
        <v>0</v>
      </c>
    </row>
    <row r="29" spans="1:19" s="14" customFormat="1" ht="12.75" customHeight="1">
      <c r="A29" s="109">
        <v>22</v>
      </c>
      <c r="B29" s="112">
        <v>226</v>
      </c>
      <c r="C29" s="5" t="s">
        <v>59</v>
      </c>
      <c r="D29" s="69" t="s">
        <v>65</v>
      </c>
      <c r="E29" s="68"/>
      <c r="F29" s="4"/>
      <c r="G29" s="70"/>
      <c r="H29" s="71"/>
      <c r="I29" s="136">
        <v>1</v>
      </c>
      <c r="J29" s="137">
        <v>1</v>
      </c>
      <c r="K29" s="137">
        <v>0</v>
      </c>
      <c r="L29" s="144">
        <f t="shared" si="3"/>
        <v>0</v>
      </c>
      <c r="M29" s="140"/>
      <c r="N29" s="141"/>
      <c r="O29" s="137"/>
      <c r="P29" s="144" t="str">
        <f t="shared" si="2"/>
        <v> </v>
      </c>
      <c r="Q29" s="140">
        <v>25</v>
      </c>
      <c r="R29" s="137">
        <v>0</v>
      </c>
      <c r="S29" s="146">
        <f>IF(Q29=""," ",ROUND(R29/Q29*100,1))</f>
        <v>0</v>
      </c>
    </row>
    <row r="30" spans="1:19" s="14" customFormat="1" ht="12.75" customHeight="1">
      <c r="A30" s="109">
        <v>22</v>
      </c>
      <c r="B30" s="112">
        <v>301</v>
      </c>
      <c r="C30" s="5" t="s">
        <v>59</v>
      </c>
      <c r="D30" s="69" t="s">
        <v>66</v>
      </c>
      <c r="E30" s="18"/>
      <c r="F30" s="4"/>
      <c r="G30" s="70"/>
      <c r="H30" s="71"/>
      <c r="I30" s="136"/>
      <c r="J30" s="137"/>
      <c r="K30" s="137"/>
      <c r="L30" s="144" t="str">
        <f t="shared" si="3"/>
        <v> </v>
      </c>
      <c r="M30" s="140">
        <v>1</v>
      </c>
      <c r="N30" s="141">
        <v>1</v>
      </c>
      <c r="O30" s="137">
        <v>0</v>
      </c>
      <c r="P30" s="144">
        <f t="shared" si="2"/>
        <v>0</v>
      </c>
      <c r="Q30" s="140">
        <v>9</v>
      </c>
      <c r="R30" s="137">
        <v>0</v>
      </c>
      <c r="S30" s="146">
        <f aca="true" t="shared" si="4" ref="S30:S41">IF(Q30=""," ",ROUND(R30/Q30*100,1))</f>
        <v>0</v>
      </c>
    </row>
    <row r="31" spans="1:19" s="14" customFormat="1" ht="12.75" customHeight="1">
      <c r="A31" s="107">
        <v>22</v>
      </c>
      <c r="B31" s="126">
        <v>302</v>
      </c>
      <c r="C31" s="21" t="s">
        <v>70</v>
      </c>
      <c r="D31" s="12" t="s">
        <v>92</v>
      </c>
      <c r="E31" s="18"/>
      <c r="F31" s="4"/>
      <c r="G31" s="70"/>
      <c r="H31" s="71"/>
      <c r="I31" s="136"/>
      <c r="J31" s="137"/>
      <c r="K31" s="137"/>
      <c r="L31" s="144" t="str">
        <f t="shared" si="3"/>
        <v> </v>
      </c>
      <c r="M31" s="140">
        <v>1</v>
      </c>
      <c r="N31" s="141">
        <v>1</v>
      </c>
      <c r="O31" s="137">
        <v>0</v>
      </c>
      <c r="P31" s="144">
        <f aca="true" t="shared" si="5" ref="P31:P40">IF(N31=""," ",ROUND(O31/N31*100,1))</f>
        <v>0</v>
      </c>
      <c r="Q31" s="140">
        <v>23</v>
      </c>
      <c r="R31" s="137">
        <v>0</v>
      </c>
      <c r="S31" s="146">
        <f t="shared" si="4"/>
        <v>0</v>
      </c>
    </row>
    <row r="32" spans="1:19" s="14" customFormat="1" ht="12.75" customHeight="1">
      <c r="A32" s="107">
        <v>22</v>
      </c>
      <c r="B32" s="126">
        <v>304</v>
      </c>
      <c r="C32" s="21" t="s">
        <v>70</v>
      </c>
      <c r="D32" s="12" t="s">
        <v>93</v>
      </c>
      <c r="E32" s="18"/>
      <c r="F32" s="4"/>
      <c r="G32" s="70"/>
      <c r="H32" s="71"/>
      <c r="I32" s="136"/>
      <c r="J32" s="137"/>
      <c r="K32" s="137"/>
      <c r="L32" s="144" t="str">
        <f t="shared" si="3"/>
        <v> </v>
      </c>
      <c r="M32" s="140">
        <v>1</v>
      </c>
      <c r="N32" s="141">
        <v>0</v>
      </c>
      <c r="O32" s="137">
        <v>0</v>
      </c>
      <c r="P32" s="144">
        <v>0</v>
      </c>
      <c r="Q32" s="140">
        <v>34</v>
      </c>
      <c r="R32" s="137">
        <v>0</v>
      </c>
      <c r="S32" s="146">
        <f t="shared" si="4"/>
        <v>0</v>
      </c>
    </row>
    <row r="33" spans="1:19" s="14" customFormat="1" ht="12.75" customHeight="1">
      <c r="A33" s="107">
        <v>22</v>
      </c>
      <c r="B33" s="126">
        <v>305</v>
      </c>
      <c r="C33" s="21" t="s">
        <v>70</v>
      </c>
      <c r="D33" s="12" t="s">
        <v>94</v>
      </c>
      <c r="E33" s="18"/>
      <c r="F33" s="4"/>
      <c r="G33" s="70"/>
      <c r="H33" s="71"/>
      <c r="I33" s="136"/>
      <c r="J33" s="137"/>
      <c r="K33" s="137"/>
      <c r="L33" s="144" t="str">
        <f t="shared" si="3"/>
        <v> </v>
      </c>
      <c r="M33" s="140">
        <v>1</v>
      </c>
      <c r="N33" s="141">
        <v>1</v>
      </c>
      <c r="O33" s="137">
        <v>0</v>
      </c>
      <c r="P33" s="144">
        <f t="shared" si="5"/>
        <v>0</v>
      </c>
      <c r="Q33" s="140">
        <v>35</v>
      </c>
      <c r="R33" s="137">
        <v>0</v>
      </c>
      <c r="S33" s="146">
        <f t="shared" si="4"/>
        <v>0</v>
      </c>
    </row>
    <row r="34" spans="1:19" s="14" customFormat="1" ht="12.75" customHeight="1">
      <c r="A34" s="107">
        <v>22</v>
      </c>
      <c r="B34" s="126">
        <v>306</v>
      </c>
      <c r="C34" s="21" t="s">
        <v>70</v>
      </c>
      <c r="D34" s="12" t="s">
        <v>95</v>
      </c>
      <c r="E34" s="18"/>
      <c r="F34" s="4"/>
      <c r="G34" s="70"/>
      <c r="H34" s="71"/>
      <c r="I34" s="136"/>
      <c r="J34" s="137"/>
      <c r="K34" s="137"/>
      <c r="L34" s="144" t="str">
        <f t="shared" si="3"/>
        <v> </v>
      </c>
      <c r="M34" s="140">
        <v>1</v>
      </c>
      <c r="N34" s="141">
        <v>1</v>
      </c>
      <c r="O34" s="137">
        <v>0</v>
      </c>
      <c r="P34" s="144">
        <f t="shared" si="5"/>
        <v>0</v>
      </c>
      <c r="Q34" s="140">
        <v>4</v>
      </c>
      <c r="R34" s="137">
        <v>0</v>
      </c>
      <c r="S34" s="146">
        <f t="shared" si="4"/>
        <v>0</v>
      </c>
    </row>
    <row r="35" spans="1:19" s="14" customFormat="1" ht="12.75" customHeight="1">
      <c r="A35" s="107">
        <v>22</v>
      </c>
      <c r="B35" s="126">
        <v>325</v>
      </c>
      <c r="C35" s="21" t="s">
        <v>70</v>
      </c>
      <c r="D35" s="12" t="s">
        <v>96</v>
      </c>
      <c r="E35" s="18"/>
      <c r="F35" s="4"/>
      <c r="G35" s="70"/>
      <c r="H35" s="71"/>
      <c r="I35" s="136"/>
      <c r="J35" s="137"/>
      <c r="K35" s="137"/>
      <c r="L35" s="144" t="str">
        <f t="shared" si="3"/>
        <v> </v>
      </c>
      <c r="M35" s="140">
        <v>1</v>
      </c>
      <c r="N35" s="141">
        <v>0</v>
      </c>
      <c r="O35" s="137">
        <v>0</v>
      </c>
      <c r="P35" s="144">
        <v>0</v>
      </c>
      <c r="Q35" s="140">
        <v>36</v>
      </c>
      <c r="R35" s="137">
        <v>0</v>
      </c>
      <c r="S35" s="146">
        <f t="shared" si="4"/>
        <v>0</v>
      </c>
    </row>
    <row r="36" spans="1:19" s="14" customFormat="1" ht="12.75" customHeight="1">
      <c r="A36" s="107">
        <v>22</v>
      </c>
      <c r="B36" s="126">
        <v>341</v>
      </c>
      <c r="C36" s="21" t="s">
        <v>70</v>
      </c>
      <c r="D36" s="12" t="s">
        <v>97</v>
      </c>
      <c r="E36" s="18"/>
      <c r="F36" s="4"/>
      <c r="G36" s="70"/>
      <c r="H36" s="71"/>
      <c r="I36" s="136"/>
      <c r="J36" s="137"/>
      <c r="K36" s="137"/>
      <c r="L36" s="144" t="str">
        <f t="shared" si="3"/>
        <v> </v>
      </c>
      <c r="M36" s="140">
        <v>1</v>
      </c>
      <c r="N36" s="141">
        <v>1</v>
      </c>
      <c r="O36" s="137">
        <v>0</v>
      </c>
      <c r="P36" s="144">
        <f t="shared" si="5"/>
        <v>0</v>
      </c>
      <c r="Q36" s="140">
        <v>17</v>
      </c>
      <c r="R36" s="137">
        <v>0</v>
      </c>
      <c r="S36" s="146">
        <f t="shared" si="4"/>
        <v>0</v>
      </c>
    </row>
    <row r="37" spans="1:19" s="14" customFormat="1" ht="12.75" customHeight="1">
      <c r="A37" s="107">
        <v>22</v>
      </c>
      <c r="B37" s="126">
        <v>342</v>
      </c>
      <c r="C37" s="21" t="s">
        <v>70</v>
      </c>
      <c r="D37" s="12" t="s">
        <v>98</v>
      </c>
      <c r="E37" s="18"/>
      <c r="F37" s="4"/>
      <c r="G37" s="70"/>
      <c r="H37" s="71"/>
      <c r="I37" s="136"/>
      <c r="J37" s="137"/>
      <c r="K37" s="137"/>
      <c r="L37" s="144" t="str">
        <f t="shared" si="3"/>
        <v> </v>
      </c>
      <c r="M37" s="140">
        <v>1</v>
      </c>
      <c r="N37" s="141">
        <v>1</v>
      </c>
      <c r="O37" s="137">
        <v>0</v>
      </c>
      <c r="P37" s="144">
        <f t="shared" si="5"/>
        <v>0</v>
      </c>
      <c r="Q37" s="140">
        <v>41</v>
      </c>
      <c r="R37" s="137">
        <v>0</v>
      </c>
      <c r="S37" s="146">
        <f t="shared" si="4"/>
        <v>0</v>
      </c>
    </row>
    <row r="38" spans="1:19" s="14" customFormat="1" ht="12.75" customHeight="1">
      <c r="A38" s="107">
        <v>22</v>
      </c>
      <c r="B38" s="126">
        <v>344</v>
      </c>
      <c r="C38" s="21" t="s">
        <v>70</v>
      </c>
      <c r="D38" s="12" t="s">
        <v>99</v>
      </c>
      <c r="E38" s="18"/>
      <c r="F38" s="4"/>
      <c r="G38" s="70"/>
      <c r="H38" s="71"/>
      <c r="I38" s="136"/>
      <c r="J38" s="137"/>
      <c r="K38" s="137"/>
      <c r="L38" s="144" t="str">
        <f t="shared" si="3"/>
        <v> </v>
      </c>
      <c r="M38" s="140">
        <v>1</v>
      </c>
      <c r="N38" s="141">
        <v>1</v>
      </c>
      <c r="O38" s="137">
        <v>0</v>
      </c>
      <c r="P38" s="144">
        <f t="shared" si="5"/>
        <v>0</v>
      </c>
      <c r="Q38" s="140">
        <v>40</v>
      </c>
      <c r="R38" s="137">
        <v>1</v>
      </c>
      <c r="S38" s="146">
        <f t="shared" si="4"/>
        <v>2.5</v>
      </c>
    </row>
    <row r="39" spans="1:19" s="14" customFormat="1" ht="12.75" customHeight="1">
      <c r="A39" s="107">
        <v>22</v>
      </c>
      <c r="B39" s="126">
        <v>424</v>
      </c>
      <c r="C39" s="21" t="s">
        <v>70</v>
      </c>
      <c r="D39" s="12" t="s">
        <v>100</v>
      </c>
      <c r="E39" s="18"/>
      <c r="F39" s="4"/>
      <c r="G39" s="70"/>
      <c r="H39" s="71"/>
      <c r="I39" s="136"/>
      <c r="J39" s="137"/>
      <c r="K39" s="137"/>
      <c r="L39" s="144" t="str">
        <f t="shared" si="3"/>
        <v> </v>
      </c>
      <c r="M39" s="140">
        <v>1</v>
      </c>
      <c r="N39" s="141">
        <v>1</v>
      </c>
      <c r="O39" s="137">
        <v>0</v>
      </c>
      <c r="P39" s="144">
        <f t="shared" si="5"/>
        <v>0</v>
      </c>
      <c r="Q39" s="140">
        <v>4</v>
      </c>
      <c r="R39" s="137">
        <v>0</v>
      </c>
      <c r="S39" s="146">
        <f t="shared" si="4"/>
        <v>0</v>
      </c>
    </row>
    <row r="40" spans="1:19" s="14" customFormat="1" ht="12.75" customHeight="1">
      <c r="A40" s="107">
        <v>22</v>
      </c>
      <c r="B40" s="126">
        <v>429</v>
      </c>
      <c r="C40" s="21" t="s">
        <v>70</v>
      </c>
      <c r="D40" s="12" t="s">
        <v>101</v>
      </c>
      <c r="E40" s="18"/>
      <c r="F40" s="4"/>
      <c r="G40" s="70"/>
      <c r="H40" s="71"/>
      <c r="I40" s="136"/>
      <c r="J40" s="137"/>
      <c r="K40" s="137"/>
      <c r="L40" s="144" t="str">
        <f t="shared" si="3"/>
        <v> </v>
      </c>
      <c r="M40" s="140">
        <v>1</v>
      </c>
      <c r="N40" s="141">
        <v>1</v>
      </c>
      <c r="O40" s="137">
        <v>0</v>
      </c>
      <c r="P40" s="144">
        <f t="shared" si="5"/>
        <v>0</v>
      </c>
      <c r="Q40" s="140">
        <v>34</v>
      </c>
      <c r="R40" s="137">
        <v>0</v>
      </c>
      <c r="S40" s="146">
        <f t="shared" si="4"/>
        <v>0</v>
      </c>
    </row>
    <row r="41" spans="1:19" s="14" customFormat="1" ht="12.75" customHeight="1" thickBot="1">
      <c r="A41" s="127">
        <v>22</v>
      </c>
      <c r="B41" s="128">
        <v>461</v>
      </c>
      <c r="C41" s="80" t="s">
        <v>70</v>
      </c>
      <c r="D41" s="105" t="s">
        <v>102</v>
      </c>
      <c r="E41" s="72"/>
      <c r="F41" s="58"/>
      <c r="G41" s="131"/>
      <c r="H41" s="132"/>
      <c r="I41" s="136"/>
      <c r="J41" s="137"/>
      <c r="K41" s="137"/>
      <c r="L41" s="144" t="str">
        <f t="shared" si="3"/>
        <v> </v>
      </c>
      <c r="M41" s="140">
        <v>1</v>
      </c>
      <c r="N41" s="141">
        <v>0</v>
      </c>
      <c r="O41" s="137">
        <v>0</v>
      </c>
      <c r="P41" s="144">
        <v>0</v>
      </c>
      <c r="Q41" s="140">
        <v>72</v>
      </c>
      <c r="R41" s="137">
        <v>0</v>
      </c>
      <c r="S41" s="146">
        <f t="shared" si="4"/>
        <v>0</v>
      </c>
    </row>
    <row r="42" spans="1:19" s="14" customFormat="1" ht="18" customHeight="1" thickBot="1">
      <c r="A42" s="110"/>
      <c r="B42" s="129"/>
      <c r="C42" s="214" t="s">
        <v>4</v>
      </c>
      <c r="D42" s="215"/>
      <c r="E42" s="73"/>
      <c r="F42" s="130">
        <f>COUNTA(F7:F41)</f>
        <v>2</v>
      </c>
      <c r="G42" s="133"/>
      <c r="H42" s="122">
        <f>SUM(H7:H41)</f>
        <v>2</v>
      </c>
      <c r="I42" s="138">
        <f>COUNTA(I7:I41)</f>
        <v>23</v>
      </c>
      <c r="J42" s="139">
        <f>SUM(J7:J41)</f>
        <v>30</v>
      </c>
      <c r="K42" s="139">
        <f>SUM(K7:K41)</f>
        <v>0</v>
      </c>
      <c r="L42" s="145">
        <f>IF(J42=""," ",ROUND(K42/J42*100,1))</f>
        <v>0</v>
      </c>
      <c r="M42" s="142">
        <f>COUNTA(M7:M41)</f>
        <v>12</v>
      </c>
      <c r="N42" s="139">
        <f>SUM(N7:N41)</f>
        <v>9</v>
      </c>
      <c r="O42" s="139">
        <f>SUM(O7:O41)</f>
        <v>0</v>
      </c>
      <c r="P42" s="145">
        <f>IF(N42=""," ",ROUND(O42/N42*100,1))</f>
        <v>0</v>
      </c>
      <c r="Q42" s="143">
        <f>SUM(Q7:Q41)</f>
        <v>4737</v>
      </c>
      <c r="R42" s="139">
        <f>SUM(R7:R41)</f>
        <v>47</v>
      </c>
      <c r="S42" s="147">
        <f>IF(Q42=""," ",ROUND(R42/Q42*100,1))</f>
        <v>1</v>
      </c>
    </row>
    <row r="43" spans="5:8" s="14" customFormat="1" ht="11.25">
      <c r="E43" s="106"/>
      <c r="G43" s="106"/>
      <c r="H43" s="106"/>
    </row>
    <row r="44" spans="5:8" s="14" customFormat="1" ht="11.25">
      <c r="E44" s="106"/>
      <c r="G44" s="106"/>
      <c r="H44" s="106"/>
    </row>
    <row r="45" spans="5:8" s="14" customFormat="1" ht="11.25">
      <c r="E45" s="106"/>
      <c r="G45" s="106"/>
      <c r="H45" s="106"/>
    </row>
    <row r="46" spans="5:8" s="14" customFormat="1" ht="11.25">
      <c r="E46" s="106"/>
      <c r="G46" s="106"/>
      <c r="H46" s="106"/>
    </row>
    <row r="47" spans="5:8" s="14" customFormat="1" ht="11.25">
      <c r="E47" s="106"/>
      <c r="G47" s="106"/>
      <c r="H47" s="106"/>
    </row>
    <row r="48" spans="5:8" s="14" customFormat="1" ht="11.25">
      <c r="E48" s="106"/>
      <c r="G48" s="106"/>
      <c r="H48" s="106"/>
    </row>
    <row r="49" spans="5:8" s="14" customFormat="1" ht="11.25">
      <c r="E49" s="106"/>
      <c r="G49" s="106"/>
      <c r="H49" s="106"/>
    </row>
    <row r="50" spans="5:8" s="14" customFormat="1" ht="11.25">
      <c r="E50" s="106"/>
      <c r="G50" s="106"/>
      <c r="H50" s="106"/>
    </row>
    <row r="51" spans="5:8" s="14" customFormat="1" ht="11.25">
      <c r="E51" s="106"/>
      <c r="G51" s="106"/>
      <c r="H51" s="106"/>
    </row>
    <row r="52" spans="5:8" s="14" customFormat="1" ht="11.25">
      <c r="E52" s="106"/>
      <c r="G52" s="106"/>
      <c r="H52" s="106"/>
    </row>
    <row r="53" spans="5:8" s="14" customFormat="1" ht="11.25">
      <c r="E53" s="106"/>
      <c r="G53" s="106"/>
      <c r="H53" s="106"/>
    </row>
    <row r="54" spans="5:8" s="14" customFormat="1" ht="11.25">
      <c r="E54" s="106"/>
      <c r="G54" s="106"/>
      <c r="H54" s="106"/>
    </row>
    <row r="55" spans="5:8" s="14" customFormat="1" ht="11.25">
      <c r="E55" s="106"/>
      <c r="G55" s="106"/>
      <c r="H55" s="106"/>
    </row>
    <row r="56" spans="5:8" s="14" customFormat="1" ht="11.25">
      <c r="E56" s="106"/>
      <c r="G56" s="106"/>
      <c r="H56" s="106"/>
    </row>
    <row r="57" spans="5:8" s="14" customFormat="1" ht="11.25">
      <c r="E57" s="106"/>
      <c r="G57" s="106"/>
      <c r="H57" s="106"/>
    </row>
    <row r="58" spans="5:8" s="14" customFormat="1" ht="11.25">
      <c r="E58" s="106"/>
      <c r="G58" s="106"/>
      <c r="H58" s="106"/>
    </row>
    <row r="59" spans="5:8" s="14" customFormat="1" ht="11.25">
      <c r="E59" s="106"/>
      <c r="G59" s="106"/>
      <c r="H59" s="106"/>
    </row>
    <row r="60" spans="5:8" s="14" customFormat="1" ht="11.25">
      <c r="E60" s="106"/>
      <c r="G60" s="106"/>
      <c r="H60" s="106"/>
    </row>
    <row r="61" spans="5:8" s="14" customFormat="1" ht="11.25">
      <c r="E61" s="106"/>
      <c r="G61" s="106"/>
      <c r="H61" s="106"/>
    </row>
    <row r="62" spans="5:8" s="14" customFormat="1" ht="11.25">
      <c r="E62" s="106"/>
      <c r="G62" s="106"/>
      <c r="H62" s="106"/>
    </row>
    <row r="63" spans="5:8" s="14" customFormat="1" ht="11.25">
      <c r="E63" s="106"/>
      <c r="G63" s="106"/>
      <c r="H63" s="106"/>
    </row>
    <row r="64" spans="5:8" s="14" customFormat="1" ht="11.25">
      <c r="E64" s="106"/>
      <c r="G64" s="106"/>
      <c r="H64" s="106"/>
    </row>
    <row r="65" spans="5:8" s="14" customFormat="1" ht="11.25">
      <c r="E65" s="106"/>
      <c r="G65" s="106"/>
      <c r="H65" s="106"/>
    </row>
    <row r="66" spans="5:8" s="14" customFormat="1" ht="11.25">
      <c r="E66" s="106"/>
      <c r="G66" s="106"/>
      <c r="H66" s="106"/>
    </row>
    <row r="67" spans="5:8" s="14" customFormat="1" ht="11.25">
      <c r="E67" s="106"/>
      <c r="G67" s="106"/>
      <c r="H67" s="106"/>
    </row>
    <row r="68" spans="5:8" s="14" customFormat="1" ht="11.25">
      <c r="E68" s="106"/>
      <c r="G68" s="106"/>
      <c r="H68" s="106"/>
    </row>
    <row r="69" spans="5:8" s="14" customFormat="1" ht="11.25">
      <c r="E69" s="106"/>
      <c r="G69" s="106"/>
      <c r="H69" s="106"/>
    </row>
    <row r="70" spans="5:8" s="14" customFormat="1" ht="11.25">
      <c r="E70" s="106"/>
      <c r="G70" s="106"/>
      <c r="H70" s="106"/>
    </row>
    <row r="71" spans="5:8" s="14" customFormat="1" ht="11.25">
      <c r="E71" s="106"/>
      <c r="G71" s="106"/>
      <c r="H71" s="106"/>
    </row>
    <row r="72" spans="5:8" s="14" customFormat="1" ht="11.25">
      <c r="E72" s="106"/>
      <c r="G72" s="106"/>
      <c r="H72" s="106"/>
    </row>
    <row r="73" spans="5:8" s="14" customFormat="1" ht="11.25">
      <c r="E73" s="106"/>
      <c r="G73" s="106"/>
      <c r="H73" s="106"/>
    </row>
    <row r="74" spans="5:8" s="14" customFormat="1" ht="11.25">
      <c r="E74" s="106"/>
      <c r="G74" s="106"/>
      <c r="H74" s="106"/>
    </row>
    <row r="75" spans="5:8" s="14" customFormat="1" ht="11.25">
      <c r="E75" s="106"/>
      <c r="G75" s="106"/>
      <c r="H75" s="106"/>
    </row>
    <row r="76" spans="5:8" s="14" customFormat="1" ht="11.25">
      <c r="E76" s="106"/>
      <c r="G76" s="106"/>
      <c r="H76" s="106"/>
    </row>
    <row r="77" spans="5:8" s="14" customFormat="1" ht="11.25">
      <c r="E77" s="106"/>
      <c r="G77" s="106"/>
      <c r="H77" s="106"/>
    </row>
    <row r="78" spans="5:8" s="14" customFormat="1" ht="11.25">
      <c r="E78" s="106"/>
      <c r="G78" s="106"/>
      <c r="H78" s="106"/>
    </row>
    <row r="79" spans="5:8" s="14" customFormat="1" ht="11.25">
      <c r="E79" s="106"/>
      <c r="G79" s="106"/>
      <c r="H79" s="106"/>
    </row>
    <row r="80" spans="5:8" s="14" customFormat="1" ht="11.25">
      <c r="E80" s="106"/>
      <c r="G80" s="106"/>
      <c r="H80" s="106"/>
    </row>
    <row r="81" spans="5:8" s="14" customFormat="1" ht="11.25">
      <c r="E81" s="106"/>
      <c r="G81" s="106"/>
      <c r="H81" s="106"/>
    </row>
    <row r="82" spans="5:8" s="14" customFormat="1" ht="11.25">
      <c r="E82" s="106"/>
      <c r="G82" s="106"/>
      <c r="H82" s="106"/>
    </row>
    <row r="83" spans="5:8" s="14" customFormat="1" ht="11.25">
      <c r="E83" s="106"/>
      <c r="G83" s="106"/>
      <c r="H83" s="106"/>
    </row>
    <row r="84" spans="5:8" s="14" customFormat="1" ht="11.25">
      <c r="E84" s="106"/>
      <c r="G84" s="106"/>
      <c r="H84" s="106"/>
    </row>
    <row r="85" spans="5:8" s="14" customFormat="1" ht="11.25">
      <c r="E85" s="106"/>
      <c r="G85" s="106"/>
      <c r="H85" s="106"/>
    </row>
    <row r="86" spans="5:8" s="14" customFormat="1" ht="11.25">
      <c r="E86" s="106"/>
      <c r="G86" s="106"/>
      <c r="H86" s="106"/>
    </row>
    <row r="87" spans="5:8" s="14" customFormat="1" ht="11.25">
      <c r="E87" s="106"/>
      <c r="G87" s="106"/>
      <c r="H87" s="106"/>
    </row>
    <row r="88" spans="5:8" s="14" customFormat="1" ht="11.25">
      <c r="E88" s="106"/>
      <c r="G88" s="106"/>
      <c r="H88" s="106"/>
    </row>
    <row r="89" spans="5:8" s="14" customFormat="1" ht="11.25">
      <c r="E89" s="106"/>
      <c r="G89" s="106"/>
      <c r="H89" s="106"/>
    </row>
    <row r="90" spans="5:8" s="14" customFormat="1" ht="11.25">
      <c r="E90" s="106"/>
      <c r="G90" s="106"/>
      <c r="H90" s="106"/>
    </row>
    <row r="91" spans="5:8" s="14" customFormat="1" ht="11.25">
      <c r="E91" s="106"/>
      <c r="G91" s="106"/>
      <c r="H91" s="106"/>
    </row>
    <row r="92" spans="5:8" s="14" customFormat="1" ht="11.25">
      <c r="E92" s="106"/>
      <c r="G92" s="106"/>
      <c r="H92" s="106"/>
    </row>
    <row r="93" spans="5:8" s="14" customFormat="1" ht="11.25">
      <c r="E93" s="106"/>
      <c r="G93" s="106"/>
      <c r="H93" s="106"/>
    </row>
    <row r="94" spans="5:8" s="14" customFormat="1" ht="11.25">
      <c r="E94" s="106"/>
      <c r="G94" s="106"/>
      <c r="H94" s="106"/>
    </row>
    <row r="95" spans="5:8" s="14" customFormat="1" ht="11.25">
      <c r="E95" s="106"/>
      <c r="G95" s="106"/>
      <c r="H95" s="106"/>
    </row>
    <row r="96" spans="5:8" s="14" customFormat="1" ht="11.25">
      <c r="E96" s="106"/>
      <c r="G96" s="106"/>
      <c r="H96" s="106"/>
    </row>
    <row r="97" spans="5:8" s="14" customFormat="1" ht="11.25">
      <c r="E97" s="106"/>
      <c r="G97" s="106"/>
      <c r="H97" s="106"/>
    </row>
    <row r="98" spans="5:8" s="14" customFormat="1" ht="11.25">
      <c r="E98" s="106"/>
      <c r="G98" s="106"/>
      <c r="H98" s="106"/>
    </row>
  </sheetData>
  <sheetProtection/>
  <mergeCells count="20">
    <mergeCell ref="Q2:S2"/>
    <mergeCell ref="A4:A6"/>
    <mergeCell ref="B4:B6"/>
    <mergeCell ref="C4:C6"/>
    <mergeCell ref="D4:D6"/>
    <mergeCell ref="E4:H4"/>
    <mergeCell ref="E5:E6"/>
    <mergeCell ref="F5:F6"/>
    <mergeCell ref="G5:G6"/>
    <mergeCell ref="M5:M6"/>
    <mergeCell ref="C42:D42"/>
    <mergeCell ref="H5:H6"/>
    <mergeCell ref="I4:S4"/>
    <mergeCell ref="I5:I6"/>
    <mergeCell ref="J5:J6"/>
    <mergeCell ref="Q5:Q6"/>
    <mergeCell ref="P5:P6"/>
    <mergeCell ref="S5:S6"/>
    <mergeCell ref="N5:N6"/>
    <mergeCell ref="L5:L6"/>
  </mergeCells>
  <printOptions horizontalCentered="1"/>
  <pageMargins left="0.3937007874015748" right="0.3937007874015748" top="0.5905511811023623" bottom="0.5905511811023623" header="0.5118110236220472" footer="0.31496062992125984"/>
  <pageSetup firstPageNumber="159" useFirstPageNumber="1"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5.625" style="1" customWidth="1"/>
    <col min="6" max="6" width="10.75390625" style="1" customWidth="1"/>
    <col min="7" max="7" width="5.625" style="1" customWidth="1"/>
    <col min="8" max="10" width="6.125" style="1" customWidth="1"/>
    <col min="11" max="12" width="5.625" style="1" customWidth="1"/>
    <col min="13" max="15" width="6.125" style="1" customWidth="1"/>
    <col min="16" max="17" width="5.625" style="1" customWidth="1"/>
    <col min="18" max="20" width="6.125" style="1" customWidth="1"/>
    <col min="21" max="21" width="5.625" style="1" customWidth="1"/>
    <col min="22" max="23" width="6.125" style="1" customWidth="1"/>
    <col min="24" max="24" width="5.625" style="1" customWidth="1"/>
    <col min="25" max="26" width="6.125" style="1" customWidth="1"/>
    <col min="27" max="27" width="5.625" style="1" customWidth="1"/>
    <col min="28" max="28" width="1.625" style="1" customWidth="1"/>
    <col min="29" max="16384" width="9.00390625" style="1" customWidth="1"/>
  </cols>
  <sheetData>
    <row r="1" spans="1:2" ht="13.5" thickBot="1">
      <c r="A1" s="74" t="s">
        <v>32</v>
      </c>
      <c r="B1" s="74"/>
    </row>
    <row r="2" spans="1:27" ht="21" customHeight="1" thickBot="1">
      <c r="A2" s="28" t="s">
        <v>14</v>
      </c>
      <c r="B2" s="75"/>
      <c r="X2" s="192" t="s">
        <v>59</v>
      </c>
      <c r="Y2" s="218"/>
      <c r="Z2" s="218"/>
      <c r="AA2" s="193"/>
    </row>
    <row r="3" ht="16.5" customHeight="1" thickBot="1">
      <c r="A3" s="76"/>
    </row>
    <row r="4" spans="5:26" s="13" customFormat="1" ht="18.75" customHeight="1" thickBot="1">
      <c r="E4" s="281" t="s">
        <v>247</v>
      </c>
      <c r="F4" s="281"/>
      <c r="G4" s="281"/>
      <c r="H4" s="60">
        <v>1</v>
      </c>
      <c r="I4" s="282">
        <v>40269</v>
      </c>
      <c r="J4" s="283"/>
      <c r="K4" s="283"/>
      <c r="L4" s="60">
        <v>2</v>
      </c>
      <c r="M4" s="282">
        <v>40299</v>
      </c>
      <c r="N4" s="283"/>
      <c r="O4" s="283"/>
      <c r="P4" s="60">
        <v>3</v>
      </c>
      <c r="Q4" s="279" t="s">
        <v>57</v>
      </c>
      <c r="R4" s="280"/>
      <c r="S4" s="280"/>
      <c r="T4" s="280"/>
      <c r="U4" s="93"/>
      <c r="V4" s="93"/>
      <c r="W4" s="93"/>
      <c r="X4" s="93"/>
      <c r="Y4" s="93"/>
      <c r="Z4" s="14"/>
    </row>
    <row r="5" spans="1:27" ht="9.75" customHeight="1" thickBot="1">
      <c r="A5" s="27"/>
      <c r="B5" s="77"/>
      <c r="C5" s="77"/>
      <c r="D5" s="77"/>
      <c r="E5" s="94"/>
      <c r="F5" s="95"/>
      <c r="G5" s="95"/>
      <c r="H5" s="94"/>
      <c r="I5" s="96"/>
      <c r="J5" s="97"/>
      <c r="K5" s="97"/>
      <c r="L5" s="95"/>
      <c r="M5" s="95"/>
      <c r="N5" s="95"/>
      <c r="O5" s="94"/>
      <c r="P5" s="94"/>
      <c r="Q5" s="95"/>
      <c r="R5" s="95"/>
      <c r="S5" s="98"/>
      <c r="T5" s="97"/>
      <c r="U5" s="97"/>
      <c r="V5" s="94"/>
      <c r="W5" s="94"/>
      <c r="X5" s="97"/>
      <c r="Y5" s="97"/>
      <c r="Z5" s="78"/>
      <c r="AA5" s="27"/>
    </row>
    <row r="6" spans="1:27" s="14" customFormat="1" ht="16.5" customHeight="1" thickBot="1">
      <c r="A6" s="13"/>
      <c r="B6" s="79"/>
      <c r="C6" s="79"/>
      <c r="D6" s="79"/>
      <c r="E6" s="214" t="s">
        <v>17</v>
      </c>
      <c r="F6" s="194"/>
      <c r="G6" s="267"/>
      <c r="H6" s="99">
        <v>1</v>
      </c>
      <c r="I6" s="100"/>
      <c r="J6" s="100"/>
      <c r="K6" s="100"/>
      <c r="L6" s="268" t="s">
        <v>17</v>
      </c>
      <c r="M6" s="269"/>
      <c r="N6" s="270"/>
      <c r="O6" s="99">
        <v>1</v>
      </c>
      <c r="P6" s="101"/>
      <c r="Q6" s="268" t="s">
        <v>17</v>
      </c>
      <c r="R6" s="269"/>
      <c r="S6" s="270"/>
      <c r="T6" s="99">
        <v>1</v>
      </c>
      <c r="U6" s="97"/>
      <c r="V6" s="214" t="s">
        <v>17</v>
      </c>
      <c r="W6" s="194"/>
      <c r="X6" s="267"/>
      <c r="Y6" s="99">
        <v>1</v>
      </c>
      <c r="Z6" s="78"/>
      <c r="AA6" s="13"/>
    </row>
    <row r="7" spans="1:27" ht="27.75" customHeight="1">
      <c r="A7" s="254" t="s">
        <v>23</v>
      </c>
      <c r="B7" s="189" t="s">
        <v>194</v>
      </c>
      <c r="C7" s="254" t="s">
        <v>205</v>
      </c>
      <c r="D7" s="257" t="s">
        <v>15</v>
      </c>
      <c r="E7" s="196" t="s">
        <v>35</v>
      </c>
      <c r="F7" s="197"/>
      <c r="G7" s="197"/>
      <c r="H7" s="197"/>
      <c r="I7" s="197"/>
      <c r="J7" s="197"/>
      <c r="K7" s="198"/>
      <c r="L7" s="196" t="s">
        <v>41</v>
      </c>
      <c r="M7" s="197"/>
      <c r="N7" s="197"/>
      <c r="O7" s="197"/>
      <c r="P7" s="198"/>
      <c r="Q7" s="196" t="s">
        <v>42</v>
      </c>
      <c r="R7" s="197"/>
      <c r="S7" s="197"/>
      <c r="T7" s="197"/>
      <c r="U7" s="198"/>
      <c r="V7" s="229" t="s">
        <v>40</v>
      </c>
      <c r="W7" s="230"/>
      <c r="X7" s="230"/>
      <c r="Y7" s="230"/>
      <c r="Z7" s="230"/>
      <c r="AA7" s="231"/>
    </row>
    <row r="8" spans="1:27" ht="13.5" customHeight="1">
      <c r="A8" s="255"/>
      <c r="B8" s="190"/>
      <c r="C8" s="255"/>
      <c r="D8" s="258"/>
      <c r="E8" s="260" t="s">
        <v>212</v>
      </c>
      <c r="F8" s="263" t="s">
        <v>36</v>
      </c>
      <c r="G8" s="246" t="s">
        <v>1</v>
      </c>
      <c r="H8" s="81"/>
      <c r="I8" s="249" t="s">
        <v>0</v>
      </c>
      <c r="J8" s="81"/>
      <c r="K8" s="237" t="s">
        <v>213</v>
      </c>
      <c r="L8" s="246" t="s">
        <v>1</v>
      </c>
      <c r="M8" s="81"/>
      <c r="N8" s="249" t="s">
        <v>0</v>
      </c>
      <c r="O8" s="81"/>
      <c r="P8" s="237" t="s">
        <v>213</v>
      </c>
      <c r="Q8" s="246" t="s">
        <v>184</v>
      </c>
      <c r="R8" s="81"/>
      <c r="S8" s="249" t="s">
        <v>0</v>
      </c>
      <c r="T8" s="81"/>
      <c r="U8" s="237" t="s">
        <v>213</v>
      </c>
      <c r="V8" s="271" t="s">
        <v>9</v>
      </c>
      <c r="W8" s="81"/>
      <c r="X8" s="235" t="s">
        <v>214</v>
      </c>
      <c r="Y8" s="274" t="s">
        <v>215</v>
      </c>
      <c r="Z8" s="275"/>
      <c r="AA8" s="276"/>
    </row>
    <row r="9" spans="1:27" ht="13.5" customHeight="1">
      <c r="A9" s="255"/>
      <c r="B9" s="190"/>
      <c r="C9" s="255"/>
      <c r="D9" s="258"/>
      <c r="E9" s="261"/>
      <c r="F9" s="264"/>
      <c r="G9" s="247"/>
      <c r="H9" s="82" t="s">
        <v>159</v>
      </c>
      <c r="I9" s="250"/>
      <c r="J9" s="82" t="s">
        <v>159</v>
      </c>
      <c r="K9" s="252"/>
      <c r="L9" s="247"/>
      <c r="M9" s="82" t="s">
        <v>159</v>
      </c>
      <c r="N9" s="250"/>
      <c r="O9" s="82" t="s">
        <v>159</v>
      </c>
      <c r="P9" s="252"/>
      <c r="Q9" s="247"/>
      <c r="R9" s="82" t="s">
        <v>159</v>
      </c>
      <c r="S9" s="250"/>
      <c r="T9" s="82" t="s">
        <v>159</v>
      </c>
      <c r="U9" s="252"/>
      <c r="V9" s="272"/>
      <c r="W9" s="82" t="s">
        <v>159</v>
      </c>
      <c r="X9" s="236"/>
      <c r="Y9" s="277" t="s">
        <v>37</v>
      </c>
      <c r="Z9" s="83"/>
      <c r="AA9" s="237" t="s">
        <v>214</v>
      </c>
    </row>
    <row r="10" spans="1:27" ht="54" customHeight="1">
      <c r="A10" s="256"/>
      <c r="B10" s="191"/>
      <c r="C10" s="256"/>
      <c r="D10" s="259"/>
      <c r="E10" s="262"/>
      <c r="F10" s="265"/>
      <c r="G10" s="248"/>
      <c r="H10" s="84" t="s">
        <v>38</v>
      </c>
      <c r="I10" s="251"/>
      <c r="J10" s="84" t="s">
        <v>216</v>
      </c>
      <c r="K10" s="253"/>
      <c r="L10" s="248"/>
      <c r="M10" s="84" t="s">
        <v>38</v>
      </c>
      <c r="N10" s="251"/>
      <c r="O10" s="84" t="s">
        <v>216</v>
      </c>
      <c r="P10" s="253"/>
      <c r="Q10" s="248"/>
      <c r="R10" s="84" t="s">
        <v>38</v>
      </c>
      <c r="S10" s="251"/>
      <c r="T10" s="84" t="s">
        <v>216</v>
      </c>
      <c r="U10" s="253"/>
      <c r="V10" s="273"/>
      <c r="W10" s="84" t="s">
        <v>39</v>
      </c>
      <c r="X10" s="266"/>
      <c r="Y10" s="278"/>
      <c r="Z10" s="85" t="s">
        <v>217</v>
      </c>
      <c r="AA10" s="238"/>
    </row>
    <row r="11" spans="1:27" s="14" customFormat="1" ht="15" customHeight="1">
      <c r="A11" s="107">
        <v>22</v>
      </c>
      <c r="B11" s="108">
        <v>100</v>
      </c>
      <c r="C11" s="21" t="s">
        <v>70</v>
      </c>
      <c r="D11" s="12" t="s">
        <v>71</v>
      </c>
      <c r="E11" s="109">
        <v>30</v>
      </c>
      <c r="F11" s="19" t="s">
        <v>219</v>
      </c>
      <c r="G11" s="141">
        <v>88</v>
      </c>
      <c r="H11" s="141">
        <v>80</v>
      </c>
      <c r="I11" s="141">
        <v>1281</v>
      </c>
      <c r="J11" s="141">
        <v>390</v>
      </c>
      <c r="K11" s="146">
        <f>IF(G11=""," ",ROUND(J11/I11*100,1))</f>
        <v>30.4</v>
      </c>
      <c r="L11" s="160">
        <v>67</v>
      </c>
      <c r="M11" s="141">
        <v>59</v>
      </c>
      <c r="N11" s="141">
        <v>1076</v>
      </c>
      <c r="O11" s="141">
        <v>308</v>
      </c>
      <c r="P11" s="146">
        <f aca="true" t="shared" si="0" ref="P11:P33">IF(L11=""," ",ROUND(O11/N11*100,1))</f>
        <v>28.6</v>
      </c>
      <c r="Q11" s="160">
        <v>6</v>
      </c>
      <c r="R11" s="141">
        <v>5</v>
      </c>
      <c r="S11" s="141">
        <v>90</v>
      </c>
      <c r="T11" s="141">
        <v>15</v>
      </c>
      <c r="U11" s="146">
        <f aca="true" t="shared" si="1" ref="U11:U23">IF(Q11=""," ",ROUND(T11/S11*100,1))</f>
        <v>16.7</v>
      </c>
      <c r="V11" s="136">
        <v>690</v>
      </c>
      <c r="W11" s="141">
        <v>47</v>
      </c>
      <c r="X11" s="173">
        <f aca="true" t="shared" si="2" ref="X11:X33">IF(V11=""," ",ROUND(W11/V11*100,1))</f>
        <v>6.8</v>
      </c>
      <c r="Y11" s="141">
        <v>422</v>
      </c>
      <c r="Z11" s="141">
        <v>11</v>
      </c>
      <c r="AA11" s="146">
        <f aca="true" t="shared" si="3" ref="AA11:AA23">IF(Y11=""," ",ROUND(Z11/Y11*100,1))</f>
        <v>2.6</v>
      </c>
    </row>
    <row r="12" spans="1:27" s="14" customFormat="1" ht="15" customHeight="1">
      <c r="A12" s="107">
        <v>22</v>
      </c>
      <c r="B12" s="108">
        <v>130</v>
      </c>
      <c r="C12" s="21" t="s">
        <v>70</v>
      </c>
      <c r="D12" s="12" t="s">
        <v>72</v>
      </c>
      <c r="E12" s="109">
        <v>35</v>
      </c>
      <c r="F12" s="19" t="s">
        <v>218</v>
      </c>
      <c r="G12" s="141">
        <v>85</v>
      </c>
      <c r="H12" s="141">
        <v>78</v>
      </c>
      <c r="I12" s="141">
        <v>1237</v>
      </c>
      <c r="J12" s="141">
        <v>358</v>
      </c>
      <c r="K12" s="146">
        <f aca="true" t="shared" si="4" ref="K12:K45">IF(G12=""," ",ROUND(J12/I12*100,1))</f>
        <v>28.9</v>
      </c>
      <c r="L12" s="160">
        <v>81</v>
      </c>
      <c r="M12" s="141">
        <v>75</v>
      </c>
      <c r="N12" s="141">
        <v>1186</v>
      </c>
      <c r="O12" s="141">
        <v>351</v>
      </c>
      <c r="P12" s="146">
        <f t="shared" si="0"/>
        <v>29.6</v>
      </c>
      <c r="Q12" s="160">
        <v>6</v>
      </c>
      <c r="R12" s="141">
        <v>3</v>
      </c>
      <c r="S12" s="141">
        <v>103</v>
      </c>
      <c r="T12" s="141">
        <v>12</v>
      </c>
      <c r="U12" s="146">
        <f t="shared" si="1"/>
        <v>11.7</v>
      </c>
      <c r="V12" s="136">
        <v>262</v>
      </c>
      <c r="W12" s="141">
        <v>14</v>
      </c>
      <c r="X12" s="173">
        <f t="shared" si="2"/>
        <v>5.3</v>
      </c>
      <c r="Y12" s="141">
        <v>195</v>
      </c>
      <c r="Z12" s="141">
        <v>9</v>
      </c>
      <c r="AA12" s="146">
        <f t="shared" si="3"/>
        <v>4.6</v>
      </c>
    </row>
    <row r="13" spans="1:27" s="14" customFormat="1" ht="15" customHeight="1">
      <c r="A13" s="107">
        <v>22</v>
      </c>
      <c r="B13" s="108">
        <v>203</v>
      </c>
      <c r="C13" s="21" t="s">
        <v>70</v>
      </c>
      <c r="D13" s="9" t="s">
        <v>73</v>
      </c>
      <c r="E13" s="109">
        <v>35</v>
      </c>
      <c r="F13" s="19" t="s">
        <v>218</v>
      </c>
      <c r="G13" s="141">
        <v>63</v>
      </c>
      <c r="H13" s="141">
        <v>52</v>
      </c>
      <c r="I13" s="141">
        <v>727</v>
      </c>
      <c r="J13" s="141">
        <v>188</v>
      </c>
      <c r="K13" s="146">
        <f t="shared" si="4"/>
        <v>25.9</v>
      </c>
      <c r="L13" s="160">
        <v>45</v>
      </c>
      <c r="M13" s="141">
        <v>39</v>
      </c>
      <c r="N13" s="141">
        <v>532</v>
      </c>
      <c r="O13" s="141">
        <v>125</v>
      </c>
      <c r="P13" s="146">
        <f t="shared" si="0"/>
        <v>23.5</v>
      </c>
      <c r="Q13" s="160">
        <v>6</v>
      </c>
      <c r="R13" s="141">
        <v>5</v>
      </c>
      <c r="S13" s="141">
        <v>57</v>
      </c>
      <c r="T13" s="141">
        <v>9</v>
      </c>
      <c r="U13" s="146">
        <f t="shared" si="1"/>
        <v>15.8</v>
      </c>
      <c r="V13" s="136">
        <v>141</v>
      </c>
      <c r="W13" s="141">
        <v>12</v>
      </c>
      <c r="X13" s="173">
        <f t="shared" si="2"/>
        <v>8.5</v>
      </c>
      <c r="Y13" s="141">
        <v>93</v>
      </c>
      <c r="Z13" s="141">
        <v>6</v>
      </c>
      <c r="AA13" s="146">
        <f t="shared" si="3"/>
        <v>6.5</v>
      </c>
    </row>
    <row r="14" spans="1:27" s="14" customFormat="1" ht="15" customHeight="1">
      <c r="A14" s="107">
        <v>22</v>
      </c>
      <c r="B14" s="108">
        <v>205</v>
      </c>
      <c r="C14" s="21" t="s">
        <v>70</v>
      </c>
      <c r="D14" s="12" t="s">
        <v>74</v>
      </c>
      <c r="E14" s="109">
        <v>30</v>
      </c>
      <c r="F14" s="19" t="s">
        <v>218</v>
      </c>
      <c r="G14" s="141">
        <v>50</v>
      </c>
      <c r="H14" s="141">
        <v>31</v>
      </c>
      <c r="I14" s="141">
        <v>818</v>
      </c>
      <c r="J14" s="141">
        <v>252</v>
      </c>
      <c r="K14" s="146">
        <f t="shared" si="4"/>
        <v>30.8</v>
      </c>
      <c r="L14" s="160">
        <v>24</v>
      </c>
      <c r="M14" s="141">
        <v>15</v>
      </c>
      <c r="N14" s="141">
        <v>307</v>
      </c>
      <c r="O14" s="141">
        <v>67</v>
      </c>
      <c r="P14" s="146">
        <f t="shared" si="0"/>
        <v>21.8</v>
      </c>
      <c r="Q14" s="160">
        <v>6</v>
      </c>
      <c r="R14" s="141">
        <v>3</v>
      </c>
      <c r="S14" s="141">
        <v>31</v>
      </c>
      <c r="T14" s="141">
        <v>3</v>
      </c>
      <c r="U14" s="146">
        <f t="shared" si="1"/>
        <v>9.7</v>
      </c>
      <c r="V14" s="136">
        <v>52</v>
      </c>
      <c r="W14" s="141">
        <v>4</v>
      </c>
      <c r="X14" s="173">
        <f t="shared" si="2"/>
        <v>7.7</v>
      </c>
      <c r="Y14" s="141">
        <v>40</v>
      </c>
      <c r="Z14" s="141">
        <v>4</v>
      </c>
      <c r="AA14" s="146">
        <f t="shared" si="3"/>
        <v>10</v>
      </c>
    </row>
    <row r="15" spans="1:27" s="14" customFormat="1" ht="15" customHeight="1">
      <c r="A15" s="107">
        <v>22</v>
      </c>
      <c r="B15" s="108">
        <v>206</v>
      </c>
      <c r="C15" s="21" t="s">
        <v>70</v>
      </c>
      <c r="D15" s="12" t="s">
        <v>75</v>
      </c>
      <c r="E15" s="109">
        <v>40</v>
      </c>
      <c r="F15" s="19" t="s">
        <v>218</v>
      </c>
      <c r="G15" s="141">
        <v>46</v>
      </c>
      <c r="H15" s="141">
        <v>46</v>
      </c>
      <c r="I15" s="141">
        <v>673</v>
      </c>
      <c r="J15" s="141">
        <v>230</v>
      </c>
      <c r="K15" s="146">
        <f t="shared" si="4"/>
        <v>34.2</v>
      </c>
      <c r="L15" s="160">
        <v>36</v>
      </c>
      <c r="M15" s="141">
        <v>36</v>
      </c>
      <c r="N15" s="141">
        <v>545</v>
      </c>
      <c r="O15" s="141">
        <v>185</v>
      </c>
      <c r="P15" s="146">
        <f t="shared" si="0"/>
        <v>33.9</v>
      </c>
      <c r="Q15" s="160">
        <v>6</v>
      </c>
      <c r="R15" s="141">
        <v>3</v>
      </c>
      <c r="S15" s="141">
        <v>40</v>
      </c>
      <c r="T15" s="141">
        <v>4</v>
      </c>
      <c r="U15" s="146">
        <f t="shared" si="1"/>
        <v>10</v>
      </c>
      <c r="V15" s="136">
        <v>90</v>
      </c>
      <c r="W15" s="141">
        <v>5</v>
      </c>
      <c r="X15" s="173">
        <f t="shared" si="2"/>
        <v>5.6</v>
      </c>
      <c r="Y15" s="141">
        <v>76</v>
      </c>
      <c r="Z15" s="141">
        <v>3</v>
      </c>
      <c r="AA15" s="146">
        <f>IF(Y15=""," ",ROUND(Z15/Y15*100,1))</f>
        <v>3.9</v>
      </c>
    </row>
    <row r="16" spans="1:27" s="14" customFormat="1" ht="15" customHeight="1">
      <c r="A16" s="107">
        <v>22</v>
      </c>
      <c r="B16" s="108">
        <v>207</v>
      </c>
      <c r="C16" s="23" t="s">
        <v>70</v>
      </c>
      <c r="D16" s="9" t="s">
        <v>76</v>
      </c>
      <c r="E16" s="109">
        <v>35</v>
      </c>
      <c r="F16" s="19" t="s">
        <v>220</v>
      </c>
      <c r="G16" s="141">
        <v>54</v>
      </c>
      <c r="H16" s="141">
        <v>43</v>
      </c>
      <c r="I16" s="141">
        <v>863</v>
      </c>
      <c r="J16" s="141">
        <v>232</v>
      </c>
      <c r="K16" s="146">
        <f t="shared" si="4"/>
        <v>26.9</v>
      </c>
      <c r="L16" s="160">
        <v>30</v>
      </c>
      <c r="M16" s="141">
        <v>25</v>
      </c>
      <c r="N16" s="141">
        <v>532</v>
      </c>
      <c r="O16" s="141">
        <v>108</v>
      </c>
      <c r="P16" s="146">
        <f t="shared" si="0"/>
        <v>20.3</v>
      </c>
      <c r="Q16" s="160">
        <v>6</v>
      </c>
      <c r="R16" s="141">
        <v>4</v>
      </c>
      <c r="S16" s="141">
        <v>43</v>
      </c>
      <c r="T16" s="141">
        <v>4</v>
      </c>
      <c r="U16" s="146">
        <f t="shared" si="1"/>
        <v>9.3</v>
      </c>
      <c r="V16" s="136">
        <v>88</v>
      </c>
      <c r="W16" s="141">
        <v>8</v>
      </c>
      <c r="X16" s="173">
        <f t="shared" si="2"/>
        <v>9.1</v>
      </c>
      <c r="Y16" s="141">
        <v>71</v>
      </c>
      <c r="Z16" s="141">
        <v>4</v>
      </c>
      <c r="AA16" s="146">
        <f>IF(Y16=""," ",ROUND(Z16/Y16*100,1))</f>
        <v>5.6</v>
      </c>
    </row>
    <row r="17" spans="1:27" s="14" customFormat="1" ht="15" customHeight="1">
      <c r="A17" s="107">
        <v>22</v>
      </c>
      <c r="B17" s="108">
        <v>208</v>
      </c>
      <c r="C17" s="23" t="s">
        <v>70</v>
      </c>
      <c r="D17" s="9" t="s">
        <v>77</v>
      </c>
      <c r="E17" s="109">
        <v>30</v>
      </c>
      <c r="F17" s="19" t="s">
        <v>218</v>
      </c>
      <c r="G17" s="141">
        <v>57</v>
      </c>
      <c r="H17" s="141">
        <v>34</v>
      </c>
      <c r="I17" s="141">
        <v>978</v>
      </c>
      <c r="J17" s="141">
        <v>257</v>
      </c>
      <c r="K17" s="146">
        <f t="shared" si="4"/>
        <v>26.3</v>
      </c>
      <c r="L17" s="160">
        <v>24</v>
      </c>
      <c r="M17" s="141">
        <v>18</v>
      </c>
      <c r="N17" s="141">
        <v>363</v>
      </c>
      <c r="O17" s="141">
        <v>48</v>
      </c>
      <c r="P17" s="146">
        <f t="shared" si="0"/>
        <v>13.2</v>
      </c>
      <c r="Q17" s="160">
        <v>6</v>
      </c>
      <c r="R17" s="141">
        <v>1</v>
      </c>
      <c r="S17" s="141">
        <v>39</v>
      </c>
      <c r="T17" s="141">
        <v>1</v>
      </c>
      <c r="U17" s="146">
        <f t="shared" si="1"/>
        <v>2.6</v>
      </c>
      <c r="V17" s="136">
        <v>46</v>
      </c>
      <c r="W17" s="141">
        <v>3</v>
      </c>
      <c r="X17" s="173">
        <f t="shared" si="2"/>
        <v>6.5</v>
      </c>
      <c r="Y17" s="141">
        <v>36</v>
      </c>
      <c r="Z17" s="141">
        <v>3</v>
      </c>
      <c r="AA17" s="146">
        <f>IF(Y17=""," ",ROUND(Z17/Y17*100,1))</f>
        <v>8.3</v>
      </c>
    </row>
    <row r="18" spans="1:27" s="14" customFormat="1" ht="15" customHeight="1">
      <c r="A18" s="107">
        <v>22</v>
      </c>
      <c r="B18" s="108">
        <v>209</v>
      </c>
      <c r="C18" s="23" t="s">
        <v>70</v>
      </c>
      <c r="D18" s="9" t="s">
        <v>78</v>
      </c>
      <c r="E18" s="109">
        <v>30</v>
      </c>
      <c r="F18" s="19" t="s">
        <v>223</v>
      </c>
      <c r="G18" s="141">
        <v>63</v>
      </c>
      <c r="H18" s="141">
        <v>53</v>
      </c>
      <c r="I18" s="141">
        <v>1072</v>
      </c>
      <c r="J18" s="141">
        <v>218</v>
      </c>
      <c r="K18" s="146">
        <f t="shared" si="4"/>
        <v>20.3</v>
      </c>
      <c r="L18" s="160">
        <v>22</v>
      </c>
      <c r="M18" s="141">
        <v>18</v>
      </c>
      <c r="N18" s="141">
        <v>323</v>
      </c>
      <c r="O18" s="141">
        <v>58</v>
      </c>
      <c r="P18" s="146">
        <f t="shared" si="0"/>
        <v>18</v>
      </c>
      <c r="Q18" s="160">
        <v>6</v>
      </c>
      <c r="R18" s="141">
        <v>3</v>
      </c>
      <c r="S18" s="141">
        <v>49</v>
      </c>
      <c r="T18" s="141">
        <v>6</v>
      </c>
      <c r="U18" s="146">
        <f t="shared" si="1"/>
        <v>12.2</v>
      </c>
      <c r="V18" s="136">
        <v>124</v>
      </c>
      <c r="W18" s="141">
        <v>27</v>
      </c>
      <c r="X18" s="173">
        <f t="shared" si="2"/>
        <v>21.8</v>
      </c>
      <c r="Y18" s="141">
        <v>62</v>
      </c>
      <c r="Z18" s="141">
        <v>2</v>
      </c>
      <c r="AA18" s="146">
        <f>IF(Y18=""," ",ROUND(Z18/Y18*100,1))</f>
        <v>3.2</v>
      </c>
    </row>
    <row r="19" spans="1:27" s="14" customFormat="1" ht="15" customHeight="1">
      <c r="A19" s="107">
        <v>22</v>
      </c>
      <c r="B19" s="108">
        <v>210</v>
      </c>
      <c r="C19" s="23" t="s">
        <v>70</v>
      </c>
      <c r="D19" s="9" t="s">
        <v>79</v>
      </c>
      <c r="E19" s="109">
        <v>30</v>
      </c>
      <c r="F19" s="19" t="s">
        <v>218</v>
      </c>
      <c r="G19" s="141">
        <v>71</v>
      </c>
      <c r="H19" s="141">
        <v>55</v>
      </c>
      <c r="I19" s="141">
        <v>1068</v>
      </c>
      <c r="J19" s="141">
        <v>243</v>
      </c>
      <c r="K19" s="146">
        <f t="shared" si="4"/>
        <v>22.8</v>
      </c>
      <c r="L19" s="160">
        <v>41</v>
      </c>
      <c r="M19" s="141">
        <v>31</v>
      </c>
      <c r="N19" s="141">
        <v>702</v>
      </c>
      <c r="O19" s="141">
        <v>164</v>
      </c>
      <c r="P19" s="146">
        <f t="shared" si="0"/>
        <v>23.4</v>
      </c>
      <c r="Q19" s="160">
        <v>6</v>
      </c>
      <c r="R19" s="141">
        <v>3</v>
      </c>
      <c r="S19" s="141">
        <v>53</v>
      </c>
      <c r="T19" s="141">
        <v>4</v>
      </c>
      <c r="U19" s="146">
        <f t="shared" si="1"/>
        <v>7.5</v>
      </c>
      <c r="V19" s="136">
        <v>201</v>
      </c>
      <c r="W19" s="141">
        <v>29</v>
      </c>
      <c r="X19" s="173">
        <f t="shared" si="2"/>
        <v>14.4</v>
      </c>
      <c r="Y19" s="141">
        <v>105</v>
      </c>
      <c r="Z19" s="141">
        <v>5</v>
      </c>
      <c r="AA19" s="146">
        <f t="shared" si="3"/>
        <v>4.8</v>
      </c>
    </row>
    <row r="20" spans="1:27" s="14" customFormat="1" ht="15" customHeight="1">
      <c r="A20" s="107">
        <v>22</v>
      </c>
      <c r="B20" s="108">
        <v>211</v>
      </c>
      <c r="C20" s="23" t="s">
        <v>70</v>
      </c>
      <c r="D20" s="9" t="s">
        <v>80</v>
      </c>
      <c r="E20" s="109">
        <v>40</v>
      </c>
      <c r="F20" s="19" t="s">
        <v>221</v>
      </c>
      <c r="G20" s="141">
        <v>65</v>
      </c>
      <c r="H20" s="141">
        <v>48</v>
      </c>
      <c r="I20" s="141">
        <v>1305</v>
      </c>
      <c r="J20" s="141">
        <v>293</v>
      </c>
      <c r="K20" s="146">
        <f t="shared" si="4"/>
        <v>22.5</v>
      </c>
      <c r="L20" s="160">
        <v>33</v>
      </c>
      <c r="M20" s="141">
        <v>22</v>
      </c>
      <c r="N20" s="141">
        <v>476</v>
      </c>
      <c r="O20" s="141">
        <v>102</v>
      </c>
      <c r="P20" s="146">
        <f t="shared" si="0"/>
        <v>21.4</v>
      </c>
      <c r="Q20" s="160">
        <v>6</v>
      </c>
      <c r="R20" s="141">
        <v>2</v>
      </c>
      <c r="S20" s="141">
        <v>55</v>
      </c>
      <c r="T20" s="141">
        <v>3</v>
      </c>
      <c r="U20" s="146">
        <f t="shared" si="1"/>
        <v>5.5</v>
      </c>
      <c r="V20" s="136">
        <v>92</v>
      </c>
      <c r="W20" s="141">
        <v>6</v>
      </c>
      <c r="X20" s="173">
        <f t="shared" si="2"/>
        <v>6.5</v>
      </c>
      <c r="Y20" s="141">
        <v>70</v>
      </c>
      <c r="Z20" s="141">
        <v>5</v>
      </c>
      <c r="AA20" s="146">
        <f t="shared" si="3"/>
        <v>7.1</v>
      </c>
    </row>
    <row r="21" spans="1:27" s="104" customFormat="1" ht="15" customHeight="1">
      <c r="A21" s="148">
        <v>22</v>
      </c>
      <c r="B21" s="149">
        <v>212</v>
      </c>
      <c r="C21" s="102" t="s">
        <v>70</v>
      </c>
      <c r="D21" s="103" t="s">
        <v>81</v>
      </c>
      <c r="E21" s="152">
        <v>30</v>
      </c>
      <c r="F21" s="20" t="s">
        <v>218</v>
      </c>
      <c r="G21" s="156">
        <v>41</v>
      </c>
      <c r="H21" s="156">
        <v>37</v>
      </c>
      <c r="I21" s="156">
        <v>702</v>
      </c>
      <c r="J21" s="156">
        <v>198</v>
      </c>
      <c r="K21" s="168">
        <f t="shared" si="4"/>
        <v>28.2</v>
      </c>
      <c r="L21" s="161">
        <v>24</v>
      </c>
      <c r="M21" s="156">
        <v>20</v>
      </c>
      <c r="N21" s="156">
        <v>382</v>
      </c>
      <c r="O21" s="156">
        <v>101</v>
      </c>
      <c r="P21" s="168">
        <f t="shared" si="0"/>
        <v>26.4</v>
      </c>
      <c r="Q21" s="161">
        <v>6</v>
      </c>
      <c r="R21" s="156">
        <v>5</v>
      </c>
      <c r="S21" s="156">
        <v>47</v>
      </c>
      <c r="T21" s="156">
        <v>7</v>
      </c>
      <c r="U21" s="168">
        <f t="shared" si="1"/>
        <v>14.9</v>
      </c>
      <c r="V21" s="165">
        <v>112</v>
      </c>
      <c r="W21" s="156">
        <v>17</v>
      </c>
      <c r="X21" s="174">
        <f t="shared" si="2"/>
        <v>15.2</v>
      </c>
      <c r="Y21" s="156">
        <v>93</v>
      </c>
      <c r="Z21" s="156">
        <v>5</v>
      </c>
      <c r="AA21" s="168">
        <f t="shared" si="3"/>
        <v>5.4</v>
      </c>
    </row>
    <row r="22" spans="1:27" s="14" customFormat="1" ht="15" customHeight="1">
      <c r="A22" s="107">
        <v>22</v>
      </c>
      <c r="B22" s="108">
        <v>213</v>
      </c>
      <c r="C22" s="23" t="s">
        <v>70</v>
      </c>
      <c r="D22" s="9" t="s">
        <v>82</v>
      </c>
      <c r="E22" s="109">
        <v>30</v>
      </c>
      <c r="F22" s="19" t="s">
        <v>219</v>
      </c>
      <c r="G22" s="141">
        <v>64</v>
      </c>
      <c r="H22" s="141">
        <v>58</v>
      </c>
      <c r="I22" s="141">
        <v>835</v>
      </c>
      <c r="J22" s="141">
        <v>204</v>
      </c>
      <c r="K22" s="146">
        <f t="shared" si="4"/>
        <v>24.4</v>
      </c>
      <c r="L22" s="160">
        <v>47</v>
      </c>
      <c r="M22" s="141">
        <v>41</v>
      </c>
      <c r="N22" s="141">
        <v>503</v>
      </c>
      <c r="O22" s="141">
        <v>123</v>
      </c>
      <c r="P22" s="146">
        <f t="shared" si="0"/>
        <v>24.5</v>
      </c>
      <c r="Q22" s="160">
        <v>6</v>
      </c>
      <c r="R22" s="141">
        <v>3</v>
      </c>
      <c r="S22" s="141">
        <v>56</v>
      </c>
      <c r="T22" s="141">
        <v>6</v>
      </c>
      <c r="U22" s="146">
        <f t="shared" si="1"/>
        <v>10.7</v>
      </c>
      <c r="V22" s="136">
        <v>70</v>
      </c>
      <c r="W22" s="141">
        <v>7</v>
      </c>
      <c r="X22" s="173">
        <f t="shared" si="2"/>
        <v>10</v>
      </c>
      <c r="Y22" s="141">
        <v>51</v>
      </c>
      <c r="Z22" s="141">
        <v>2</v>
      </c>
      <c r="AA22" s="146">
        <f t="shared" si="3"/>
        <v>3.9</v>
      </c>
    </row>
    <row r="23" spans="1:27" s="14" customFormat="1" ht="15" customHeight="1">
      <c r="A23" s="109">
        <v>22</v>
      </c>
      <c r="B23" s="71">
        <v>214</v>
      </c>
      <c r="C23" s="18" t="s">
        <v>59</v>
      </c>
      <c r="D23" s="2" t="s">
        <v>60</v>
      </c>
      <c r="E23" s="109">
        <v>40</v>
      </c>
      <c r="F23" s="19" t="s">
        <v>222</v>
      </c>
      <c r="G23" s="141">
        <v>43</v>
      </c>
      <c r="H23" s="141">
        <v>37</v>
      </c>
      <c r="I23" s="141">
        <v>655</v>
      </c>
      <c r="J23" s="141">
        <v>186</v>
      </c>
      <c r="K23" s="146">
        <f t="shared" si="4"/>
        <v>28.4</v>
      </c>
      <c r="L23" s="160">
        <v>23</v>
      </c>
      <c r="M23" s="141">
        <v>19</v>
      </c>
      <c r="N23" s="141">
        <v>382</v>
      </c>
      <c r="O23" s="141">
        <v>102</v>
      </c>
      <c r="P23" s="146">
        <f t="shared" si="0"/>
        <v>26.7</v>
      </c>
      <c r="Q23" s="160">
        <v>6</v>
      </c>
      <c r="R23" s="141">
        <v>4</v>
      </c>
      <c r="S23" s="141">
        <v>48</v>
      </c>
      <c r="T23" s="141">
        <v>6</v>
      </c>
      <c r="U23" s="146">
        <f t="shared" si="1"/>
        <v>12.5</v>
      </c>
      <c r="V23" s="136">
        <v>137</v>
      </c>
      <c r="W23" s="141">
        <v>14</v>
      </c>
      <c r="X23" s="173">
        <f t="shared" si="2"/>
        <v>10.2</v>
      </c>
      <c r="Y23" s="141">
        <v>71</v>
      </c>
      <c r="Z23" s="141">
        <v>3</v>
      </c>
      <c r="AA23" s="146">
        <f t="shared" si="3"/>
        <v>4.2</v>
      </c>
    </row>
    <row r="24" spans="1:27" s="14" customFormat="1" ht="15" customHeight="1">
      <c r="A24" s="107">
        <v>22</v>
      </c>
      <c r="B24" s="108">
        <v>215</v>
      </c>
      <c r="C24" s="23" t="s">
        <v>70</v>
      </c>
      <c r="D24" s="9" t="s">
        <v>83</v>
      </c>
      <c r="E24" s="109">
        <v>35</v>
      </c>
      <c r="F24" s="19" t="s">
        <v>221</v>
      </c>
      <c r="G24" s="141">
        <v>52</v>
      </c>
      <c r="H24" s="141">
        <v>45</v>
      </c>
      <c r="I24" s="141">
        <v>1054</v>
      </c>
      <c r="J24" s="141">
        <v>251</v>
      </c>
      <c r="K24" s="146">
        <f t="shared" si="4"/>
        <v>23.8</v>
      </c>
      <c r="L24" s="160">
        <v>29</v>
      </c>
      <c r="M24" s="141">
        <v>26</v>
      </c>
      <c r="N24" s="141">
        <v>458</v>
      </c>
      <c r="O24" s="141">
        <v>118</v>
      </c>
      <c r="P24" s="146">
        <f t="shared" si="0"/>
        <v>25.8</v>
      </c>
      <c r="Q24" s="160">
        <v>6</v>
      </c>
      <c r="R24" s="141">
        <v>3</v>
      </c>
      <c r="S24" s="141">
        <v>48</v>
      </c>
      <c r="T24" s="141">
        <v>4</v>
      </c>
      <c r="U24" s="146">
        <f aca="true" t="shared" si="5" ref="U24:U45">IF(Q24=""," ",ROUND(T24/S24*100,1))</f>
        <v>8.3</v>
      </c>
      <c r="V24" s="136">
        <v>78</v>
      </c>
      <c r="W24" s="141">
        <v>9</v>
      </c>
      <c r="X24" s="173">
        <f t="shared" si="2"/>
        <v>11.5</v>
      </c>
      <c r="Y24" s="141">
        <v>67</v>
      </c>
      <c r="Z24" s="141">
        <v>6</v>
      </c>
      <c r="AA24" s="146">
        <f aca="true" t="shared" si="6" ref="AA24:AA45">IF(Y24=""," ",ROUND(Z24/Y24*100,1))</f>
        <v>9</v>
      </c>
    </row>
    <row r="25" spans="1:27" s="14" customFormat="1" ht="15" customHeight="1">
      <c r="A25" s="107">
        <v>22</v>
      </c>
      <c r="B25" s="108">
        <v>216</v>
      </c>
      <c r="C25" s="23" t="s">
        <v>70</v>
      </c>
      <c r="D25" s="9" t="s">
        <v>84</v>
      </c>
      <c r="E25" s="109">
        <v>40</v>
      </c>
      <c r="F25" s="19" t="s">
        <v>218</v>
      </c>
      <c r="G25" s="141">
        <v>65</v>
      </c>
      <c r="H25" s="141">
        <v>55</v>
      </c>
      <c r="I25" s="141">
        <v>860</v>
      </c>
      <c r="J25" s="141">
        <v>260</v>
      </c>
      <c r="K25" s="146">
        <f t="shared" si="4"/>
        <v>30.2</v>
      </c>
      <c r="L25" s="160">
        <v>32</v>
      </c>
      <c r="M25" s="141">
        <v>25</v>
      </c>
      <c r="N25" s="141">
        <v>365</v>
      </c>
      <c r="O25" s="141">
        <v>94</v>
      </c>
      <c r="P25" s="146">
        <f t="shared" si="0"/>
        <v>25.8</v>
      </c>
      <c r="Q25" s="160">
        <v>6</v>
      </c>
      <c r="R25" s="141">
        <v>5</v>
      </c>
      <c r="S25" s="141">
        <v>46</v>
      </c>
      <c r="T25" s="141">
        <v>7</v>
      </c>
      <c r="U25" s="146">
        <f t="shared" si="5"/>
        <v>15.2</v>
      </c>
      <c r="V25" s="136">
        <v>60</v>
      </c>
      <c r="W25" s="141">
        <v>2</v>
      </c>
      <c r="X25" s="173">
        <f t="shared" si="2"/>
        <v>3.3</v>
      </c>
      <c r="Y25" s="141">
        <v>56</v>
      </c>
      <c r="Z25" s="141">
        <v>0</v>
      </c>
      <c r="AA25" s="146">
        <f t="shared" si="6"/>
        <v>0</v>
      </c>
    </row>
    <row r="26" spans="1:27" s="14" customFormat="1" ht="15" customHeight="1">
      <c r="A26" s="107">
        <v>22</v>
      </c>
      <c r="B26" s="108">
        <v>219</v>
      </c>
      <c r="C26" s="23" t="s">
        <v>70</v>
      </c>
      <c r="D26" s="9" t="s">
        <v>85</v>
      </c>
      <c r="E26" s="109"/>
      <c r="F26" s="19"/>
      <c r="G26" s="141"/>
      <c r="H26" s="141"/>
      <c r="I26" s="141"/>
      <c r="J26" s="141"/>
      <c r="K26" s="146" t="str">
        <f t="shared" si="4"/>
        <v> </v>
      </c>
      <c r="L26" s="160">
        <v>27</v>
      </c>
      <c r="M26" s="141">
        <v>18</v>
      </c>
      <c r="N26" s="141">
        <v>345</v>
      </c>
      <c r="O26" s="141">
        <v>42</v>
      </c>
      <c r="P26" s="146">
        <f t="shared" si="0"/>
        <v>12.2</v>
      </c>
      <c r="Q26" s="160">
        <v>5</v>
      </c>
      <c r="R26" s="141">
        <v>3</v>
      </c>
      <c r="S26" s="141">
        <v>34</v>
      </c>
      <c r="T26" s="141">
        <v>5</v>
      </c>
      <c r="U26" s="146">
        <f t="shared" si="5"/>
        <v>14.7</v>
      </c>
      <c r="V26" s="136">
        <v>18</v>
      </c>
      <c r="W26" s="141">
        <v>1</v>
      </c>
      <c r="X26" s="173">
        <f t="shared" si="2"/>
        <v>5.6</v>
      </c>
      <c r="Y26" s="141">
        <v>16</v>
      </c>
      <c r="Z26" s="141">
        <v>1</v>
      </c>
      <c r="AA26" s="146">
        <f t="shared" si="6"/>
        <v>6.3</v>
      </c>
    </row>
    <row r="27" spans="1:27" s="14" customFormat="1" ht="15" customHeight="1">
      <c r="A27" s="107">
        <v>22</v>
      </c>
      <c r="B27" s="108">
        <v>220</v>
      </c>
      <c r="C27" s="23" t="s">
        <v>70</v>
      </c>
      <c r="D27" s="9" t="s">
        <v>86</v>
      </c>
      <c r="E27" s="109">
        <v>35</v>
      </c>
      <c r="F27" s="19" t="s">
        <v>218</v>
      </c>
      <c r="G27" s="141">
        <v>25</v>
      </c>
      <c r="H27" s="141">
        <v>23</v>
      </c>
      <c r="I27" s="141">
        <v>332</v>
      </c>
      <c r="J27" s="141">
        <v>52</v>
      </c>
      <c r="K27" s="146">
        <f t="shared" si="4"/>
        <v>15.7</v>
      </c>
      <c r="L27" s="160">
        <v>23</v>
      </c>
      <c r="M27" s="141">
        <v>20</v>
      </c>
      <c r="N27" s="141">
        <v>309</v>
      </c>
      <c r="O27" s="141">
        <v>48</v>
      </c>
      <c r="P27" s="146">
        <f t="shared" si="0"/>
        <v>15.5</v>
      </c>
      <c r="Q27" s="160">
        <v>5</v>
      </c>
      <c r="R27" s="141">
        <v>4</v>
      </c>
      <c r="S27" s="141">
        <v>38</v>
      </c>
      <c r="T27" s="141">
        <v>6</v>
      </c>
      <c r="U27" s="146">
        <f t="shared" si="5"/>
        <v>15.8</v>
      </c>
      <c r="V27" s="136">
        <v>48</v>
      </c>
      <c r="W27" s="141">
        <v>0</v>
      </c>
      <c r="X27" s="173">
        <f t="shared" si="2"/>
        <v>0</v>
      </c>
      <c r="Y27" s="141">
        <v>40</v>
      </c>
      <c r="Z27" s="141">
        <v>0</v>
      </c>
      <c r="AA27" s="146">
        <f t="shared" si="6"/>
        <v>0</v>
      </c>
    </row>
    <row r="28" spans="1:27" s="14" customFormat="1" ht="15" customHeight="1">
      <c r="A28" s="107">
        <v>22</v>
      </c>
      <c r="B28" s="108">
        <v>221</v>
      </c>
      <c r="C28" s="23" t="s">
        <v>70</v>
      </c>
      <c r="D28" s="9" t="s">
        <v>87</v>
      </c>
      <c r="E28" s="109">
        <v>30</v>
      </c>
      <c r="F28" s="19" t="s">
        <v>218</v>
      </c>
      <c r="G28" s="141">
        <v>49</v>
      </c>
      <c r="H28" s="156">
        <v>41</v>
      </c>
      <c r="I28" s="156">
        <v>665</v>
      </c>
      <c r="J28" s="156">
        <v>201</v>
      </c>
      <c r="K28" s="168">
        <f t="shared" si="4"/>
        <v>30.2</v>
      </c>
      <c r="L28" s="161">
        <v>28</v>
      </c>
      <c r="M28" s="156">
        <v>21</v>
      </c>
      <c r="N28" s="156">
        <v>306</v>
      </c>
      <c r="O28" s="156">
        <v>55</v>
      </c>
      <c r="P28" s="146">
        <f t="shared" si="0"/>
        <v>18</v>
      </c>
      <c r="Q28" s="160">
        <v>6</v>
      </c>
      <c r="R28" s="141">
        <v>3</v>
      </c>
      <c r="S28" s="141">
        <v>40</v>
      </c>
      <c r="T28" s="141">
        <v>5</v>
      </c>
      <c r="U28" s="146">
        <f t="shared" si="5"/>
        <v>12.5</v>
      </c>
      <c r="V28" s="136">
        <v>72</v>
      </c>
      <c r="W28" s="141">
        <v>1</v>
      </c>
      <c r="X28" s="173">
        <f t="shared" si="2"/>
        <v>1.4</v>
      </c>
      <c r="Y28" s="141">
        <v>54</v>
      </c>
      <c r="Z28" s="141">
        <v>0</v>
      </c>
      <c r="AA28" s="146">
        <f t="shared" si="6"/>
        <v>0</v>
      </c>
    </row>
    <row r="29" spans="1:27" s="14" customFormat="1" ht="15" customHeight="1">
      <c r="A29" s="107">
        <v>22</v>
      </c>
      <c r="B29" s="108">
        <v>222</v>
      </c>
      <c r="C29" s="23" t="s">
        <v>70</v>
      </c>
      <c r="D29" s="9" t="s">
        <v>88</v>
      </c>
      <c r="E29" s="109"/>
      <c r="F29" s="19"/>
      <c r="G29" s="141"/>
      <c r="H29" s="141"/>
      <c r="I29" s="141"/>
      <c r="J29" s="141"/>
      <c r="K29" s="146" t="str">
        <f t="shared" si="4"/>
        <v> </v>
      </c>
      <c r="L29" s="160">
        <v>25</v>
      </c>
      <c r="M29" s="141">
        <v>11</v>
      </c>
      <c r="N29" s="141">
        <v>350</v>
      </c>
      <c r="O29" s="141">
        <v>58</v>
      </c>
      <c r="P29" s="146">
        <f t="shared" si="0"/>
        <v>16.6</v>
      </c>
      <c r="Q29" s="160">
        <v>6</v>
      </c>
      <c r="R29" s="141">
        <v>2</v>
      </c>
      <c r="S29" s="141">
        <v>43</v>
      </c>
      <c r="T29" s="141">
        <v>5</v>
      </c>
      <c r="U29" s="146">
        <f t="shared" si="5"/>
        <v>11.6</v>
      </c>
      <c r="V29" s="136">
        <v>37</v>
      </c>
      <c r="W29" s="141">
        <v>0</v>
      </c>
      <c r="X29" s="173">
        <f t="shared" si="2"/>
        <v>0</v>
      </c>
      <c r="Y29" s="141">
        <v>37</v>
      </c>
      <c r="Z29" s="141">
        <v>0</v>
      </c>
      <c r="AA29" s="146">
        <f t="shared" si="6"/>
        <v>0</v>
      </c>
    </row>
    <row r="30" spans="1:27" s="14" customFormat="1" ht="15" customHeight="1">
      <c r="A30" s="107">
        <v>22</v>
      </c>
      <c r="B30" s="108">
        <v>223</v>
      </c>
      <c r="C30" s="23" t="s">
        <v>70</v>
      </c>
      <c r="D30" s="9" t="s">
        <v>89</v>
      </c>
      <c r="E30" s="109"/>
      <c r="F30" s="19"/>
      <c r="G30" s="141"/>
      <c r="H30" s="141"/>
      <c r="I30" s="141"/>
      <c r="J30" s="141"/>
      <c r="K30" s="146" t="str">
        <f t="shared" si="4"/>
        <v> </v>
      </c>
      <c r="L30" s="160">
        <v>15</v>
      </c>
      <c r="M30" s="141">
        <v>11</v>
      </c>
      <c r="N30" s="141">
        <v>239</v>
      </c>
      <c r="O30" s="141">
        <v>34</v>
      </c>
      <c r="P30" s="146">
        <f t="shared" si="0"/>
        <v>14.2</v>
      </c>
      <c r="Q30" s="160">
        <v>6</v>
      </c>
      <c r="R30" s="141">
        <v>1</v>
      </c>
      <c r="S30" s="141">
        <v>41</v>
      </c>
      <c r="T30" s="141">
        <v>2</v>
      </c>
      <c r="U30" s="146">
        <f t="shared" si="5"/>
        <v>4.9</v>
      </c>
      <c r="V30" s="136">
        <v>51</v>
      </c>
      <c r="W30" s="141">
        <v>7</v>
      </c>
      <c r="X30" s="173">
        <f t="shared" si="2"/>
        <v>13.7</v>
      </c>
      <c r="Y30" s="141">
        <v>30</v>
      </c>
      <c r="Z30" s="141">
        <v>0</v>
      </c>
      <c r="AA30" s="146">
        <f t="shared" si="6"/>
        <v>0</v>
      </c>
    </row>
    <row r="31" spans="1:27" s="14" customFormat="1" ht="15" customHeight="1">
      <c r="A31" s="107">
        <v>22</v>
      </c>
      <c r="B31" s="108">
        <v>224</v>
      </c>
      <c r="C31" s="23" t="s">
        <v>70</v>
      </c>
      <c r="D31" s="9" t="s">
        <v>90</v>
      </c>
      <c r="E31" s="109">
        <v>30</v>
      </c>
      <c r="F31" s="19" t="s">
        <v>221</v>
      </c>
      <c r="G31" s="141">
        <v>65</v>
      </c>
      <c r="H31" s="141">
        <v>47</v>
      </c>
      <c r="I31" s="141">
        <v>1255</v>
      </c>
      <c r="J31" s="141">
        <v>318</v>
      </c>
      <c r="K31" s="146">
        <f t="shared" si="4"/>
        <v>25.3</v>
      </c>
      <c r="L31" s="160">
        <v>20</v>
      </c>
      <c r="M31" s="141">
        <v>15</v>
      </c>
      <c r="N31" s="141">
        <v>294</v>
      </c>
      <c r="O31" s="141">
        <v>48</v>
      </c>
      <c r="P31" s="146">
        <f t="shared" si="0"/>
        <v>16.3</v>
      </c>
      <c r="Q31" s="160">
        <v>6</v>
      </c>
      <c r="R31" s="141">
        <v>2</v>
      </c>
      <c r="S31" s="141">
        <v>43</v>
      </c>
      <c r="T31" s="141">
        <v>3</v>
      </c>
      <c r="U31" s="146">
        <f t="shared" si="5"/>
        <v>7</v>
      </c>
      <c r="V31" s="136">
        <v>65</v>
      </c>
      <c r="W31" s="141">
        <v>15</v>
      </c>
      <c r="X31" s="173">
        <f t="shared" si="2"/>
        <v>23.1</v>
      </c>
      <c r="Y31" s="141">
        <v>34</v>
      </c>
      <c r="Z31" s="141">
        <v>1</v>
      </c>
      <c r="AA31" s="146">
        <f t="shared" si="6"/>
        <v>2.9</v>
      </c>
    </row>
    <row r="32" spans="1:27" s="14" customFormat="1" ht="15" customHeight="1">
      <c r="A32" s="107">
        <v>22</v>
      </c>
      <c r="B32" s="108">
        <v>225</v>
      </c>
      <c r="C32" s="23" t="s">
        <v>70</v>
      </c>
      <c r="D32" s="9" t="s">
        <v>91</v>
      </c>
      <c r="E32" s="109"/>
      <c r="F32" s="19"/>
      <c r="G32" s="141"/>
      <c r="H32" s="141"/>
      <c r="I32" s="141"/>
      <c r="J32" s="141"/>
      <c r="K32" s="146" t="str">
        <f t="shared" si="4"/>
        <v> </v>
      </c>
      <c r="L32" s="160">
        <v>20</v>
      </c>
      <c r="M32" s="141">
        <v>17</v>
      </c>
      <c r="N32" s="141">
        <v>292</v>
      </c>
      <c r="O32" s="141">
        <v>76</v>
      </c>
      <c r="P32" s="146">
        <f t="shared" si="0"/>
        <v>26</v>
      </c>
      <c r="Q32" s="160">
        <v>5</v>
      </c>
      <c r="R32" s="141">
        <v>2</v>
      </c>
      <c r="S32" s="141">
        <v>39</v>
      </c>
      <c r="T32" s="141">
        <v>3</v>
      </c>
      <c r="U32" s="146">
        <f t="shared" si="5"/>
        <v>7.7</v>
      </c>
      <c r="V32" s="136">
        <v>42</v>
      </c>
      <c r="W32" s="141">
        <v>0</v>
      </c>
      <c r="X32" s="173">
        <f t="shared" si="2"/>
        <v>0</v>
      </c>
      <c r="Y32" s="141">
        <v>42</v>
      </c>
      <c r="Z32" s="141">
        <v>0</v>
      </c>
      <c r="AA32" s="146">
        <f t="shared" si="6"/>
        <v>0</v>
      </c>
    </row>
    <row r="33" spans="1:27" s="14" customFormat="1" ht="15" customHeight="1">
      <c r="A33" s="109">
        <v>22</v>
      </c>
      <c r="B33" s="71">
        <v>226</v>
      </c>
      <c r="C33" s="18" t="s">
        <v>59</v>
      </c>
      <c r="D33" s="2" t="s">
        <v>65</v>
      </c>
      <c r="E33" s="109"/>
      <c r="F33" s="19"/>
      <c r="G33" s="141"/>
      <c r="H33" s="141"/>
      <c r="I33" s="141"/>
      <c r="J33" s="141"/>
      <c r="K33" s="146" t="str">
        <f t="shared" si="4"/>
        <v> </v>
      </c>
      <c r="L33" s="160">
        <v>13</v>
      </c>
      <c r="M33" s="141">
        <v>10</v>
      </c>
      <c r="N33" s="141">
        <v>177</v>
      </c>
      <c r="O33" s="141">
        <v>37</v>
      </c>
      <c r="P33" s="146">
        <f t="shared" si="0"/>
        <v>20.9</v>
      </c>
      <c r="Q33" s="160">
        <v>6</v>
      </c>
      <c r="R33" s="141">
        <v>6</v>
      </c>
      <c r="S33" s="141">
        <v>43</v>
      </c>
      <c r="T33" s="141">
        <v>12</v>
      </c>
      <c r="U33" s="146">
        <f t="shared" si="5"/>
        <v>27.9</v>
      </c>
      <c r="V33" s="136">
        <v>45</v>
      </c>
      <c r="W33" s="141">
        <v>2</v>
      </c>
      <c r="X33" s="173">
        <f t="shared" si="2"/>
        <v>4.4</v>
      </c>
      <c r="Y33" s="141">
        <v>42</v>
      </c>
      <c r="Z33" s="141">
        <v>2</v>
      </c>
      <c r="AA33" s="146">
        <f t="shared" si="6"/>
        <v>4.8</v>
      </c>
    </row>
    <row r="34" spans="1:27" s="14" customFormat="1" ht="15" customHeight="1">
      <c r="A34" s="109">
        <v>22</v>
      </c>
      <c r="B34" s="71">
        <v>301</v>
      </c>
      <c r="C34" s="18" t="s">
        <v>59</v>
      </c>
      <c r="D34" s="2" t="s">
        <v>66</v>
      </c>
      <c r="E34" s="109"/>
      <c r="F34" s="19"/>
      <c r="G34" s="141"/>
      <c r="H34" s="141"/>
      <c r="I34" s="141"/>
      <c r="J34" s="141"/>
      <c r="K34" s="146" t="str">
        <f t="shared" si="4"/>
        <v> </v>
      </c>
      <c r="L34" s="160">
        <v>5</v>
      </c>
      <c r="M34" s="141">
        <v>1</v>
      </c>
      <c r="N34" s="141">
        <v>30</v>
      </c>
      <c r="O34" s="141">
        <v>2</v>
      </c>
      <c r="P34" s="146">
        <f>IF(L34=""," ",ROUND(O34/N34*100,1))</f>
        <v>6.7</v>
      </c>
      <c r="Q34" s="160">
        <v>11</v>
      </c>
      <c r="R34" s="141">
        <v>8</v>
      </c>
      <c r="S34" s="141">
        <v>175</v>
      </c>
      <c r="T34" s="141">
        <v>17</v>
      </c>
      <c r="U34" s="146">
        <f t="shared" si="5"/>
        <v>9.7</v>
      </c>
      <c r="V34" s="136">
        <v>15</v>
      </c>
      <c r="W34" s="141">
        <v>0</v>
      </c>
      <c r="X34" s="173">
        <f>IF(V34=""," ",ROUND(W34/V34*100,1))</f>
        <v>0</v>
      </c>
      <c r="Y34" s="141">
        <v>12</v>
      </c>
      <c r="Z34" s="141">
        <v>0</v>
      </c>
      <c r="AA34" s="146">
        <f t="shared" si="6"/>
        <v>0</v>
      </c>
    </row>
    <row r="35" spans="1:27" s="14" customFormat="1" ht="15" customHeight="1">
      <c r="A35" s="107">
        <v>22</v>
      </c>
      <c r="B35" s="108">
        <v>302</v>
      </c>
      <c r="C35" s="23" t="s">
        <v>70</v>
      </c>
      <c r="D35" s="9" t="s">
        <v>92</v>
      </c>
      <c r="E35" s="109"/>
      <c r="F35" s="19"/>
      <c r="G35" s="141"/>
      <c r="H35" s="141"/>
      <c r="I35" s="141"/>
      <c r="J35" s="141"/>
      <c r="K35" s="146" t="str">
        <f t="shared" si="4"/>
        <v> </v>
      </c>
      <c r="L35" s="160">
        <v>7</v>
      </c>
      <c r="M35" s="141">
        <v>3</v>
      </c>
      <c r="N35" s="141">
        <v>107</v>
      </c>
      <c r="O35" s="141">
        <v>5</v>
      </c>
      <c r="P35" s="146">
        <f aca="true" t="shared" si="7" ref="P35:P45">IF(L35=""," ",ROUND(O35/N35*100,1))</f>
        <v>4.7</v>
      </c>
      <c r="Q35" s="160">
        <v>5</v>
      </c>
      <c r="R35" s="141">
        <v>1</v>
      </c>
      <c r="S35" s="141">
        <v>30</v>
      </c>
      <c r="T35" s="141">
        <v>1</v>
      </c>
      <c r="U35" s="146">
        <f t="shared" si="5"/>
        <v>3.3</v>
      </c>
      <c r="V35" s="136">
        <v>9</v>
      </c>
      <c r="W35" s="141">
        <v>1</v>
      </c>
      <c r="X35" s="173">
        <f aca="true" t="shared" si="8" ref="X35:X45">IF(V35=""," ",ROUND(W35/V35*100,1))</f>
        <v>11.1</v>
      </c>
      <c r="Y35" s="141">
        <v>8</v>
      </c>
      <c r="Z35" s="141">
        <v>0</v>
      </c>
      <c r="AA35" s="146">
        <f t="shared" si="6"/>
        <v>0</v>
      </c>
    </row>
    <row r="36" spans="1:27" s="14" customFormat="1" ht="15" customHeight="1">
      <c r="A36" s="107">
        <v>22</v>
      </c>
      <c r="B36" s="108">
        <v>304</v>
      </c>
      <c r="C36" s="23" t="s">
        <v>70</v>
      </c>
      <c r="D36" s="9" t="s">
        <v>93</v>
      </c>
      <c r="E36" s="109"/>
      <c r="F36" s="19"/>
      <c r="G36" s="141"/>
      <c r="H36" s="141"/>
      <c r="I36" s="141"/>
      <c r="J36" s="141"/>
      <c r="K36" s="146" t="str">
        <f t="shared" si="4"/>
        <v> </v>
      </c>
      <c r="L36" s="160">
        <v>26</v>
      </c>
      <c r="M36" s="141">
        <v>17</v>
      </c>
      <c r="N36" s="141">
        <v>310</v>
      </c>
      <c r="O36" s="141">
        <v>70</v>
      </c>
      <c r="P36" s="146">
        <f t="shared" si="7"/>
        <v>22.6</v>
      </c>
      <c r="Q36" s="160">
        <v>5</v>
      </c>
      <c r="R36" s="141">
        <v>1</v>
      </c>
      <c r="S36" s="141">
        <v>30</v>
      </c>
      <c r="T36" s="141">
        <v>1</v>
      </c>
      <c r="U36" s="146">
        <f t="shared" si="5"/>
        <v>3.3</v>
      </c>
      <c r="V36" s="136">
        <v>10</v>
      </c>
      <c r="W36" s="141">
        <v>0</v>
      </c>
      <c r="X36" s="173">
        <f t="shared" si="8"/>
        <v>0</v>
      </c>
      <c r="Y36" s="141">
        <v>10</v>
      </c>
      <c r="Z36" s="141">
        <v>0</v>
      </c>
      <c r="AA36" s="146">
        <f t="shared" si="6"/>
        <v>0</v>
      </c>
    </row>
    <row r="37" spans="1:27" s="14" customFormat="1" ht="15" customHeight="1">
      <c r="A37" s="107">
        <v>22</v>
      </c>
      <c r="B37" s="108">
        <v>305</v>
      </c>
      <c r="C37" s="23" t="s">
        <v>70</v>
      </c>
      <c r="D37" s="9" t="s">
        <v>94</v>
      </c>
      <c r="E37" s="109"/>
      <c r="F37" s="19"/>
      <c r="G37" s="141"/>
      <c r="H37" s="141"/>
      <c r="I37" s="141"/>
      <c r="J37" s="141"/>
      <c r="K37" s="146" t="str">
        <f t="shared" si="4"/>
        <v> </v>
      </c>
      <c r="L37" s="160">
        <v>21</v>
      </c>
      <c r="M37" s="141">
        <v>18</v>
      </c>
      <c r="N37" s="141">
        <v>267</v>
      </c>
      <c r="O37" s="141">
        <v>59</v>
      </c>
      <c r="P37" s="146">
        <f t="shared" si="7"/>
        <v>22.1</v>
      </c>
      <c r="Q37" s="160">
        <v>5</v>
      </c>
      <c r="R37" s="141">
        <v>2</v>
      </c>
      <c r="S37" s="141">
        <v>29</v>
      </c>
      <c r="T37" s="141">
        <v>2</v>
      </c>
      <c r="U37" s="146">
        <f t="shared" si="5"/>
        <v>6.9</v>
      </c>
      <c r="V37" s="136">
        <v>9</v>
      </c>
      <c r="W37" s="141">
        <v>0</v>
      </c>
      <c r="X37" s="173">
        <f t="shared" si="8"/>
        <v>0</v>
      </c>
      <c r="Y37" s="141">
        <v>9</v>
      </c>
      <c r="Z37" s="141">
        <v>0</v>
      </c>
      <c r="AA37" s="146">
        <f t="shared" si="6"/>
        <v>0</v>
      </c>
    </row>
    <row r="38" spans="1:27" s="14" customFormat="1" ht="15" customHeight="1">
      <c r="A38" s="107">
        <v>22</v>
      </c>
      <c r="B38" s="108">
        <v>306</v>
      </c>
      <c r="C38" s="23" t="s">
        <v>70</v>
      </c>
      <c r="D38" s="9" t="s">
        <v>95</v>
      </c>
      <c r="E38" s="109"/>
      <c r="F38" s="19"/>
      <c r="G38" s="141"/>
      <c r="H38" s="141"/>
      <c r="I38" s="141"/>
      <c r="J38" s="141"/>
      <c r="K38" s="146" t="str">
        <f t="shared" si="4"/>
        <v> </v>
      </c>
      <c r="L38" s="160">
        <v>8</v>
      </c>
      <c r="M38" s="141">
        <v>6</v>
      </c>
      <c r="N38" s="141">
        <v>156</v>
      </c>
      <c r="O38" s="141">
        <v>27</v>
      </c>
      <c r="P38" s="146">
        <f t="shared" si="7"/>
        <v>17.3</v>
      </c>
      <c r="Q38" s="160">
        <v>5</v>
      </c>
      <c r="R38" s="141">
        <v>2</v>
      </c>
      <c r="S38" s="141">
        <v>26</v>
      </c>
      <c r="T38" s="141">
        <v>2</v>
      </c>
      <c r="U38" s="146">
        <f t="shared" si="5"/>
        <v>7.7</v>
      </c>
      <c r="V38" s="136">
        <v>15</v>
      </c>
      <c r="W38" s="141">
        <v>3</v>
      </c>
      <c r="X38" s="173">
        <f t="shared" si="8"/>
        <v>20</v>
      </c>
      <c r="Y38" s="141">
        <v>15</v>
      </c>
      <c r="Z38" s="141">
        <v>3</v>
      </c>
      <c r="AA38" s="146">
        <f t="shared" si="6"/>
        <v>20</v>
      </c>
    </row>
    <row r="39" spans="1:27" s="14" customFormat="1" ht="15" customHeight="1">
      <c r="A39" s="107">
        <v>22</v>
      </c>
      <c r="B39" s="108">
        <v>325</v>
      </c>
      <c r="C39" s="23" t="s">
        <v>70</v>
      </c>
      <c r="D39" s="9" t="s">
        <v>96</v>
      </c>
      <c r="E39" s="109">
        <v>40</v>
      </c>
      <c r="F39" s="19" t="s">
        <v>219</v>
      </c>
      <c r="G39" s="141">
        <v>12</v>
      </c>
      <c r="H39" s="141">
        <v>11</v>
      </c>
      <c r="I39" s="141">
        <v>238</v>
      </c>
      <c r="J39" s="141">
        <v>48</v>
      </c>
      <c r="K39" s="146">
        <f t="shared" si="4"/>
        <v>20.2</v>
      </c>
      <c r="L39" s="160">
        <v>12</v>
      </c>
      <c r="M39" s="141">
        <v>11</v>
      </c>
      <c r="N39" s="141">
        <v>238</v>
      </c>
      <c r="O39" s="141">
        <v>48</v>
      </c>
      <c r="P39" s="146">
        <f t="shared" si="7"/>
        <v>20.2</v>
      </c>
      <c r="Q39" s="160">
        <v>5</v>
      </c>
      <c r="R39" s="141">
        <v>1</v>
      </c>
      <c r="S39" s="141">
        <v>32</v>
      </c>
      <c r="T39" s="141">
        <v>2</v>
      </c>
      <c r="U39" s="146">
        <f t="shared" si="5"/>
        <v>6.3</v>
      </c>
      <c r="V39" s="136">
        <v>22</v>
      </c>
      <c r="W39" s="141">
        <v>1</v>
      </c>
      <c r="X39" s="173">
        <f t="shared" si="8"/>
        <v>4.5</v>
      </c>
      <c r="Y39" s="141">
        <v>22</v>
      </c>
      <c r="Z39" s="141">
        <v>1</v>
      </c>
      <c r="AA39" s="146">
        <f t="shared" si="6"/>
        <v>4.5</v>
      </c>
    </row>
    <row r="40" spans="1:27" s="14" customFormat="1" ht="15" customHeight="1">
      <c r="A40" s="107">
        <v>22</v>
      </c>
      <c r="B40" s="108">
        <v>341</v>
      </c>
      <c r="C40" s="23" t="s">
        <v>70</v>
      </c>
      <c r="D40" s="9" t="s">
        <v>97</v>
      </c>
      <c r="E40" s="109">
        <v>30</v>
      </c>
      <c r="F40" s="19" t="s">
        <v>218</v>
      </c>
      <c r="G40" s="141">
        <v>34</v>
      </c>
      <c r="H40" s="141">
        <v>23</v>
      </c>
      <c r="I40" s="141">
        <v>573</v>
      </c>
      <c r="J40" s="141">
        <v>131</v>
      </c>
      <c r="K40" s="146">
        <f t="shared" si="4"/>
        <v>22.9</v>
      </c>
      <c r="L40" s="160">
        <v>12</v>
      </c>
      <c r="M40" s="141">
        <v>7</v>
      </c>
      <c r="N40" s="141">
        <v>168</v>
      </c>
      <c r="O40" s="141">
        <v>23</v>
      </c>
      <c r="P40" s="146">
        <f t="shared" si="7"/>
        <v>13.7</v>
      </c>
      <c r="Q40" s="160">
        <v>5</v>
      </c>
      <c r="R40" s="141">
        <v>2</v>
      </c>
      <c r="S40" s="141">
        <v>27</v>
      </c>
      <c r="T40" s="141">
        <v>2</v>
      </c>
      <c r="U40" s="146">
        <f t="shared" si="5"/>
        <v>7.4</v>
      </c>
      <c r="V40" s="136">
        <v>19</v>
      </c>
      <c r="W40" s="141">
        <v>2</v>
      </c>
      <c r="X40" s="173">
        <f t="shared" si="8"/>
        <v>10.5</v>
      </c>
      <c r="Y40" s="141">
        <v>18</v>
      </c>
      <c r="Z40" s="141">
        <v>1</v>
      </c>
      <c r="AA40" s="146">
        <f t="shared" si="6"/>
        <v>5.6</v>
      </c>
    </row>
    <row r="41" spans="1:27" s="14" customFormat="1" ht="15" customHeight="1">
      <c r="A41" s="107">
        <v>22</v>
      </c>
      <c r="B41" s="108">
        <v>342</v>
      </c>
      <c r="C41" s="23" t="s">
        <v>70</v>
      </c>
      <c r="D41" s="9" t="s">
        <v>98</v>
      </c>
      <c r="E41" s="109">
        <v>40</v>
      </c>
      <c r="F41" s="19" t="s">
        <v>218</v>
      </c>
      <c r="G41" s="141">
        <v>29</v>
      </c>
      <c r="H41" s="141">
        <v>27</v>
      </c>
      <c r="I41" s="141">
        <v>381</v>
      </c>
      <c r="J41" s="141">
        <v>83</v>
      </c>
      <c r="K41" s="146">
        <f t="shared" si="4"/>
        <v>21.8</v>
      </c>
      <c r="L41" s="160">
        <v>22</v>
      </c>
      <c r="M41" s="141">
        <v>21</v>
      </c>
      <c r="N41" s="141">
        <v>298</v>
      </c>
      <c r="O41" s="141">
        <v>59</v>
      </c>
      <c r="P41" s="146">
        <f t="shared" si="7"/>
        <v>19.8</v>
      </c>
      <c r="Q41" s="160">
        <v>5</v>
      </c>
      <c r="R41" s="141">
        <v>2</v>
      </c>
      <c r="S41" s="141">
        <v>30</v>
      </c>
      <c r="T41" s="141">
        <v>3</v>
      </c>
      <c r="U41" s="146">
        <f t="shared" si="5"/>
        <v>10</v>
      </c>
      <c r="V41" s="136">
        <v>31</v>
      </c>
      <c r="W41" s="141">
        <v>1</v>
      </c>
      <c r="X41" s="173">
        <f t="shared" si="8"/>
        <v>3.2</v>
      </c>
      <c r="Y41" s="141">
        <v>28</v>
      </c>
      <c r="Z41" s="141">
        <v>1</v>
      </c>
      <c r="AA41" s="146">
        <f t="shared" si="6"/>
        <v>3.6</v>
      </c>
    </row>
    <row r="42" spans="1:27" s="14" customFormat="1" ht="15" customHeight="1">
      <c r="A42" s="107">
        <v>22</v>
      </c>
      <c r="B42" s="108">
        <v>344</v>
      </c>
      <c r="C42" s="23" t="s">
        <v>70</v>
      </c>
      <c r="D42" s="9" t="s">
        <v>99</v>
      </c>
      <c r="E42" s="109">
        <v>30</v>
      </c>
      <c r="F42" s="19" t="s">
        <v>224</v>
      </c>
      <c r="G42" s="141">
        <v>32</v>
      </c>
      <c r="H42" s="141">
        <v>31</v>
      </c>
      <c r="I42" s="141">
        <v>508</v>
      </c>
      <c r="J42" s="141">
        <v>99</v>
      </c>
      <c r="K42" s="146">
        <f t="shared" si="4"/>
        <v>19.5</v>
      </c>
      <c r="L42" s="160">
        <v>14</v>
      </c>
      <c r="M42" s="141">
        <v>14</v>
      </c>
      <c r="N42" s="141">
        <v>216</v>
      </c>
      <c r="O42" s="141">
        <v>29</v>
      </c>
      <c r="P42" s="146">
        <f t="shared" si="7"/>
        <v>13.4</v>
      </c>
      <c r="Q42" s="160">
        <v>5</v>
      </c>
      <c r="R42" s="141">
        <v>2</v>
      </c>
      <c r="S42" s="141">
        <v>33</v>
      </c>
      <c r="T42" s="141">
        <v>3</v>
      </c>
      <c r="U42" s="146">
        <f t="shared" si="5"/>
        <v>9.1</v>
      </c>
      <c r="V42" s="136">
        <v>25</v>
      </c>
      <c r="W42" s="141">
        <v>0</v>
      </c>
      <c r="X42" s="173">
        <f t="shared" si="8"/>
        <v>0</v>
      </c>
      <c r="Y42" s="141">
        <v>23</v>
      </c>
      <c r="Z42" s="141">
        <v>0</v>
      </c>
      <c r="AA42" s="146">
        <f t="shared" si="6"/>
        <v>0</v>
      </c>
    </row>
    <row r="43" spans="1:27" s="14" customFormat="1" ht="15" customHeight="1">
      <c r="A43" s="107">
        <v>22</v>
      </c>
      <c r="B43" s="108">
        <v>424</v>
      </c>
      <c r="C43" s="23" t="s">
        <v>70</v>
      </c>
      <c r="D43" s="9" t="s">
        <v>100</v>
      </c>
      <c r="E43" s="109"/>
      <c r="F43" s="19"/>
      <c r="G43" s="141"/>
      <c r="H43" s="141"/>
      <c r="I43" s="141"/>
      <c r="J43" s="141"/>
      <c r="K43" s="146" t="str">
        <f t="shared" si="4"/>
        <v> </v>
      </c>
      <c r="L43" s="160">
        <v>22</v>
      </c>
      <c r="M43" s="141">
        <v>18</v>
      </c>
      <c r="N43" s="141">
        <v>274</v>
      </c>
      <c r="O43" s="141">
        <v>32</v>
      </c>
      <c r="P43" s="146">
        <f t="shared" si="7"/>
        <v>11.7</v>
      </c>
      <c r="Q43" s="160">
        <v>5</v>
      </c>
      <c r="R43" s="141">
        <v>2</v>
      </c>
      <c r="S43" s="141">
        <v>31</v>
      </c>
      <c r="T43" s="141">
        <v>4</v>
      </c>
      <c r="U43" s="146">
        <f t="shared" si="5"/>
        <v>12.9</v>
      </c>
      <c r="V43" s="136">
        <v>14</v>
      </c>
      <c r="W43" s="141">
        <v>2</v>
      </c>
      <c r="X43" s="173">
        <f t="shared" si="8"/>
        <v>14.3</v>
      </c>
      <c r="Y43" s="141">
        <v>12</v>
      </c>
      <c r="Z43" s="141">
        <v>2</v>
      </c>
      <c r="AA43" s="146">
        <f t="shared" si="6"/>
        <v>16.7</v>
      </c>
    </row>
    <row r="44" spans="1:27" s="14" customFormat="1" ht="15" customHeight="1">
      <c r="A44" s="107">
        <v>22</v>
      </c>
      <c r="B44" s="108">
        <v>429</v>
      </c>
      <c r="C44" s="23" t="s">
        <v>70</v>
      </c>
      <c r="D44" s="9" t="s">
        <v>101</v>
      </c>
      <c r="E44" s="109"/>
      <c r="F44" s="19"/>
      <c r="G44" s="141"/>
      <c r="H44" s="141"/>
      <c r="I44" s="141"/>
      <c r="J44" s="141"/>
      <c r="K44" s="146" t="str">
        <f t="shared" si="4"/>
        <v> </v>
      </c>
      <c r="L44" s="160">
        <v>17</v>
      </c>
      <c r="M44" s="141">
        <v>10</v>
      </c>
      <c r="N44" s="141">
        <v>189</v>
      </c>
      <c r="O44" s="141">
        <v>26</v>
      </c>
      <c r="P44" s="146">
        <f t="shared" si="7"/>
        <v>13.8</v>
      </c>
      <c r="Q44" s="160">
        <v>5</v>
      </c>
      <c r="R44" s="141">
        <v>1</v>
      </c>
      <c r="S44" s="141">
        <v>30</v>
      </c>
      <c r="T44" s="141">
        <v>1</v>
      </c>
      <c r="U44" s="146">
        <f t="shared" si="5"/>
        <v>3.3</v>
      </c>
      <c r="V44" s="136">
        <v>12</v>
      </c>
      <c r="W44" s="141">
        <v>0</v>
      </c>
      <c r="X44" s="173">
        <f t="shared" si="8"/>
        <v>0</v>
      </c>
      <c r="Y44" s="141">
        <v>12</v>
      </c>
      <c r="Z44" s="141">
        <v>0</v>
      </c>
      <c r="AA44" s="146">
        <f t="shared" si="6"/>
        <v>0</v>
      </c>
    </row>
    <row r="45" spans="1:27" s="14" customFormat="1" ht="15" customHeight="1" thickBot="1">
      <c r="A45" s="107">
        <v>22</v>
      </c>
      <c r="B45" s="108">
        <v>461</v>
      </c>
      <c r="C45" s="23" t="s">
        <v>70</v>
      </c>
      <c r="D45" s="9" t="s">
        <v>102</v>
      </c>
      <c r="E45" s="109"/>
      <c r="F45" s="19"/>
      <c r="G45" s="141"/>
      <c r="H45" s="141"/>
      <c r="I45" s="141"/>
      <c r="J45" s="141"/>
      <c r="K45" s="146" t="str">
        <f t="shared" si="4"/>
        <v> </v>
      </c>
      <c r="L45" s="160">
        <v>10</v>
      </c>
      <c r="M45" s="141">
        <v>6</v>
      </c>
      <c r="N45" s="141">
        <v>99</v>
      </c>
      <c r="O45" s="141">
        <v>13</v>
      </c>
      <c r="P45" s="146">
        <f t="shared" si="7"/>
        <v>13.1</v>
      </c>
      <c r="Q45" s="160">
        <v>5</v>
      </c>
      <c r="R45" s="141">
        <v>4</v>
      </c>
      <c r="S45" s="141">
        <v>31</v>
      </c>
      <c r="T45" s="141">
        <v>4</v>
      </c>
      <c r="U45" s="146">
        <f t="shared" si="5"/>
        <v>12.9</v>
      </c>
      <c r="V45" s="136">
        <v>26</v>
      </c>
      <c r="W45" s="141">
        <v>1</v>
      </c>
      <c r="X45" s="173">
        <f t="shared" si="8"/>
        <v>3.8</v>
      </c>
      <c r="Y45" s="141">
        <v>18</v>
      </c>
      <c r="Z45" s="141">
        <v>0</v>
      </c>
      <c r="AA45" s="146">
        <f t="shared" si="6"/>
        <v>0</v>
      </c>
    </row>
    <row r="46" spans="1:27" s="14" customFormat="1" ht="18" customHeight="1" thickBot="1">
      <c r="A46" s="135"/>
      <c r="B46" s="150"/>
      <c r="C46" s="86"/>
      <c r="D46" s="87" t="s">
        <v>11</v>
      </c>
      <c r="E46" s="153"/>
      <c r="F46" s="88"/>
      <c r="G46" s="157"/>
      <c r="H46" s="157"/>
      <c r="I46" s="157"/>
      <c r="J46" s="157"/>
      <c r="K46" s="169"/>
      <c r="L46" s="143">
        <f>SUM(L11:L45)</f>
        <v>905</v>
      </c>
      <c r="M46" s="143">
        <f>SUM(M11:M45)</f>
        <v>724</v>
      </c>
      <c r="N46" s="143">
        <f>SUM(N11:N45)</f>
        <v>12796</v>
      </c>
      <c r="O46" s="143">
        <f>SUM(O11:O45)</f>
        <v>2845</v>
      </c>
      <c r="P46" s="147">
        <f>IF(L46=" "," ",ROUND(O46/N46*100,1))</f>
        <v>22.2</v>
      </c>
      <c r="Q46" s="143">
        <f>SUM(Q11:Q45)</f>
        <v>201</v>
      </c>
      <c r="R46" s="143">
        <f>SUM(R11:R45)</f>
        <v>103</v>
      </c>
      <c r="S46" s="143">
        <f>SUM(S11:S45)</f>
        <v>1630</v>
      </c>
      <c r="T46" s="143">
        <f>SUM(T11:T45)</f>
        <v>174</v>
      </c>
      <c r="U46" s="147">
        <f>IF(Q46=""," ",ROUND(T46/S46*100,1))</f>
        <v>10.7</v>
      </c>
      <c r="V46" s="138"/>
      <c r="W46" s="139"/>
      <c r="X46" s="175"/>
      <c r="Y46" s="139"/>
      <c r="Z46" s="139"/>
      <c r="AA46" s="147"/>
    </row>
    <row r="47" spans="1:27" s="14" customFormat="1" ht="15" customHeight="1">
      <c r="A47" s="179">
        <v>22</v>
      </c>
      <c r="B47" s="151"/>
      <c r="C47" s="178" t="s">
        <v>249</v>
      </c>
      <c r="D47" s="89" t="s">
        <v>243</v>
      </c>
      <c r="E47" s="154"/>
      <c r="F47" s="90"/>
      <c r="G47" s="158"/>
      <c r="H47" s="158"/>
      <c r="I47" s="158"/>
      <c r="J47" s="158"/>
      <c r="K47" s="170"/>
      <c r="L47" s="162"/>
      <c r="M47" s="141"/>
      <c r="N47" s="163"/>
      <c r="O47" s="141"/>
      <c r="P47" s="172" t="str">
        <f>IF(L47=""," ",ROUND(O47/N47*100,1))</f>
        <v> </v>
      </c>
      <c r="Q47" s="162">
        <v>1</v>
      </c>
      <c r="R47" s="141">
        <v>1</v>
      </c>
      <c r="S47" s="163">
        <v>5</v>
      </c>
      <c r="T47" s="141">
        <v>2</v>
      </c>
      <c r="U47" s="172">
        <f>IF(Q47=""," ",ROUND(T47/S47*100,1))</f>
        <v>40</v>
      </c>
      <c r="V47" s="166"/>
      <c r="W47" s="167"/>
      <c r="X47" s="176"/>
      <c r="Y47" s="167"/>
      <c r="Z47" s="167"/>
      <c r="AA47" s="177"/>
    </row>
    <row r="48" spans="1:27" s="14" customFormat="1" ht="15" customHeight="1" thickBot="1">
      <c r="A48" s="109">
        <v>22</v>
      </c>
      <c r="B48" s="134"/>
      <c r="C48" s="5" t="s">
        <v>249</v>
      </c>
      <c r="D48" s="69" t="s">
        <v>66</v>
      </c>
      <c r="E48" s="155"/>
      <c r="F48" s="91"/>
      <c r="G48" s="159"/>
      <c r="H48" s="159"/>
      <c r="I48" s="159"/>
      <c r="J48" s="159"/>
      <c r="K48" s="171"/>
      <c r="L48" s="162"/>
      <c r="M48" s="141"/>
      <c r="N48" s="163"/>
      <c r="O48" s="141"/>
      <c r="P48" s="146" t="str">
        <f>IF(L48=""," ",ROUND(O48/N48*100,1))</f>
        <v> </v>
      </c>
      <c r="Q48" s="162">
        <v>1</v>
      </c>
      <c r="R48" s="141">
        <v>1</v>
      </c>
      <c r="S48" s="163">
        <v>8</v>
      </c>
      <c r="T48" s="141">
        <v>1</v>
      </c>
      <c r="U48" s="146">
        <f>IF(Q48=""," ",ROUND(T48/S48*100,1))</f>
        <v>12.5</v>
      </c>
      <c r="V48" s="136"/>
      <c r="W48" s="141"/>
      <c r="X48" s="173"/>
      <c r="Y48" s="141"/>
      <c r="Z48" s="141"/>
      <c r="AA48" s="146"/>
    </row>
    <row r="49" spans="1:27" s="14" customFormat="1" ht="18" customHeight="1" thickBot="1">
      <c r="A49" s="135"/>
      <c r="B49" s="150"/>
      <c r="C49" s="214" t="s">
        <v>10</v>
      </c>
      <c r="D49" s="215"/>
      <c r="E49" s="153"/>
      <c r="F49" s="88"/>
      <c r="G49" s="157"/>
      <c r="H49" s="157"/>
      <c r="I49" s="157"/>
      <c r="J49" s="157"/>
      <c r="K49" s="169"/>
      <c r="L49" s="143">
        <f>SUM(L47:L48)</f>
        <v>0</v>
      </c>
      <c r="M49" s="143">
        <f>SUM(M47:M48)</f>
        <v>0</v>
      </c>
      <c r="N49" s="143">
        <f>SUM(N47:N48)</f>
        <v>0</v>
      </c>
      <c r="O49" s="143">
        <f>SUM(O47:O48)</f>
        <v>0</v>
      </c>
      <c r="P49" s="147">
        <f>IF(L49=0,"",ROUND(O49/N49*100,1))</f>
      </c>
      <c r="Q49" s="143">
        <f>SUM(Q47:Q48)</f>
        <v>2</v>
      </c>
      <c r="R49" s="143">
        <f>SUM(R47:R48)</f>
        <v>2</v>
      </c>
      <c r="S49" s="143">
        <f>SUM(S47:S48)</f>
        <v>13</v>
      </c>
      <c r="T49" s="143">
        <f>SUM(T47:T48)</f>
        <v>3</v>
      </c>
      <c r="U49" s="147">
        <f>IF(Q49=0," ",ROUND(T49/S49*100,1))</f>
        <v>23.1</v>
      </c>
      <c r="V49" s="138"/>
      <c r="W49" s="139"/>
      <c r="X49" s="175"/>
      <c r="Y49" s="139"/>
      <c r="Z49" s="139"/>
      <c r="AA49" s="147"/>
    </row>
    <row r="50" spans="1:27" s="14" customFormat="1" ht="18" customHeight="1" thickBot="1">
      <c r="A50" s="135"/>
      <c r="B50" s="111"/>
      <c r="C50" s="214" t="s">
        <v>4</v>
      </c>
      <c r="D50" s="215"/>
      <c r="E50" s="153"/>
      <c r="F50" s="88"/>
      <c r="G50" s="139">
        <f>SUM(G11:G45)</f>
        <v>1153</v>
      </c>
      <c r="H50" s="139">
        <f>SUM(H11:H45)</f>
        <v>955</v>
      </c>
      <c r="I50" s="139">
        <f>SUM(I11:I45)</f>
        <v>18080</v>
      </c>
      <c r="J50" s="139">
        <f>SUM(J11:J45)</f>
        <v>4692</v>
      </c>
      <c r="K50" s="147">
        <f>IF(G50=" "," ",ROUND(J50/I50*100,1))</f>
        <v>26</v>
      </c>
      <c r="L50" s="143">
        <f>L46+L49</f>
        <v>905</v>
      </c>
      <c r="M50" s="139">
        <f>M46+M49</f>
        <v>724</v>
      </c>
      <c r="N50" s="139">
        <f>N46+N49</f>
        <v>12796</v>
      </c>
      <c r="O50" s="139">
        <f>O46+O49</f>
        <v>2845</v>
      </c>
      <c r="P50" s="147">
        <f>IF(L50=""," ",ROUND(O50/N50*100,1))</f>
        <v>22.2</v>
      </c>
      <c r="Q50" s="143">
        <f>Q46+Q49</f>
        <v>203</v>
      </c>
      <c r="R50" s="139">
        <f>R46+R49</f>
        <v>105</v>
      </c>
      <c r="S50" s="139">
        <f>S46+S49</f>
        <v>1643</v>
      </c>
      <c r="T50" s="139">
        <f>T46+T49</f>
        <v>177</v>
      </c>
      <c r="U50" s="147">
        <f>IF(Q50=""," ",ROUND(T50/S50*100,1))</f>
        <v>10.8</v>
      </c>
      <c r="V50" s="138">
        <f>SUM(V11:V45)</f>
        <v>2828</v>
      </c>
      <c r="W50" s="139">
        <f>SUM(W11:W45)</f>
        <v>241</v>
      </c>
      <c r="X50" s="145">
        <f>IF(V50=""," ",ROUND(W50/V50*100,1))</f>
        <v>8.5</v>
      </c>
      <c r="Y50" s="143">
        <f>SUM(Y11:Y45)</f>
        <v>1990</v>
      </c>
      <c r="Z50" s="139">
        <f>SUM(Z11:Z45)</f>
        <v>80</v>
      </c>
      <c r="AA50" s="147">
        <f>IF(Y50=0," ",ROUND(Z50/Y50*100,1))</f>
        <v>4</v>
      </c>
    </row>
    <row r="53" spans="9:10" ht="11.25">
      <c r="I53" s="92"/>
      <c r="J53" s="92"/>
    </row>
    <row r="54" spans="9:10" ht="11.25">
      <c r="I54" s="92"/>
      <c r="J54" s="92"/>
    </row>
    <row r="76" spans="19:20" ht="11.25">
      <c r="S76" s="164"/>
      <c r="T76" s="164"/>
    </row>
    <row r="77" spans="19:20" ht="11.25">
      <c r="S77" s="164"/>
      <c r="T77" s="164"/>
    </row>
  </sheetData>
  <sheetProtection/>
  <mergeCells count="35">
    <mergeCell ref="AA9:AA10"/>
    <mergeCell ref="Q4:T4"/>
    <mergeCell ref="E6:G6"/>
    <mergeCell ref="K8:K10"/>
    <mergeCell ref="P8:P10"/>
    <mergeCell ref="E4:G4"/>
    <mergeCell ref="I4:K4"/>
    <mergeCell ref="M4:O4"/>
    <mergeCell ref="L6:N6"/>
    <mergeCell ref="L7:P7"/>
    <mergeCell ref="X2:AA2"/>
    <mergeCell ref="X8:X10"/>
    <mergeCell ref="V6:X6"/>
    <mergeCell ref="Q6:S6"/>
    <mergeCell ref="Q7:U7"/>
    <mergeCell ref="Q8:Q10"/>
    <mergeCell ref="V7:AA7"/>
    <mergeCell ref="V8:V10"/>
    <mergeCell ref="Y8:AA8"/>
    <mergeCell ref="Y9:Y10"/>
    <mergeCell ref="C50:D50"/>
    <mergeCell ref="E7:K7"/>
    <mergeCell ref="I8:I10"/>
    <mergeCell ref="E8:E10"/>
    <mergeCell ref="G8:G10"/>
    <mergeCell ref="F8:F10"/>
    <mergeCell ref="C49:D49"/>
    <mergeCell ref="L8:L10"/>
    <mergeCell ref="S8:S10"/>
    <mergeCell ref="U8:U10"/>
    <mergeCell ref="A7:A10"/>
    <mergeCell ref="C7:C10"/>
    <mergeCell ref="D7:D10"/>
    <mergeCell ref="B7:B10"/>
    <mergeCell ref="N8:N10"/>
  </mergeCells>
  <conditionalFormatting sqref="Z11:Z14 Z16:Z43 J11:J45 H11:H45 O11:O45 M11:M45 T11:T45 R11:R45 W11:W45 T47:T48 R47:R48 O47:O48 M47:M48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28:Y45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44">
    <cfRule type="cellIs" priority="7" dxfId="1" operator="lessThanOrEqual" stopIfTrue="1">
      <formula>Z43</formula>
    </cfRule>
    <cfRule type="cellIs" priority="8" dxfId="0" operator="greaterThan" stopIfTrue="1">
      <formula>Z43</formula>
    </cfRule>
  </conditionalFormatting>
  <conditionalFormatting sqref="Z45">
    <cfRule type="cellIs" priority="9" dxfId="1" operator="lessThanOrEqual" stopIfTrue="1">
      <formula>#REF!</formula>
    </cfRule>
    <cfRule type="cellIs" priority="10" dxfId="0" operator="greaterThan" stopIfTrue="1">
      <formula>#REF!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6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2010-12-22T02:52:49Z</dcterms:created>
  <dcterms:modified xsi:type="dcterms:W3CDTF">2010-12-22T02:53:01Z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