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activeTab="0"/>
  </bookViews>
  <sheets>
    <sheet name="岐阜県４－１" sheetId="1" r:id="rId1"/>
    <sheet name="岐阜県４－２" sheetId="2" r:id="rId2"/>
    <sheet name="岐阜県４－３" sheetId="3" r:id="rId3"/>
    <sheet name="岐阜県４－４" sheetId="4" r:id="rId4"/>
  </sheets>
  <definedNames>
    <definedName name="_xlnm.Print_Titles" localSheetId="0">'岐阜県４－１'!$4:$6</definedName>
    <definedName name="_xlnm.Print_Titles" localSheetId="1">'岐阜県４－２'!$4:$7</definedName>
    <definedName name="_xlnm.Print_Titles" localSheetId="2">'岐阜県４－３'!$4:$6</definedName>
    <definedName name="_xlnm.Print_Titles" localSheetId="3">'岐阜県４－４'!$7:$10</definedName>
  </definedNames>
  <calcPr fullCalcOnLoad="1"/>
</workbook>
</file>

<file path=xl/sharedStrings.xml><?xml version="1.0" encoding="utf-8"?>
<sst xmlns="http://schemas.openxmlformats.org/spreadsheetml/2006/main" count="684" uniqueCount="249">
  <si>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</si>
  <si>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</si>
  <si>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</si>
  <si>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</si>
  <si>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</si>
  <si>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</si>
  <si>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</si>
  <si>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</si>
  <si>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</si>
  <si>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</si>
  <si>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</si>
  <si>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</si>
  <si>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</si>
  <si>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</si>
  <si>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</si>
  <si>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</si>
  <si>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</si>
  <si>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</si>
  <si>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</si>
  <si>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</si>
  <si>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</si>
  <si>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</si>
  <si>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</si>
  <si>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</si>
  <si>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</si>
  <si>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</si>
  <si>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</si>
  <si>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</si>
  <si>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</si>
  <si>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</si>
  <si>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</si>
  <si>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</si>
  <si>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</si>
  <si>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</si>
  <si>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</si>
  <si>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</si>
  <si>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</si>
  <si>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</si>
  <si>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</si>
  <si>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</si>
  <si>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</si>
  <si>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</si>
  <si>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</si>
  <si>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</si>
  <si>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</si>
  <si>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</si>
  <si>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</si>
  <si>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</si>
  <si>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</si>
  <si>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</si>
  <si>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</si>
  <si>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</si>
  <si>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</si>
  <si>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</si>
  <si>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</si>
  <si>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</si>
  <si>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</si>
  <si>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</si>
  <si>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</si>
  <si>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</si>
  <si>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</si>
  <si>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</si>
  <si>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管　理　・　運　営　主　体</t>
  </si>
  <si>
    <t>ＦＡＸ番号</t>
  </si>
  <si>
    <t>指定管理者</t>
  </si>
  <si>
    <t>庁内連絡会議の有無</t>
  </si>
  <si>
    <t>市(区)町村コード</t>
  </si>
  <si>
    <t>その他：平成　　年　  月　  日</t>
  </si>
  <si>
    <t>直　営</t>
  </si>
  <si>
    <t>調査時点コード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</si>
  <si>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</si>
  <si>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</si>
  <si>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</si>
  <si>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</si>
  <si>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岐阜県</t>
  </si>
  <si>
    <t>高山市</t>
  </si>
  <si>
    <t>市民活動推進課</t>
  </si>
  <si>
    <t>高山市男女共同参画推進条例</t>
  </si>
  <si>
    <t>第3次高山市男女共同参画基本計画</t>
  </si>
  <si>
    <t>羽島市</t>
  </si>
  <si>
    <t>生涯学習課</t>
  </si>
  <si>
    <t>羽島市男女共同参画プラン</t>
  </si>
  <si>
    <t>下呂市</t>
  </si>
  <si>
    <t>総合政策課</t>
  </si>
  <si>
    <t>下呂市男女共同参画プラン（第2次）</t>
  </si>
  <si>
    <t>海津市</t>
  </si>
  <si>
    <t>企画政策課</t>
  </si>
  <si>
    <t>海津市男女共同参画推進条例</t>
  </si>
  <si>
    <t>海津市男女共同参画プラン</t>
  </si>
  <si>
    <t>岐南町</t>
  </si>
  <si>
    <t>総務課</t>
  </si>
  <si>
    <t>岐南町男女共同参画プラン</t>
  </si>
  <si>
    <t>養老町</t>
  </si>
  <si>
    <t>養老町男女共同参画のまちづくり条例</t>
  </si>
  <si>
    <t>養老町男女共同参画プラン</t>
  </si>
  <si>
    <t>安八町</t>
  </si>
  <si>
    <t>地域政策課</t>
  </si>
  <si>
    <t>安八町男女共同参画プラン</t>
  </si>
  <si>
    <t>北方町</t>
  </si>
  <si>
    <t>富加町</t>
  </si>
  <si>
    <t>御嵩町</t>
  </si>
  <si>
    <t>企画課</t>
  </si>
  <si>
    <t>第2次御嵩町男女共同参画プラン</t>
  </si>
  <si>
    <t>東白川村</t>
  </si>
  <si>
    <t>土岐市</t>
  </si>
  <si>
    <t>土岐市男女共同参画プラン</t>
  </si>
  <si>
    <t>美濃市</t>
  </si>
  <si>
    <t>第2次男女共同参画いきいきプラン美濃</t>
  </si>
  <si>
    <t>飛騨市</t>
  </si>
  <si>
    <t>八百津町</t>
  </si>
  <si>
    <t>飛騨市男女共同参画基本計画</t>
  </si>
  <si>
    <t>岐阜市</t>
  </si>
  <si>
    <t>大垣市</t>
  </si>
  <si>
    <t>美濃加茂市</t>
  </si>
  <si>
    <t>輪之内町</t>
  </si>
  <si>
    <t>男女共同参画・文化課</t>
  </si>
  <si>
    <t>岐阜市男女共同参画推進条例</t>
  </si>
  <si>
    <t>岐阜市／生涯学習／女性／センター</t>
  </si>
  <si>
    <t>岐阜市橋本町1-10-23</t>
  </si>
  <si>
    <t>男女共同参画推進室</t>
  </si>
  <si>
    <t>大垣市男女共同参画推進条例</t>
  </si>
  <si>
    <t>第2次大垣市男女共同参画プラン</t>
  </si>
  <si>
    <t>男女共同参画サロン</t>
  </si>
  <si>
    <t>大垣市室本町5-51</t>
  </si>
  <si>
    <t>大垣市男女共同参画都市宣言</t>
  </si>
  <si>
    <t>中津川市</t>
  </si>
  <si>
    <t>少子化対策課</t>
  </si>
  <si>
    <t>なかつがわ男女共同参画プラン（第3次）</t>
  </si>
  <si>
    <t>多文化共生課</t>
  </si>
  <si>
    <t>第2次みのかも男女共同参画基本計画</t>
  </si>
  <si>
    <t>わのうちきらめきプラン</t>
  </si>
  <si>
    <t>可児市</t>
  </si>
  <si>
    <t>白川町</t>
  </si>
  <si>
    <t>教育課</t>
  </si>
  <si>
    <t>可児市だれもが輝く男女共同参画社会づくり条例</t>
  </si>
  <si>
    <t>可児市男女共同参画プラン2018</t>
  </si>
  <si>
    <t>可児市下恵土3433-139</t>
  </si>
  <si>
    <t>垂井町</t>
  </si>
  <si>
    <t>企画調整課</t>
  </si>
  <si>
    <t>垂井町男女共同参画プラン</t>
  </si>
  <si>
    <t>各務原市</t>
  </si>
  <si>
    <t>男女輝き推進室</t>
  </si>
  <si>
    <t>各務原市男女が輝く都市づくり条例</t>
  </si>
  <si>
    <t>第2次かかみがはら男女共同参画プラン</t>
  </si>
  <si>
    <t>男女が共に輝く都市かかみがはら宣言</t>
  </si>
  <si>
    <t>七宗町</t>
  </si>
  <si>
    <t>企画財政課</t>
  </si>
  <si>
    <t>瑞浪市</t>
  </si>
  <si>
    <t>市民協働課</t>
  </si>
  <si>
    <t>みずなみ男女共同参画プラン</t>
  </si>
  <si>
    <t>揖斐川町</t>
  </si>
  <si>
    <t>政策広報課</t>
  </si>
  <si>
    <t>郡上市</t>
  </si>
  <si>
    <t>郡上市男女共同参画プラン</t>
  </si>
  <si>
    <t>多治見市</t>
  </si>
  <si>
    <t>人権推進室</t>
  </si>
  <si>
    <t>多治見市男女共同参画推進条例</t>
  </si>
  <si>
    <t>第2次たじみ男女共同参画プラン</t>
  </si>
  <si>
    <t>多治見市豊岡町1-55</t>
  </si>
  <si>
    <t>山県市</t>
  </si>
  <si>
    <t>山県市男女共同参画プラン</t>
  </si>
  <si>
    <t>恵那市</t>
  </si>
  <si>
    <t>まちづくり推進課</t>
  </si>
  <si>
    <t>恵那市男女共同参画プラン</t>
  </si>
  <si>
    <t>瑞穂市</t>
  </si>
  <si>
    <t>瑞穂市男女共同参画基本計画</t>
  </si>
  <si>
    <t>本巣市</t>
  </si>
  <si>
    <t>本巣市男女共同参画プラン</t>
  </si>
  <si>
    <t>笠松町</t>
  </si>
  <si>
    <t>笠松町男女共同参画プラン</t>
  </si>
  <si>
    <t>関ヶ原町</t>
  </si>
  <si>
    <t>関ヶ原町男女共同参画プラン</t>
  </si>
  <si>
    <t>神戸町</t>
  </si>
  <si>
    <t>池田町</t>
  </si>
  <si>
    <t>社会教育課</t>
  </si>
  <si>
    <t>池田町男女共同参画プラン</t>
  </si>
  <si>
    <t>坂祝町</t>
  </si>
  <si>
    <t>白川村</t>
  </si>
  <si>
    <t>大野町</t>
  </si>
  <si>
    <t>総務広報課</t>
  </si>
  <si>
    <t>男女共同参画プランおおの（改訂版）</t>
  </si>
  <si>
    <t>関市</t>
  </si>
  <si>
    <t>川辺町</t>
  </si>
  <si>
    <t>第2次せき男女共同参画まちづくりプラン</t>
  </si>
  <si>
    <t>総務企画課</t>
  </si>
  <si>
    <t>うち</t>
  </si>
  <si>
    <t>第2次岐阜市男女共同参画基本計画</t>
  </si>
  <si>
    <t>ホームページ</t>
  </si>
  <si>
    <t>500-8521</t>
  </si>
  <si>
    <t>503-0911</t>
  </si>
  <si>
    <t>－</t>
  </si>
  <si>
    <t>○</t>
  </si>
  <si>
    <t>ほっと</t>
  </si>
  <si>
    <t>507-0034</t>
  </si>
  <si>
    <t>－</t>
  </si>
  <si>
    <t>509-0203</t>
  </si>
  <si>
    <t>－</t>
  </si>
  <si>
    <t>宣　　言　　名　　称</t>
  </si>
  <si>
    <t>市　（区）　長</t>
  </si>
  <si>
    <t>女
性
比
率 
（％）</t>
  </si>
  <si>
    <t>うち</t>
  </si>
  <si>
    <t>　（区）長数
女性副市</t>
  </si>
  <si>
    <t>女性副町村長数　　</t>
  </si>
  <si>
    <t>女性自治会長数</t>
  </si>
  <si>
    <t xml:space="preserve">うち
　女理
　性職
　管数
</t>
  </si>
  <si>
    <t>○</t>
  </si>
  <si>
    <t>平成26年度</t>
  </si>
  <si>
    <t>平成20年度</t>
  </si>
  <si>
    <t>平成22年度</t>
  </si>
  <si>
    <t>平成23年度</t>
  </si>
  <si>
    <t>平成24年度</t>
  </si>
  <si>
    <t>平成25年度</t>
  </si>
  <si>
    <t>平成27年度</t>
  </si>
  <si>
    <t>平成29年度</t>
  </si>
  <si>
    <t>平成30年度</t>
  </si>
  <si>
    <t>平成31年度</t>
  </si>
  <si>
    <t>H21年4月1日～H30年3月31日</t>
  </si>
  <si>
    <t>H20年4月1日～H25年3月31日</t>
  </si>
  <si>
    <t>H22年4月1日～H27年3月31日</t>
  </si>
  <si>
    <t>H20年4月1日～H30年3月31日</t>
  </si>
  <si>
    <t>H21年4月～H31年3月</t>
  </si>
  <si>
    <t>H21年4月1日～H28年3月31日</t>
  </si>
  <si>
    <t>H20年4月1日～H29年3月31日</t>
  </si>
  <si>
    <t>H16年4月1日～H26年3月31日</t>
  </si>
  <si>
    <t>H22年4月1日～H26年3月31日</t>
  </si>
  <si>
    <t>H19年4月1日～H27年3月31日</t>
  </si>
  <si>
    <t>H22年4月1日～H32年3月31日</t>
  </si>
  <si>
    <t>H19年4月1日～H24年3月31日</t>
  </si>
  <si>
    <t>H22年4月1日～H31年3月31日</t>
  </si>
  <si>
    <t>H18年4月1日～H28年3月31日</t>
  </si>
  <si>
    <t>H19年4月27日～H24年3月31日</t>
  </si>
  <si>
    <t>H21年4月1日～H26年3月31日</t>
  </si>
  <si>
    <t>H14年4月1日～H24年3月31日</t>
  </si>
  <si>
    <t>H15年4月1日～H25年3月31日</t>
  </si>
  <si>
    <t>H15年3月22日～H21年3月31日</t>
  </si>
  <si>
    <t>H13年4月1日～H23年3月31日</t>
  </si>
  <si>
    <t>(058)
268-1052</t>
  </si>
  <si>
    <t>(058)
268-1057</t>
  </si>
  <si>
    <t>(0572)
23-7022</t>
  </si>
  <si>
    <t>(0574)
62-1111</t>
  </si>
  <si>
    <t>(0574)
63-4406</t>
  </si>
  <si>
    <t>施設管理</t>
  </si>
  <si>
    <t>事業運営</t>
  </si>
  <si>
    <t>そ　の　他</t>
  </si>
  <si>
    <t xml:space="preserve"> </t>
  </si>
  <si>
    <t>男女共同参画に関する条例（可決済のもの）</t>
  </si>
  <si>
    <t>男 女 共 同 参 画 に 関 す る 宣 言（注１）</t>
  </si>
  <si>
    <t>国との共催
　　　(注２)</t>
  </si>
  <si>
    <t>http://www.ip.mirai.ne.jp/
~heartful/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</si>
</sst>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6"/>
      <name val="ＭＳ 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 diagonalUp="1">
      <left style="medium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7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2" borderId="15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32" borderId="17" xfId="0" applyFont="1" applyFill="1" applyBorder="1" applyAlignment="1">
      <alignment vertical="center" shrinkToFit="1"/>
    </xf>
    <xf numFmtId="0" fontId="2" fillId="32" borderId="15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wrapText="1"/>
    </xf>
    <xf numFmtId="0" fontId="2" fillId="32" borderId="16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2" borderId="10" xfId="0" applyFont="1" applyFill="1" applyBorder="1" applyAlignment="1" quotePrefix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6" xfId="0" applyFont="1" applyFill="1" applyBorder="1" applyAlignment="1" quotePrefix="1">
      <alignment horizontal="center" vertical="center" wrapText="1"/>
    </xf>
    <xf numFmtId="0" fontId="2" fillId="32" borderId="10" xfId="0" applyFont="1" applyFill="1" applyBorder="1" applyAlignment="1" quotePrefix="1">
      <alignment horizontal="center" vertical="center" wrapText="1"/>
    </xf>
    <xf numFmtId="0" fontId="2" fillId="32" borderId="16" xfId="0" applyFont="1" applyFill="1" applyBorder="1" applyAlignment="1">
      <alignment horizontal="left" vertical="center"/>
    </xf>
    <xf numFmtId="0" fontId="2" fillId="32" borderId="25" xfId="0" applyFont="1" applyFill="1" applyBorder="1" applyAlignment="1">
      <alignment vertical="center"/>
    </xf>
    <xf numFmtId="0" fontId="2" fillId="32" borderId="2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57" fontId="2" fillId="0" borderId="16" xfId="0" applyNumberFormat="1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shrinkToFit="1"/>
    </xf>
    <xf numFmtId="57" fontId="2" fillId="0" borderId="16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distributed" textRotation="255"/>
    </xf>
    <xf numFmtId="0" fontId="4" fillId="0" borderId="35" xfId="0" applyFont="1" applyFill="1" applyBorder="1" applyAlignment="1">
      <alignment horizontal="center" vertical="center" textRotation="255" wrapText="1"/>
    </xf>
    <xf numFmtId="0" fontId="4" fillId="0" borderId="35" xfId="0" applyFont="1" applyFill="1" applyBorder="1" applyAlignment="1">
      <alignment horizontal="center" vertical="top" textRotation="255" wrapText="1"/>
    </xf>
    <xf numFmtId="0" fontId="2" fillId="0" borderId="16" xfId="0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57" fontId="2" fillId="0" borderId="20" xfId="0" applyNumberFormat="1" applyFont="1" applyFill="1" applyBorder="1" applyAlignment="1">
      <alignment horizontal="center" vertical="center" shrinkToFit="1"/>
    </xf>
    <xf numFmtId="57" fontId="2" fillId="0" borderId="20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0" fontId="2" fillId="0" borderId="34" xfId="0" applyFont="1" applyFill="1" applyBorder="1" applyAlignment="1">
      <alignment vertical="top"/>
    </xf>
    <xf numFmtId="0" fontId="2" fillId="0" borderId="1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 textRotation="255" wrapText="1"/>
    </xf>
    <xf numFmtId="0" fontId="2" fillId="0" borderId="16" xfId="0" applyFont="1" applyFill="1" applyBorder="1" applyAlignment="1">
      <alignment vertical="top" wrapText="1"/>
    </xf>
    <xf numFmtId="188" fontId="2" fillId="0" borderId="16" xfId="0" applyNumberFormat="1" applyFont="1" applyFill="1" applyBorder="1" applyAlignment="1">
      <alignment horizontal="center" vertical="center"/>
    </xf>
    <xf numFmtId="188" fontId="2" fillId="0" borderId="17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188" fontId="2" fillId="0" borderId="4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188" fontId="2" fillId="0" borderId="45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188" fontId="2" fillId="0" borderId="48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88" fontId="2" fillId="0" borderId="32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32" borderId="56" xfId="0" applyNumberFormat="1" applyFont="1" applyFill="1" applyBorder="1" applyAlignment="1">
      <alignment horizontal="center" vertical="center"/>
    </xf>
    <xf numFmtId="0" fontId="2" fillId="32" borderId="5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38" fontId="2" fillId="0" borderId="60" xfId="49" applyFont="1" applyFill="1" applyBorder="1" applyAlignment="1">
      <alignment vertical="center"/>
    </xf>
    <xf numFmtId="191" fontId="2" fillId="0" borderId="16" xfId="49" applyNumberFormat="1" applyFont="1" applyFill="1" applyBorder="1" applyAlignment="1">
      <alignment vertical="center"/>
    </xf>
    <xf numFmtId="191" fontId="2" fillId="0" borderId="17" xfId="49" applyNumberFormat="1" applyFont="1" applyFill="1" applyBorder="1" applyAlignment="1">
      <alignment vertical="center"/>
    </xf>
    <xf numFmtId="191" fontId="2" fillId="0" borderId="54" xfId="49" applyNumberFormat="1" applyFont="1" applyFill="1" applyBorder="1" applyAlignment="1">
      <alignment vertical="center"/>
    </xf>
    <xf numFmtId="191" fontId="2" fillId="0" borderId="15" xfId="49" applyNumberFormat="1" applyFont="1" applyFill="1" applyBorder="1" applyAlignment="1">
      <alignment vertical="center"/>
    </xf>
    <xf numFmtId="191" fontId="2" fillId="0" borderId="22" xfId="49" applyNumberFormat="1" applyFont="1" applyFill="1" applyBorder="1" applyAlignment="1">
      <alignment vertical="center"/>
    </xf>
    <xf numFmtId="191" fontId="2" fillId="0" borderId="30" xfId="49" applyNumberFormat="1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2" fillId="0" borderId="32" xfId="49" applyFont="1" applyFill="1" applyBorder="1" applyAlignment="1">
      <alignment vertical="center"/>
    </xf>
    <xf numFmtId="38" fontId="2" fillId="0" borderId="54" xfId="49" applyFont="1" applyFill="1" applyBorder="1" applyAlignment="1">
      <alignment vertical="center" shrinkToFit="1"/>
    </xf>
    <xf numFmtId="38" fontId="2" fillId="0" borderId="19" xfId="49" applyFont="1" applyFill="1" applyBorder="1" applyAlignment="1">
      <alignment vertical="center"/>
    </xf>
    <xf numFmtId="38" fontId="2" fillId="0" borderId="61" xfId="49" applyFont="1" applyFill="1" applyBorder="1" applyAlignment="1">
      <alignment vertical="center"/>
    </xf>
    <xf numFmtId="38" fontId="2" fillId="0" borderId="62" xfId="49" applyFont="1" applyFill="1" applyBorder="1" applyAlignment="1">
      <alignment vertical="center"/>
    </xf>
    <xf numFmtId="38" fontId="2" fillId="0" borderId="63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191" fontId="2" fillId="0" borderId="53" xfId="49" applyNumberFormat="1" applyFont="1" applyFill="1" applyBorder="1" applyAlignment="1">
      <alignment vertical="center"/>
    </xf>
    <xf numFmtId="191" fontId="2" fillId="0" borderId="64" xfId="49" applyNumberFormat="1" applyFont="1" applyFill="1" applyBorder="1" applyAlignment="1">
      <alignment vertical="center"/>
    </xf>
    <xf numFmtId="191" fontId="2" fillId="0" borderId="65" xfId="49" applyNumberFormat="1" applyFont="1" applyFill="1" applyBorder="1" applyAlignment="1">
      <alignment vertical="center"/>
    </xf>
    <xf numFmtId="191" fontId="2" fillId="0" borderId="66" xfId="49" applyNumberFormat="1" applyFont="1" applyFill="1" applyBorder="1" applyAlignment="1">
      <alignment vertical="center"/>
    </xf>
    <xf numFmtId="191" fontId="2" fillId="0" borderId="67" xfId="49" applyNumberFormat="1" applyFont="1" applyFill="1" applyBorder="1" applyAlignment="1">
      <alignment vertical="center"/>
    </xf>
    <xf numFmtId="191" fontId="2" fillId="0" borderId="30" xfId="49" applyNumberFormat="1" applyFont="1" applyFill="1" applyBorder="1" applyAlignment="1">
      <alignment vertical="center" shrinkToFit="1"/>
    </xf>
    <xf numFmtId="191" fontId="2" fillId="0" borderId="41" xfId="49" applyNumberFormat="1" applyFont="1" applyFill="1" applyBorder="1" applyAlignment="1">
      <alignment vertical="center"/>
    </xf>
    <xf numFmtId="191" fontId="2" fillId="0" borderId="68" xfId="49" applyNumberFormat="1" applyFont="1" applyFill="1" applyBorder="1" applyAlignment="1">
      <alignment vertical="center"/>
    </xf>
    <xf numFmtId="191" fontId="2" fillId="0" borderId="10" xfId="49" applyNumberFormat="1" applyFont="1" applyFill="1" applyBorder="1" applyAlignment="1">
      <alignment vertical="center"/>
    </xf>
    <xf numFmtId="191" fontId="2" fillId="0" borderId="21" xfId="49" applyNumberFormat="1" applyFont="1" applyFill="1" applyBorder="1" applyAlignment="1">
      <alignment vertical="center"/>
    </xf>
    <xf numFmtId="191" fontId="2" fillId="0" borderId="52" xfId="49" applyNumberFormat="1" applyFont="1" applyFill="1" applyBorder="1" applyAlignment="1">
      <alignment vertical="center"/>
    </xf>
    <xf numFmtId="191" fontId="2" fillId="0" borderId="69" xfId="49" applyNumberFormat="1" applyFont="1" applyFill="1" applyBorder="1" applyAlignment="1">
      <alignment vertical="center"/>
    </xf>
    <xf numFmtId="191" fontId="2" fillId="0" borderId="70" xfId="49" applyNumberFormat="1" applyFont="1" applyFill="1" applyBorder="1" applyAlignment="1">
      <alignment vertical="center"/>
    </xf>
    <xf numFmtId="191" fontId="2" fillId="0" borderId="45" xfId="49" applyNumberFormat="1" applyFont="1" applyFill="1" applyBorder="1" applyAlignment="1">
      <alignment vertical="center"/>
    </xf>
    <xf numFmtId="191" fontId="2" fillId="0" borderId="48" xfId="49" applyNumberFormat="1" applyFont="1" applyFill="1" applyBorder="1" applyAlignment="1">
      <alignment vertical="center"/>
    </xf>
    <xf numFmtId="191" fontId="2" fillId="0" borderId="33" xfId="49" applyNumberFormat="1" applyFont="1" applyFill="1" applyBorder="1" applyAlignment="1">
      <alignment vertical="center"/>
    </xf>
    <xf numFmtId="0" fontId="2" fillId="32" borderId="16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72" xfId="0" applyFont="1" applyFill="1" applyBorder="1" applyAlignment="1">
      <alignment horizontal="center" vertical="distributed" textRotation="255"/>
    </xf>
    <xf numFmtId="0" fontId="2" fillId="0" borderId="71" xfId="0" applyFont="1" applyFill="1" applyBorder="1" applyAlignment="1">
      <alignment horizontal="center" vertical="distributed" textRotation="255" shrinkToFit="1"/>
    </xf>
    <xf numFmtId="0" fontId="2" fillId="0" borderId="28" xfId="0" applyFont="1" applyFill="1" applyBorder="1" applyAlignment="1">
      <alignment horizontal="center" vertical="distributed" textRotation="255" shrinkToFit="1"/>
    </xf>
    <xf numFmtId="0" fontId="2" fillId="0" borderId="72" xfId="0" applyFont="1" applyFill="1" applyBorder="1" applyAlignment="1">
      <alignment horizontal="center" vertical="distributed" textRotation="255" shrinkToFit="1"/>
    </xf>
    <xf numFmtId="0" fontId="2" fillId="0" borderId="73" xfId="0" applyFont="1" applyFill="1" applyBorder="1" applyAlignment="1">
      <alignment horizontal="center" vertical="distributed" textRotation="255" shrinkToFit="1"/>
    </xf>
    <xf numFmtId="0" fontId="2" fillId="0" borderId="74" xfId="0" applyFont="1" applyFill="1" applyBorder="1" applyAlignment="1">
      <alignment horizontal="center" vertical="distributed" textRotation="255" shrinkToFit="1"/>
    </xf>
    <xf numFmtId="0" fontId="2" fillId="0" borderId="27" xfId="0" applyFont="1" applyFill="1" applyBorder="1" applyAlignment="1">
      <alignment horizontal="center" vertical="distributed" textRotation="255" shrinkToFit="1"/>
    </xf>
    <xf numFmtId="0" fontId="2" fillId="0" borderId="73" xfId="0" applyFont="1" applyFill="1" applyBorder="1" applyAlignment="1">
      <alignment horizontal="center" vertical="center" textRotation="255" shrinkToFit="1"/>
    </xf>
    <xf numFmtId="0" fontId="2" fillId="0" borderId="74" xfId="0" applyFont="1" applyFill="1" applyBorder="1" applyAlignment="1">
      <alignment horizontal="center" vertical="center" textRotation="255" shrinkToFit="1"/>
    </xf>
    <xf numFmtId="0" fontId="2" fillId="0" borderId="27" xfId="0" applyFont="1" applyFill="1" applyBorder="1" applyAlignment="1">
      <alignment horizontal="center" vertical="center" textRotation="255" shrinkToFit="1"/>
    </xf>
    <xf numFmtId="0" fontId="2" fillId="0" borderId="7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distributed" textRotation="255"/>
    </xf>
    <xf numFmtId="0" fontId="0" fillId="0" borderId="74" xfId="0" applyFill="1" applyBorder="1" applyAlignment="1">
      <alignment horizontal="center" vertical="distributed" textRotation="255"/>
    </xf>
    <xf numFmtId="0" fontId="0" fillId="0" borderId="27" xfId="0" applyFill="1" applyBorder="1" applyAlignment="1">
      <alignment horizontal="center" vertical="distributed" textRotation="255"/>
    </xf>
    <xf numFmtId="0" fontId="2" fillId="0" borderId="71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center" vertical="center" textRotation="255" shrinkToFit="1"/>
    </xf>
    <xf numFmtId="0" fontId="2" fillId="0" borderId="72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5" fillId="0" borderId="49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4" fillId="32" borderId="80" xfId="0" applyFont="1" applyFill="1" applyBorder="1" applyAlignment="1">
      <alignment horizontal="center" vertical="center" wrapText="1"/>
    </xf>
    <xf numFmtId="0" fontId="4" fillId="32" borderId="81" xfId="0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77" xfId="0" applyFont="1" applyFill="1" applyBorder="1" applyAlignment="1">
      <alignment horizontal="center" vertical="center" wrapText="1"/>
    </xf>
    <xf numFmtId="0" fontId="2" fillId="32" borderId="78" xfId="0" applyFont="1" applyFill="1" applyBorder="1" applyAlignment="1">
      <alignment horizontal="center" vertical="center" wrapText="1"/>
    </xf>
    <xf numFmtId="0" fontId="2" fillId="32" borderId="7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horizontal="center" vertical="distributed" textRotation="255"/>
    </xf>
    <xf numFmtId="0" fontId="2" fillId="0" borderId="72" xfId="0" applyFont="1" applyBorder="1" applyAlignment="1">
      <alignment horizontal="center" vertical="distributed" textRotation="255"/>
    </xf>
    <xf numFmtId="0" fontId="2" fillId="0" borderId="73" xfId="0" applyFont="1" applyBorder="1" applyAlignment="1">
      <alignment horizontal="center" vertical="center" textRotation="255" shrinkToFit="1"/>
    </xf>
    <xf numFmtId="0" fontId="2" fillId="0" borderId="74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32" borderId="71" xfId="0" applyFont="1" applyFill="1" applyBorder="1" applyAlignment="1">
      <alignment horizontal="center" vertical="distributed" textRotation="255"/>
    </xf>
    <xf numFmtId="0" fontId="2" fillId="32" borderId="28" xfId="0" applyFont="1" applyFill="1" applyBorder="1" applyAlignment="1">
      <alignment horizontal="center" vertical="distributed" textRotation="255"/>
    </xf>
    <xf numFmtId="0" fontId="2" fillId="32" borderId="72" xfId="0" applyFont="1" applyFill="1" applyBorder="1" applyAlignment="1">
      <alignment horizontal="center" vertical="distributed" textRotation="255"/>
    </xf>
    <xf numFmtId="0" fontId="2" fillId="32" borderId="73" xfId="0" applyFont="1" applyFill="1" applyBorder="1" applyAlignment="1">
      <alignment horizontal="center" vertical="distributed" textRotation="255"/>
    </xf>
    <xf numFmtId="0" fontId="2" fillId="32" borderId="74" xfId="0" applyFont="1" applyFill="1" applyBorder="1" applyAlignment="1">
      <alignment horizontal="center" vertical="distributed" textRotation="255"/>
    </xf>
    <xf numFmtId="0" fontId="2" fillId="32" borderId="27" xfId="0" applyFont="1" applyFill="1" applyBorder="1" applyAlignment="1">
      <alignment horizontal="center" vertical="distributed" textRotation="255"/>
    </xf>
    <xf numFmtId="0" fontId="5" fillId="0" borderId="59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distributed" textRotation="255" wrapText="1"/>
    </xf>
    <xf numFmtId="0" fontId="4" fillId="0" borderId="27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distributed" textRotation="255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84" xfId="0" applyFont="1" applyFill="1" applyBorder="1" applyAlignment="1">
      <alignment horizontal="center" vertical="distributed" textRotation="255"/>
    </xf>
    <xf numFmtId="0" fontId="2" fillId="0" borderId="8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85" xfId="0" applyFont="1" applyFill="1" applyBorder="1" applyAlignment="1">
      <alignment horizontal="center" vertical="distributed" textRotation="255"/>
    </xf>
    <xf numFmtId="0" fontId="2" fillId="0" borderId="86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/>
    </xf>
    <xf numFmtId="58" fontId="13" fillId="0" borderId="30" xfId="0" applyNumberFormat="1" applyFont="1" applyFill="1" applyBorder="1" applyAlignment="1">
      <alignment horizontal="center" vertical="center"/>
    </xf>
    <xf numFmtId="58" fontId="13" fillId="0" borderId="55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vertical="center" textRotation="255"/>
    </xf>
    <xf numFmtId="0" fontId="2" fillId="0" borderId="88" xfId="0" applyFont="1" applyFill="1" applyBorder="1" applyAlignment="1">
      <alignment vertical="center" textRotation="255"/>
    </xf>
    <xf numFmtId="0" fontId="2" fillId="0" borderId="12" xfId="0" applyFont="1" applyFill="1" applyBorder="1" applyAlignment="1">
      <alignment vertical="center" textRotation="255"/>
    </xf>
    <xf numFmtId="0" fontId="2" fillId="0" borderId="7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vertical="center" textRotation="255" wrapText="1"/>
    </xf>
    <xf numFmtId="0" fontId="2" fillId="0" borderId="88" xfId="0" applyFont="1" applyFill="1" applyBorder="1" applyAlignment="1">
      <alignment vertical="center" textRotation="255" wrapText="1"/>
    </xf>
    <xf numFmtId="0" fontId="2" fillId="0" borderId="12" xfId="0" applyFont="1" applyFill="1" applyBorder="1" applyAlignment="1">
      <alignment vertical="center" textRotation="255" wrapText="1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55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distributed" vertical="distributed" textRotation="255"/>
    </xf>
    <xf numFmtId="0" fontId="2" fillId="0" borderId="28" xfId="0" applyFont="1" applyFill="1" applyBorder="1" applyAlignment="1">
      <alignment horizontal="distributed" vertical="distributed" textRotation="255"/>
    </xf>
    <xf numFmtId="0" fontId="2" fillId="0" borderId="72" xfId="0" applyFont="1" applyFill="1" applyBorder="1" applyAlignment="1">
      <alignment horizontal="distributed" vertical="distributed" textRotation="255"/>
    </xf>
    <xf numFmtId="0" fontId="2" fillId="0" borderId="73" xfId="0" applyFont="1" applyFill="1" applyBorder="1" applyAlignment="1">
      <alignment horizontal="distributed" vertical="distributed" textRotation="255"/>
    </xf>
    <xf numFmtId="0" fontId="2" fillId="0" borderId="74" xfId="0" applyFont="1" applyFill="1" applyBorder="1" applyAlignment="1">
      <alignment horizontal="distributed" vertical="distributed" textRotation="255"/>
    </xf>
    <xf numFmtId="0" fontId="2" fillId="0" borderId="27" xfId="0" applyFont="1" applyFill="1" applyBorder="1" applyAlignment="1">
      <alignment horizontal="distributed" vertical="distributed" textRotation="255"/>
    </xf>
    <xf numFmtId="0" fontId="2" fillId="0" borderId="8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29" xfId="0" applyFont="1" applyFill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49" customWidth="1"/>
    <col min="2" max="2" width="3.625" style="49" customWidth="1"/>
    <col min="3" max="3" width="7.625" style="49" customWidth="1"/>
    <col min="4" max="4" width="10.625" style="49" customWidth="1"/>
    <col min="5" max="5" width="20.625" style="49" customWidth="1"/>
    <col min="6" max="9" width="3.375" style="50" customWidth="1"/>
    <col min="10" max="10" width="30.625" style="49" customWidth="1"/>
    <col min="11" max="12" width="8.625" style="49" customWidth="1"/>
    <col min="13" max="13" width="3.375" style="50" customWidth="1"/>
    <col min="14" max="14" width="32.625" style="49" customWidth="1"/>
    <col min="15" max="15" width="20.625" style="49" customWidth="1"/>
    <col min="16" max="16" width="3.375" style="50" customWidth="1"/>
    <col min="17" max="19" width="9.00390625" style="51" customWidth="1"/>
    <col min="20" max="16384" width="9.00390625" style="49" customWidth="1"/>
  </cols>
  <sheetData>
    <row r="1" spans="1:7" ht="16.5" customHeight="1" thickBot="1">
      <c r="A1" s="48" t="s">
        <v>14</v>
      </c>
      <c r="B1" s="48"/>
      <c r="G1" s="50" t="s">
        <v>244</v>
      </c>
    </row>
    <row r="2" spans="1:16" ht="22.5" customHeight="1" thickBot="1">
      <c r="A2" s="52" t="s">
        <v>19</v>
      </c>
      <c r="O2" s="253" t="s">
        <v>74</v>
      </c>
      <c r="P2" s="254"/>
    </row>
    <row r="3" ht="9.75" customHeight="1" thickBot="1"/>
    <row r="4" spans="1:16" s="53" customFormat="1" ht="31.5" customHeight="1">
      <c r="A4" s="226" t="s">
        <v>27</v>
      </c>
      <c r="B4" s="235" t="s">
        <v>66</v>
      </c>
      <c r="C4" s="229" t="s">
        <v>52</v>
      </c>
      <c r="D4" s="232" t="s">
        <v>18</v>
      </c>
      <c r="E4" s="238" t="s">
        <v>53</v>
      </c>
      <c r="F4" s="250" t="s">
        <v>54</v>
      </c>
      <c r="G4" s="241" t="s">
        <v>55</v>
      </c>
      <c r="H4" s="244" t="s">
        <v>65</v>
      </c>
      <c r="I4" s="232" t="s">
        <v>56</v>
      </c>
      <c r="J4" s="255" t="s">
        <v>245</v>
      </c>
      <c r="K4" s="256"/>
      <c r="L4" s="256"/>
      <c r="M4" s="257"/>
      <c r="N4" s="255" t="s">
        <v>70</v>
      </c>
      <c r="O4" s="256"/>
      <c r="P4" s="257"/>
    </row>
    <row r="5" spans="1:16" s="55" customFormat="1" ht="18" customHeight="1">
      <c r="A5" s="227"/>
      <c r="B5" s="236"/>
      <c r="C5" s="230"/>
      <c r="D5" s="233"/>
      <c r="E5" s="239"/>
      <c r="F5" s="251"/>
      <c r="G5" s="242"/>
      <c r="H5" s="245"/>
      <c r="I5" s="233"/>
      <c r="J5" s="247" t="s">
        <v>7</v>
      </c>
      <c r="K5" s="248"/>
      <c r="L5" s="249"/>
      <c r="M5" s="54" t="s">
        <v>8</v>
      </c>
      <c r="N5" s="247" t="s">
        <v>9</v>
      </c>
      <c r="O5" s="249"/>
      <c r="P5" s="54" t="s">
        <v>8</v>
      </c>
    </row>
    <row r="6" spans="1:16" s="53" customFormat="1" ht="60" customHeight="1">
      <c r="A6" s="228"/>
      <c r="B6" s="237"/>
      <c r="C6" s="231"/>
      <c r="D6" s="234"/>
      <c r="E6" s="240"/>
      <c r="F6" s="252"/>
      <c r="G6" s="243"/>
      <c r="H6" s="246"/>
      <c r="I6" s="234"/>
      <c r="J6" s="56" t="s">
        <v>57</v>
      </c>
      <c r="K6" s="57" t="s">
        <v>3</v>
      </c>
      <c r="L6" s="57" t="s">
        <v>4</v>
      </c>
      <c r="M6" s="47" t="s">
        <v>58</v>
      </c>
      <c r="N6" s="58" t="s">
        <v>59</v>
      </c>
      <c r="O6" s="59" t="s">
        <v>26</v>
      </c>
      <c r="P6" s="47" t="s">
        <v>58</v>
      </c>
    </row>
    <row r="7" spans="1:19" s="87" customFormat="1" ht="15" customHeight="1">
      <c r="A7" s="148">
        <v>21</v>
      </c>
      <c r="B7" s="71">
        <v>201</v>
      </c>
      <c r="C7" s="60" t="s">
        <v>74</v>
      </c>
      <c r="D7" s="62" t="s">
        <v>111</v>
      </c>
      <c r="E7" s="63" t="s">
        <v>115</v>
      </c>
      <c r="F7" s="153">
        <v>1</v>
      </c>
      <c r="G7" s="71">
        <v>1</v>
      </c>
      <c r="H7" s="148">
        <v>1</v>
      </c>
      <c r="I7" s="71">
        <v>1</v>
      </c>
      <c r="J7" s="65" t="s">
        <v>116</v>
      </c>
      <c r="K7" s="66">
        <v>37435</v>
      </c>
      <c r="L7" s="66">
        <v>37435</v>
      </c>
      <c r="M7" s="71"/>
      <c r="N7" s="67" t="s">
        <v>186</v>
      </c>
      <c r="O7" s="68" t="s">
        <v>216</v>
      </c>
      <c r="P7" s="71"/>
      <c r="Q7" s="86"/>
      <c r="R7" s="86"/>
      <c r="S7" s="86"/>
    </row>
    <row r="8" spans="1:19" s="87" customFormat="1" ht="15" customHeight="1">
      <c r="A8" s="148">
        <v>21</v>
      </c>
      <c r="B8" s="71">
        <v>202</v>
      </c>
      <c r="C8" s="60" t="s">
        <v>74</v>
      </c>
      <c r="D8" s="62" t="s">
        <v>112</v>
      </c>
      <c r="E8" s="69" t="s">
        <v>119</v>
      </c>
      <c r="F8" s="153">
        <v>1</v>
      </c>
      <c r="G8" s="71">
        <v>1</v>
      </c>
      <c r="H8" s="148">
        <v>1</v>
      </c>
      <c r="I8" s="71">
        <v>1</v>
      </c>
      <c r="J8" s="65" t="s">
        <v>120</v>
      </c>
      <c r="K8" s="66">
        <v>37712</v>
      </c>
      <c r="L8" s="66">
        <v>37712</v>
      </c>
      <c r="M8" s="71"/>
      <c r="N8" s="67" t="s">
        <v>121</v>
      </c>
      <c r="O8" s="68" t="s">
        <v>217</v>
      </c>
      <c r="P8" s="71"/>
      <c r="Q8" s="86"/>
      <c r="R8" s="86"/>
      <c r="S8" s="86"/>
    </row>
    <row r="9" spans="1:19" s="87" customFormat="1" ht="15" customHeight="1">
      <c r="A9" s="148">
        <v>21</v>
      </c>
      <c r="B9" s="71">
        <v>203</v>
      </c>
      <c r="C9" s="60" t="s">
        <v>74</v>
      </c>
      <c r="D9" s="70" t="s">
        <v>75</v>
      </c>
      <c r="E9" s="63" t="s">
        <v>76</v>
      </c>
      <c r="F9" s="153">
        <v>1</v>
      </c>
      <c r="G9" s="71">
        <v>2</v>
      </c>
      <c r="H9" s="148">
        <v>1</v>
      </c>
      <c r="I9" s="71">
        <v>1</v>
      </c>
      <c r="J9" s="65" t="s">
        <v>77</v>
      </c>
      <c r="K9" s="66">
        <v>37615</v>
      </c>
      <c r="L9" s="66">
        <v>37712</v>
      </c>
      <c r="M9" s="71"/>
      <c r="N9" s="67" t="s">
        <v>78</v>
      </c>
      <c r="O9" s="72" t="s">
        <v>218</v>
      </c>
      <c r="P9" s="71"/>
      <c r="Q9" s="86"/>
      <c r="R9" s="86"/>
      <c r="S9" s="86"/>
    </row>
    <row r="10" spans="1:19" s="87" customFormat="1" ht="15" customHeight="1">
      <c r="A10" s="148">
        <v>21</v>
      </c>
      <c r="B10" s="71">
        <v>204</v>
      </c>
      <c r="C10" s="60" t="s">
        <v>74</v>
      </c>
      <c r="D10" s="70" t="s">
        <v>154</v>
      </c>
      <c r="E10" s="63" t="s">
        <v>155</v>
      </c>
      <c r="F10" s="153">
        <v>1</v>
      </c>
      <c r="G10" s="71">
        <v>2</v>
      </c>
      <c r="H10" s="148">
        <v>1</v>
      </c>
      <c r="I10" s="71">
        <v>1</v>
      </c>
      <c r="J10" s="65" t="s">
        <v>156</v>
      </c>
      <c r="K10" s="66">
        <v>38530</v>
      </c>
      <c r="L10" s="66">
        <v>38534</v>
      </c>
      <c r="M10" s="71"/>
      <c r="N10" s="65" t="s">
        <v>157</v>
      </c>
      <c r="O10" s="68" t="s">
        <v>219</v>
      </c>
      <c r="P10" s="71"/>
      <c r="Q10" s="86"/>
      <c r="R10" s="86"/>
      <c r="S10" s="86"/>
    </row>
    <row r="11" spans="1:19" s="87" customFormat="1" ht="15" customHeight="1">
      <c r="A11" s="148">
        <v>21</v>
      </c>
      <c r="B11" s="71">
        <v>205</v>
      </c>
      <c r="C11" s="60" t="s">
        <v>74</v>
      </c>
      <c r="D11" s="70" t="s">
        <v>181</v>
      </c>
      <c r="E11" s="63" t="s">
        <v>162</v>
      </c>
      <c r="F11" s="153">
        <v>1</v>
      </c>
      <c r="G11" s="71">
        <v>2</v>
      </c>
      <c r="H11" s="148">
        <v>1</v>
      </c>
      <c r="I11" s="71">
        <v>1</v>
      </c>
      <c r="J11" s="65"/>
      <c r="K11" s="73"/>
      <c r="L11" s="73"/>
      <c r="M11" s="71">
        <v>0</v>
      </c>
      <c r="N11" s="65" t="s">
        <v>183</v>
      </c>
      <c r="O11" s="68" t="s">
        <v>220</v>
      </c>
      <c r="P11" s="71"/>
      <c r="Q11" s="86"/>
      <c r="R11" s="86"/>
      <c r="S11" s="86"/>
    </row>
    <row r="12" spans="1:19" s="87" customFormat="1" ht="15" customHeight="1">
      <c r="A12" s="148">
        <v>21</v>
      </c>
      <c r="B12" s="71">
        <v>206</v>
      </c>
      <c r="C12" s="60" t="s">
        <v>74</v>
      </c>
      <c r="D12" s="70" t="s">
        <v>125</v>
      </c>
      <c r="E12" s="63" t="s">
        <v>126</v>
      </c>
      <c r="F12" s="153">
        <v>1</v>
      </c>
      <c r="G12" s="71">
        <v>2</v>
      </c>
      <c r="H12" s="148">
        <v>1</v>
      </c>
      <c r="I12" s="71">
        <v>1</v>
      </c>
      <c r="J12" s="65"/>
      <c r="K12" s="73"/>
      <c r="L12" s="73"/>
      <c r="M12" s="71">
        <v>3</v>
      </c>
      <c r="N12" s="65" t="s">
        <v>127</v>
      </c>
      <c r="O12" s="68" t="s">
        <v>221</v>
      </c>
      <c r="P12" s="71"/>
      <c r="Q12" s="86"/>
      <c r="R12" s="86"/>
      <c r="S12" s="86"/>
    </row>
    <row r="13" spans="1:19" s="87" customFormat="1" ht="15" customHeight="1">
      <c r="A13" s="148">
        <v>21</v>
      </c>
      <c r="B13" s="71">
        <v>207</v>
      </c>
      <c r="C13" s="60" t="s">
        <v>74</v>
      </c>
      <c r="D13" s="70" t="s">
        <v>106</v>
      </c>
      <c r="E13" s="63" t="s">
        <v>83</v>
      </c>
      <c r="F13" s="153">
        <v>1</v>
      </c>
      <c r="G13" s="71">
        <v>2</v>
      </c>
      <c r="H13" s="148">
        <v>1</v>
      </c>
      <c r="I13" s="71">
        <v>1</v>
      </c>
      <c r="J13" s="65"/>
      <c r="K13" s="73"/>
      <c r="L13" s="73"/>
      <c r="M13" s="71">
        <v>0</v>
      </c>
      <c r="N13" s="65" t="s">
        <v>107</v>
      </c>
      <c r="O13" s="68" t="s">
        <v>222</v>
      </c>
      <c r="P13" s="71"/>
      <c r="Q13" s="86"/>
      <c r="R13" s="86"/>
      <c r="S13" s="86"/>
    </row>
    <row r="14" spans="1:19" s="87" customFormat="1" ht="15" customHeight="1">
      <c r="A14" s="148">
        <v>21</v>
      </c>
      <c r="B14" s="71">
        <v>208</v>
      </c>
      <c r="C14" s="60" t="s">
        <v>74</v>
      </c>
      <c r="D14" s="70" t="s">
        <v>147</v>
      </c>
      <c r="E14" s="63" t="s">
        <v>148</v>
      </c>
      <c r="F14" s="153">
        <v>1</v>
      </c>
      <c r="G14" s="71">
        <v>2</v>
      </c>
      <c r="H14" s="148">
        <v>1</v>
      </c>
      <c r="I14" s="71">
        <v>1</v>
      </c>
      <c r="J14" s="65"/>
      <c r="K14" s="73"/>
      <c r="L14" s="73"/>
      <c r="M14" s="71">
        <v>0</v>
      </c>
      <c r="N14" s="65" t="s">
        <v>149</v>
      </c>
      <c r="O14" s="68" t="s">
        <v>223</v>
      </c>
      <c r="P14" s="71"/>
      <c r="Q14" s="86"/>
      <c r="R14" s="86"/>
      <c r="S14" s="86"/>
    </row>
    <row r="15" spans="1:19" s="87" customFormat="1" ht="15" customHeight="1">
      <c r="A15" s="148">
        <v>21</v>
      </c>
      <c r="B15" s="71">
        <v>209</v>
      </c>
      <c r="C15" s="60" t="s">
        <v>74</v>
      </c>
      <c r="D15" s="70" t="s">
        <v>79</v>
      </c>
      <c r="E15" s="63" t="s">
        <v>80</v>
      </c>
      <c r="F15" s="153">
        <v>2</v>
      </c>
      <c r="G15" s="71">
        <v>2</v>
      </c>
      <c r="H15" s="148">
        <v>1</v>
      </c>
      <c r="I15" s="71">
        <v>1</v>
      </c>
      <c r="J15" s="65"/>
      <c r="K15" s="66"/>
      <c r="L15" s="66"/>
      <c r="M15" s="71">
        <v>0</v>
      </c>
      <c r="N15" s="65" t="s">
        <v>81</v>
      </c>
      <c r="O15" s="72" t="s">
        <v>224</v>
      </c>
      <c r="P15" s="71"/>
      <c r="Q15" s="86"/>
      <c r="R15" s="86"/>
      <c r="S15" s="86"/>
    </row>
    <row r="16" spans="1:19" s="87" customFormat="1" ht="15" customHeight="1">
      <c r="A16" s="148">
        <v>21</v>
      </c>
      <c r="B16" s="71">
        <v>210</v>
      </c>
      <c r="C16" s="60" t="s">
        <v>74</v>
      </c>
      <c r="D16" s="70" t="s">
        <v>161</v>
      </c>
      <c r="E16" s="63" t="s">
        <v>162</v>
      </c>
      <c r="F16" s="153">
        <v>1</v>
      </c>
      <c r="G16" s="71">
        <v>2</v>
      </c>
      <c r="H16" s="148">
        <v>1</v>
      </c>
      <c r="I16" s="71">
        <v>0</v>
      </c>
      <c r="J16" s="65"/>
      <c r="K16" s="73"/>
      <c r="L16" s="73"/>
      <c r="M16" s="71">
        <v>0</v>
      </c>
      <c r="N16" s="65" t="s">
        <v>163</v>
      </c>
      <c r="O16" s="68" t="s">
        <v>225</v>
      </c>
      <c r="P16" s="71"/>
      <c r="Q16" s="86"/>
      <c r="R16" s="86"/>
      <c r="S16" s="86"/>
    </row>
    <row r="17" spans="1:19" s="87" customFormat="1" ht="15" customHeight="1">
      <c r="A17" s="148">
        <v>21</v>
      </c>
      <c r="B17" s="71">
        <v>211</v>
      </c>
      <c r="C17" s="60" t="s">
        <v>74</v>
      </c>
      <c r="D17" s="70" t="s">
        <v>113</v>
      </c>
      <c r="E17" s="63" t="s">
        <v>128</v>
      </c>
      <c r="F17" s="153">
        <v>1</v>
      </c>
      <c r="G17" s="71">
        <v>2</v>
      </c>
      <c r="H17" s="148">
        <v>0</v>
      </c>
      <c r="I17" s="71">
        <v>1</v>
      </c>
      <c r="J17" s="65"/>
      <c r="K17" s="73"/>
      <c r="L17" s="73"/>
      <c r="M17" s="71">
        <v>2</v>
      </c>
      <c r="N17" s="65" t="s">
        <v>129</v>
      </c>
      <c r="O17" s="68" t="s">
        <v>226</v>
      </c>
      <c r="P17" s="71"/>
      <c r="Q17" s="86"/>
      <c r="R17" s="86"/>
      <c r="S17" s="86"/>
    </row>
    <row r="18" spans="1:19" s="87" customFormat="1" ht="15" customHeight="1">
      <c r="A18" s="148">
        <v>21</v>
      </c>
      <c r="B18" s="71">
        <v>212</v>
      </c>
      <c r="C18" s="60" t="s">
        <v>74</v>
      </c>
      <c r="D18" s="70" t="s">
        <v>104</v>
      </c>
      <c r="E18" s="63" t="s">
        <v>83</v>
      </c>
      <c r="F18" s="153">
        <v>1</v>
      </c>
      <c r="G18" s="71">
        <v>2</v>
      </c>
      <c r="H18" s="148">
        <v>1</v>
      </c>
      <c r="I18" s="71">
        <v>1</v>
      </c>
      <c r="J18" s="65"/>
      <c r="K18" s="73"/>
      <c r="L18" s="73"/>
      <c r="M18" s="71">
        <v>2</v>
      </c>
      <c r="N18" s="65" t="s">
        <v>105</v>
      </c>
      <c r="O18" s="68" t="s">
        <v>223</v>
      </c>
      <c r="P18" s="71"/>
      <c r="Q18" s="86"/>
      <c r="R18" s="86"/>
      <c r="S18" s="86"/>
    </row>
    <row r="19" spans="1:19" s="87" customFormat="1" ht="15" customHeight="1">
      <c r="A19" s="148">
        <v>21</v>
      </c>
      <c r="B19" s="71">
        <v>213</v>
      </c>
      <c r="C19" s="60" t="s">
        <v>74</v>
      </c>
      <c r="D19" s="70" t="s">
        <v>140</v>
      </c>
      <c r="E19" s="63" t="s">
        <v>141</v>
      </c>
      <c r="F19" s="153">
        <v>1</v>
      </c>
      <c r="G19" s="71">
        <v>1</v>
      </c>
      <c r="H19" s="148">
        <v>1</v>
      </c>
      <c r="I19" s="71">
        <v>1</v>
      </c>
      <c r="J19" s="65" t="s">
        <v>142</v>
      </c>
      <c r="K19" s="66">
        <v>38442</v>
      </c>
      <c r="L19" s="66">
        <v>38443</v>
      </c>
      <c r="M19" s="71"/>
      <c r="N19" s="65" t="s">
        <v>143</v>
      </c>
      <c r="O19" s="68" t="s">
        <v>218</v>
      </c>
      <c r="P19" s="71"/>
      <c r="Q19" s="86"/>
      <c r="R19" s="86"/>
      <c r="S19" s="86"/>
    </row>
    <row r="20" spans="1:19" s="87" customFormat="1" ht="30" customHeight="1">
      <c r="A20" s="148">
        <v>21</v>
      </c>
      <c r="B20" s="71">
        <v>214</v>
      </c>
      <c r="C20" s="60" t="s">
        <v>74</v>
      </c>
      <c r="D20" s="70" t="s">
        <v>131</v>
      </c>
      <c r="E20" s="63" t="s">
        <v>83</v>
      </c>
      <c r="F20" s="153">
        <v>1</v>
      </c>
      <c r="G20" s="71">
        <v>2</v>
      </c>
      <c r="H20" s="148">
        <v>1</v>
      </c>
      <c r="I20" s="71">
        <v>1</v>
      </c>
      <c r="J20" s="65" t="s">
        <v>134</v>
      </c>
      <c r="K20" s="66">
        <v>39246</v>
      </c>
      <c r="L20" s="66">
        <v>39264</v>
      </c>
      <c r="M20" s="71"/>
      <c r="N20" s="65" t="s">
        <v>135</v>
      </c>
      <c r="O20" s="68" t="s">
        <v>216</v>
      </c>
      <c r="P20" s="71"/>
      <c r="Q20" s="86"/>
      <c r="R20" s="86"/>
      <c r="S20" s="86"/>
    </row>
    <row r="21" spans="1:19" s="87" customFormat="1" ht="15" customHeight="1">
      <c r="A21" s="148">
        <v>21</v>
      </c>
      <c r="B21" s="71">
        <v>215</v>
      </c>
      <c r="C21" s="60" t="s">
        <v>74</v>
      </c>
      <c r="D21" s="70" t="s">
        <v>159</v>
      </c>
      <c r="E21" s="63" t="s">
        <v>90</v>
      </c>
      <c r="F21" s="153">
        <v>1</v>
      </c>
      <c r="G21" s="71">
        <v>2</v>
      </c>
      <c r="H21" s="148">
        <v>1</v>
      </c>
      <c r="I21" s="71">
        <v>1</v>
      </c>
      <c r="J21" s="65"/>
      <c r="K21" s="73"/>
      <c r="L21" s="73"/>
      <c r="M21" s="71">
        <v>2</v>
      </c>
      <c r="N21" s="65" t="s">
        <v>160</v>
      </c>
      <c r="O21" s="68" t="s">
        <v>227</v>
      </c>
      <c r="P21" s="71"/>
      <c r="Q21" s="86"/>
      <c r="R21" s="86"/>
      <c r="S21" s="86"/>
    </row>
    <row r="22" spans="1:19" s="87" customFormat="1" ht="15" customHeight="1">
      <c r="A22" s="148">
        <v>21</v>
      </c>
      <c r="B22" s="71">
        <v>216</v>
      </c>
      <c r="C22" s="60" t="s">
        <v>74</v>
      </c>
      <c r="D22" s="70" t="s">
        <v>164</v>
      </c>
      <c r="E22" s="63" t="s">
        <v>146</v>
      </c>
      <c r="F22" s="153">
        <v>1</v>
      </c>
      <c r="G22" s="71">
        <v>2</v>
      </c>
      <c r="H22" s="148">
        <v>1</v>
      </c>
      <c r="I22" s="71">
        <v>1</v>
      </c>
      <c r="J22" s="65"/>
      <c r="K22" s="73"/>
      <c r="L22" s="73"/>
      <c r="M22" s="71">
        <v>1</v>
      </c>
      <c r="N22" s="65" t="s">
        <v>165</v>
      </c>
      <c r="O22" s="68" t="s">
        <v>228</v>
      </c>
      <c r="P22" s="71"/>
      <c r="Q22" s="86"/>
      <c r="R22" s="86"/>
      <c r="S22" s="86"/>
    </row>
    <row r="23" spans="1:19" s="87" customFormat="1" ht="15" customHeight="1">
      <c r="A23" s="148">
        <v>21</v>
      </c>
      <c r="B23" s="71">
        <v>217</v>
      </c>
      <c r="C23" s="60" t="s">
        <v>74</v>
      </c>
      <c r="D23" s="70" t="s">
        <v>108</v>
      </c>
      <c r="E23" s="63" t="s">
        <v>101</v>
      </c>
      <c r="F23" s="153">
        <v>1</v>
      </c>
      <c r="G23" s="71">
        <v>2</v>
      </c>
      <c r="H23" s="148">
        <v>1</v>
      </c>
      <c r="I23" s="71">
        <v>1</v>
      </c>
      <c r="J23" s="65"/>
      <c r="K23" s="73"/>
      <c r="L23" s="73"/>
      <c r="M23" s="71">
        <v>2</v>
      </c>
      <c r="N23" s="65" t="s">
        <v>110</v>
      </c>
      <c r="O23" s="68" t="s">
        <v>229</v>
      </c>
      <c r="P23" s="71"/>
      <c r="Q23" s="86"/>
      <c r="R23" s="86"/>
      <c r="S23" s="86"/>
    </row>
    <row r="24" spans="1:19" s="87" customFormat="1" ht="15" customHeight="1">
      <c r="A24" s="148">
        <v>21</v>
      </c>
      <c r="B24" s="71">
        <v>218</v>
      </c>
      <c r="C24" s="60" t="s">
        <v>74</v>
      </c>
      <c r="D24" s="70" t="s">
        <v>166</v>
      </c>
      <c r="E24" s="63" t="s">
        <v>146</v>
      </c>
      <c r="F24" s="153">
        <v>1</v>
      </c>
      <c r="G24" s="71">
        <v>2</v>
      </c>
      <c r="H24" s="148">
        <v>1</v>
      </c>
      <c r="I24" s="71">
        <v>1</v>
      </c>
      <c r="J24" s="65"/>
      <c r="K24" s="73"/>
      <c r="L24" s="73"/>
      <c r="M24" s="71">
        <v>0</v>
      </c>
      <c r="N24" s="65" t="s">
        <v>167</v>
      </c>
      <c r="O24" s="68" t="s">
        <v>230</v>
      </c>
      <c r="P24" s="71"/>
      <c r="Q24" s="86"/>
      <c r="R24" s="86"/>
      <c r="S24" s="86"/>
    </row>
    <row r="25" spans="1:19" s="87" customFormat="1" ht="15" customHeight="1">
      <c r="A25" s="148">
        <v>21</v>
      </c>
      <c r="B25" s="71">
        <v>219</v>
      </c>
      <c r="C25" s="60" t="s">
        <v>74</v>
      </c>
      <c r="D25" s="70" t="s">
        <v>152</v>
      </c>
      <c r="E25" s="63" t="s">
        <v>101</v>
      </c>
      <c r="F25" s="153">
        <v>1</v>
      </c>
      <c r="G25" s="71">
        <v>2</v>
      </c>
      <c r="H25" s="148">
        <v>0</v>
      </c>
      <c r="I25" s="71">
        <v>0</v>
      </c>
      <c r="J25" s="65"/>
      <c r="K25" s="73"/>
      <c r="L25" s="73"/>
      <c r="M25" s="71">
        <v>0</v>
      </c>
      <c r="N25" s="65" t="s">
        <v>153</v>
      </c>
      <c r="O25" s="68" t="s">
        <v>224</v>
      </c>
      <c r="P25" s="71"/>
      <c r="Q25" s="86"/>
      <c r="R25" s="86"/>
      <c r="S25" s="86"/>
    </row>
    <row r="26" spans="1:19" s="87" customFormat="1" ht="15" customHeight="1">
      <c r="A26" s="148">
        <v>21</v>
      </c>
      <c r="B26" s="71">
        <v>220</v>
      </c>
      <c r="C26" s="60" t="s">
        <v>74</v>
      </c>
      <c r="D26" s="70" t="s">
        <v>82</v>
      </c>
      <c r="E26" s="63" t="s">
        <v>83</v>
      </c>
      <c r="F26" s="153">
        <v>1</v>
      </c>
      <c r="G26" s="71">
        <v>2</v>
      </c>
      <c r="H26" s="148">
        <v>1</v>
      </c>
      <c r="I26" s="71">
        <v>1</v>
      </c>
      <c r="J26" s="65"/>
      <c r="K26" s="73"/>
      <c r="L26" s="73"/>
      <c r="M26" s="71">
        <v>0</v>
      </c>
      <c r="N26" s="65" t="s">
        <v>84</v>
      </c>
      <c r="O26" s="68" t="s">
        <v>218</v>
      </c>
      <c r="P26" s="71"/>
      <c r="Q26" s="86"/>
      <c r="R26" s="86"/>
      <c r="S26" s="86"/>
    </row>
    <row r="27" spans="1:19" s="87" customFormat="1" ht="15" customHeight="1">
      <c r="A27" s="148">
        <v>21</v>
      </c>
      <c r="B27" s="71">
        <v>221</v>
      </c>
      <c r="C27" s="60" t="s">
        <v>74</v>
      </c>
      <c r="D27" s="70" t="s">
        <v>85</v>
      </c>
      <c r="E27" s="63" t="s">
        <v>86</v>
      </c>
      <c r="F27" s="153">
        <v>1</v>
      </c>
      <c r="G27" s="71">
        <v>2</v>
      </c>
      <c r="H27" s="148">
        <v>1</v>
      </c>
      <c r="I27" s="71">
        <v>1</v>
      </c>
      <c r="J27" s="65" t="s">
        <v>87</v>
      </c>
      <c r="K27" s="66">
        <v>39531</v>
      </c>
      <c r="L27" s="66">
        <v>39539</v>
      </c>
      <c r="M27" s="71"/>
      <c r="N27" s="65" t="s">
        <v>88</v>
      </c>
      <c r="O27" s="68" t="s">
        <v>227</v>
      </c>
      <c r="P27" s="71"/>
      <c r="Q27" s="86"/>
      <c r="R27" s="86"/>
      <c r="S27" s="86"/>
    </row>
    <row r="28" spans="1:19" s="87" customFormat="1" ht="15" customHeight="1">
      <c r="A28" s="148">
        <v>21</v>
      </c>
      <c r="B28" s="71">
        <v>302</v>
      </c>
      <c r="C28" s="60" t="s">
        <v>74</v>
      </c>
      <c r="D28" s="70" t="s">
        <v>89</v>
      </c>
      <c r="E28" s="63" t="s">
        <v>90</v>
      </c>
      <c r="F28" s="153">
        <v>1</v>
      </c>
      <c r="G28" s="71">
        <v>2</v>
      </c>
      <c r="H28" s="148">
        <v>0</v>
      </c>
      <c r="I28" s="71">
        <v>0</v>
      </c>
      <c r="J28" s="65"/>
      <c r="K28" s="73"/>
      <c r="L28" s="73"/>
      <c r="M28" s="71">
        <v>0</v>
      </c>
      <c r="N28" s="65" t="s">
        <v>91</v>
      </c>
      <c r="O28" s="68" t="s">
        <v>218</v>
      </c>
      <c r="P28" s="71"/>
      <c r="Q28" s="86"/>
      <c r="R28" s="86"/>
      <c r="S28" s="86"/>
    </row>
    <row r="29" spans="1:19" s="87" customFormat="1" ht="15" customHeight="1">
      <c r="A29" s="148">
        <v>21</v>
      </c>
      <c r="B29" s="71">
        <v>303</v>
      </c>
      <c r="C29" s="60" t="s">
        <v>74</v>
      </c>
      <c r="D29" s="70" t="s">
        <v>168</v>
      </c>
      <c r="E29" s="63" t="s">
        <v>90</v>
      </c>
      <c r="F29" s="153">
        <v>1</v>
      </c>
      <c r="G29" s="71">
        <v>2</v>
      </c>
      <c r="H29" s="148">
        <v>0</v>
      </c>
      <c r="I29" s="71">
        <v>1</v>
      </c>
      <c r="J29" s="65"/>
      <c r="K29" s="73"/>
      <c r="L29" s="73"/>
      <c r="M29" s="71">
        <v>0</v>
      </c>
      <c r="N29" s="65" t="s">
        <v>169</v>
      </c>
      <c r="O29" s="68" t="s">
        <v>231</v>
      </c>
      <c r="P29" s="71"/>
      <c r="Q29" s="86"/>
      <c r="R29" s="86"/>
      <c r="S29" s="86"/>
    </row>
    <row r="30" spans="1:19" s="87" customFormat="1" ht="15" customHeight="1">
      <c r="A30" s="148">
        <v>21</v>
      </c>
      <c r="B30" s="71">
        <v>341</v>
      </c>
      <c r="C30" s="60" t="s">
        <v>74</v>
      </c>
      <c r="D30" s="70" t="s">
        <v>92</v>
      </c>
      <c r="E30" s="63" t="s">
        <v>90</v>
      </c>
      <c r="F30" s="153">
        <v>1</v>
      </c>
      <c r="G30" s="71">
        <v>2</v>
      </c>
      <c r="H30" s="148">
        <v>1</v>
      </c>
      <c r="I30" s="71">
        <v>0</v>
      </c>
      <c r="J30" s="65" t="s">
        <v>93</v>
      </c>
      <c r="K30" s="66">
        <v>38439</v>
      </c>
      <c r="L30" s="66">
        <v>38443</v>
      </c>
      <c r="M30" s="71"/>
      <c r="N30" s="65" t="s">
        <v>94</v>
      </c>
      <c r="O30" s="68" t="s">
        <v>232</v>
      </c>
      <c r="P30" s="71"/>
      <c r="Q30" s="86"/>
      <c r="R30" s="86"/>
      <c r="S30" s="86"/>
    </row>
    <row r="31" spans="1:19" s="87" customFormat="1" ht="15" customHeight="1">
      <c r="A31" s="148">
        <v>21</v>
      </c>
      <c r="B31" s="71">
        <v>361</v>
      </c>
      <c r="C31" s="60" t="s">
        <v>74</v>
      </c>
      <c r="D31" s="70" t="s">
        <v>137</v>
      </c>
      <c r="E31" s="63" t="s">
        <v>138</v>
      </c>
      <c r="F31" s="153">
        <v>1</v>
      </c>
      <c r="G31" s="71">
        <v>2</v>
      </c>
      <c r="H31" s="148">
        <v>1</v>
      </c>
      <c r="I31" s="71">
        <v>1</v>
      </c>
      <c r="J31" s="65"/>
      <c r="K31" s="73"/>
      <c r="L31" s="73"/>
      <c r="M31" s="71">
        <v>3</v>
      </c>
      <c r="N31" s="65" t="s">
        <v>139</v>
      </c>
      <c r="O31" s="68" t="s">
        <v>233</v>
      </c>
      <c r="P31" s="71"/>
      <c r="Q31" s="86"/>
      <c r="R31" s="86"/>
      <c r="S31" s="86"/>
    </row>
    <row r="32" spans="1:19" s="87" customFormat="1" ht="15" customHeight="1">
      <c r="A32" s="148">
        <v>21</v>
      </c>
      <c r="B32" s="71">
        <v>362</v>
      </c>
      <c r="C32" s="60" t="s">
        <v>74</v>
      </c>
      <c r="D32" s="70" t="s">
        <v>170</v>
      </c>
      <c r="E32" s="63" t="s">
        <v>90</v>
      </c>
      <c r="F32" s="153">
        <v>1</v>
      </c>
      <c r="G32" s="71">
        <v>2</v>
      </c>
      <c r="H32" s="148">
        <v>1</v>
      </c>
      <c r="I32" s="71">
        <v>0</v>
      </c>
      <c r="J32" s="65"/>
      <c r="K32" s="73"/>
      <c r="L32" s="73"/>
      <c r="M32" s="71">
        <v>0</v>
      </c>
      <c r="N32" s="65" t="s">
        <v>171</v>
      </c>
      <c r="O32" s="68" t="s">
        <v>233</v>
      </c>
      <c r="P32" s="71"/>
      <c r="Q32" s="86"/>
      <c r="R32" s="86"/>
      <c r="S32" s="86"/>
    </row>
    <row r="33" spans="1:19" s="87" customFormat="1" ht="15" customHeight="1">
      <c r="A33" s="148">
        <v>21</v>
      </c>
      <c r="B33" s="71">
        <v>381</v>
      </c>
      <c r="C33" s="60" t="s">
        <v>74</v>
      </c>
      <c r="D33" s="70" t="s">
        <v>172</v>
      </c>
      <c r="E33" s="63" t="s">
        <v>90</v>
      </c>
      <c r="F33" s="153">
        <v>1</v>
      </c>
      <c r="G33" s="71">
        <v>2</v>
      </c>
      <c r="H33" s="148">
        <v>0</v>
      </c>
      <c r="I33" s="71">
        <v>0</v>
      </c>
      <c r="J33" s="65"/>
      <c r="K33" s="73"/>
      <c r="L33" s="73"/>
      <c r="M33" s="71">
        <v>0</v>
      </c>
      <c r="N33" s="65"/>
      <c r="O33" s="68"/>
      <c r="P33" s="71">
        <v>1</v>
      </c>
      <c r="Q33" s="86"/>
      <c r="R33" s="86"/>
      <c r="S33" s="86"/>
    </row>
    <row r="34" spans="1:19" s="87" customFormat="1" ht="15" customHeight="1">
      <c r="A34" s="148">
        <v>21</v>
      </c>
      <c r="B34" s="71">
        <v>382</v>
      </c>
      <c r="C34" s="60" t="s">
        <v>74</v>
      </c>
      <c r="D34" s="70" t="s">
        <v>114</v>
      </c>
      <c r="E34" s="63" t="s">
        <v>90</v>
      </c>
      <c r="F34" s="153">
        <v>1</v>
      </c>
      <c r="G34" s="71">
        <v>2</v>
      </c>
      <c r="H34" s="148">
        <v>1</v>
      </c>
      <c r="I34" s="71">
        <v>0</v>
      </c>
      <c r="J34" s="65"/>
      <c r="K34" s="73"/>
      <c r="L34" s="73"/>
      <c r="M34" s="71">
        <v>1</v>
      </c>
      <c r="N34" s="65" t="s">
        <v>130</v>
      </c>
      <c r="O34" s="74" t="s">
        <v>234</v>
      </c>
      <c r="P34" s="71"/>
      <c r="Q34" s="86"/>
      <c r="R34" s="86"/>
      <c r="S34" s="86"/>
    </row>
    <row r="35" spans="1:19" s="87" customFormat="1" ht="15" customHeight="1">
      <c r="A35" s="148">
        <v>21</v>
      </c>
      <c r="B35" s="71">
        <v>383</v>
      </c>
      <c r="C35" s="60" t="s">
        <v>74</v>
      </c>
      <c r="D35" s="70" t="s">
        <v>95</v>
      </c>
      <c r="E35" s="63" t="s">
        <v>96</v>
      </c>
      <c r="F35" s="153">
        <v>1</v>
      </c>
      <c r="G35" s="71">
        <v>2</v>
      </c>
      <c r="H35" s="148">
        <v>0</v>
      </c>
      <c r="I35" s="71">
        <v>1</v>
      </c>
      <c r="J35" s="65"/>
      <c r="K35" s="73"/>
      <c r="L35" s="73"/>
      <c r="M35" s="71">
        <v>0</v>
      </c>
      <c r="N35" s="65" t="s">
        <v>97</v>
      </c>
      <c r="O35" s="68" t="s">
        <v>222</v>
      </c>
      <c r="P35" s="71"/>
      <c r="Q35" s="86"/>
      <c r="R35" s="86"/>
      <c r="S35" s="86"/>
    </row>
    <row r="36" spans="1:19" s="87" customFormat="1" ht="15" customHeight="1">
      <c r="A36" s="148">
        <v>21</v>
      </c>
      <c r="B36" s="71">
        <v>401</v>
      </c>
      <c r="C36" s="60" t="s">
        <v>74</v>
      </c>
      <c r="D36" s="70" t="s">
        <v>150</v>
      </c>
      <c r="E36" s="63" t="s">
        <v>151</v>
      </c>
      <c r="F36" s="153">
        <v>1</v>
      </c>
      <c r="G36" s="71">
        <v>2</v>
      </c>
      <c r="H36" s="148">
        <v>0</v>
      </c>
      <c r="I36" s="71">
        <v>0</v>
      </c>
      <c r="J36" s="65"/>
      <c r="K36" s="73"/>
      <c r="L36" s="73"/>
      <c r="M36" s="71">
        <v>0</v>
      </c>
      <c r="N36" s="65"/>
      <c r="O36" s="68"/>
      <c r="P36" s="71">
        <v>1</v>
      </c>
      <c r="Q36" s="86"/>
      <c r="R36" s="86"/>
      <c r="S36" s="86"/>
    </row>
    <row r="37" spans="1:19" s="87" customFormat="1" ht="15" customHeight="1">
      <c r="A37" s="148">
        <v>21</v>
      </c>
      <c r="B37" s="71">
        <v>403</v>
      </c>
      <c r="C37" s="60" t="s">
        <v>74</v>
      </c>
      <c r="D37" s="70" t="s">
        <v>178</v>
      </c>
      <c r="E37" s="63" t="s">
        <v>179</v>
      </c>
      <c r="F37" s="153">
        <v>1</v>
      </c>
      <c r="G37" s="71">
        <v>2</v>
      </c>
      <c r="H37" s="148">
        <v>1</v>
      </c>
      <c r="I37" s="71">
        <v>1</v>
      </c>
      <c r="J37" s="65"/>
      <c r="K37" s="73"/>
      <c r="L37" s="73"/>
      <c r="M37" s="71">
        <v>2</v>
      </c>
      <c r="N37" s="65" t="s">
        <v>180</v>
      </c>
      <c r="O37" s="68" t="s">
        <v>217</v>
      </c>
      <c r="P37" s="71"/>
      <c r="Q37" s="86"/>
      <c r="R37" s="86"/>
      <c r="S37" s="86"/>
    </row>
    <row r="38" spans="1:19" s="87" customFormat="1" ht="15" customHeight="1">
      <c r="A38" s="148">
        <v>21</v>
      </c>
      <c r="B38" s="71">
        <v>404</v>
      </c>
      <c r="C38" s="60" t="s">
        <v>74</v>
      </c>
      <c r="D38" s="70" t="s">
        <v>173</v>
      </c>
      <c r="E38" s="63" t="s">
        <v>174</v>
      </c>
      <c r="F38" s="153">
        <v>2</v>
      </c>
      <c r="G38" s="71">
        <v>2</v>
      </c>
      <c r="H38" s="148">
        <v>1</v>
      </c>
      <c r="I38" s="71">
        <v>1</v>
      </c>
      <c r="J38" s="65"/>
      <c r="K38" s="73"/>
      <c r="L38" s="73"/>
      <c r="M38" s="71">
        <v>0</v>
      </c>
      <c r="N38" s="65" t="s">
        <v>175</v>
      </c>
      <c r="O38" s="68" t="s">
        <v>235</v>
      </c>
      <c r="P38" s="71"/>
      <c r="Q38" s="86"/>
      <c r="R38" s="86"/>
      <c r="S38" s="86"/>
    </row>
    <row r="39" spans="1:19" s="87" customFormat="1" ht="15" customHeight="1">
      <c r="A39" s="148">
        <v>21</v>
      </c>
      <c r="B39" s="71">
        <v>421</v>
      </c>
      <c r="C39" s="60" t="s">
        <v>74</v>
      </c>
      <c r="D39" s="70" t="s">
        <v>98</v>
      </c>
      <c r="E39" s="63" t="s">
        <v>90</v>
      </c>
      <c r="F39" s="153">
        <v>1</v>
      </c>
      <c r="G39" s="71">
        <v>2</v>
      </c>
      <c r="H39" s="148">
        <v>0</v>
      </c>
      <c r="I39" s="71">
        <v>0</v>
      </c>
      <c r="J39" s="65"/>
      <c r="K39" s="73"/>
      <c r="L39" s="73"/>
      <c r="M39" s="71">
        <v>0</v>
      </c>
      <c r="N39" s="65"/>
      <c r="O39" s="68"/>
      <c r="P39" s="71">
        <v>1</v>
      </c>
      <c r="Q39" s="86"/>
      <c r="R39" s="86"/>
      <c r="S39" s="86"/>
    </row>
    <row r="40" spans="1:19" s="87" customFormat="1" ht="15" customHeight="1">
      <c r="A40" s="148">
        <v>21</v>
      </c>
      <c r="B40" s="71">
        <v>501</v>
      </c>
      <c r="C40" s="60" t="s">
        <v>74</v>
      </c>
      <c r="D40" s="70" t="s">
        <v>176</v>
      </c>
      <c r="E40" s="63" t="s">
        <v>101</v>
      </c>
      <c r="F40" s="153">
        <v>1</v>
      </c>
      <c r="G40" s="71">
        <v>2</v>
      </c>
      <c r="H40" s="148">
        <v>0</v>
      </c>
      <c r="I40" s="71">
        <v>0</v>
      </c>
      <c r="J40" s="65"/>
      <c r="K40" s="73"/>
      <c r="L40" s="73"/>
      <c r="M40" s="71">
        <v>0</v>
      </c>
      <c r="N40" s="65"/>
      <c r="O40" s="68"/>
      <c r="P40" s="71">
        <v>0</v>
      </c>
      <c r="Q40" s="86"/>
      <c r="R40" s="86"/>
      <c r="S40" s="86"/>
    </row>
    <row r="41" spans="1:19" s="87" customFormat="1" ht="15" customHeight="1">
      <c r="A41" s="148">
        <v>21</v>
      </c>
      <c r="B41" s="71">
        <v>502</v>
      </c>
      <c r="C41" s="60" t="s">
        <v>74</v>
      </c>
      <c r="D41" s="70" t="s">
        <v>99</v>
      </c>
      <c r="E41" s="63" t="s">
        <v>90</v>
      </c>
      <c r="F41" s="153">
        <v>1</v>
      </c>
      <c r="G41" s="71">
        <v>2</v>
      </c>
      <c r="H41" s="148">
        <v>0</v>
      </c>
      <c r="I41" s="71">
        <v>0</v>
      </c>
      <c r="J41" s="65"/>
      <c r="K41" s="73"/>
      <c r="L41" s="73"/>
      <c r="M41" s="71">
        <v>0</v>
      </c>
      <c r="N41" s="65"/>
      <c r="O41" s="68"/>
      <c r="P41" s="71">
        <v>0</v>
      </c>
      <c r="Q41" s="86"/>
      <c r="R41" s="86"/>
      <c r="S41" s="86"/>
    </row>
    <row r="42" spans="1:19" s="87" customFormat="1" ht="15" customHeight="1">
      <c r="A42" s="148">
        <v>21</v>
      </c>
      <c r="B42" s="71">
        <v>503</v>
      </c>
      <c r="C42" s="60" t="s">
        <v>74</v>
      </c>
      <c r="D42" s="70" t="s">
        <v>182</v>
      </c>
      <c r="E42" s="63" t="s">
        <v>184</v>
      </c>
      <c r="F42" s="153">
        <v>1</v>
      </c>
      <c r="G42" s="71">
        <v>2</v>
      </c>
      <c r="H42" s="148">
        <v>0</v>
      </c>
      <c r="I42" s="71">
        <v>0</v>
      </c>
      <c r="J42" s="65"/>
      <c r="K42" s="73"/>
      <c r="L42" s="73"/>
      <c r="M42" s="71">
        <v>0</v>
      </c>
      <c r="N42" s="65"/>
      <c r="O42" s="68"/>
      <c r="P42" s="71">
        <v>1</v>
      </c>
      <c r="Q42" s="86"/>
      <c r="R42" s="86"/>
      <c r="S42" s="86"/>
    </row>
    <row r="43" spans="1:19" s="87" customFormat="1" ht="15" customHeight="1">
      <c r="A43" s="148">
        <v>21</v>
      </c>
      <c r="B43" s="71">
        <v>504</v>
      </c>
      <c r="C43" s="60" t="s">
        <v>74</v>
      </c>
      <c r="D43" s="70" t="s">
        <v>145</v>
      </c>
      <c r="E43" s="63" t="s">
        <v>146</v>
      </c>
      <c r="F43" s="153">
        <v>1</v>
      </c>
      <c r="G43" s="71">
        <v>2</v>
      </c>
      <c r="H43" s="148">
        <v>0</v>
      </c>
      <c r="I43" s="71">
        <v>0</v>
      </c>
      <c r="J43" s="65"/>
      <c r="K43" s="73"/>
      <c r="L43" s="73"/>
      <c r="M43" s="71">
        <v>0</v>
      </c>
      <c r="N43" s="65"/>
      <c r="O43" s="68"/>
      <c r="P43" s="71">
        <v>0</v>
      </c>
      <c r="Q43" s="86"/>
      <c r="R43" s="86"/>
      <c r="S43" s="86"/>
    </row>
    <row r="44" spans="1:19" s="87" customFormat="1" ht="15" customHeight="1">
      <c r="A44" s="148">
        <v>21</v>
      </c>
      <c r="B44" s="71">
        <v>505</v>
      </c>
      <c r="C44" s="60" t="s">
        <v>74</v>
      </c>
      <c r="D44" s="70" t="s">
        <v>109</v>
      </c>
      <c r="E44" s="63" t="s">
        <v>90</v>
      </c>
      <c r="F44" s="153">
        <v>1</v>
      </c>
      <c r="G44" s="71">
        <v>2</v>
      </c>
      <c r="H44" s="148">
        <v>0</v>
      </c>
      <c r="I44" s="71">
        <v>0</v>
      </c>
      <c r="J44" s="65"/>
      <c r="K44" s="73"/>
      <c r="L44" s="73"/>
      <c r="M44" s="71">
        <v>0</v>
      </c>
      <c r="N44" s="65"/>
      <c r="O44" s="68"/>
      <c r="P44" s="71">
        <v>1</v>
      </c>
      <c r="Q44" s="86"/>
      <c r="R44" s="86"/>
      <c r="S44" s="86"/>
    </row>
    <row r="45" spans="1:19" s="87" customFormat="1" ht="15" customHeight="1">
      <c r="A45" s="148">
        <v>21</v>
      </c>
      <c r="B45" s="71">
        <v>506</v>
      </c>
      <c r="C45" s="60" t="s">
        <v>74</v>
      </c>
      <c r="D45" s="70" t="s">
        <v>132</v>
      </c>
      <c r="E45" s="63" t="s">
        <v>133</v>
      </c>
      <c r="F45" s="153">
        <v>2</v>
      </c>
      <c r="G45" s="71">
        <v>2</v>
      </c>
      <c r="H45" s="148">
        <v>0</v>
      </c>
      <c r="I45" s="71">
        <v>0</v>
      </c>
      <c r="J45" s="65"/>
      <c r="K45" s="73"/>
      <c r="L45" s="73"/>
      <c r="M45" s="71">
        <v>0</v>
      </c>
      <c r="N45" s="65"/>
      <c r="O45" s="68"/>
      <c r="P45" s="71">
        <v>0</v>
      </c>
      <c r="Q45" s="86"/>
      <c r="R45" s="86"/>
      <c r="S45" s="86"/>
    </row>
    <row r="46" spans="1:19" s="87" customFormat="1" ht="15" customHeight="1">
      <c r="A46" s="148">
        <v>21</v>
      </c>
      <c r="B46" s="71">
        <v>507</v>
      </c>
      <c r="C46" s="60" t="s">
        <v>74</v>
      </c>
      <c r="D46" s="70" t="s">
        <v>103</v>
      </c>
      <c r="E46" s="63" t="s">
        <v>90</v>
      </c>
      <c r="F46" s="153">
        <v>1</v>
      </c>
      <c r="G46" s="71">
        <v>2</v>
      </c>
      <c r="H46" s="148">
        <v>0</v>
      </c>
      <c r="I46" s="71">
        <v>0</v>
      </c>
      <c r="J46" s="65"/>
      <c r="K46" s="73"/>
      <c r="L46" s="73"/>
      <c r="M46" s="71">
        <v>0</v>
      </c>
      <c r="N46" s="65"/>
      <c r="O46" s="68"/>
      <c r="P46" s="71">
        <v>0</v>
      </c>
      <c r="Q46" s="86"/>
      <c r="R46" s="86"/>
      <c r="S46" s="86"/>
    </row>
    <row r="47" spans="1:19" s="87" customFormat="1" ht="15" customHeight="1">
      <c r="A47" s="148">
        <v>21</v>
      </c>
      <c r="B47" s="71">
        <v>521</v>
      </c>
      <c r="C47" s="60" t="s">
        <v>74</v>
      </c>
      <c r="D47" s="70" t="s">
        <v>100</v>
      </c>
      <c r="E47" s="63" t="s">
        <v>101</v>
      </c>
      <c r="F47" s="153">
        <v>1</v>
      </c>
      <c r="G47" s="71">
        <v>2</v>
      </c>
      <c r="H47" s="148">
        <v>1</v>
      </c>
      <c r="I47" s="71">
        <v>1</v>
      </c>
      <c r="J47" s="65"/>
      <c r="K47" s="73"/>
      <c r="L47" s="73"/>
      <c r="M47" s="71">
        <v>0</v>
      </c>
      <c r="N47" s="65" t="s">
        <v>102</v>
      </c>
      <c r="O47" s="68" t="s">
        <v>218</v>
      </c>
      <c r="P47" s="71"/>
      <c r="Q47" s="86"/>
      <c r="R47" s="86"/>
      <c r="S47" s="86"/>
    </row>
    <row r="48" spans="1:19" s="87" customFormat="1" ht="15" customHeight="1" thickBot="1">
      <c r="A48" s="149">
        <v>21</v>
      </c>
      <c r="B48" s="150">
        <v>604</v>
      </c>
      <c r="C48" s="75" t="s">
        <v>74</v>
      </c>
      <c r="D48" s="77" t="s">
        <v>177</v>
      </c>
      <c r="E48" s="78" t="s">
        <v>90</v>
      </c>
      <c r="F48" s="154">
        <v>1</v>
      </c>
      <c r="G48" s="150">
        <v>2</v>
      </c>
      <c r="H48" s="149">
        <v>0</v>
      </c>
      <c r="I48" s="150">
        <v>0</v>
      </c>
      <c r="J48" s="79"/>
      <c r="K48" s="80"/>
      <c r="L48" s="80"/>
      <c r="M48" s="150">
        <v>2</v>
      </c>
      <c r="N48" s="79"/>
      <c r="O48" s="81"/>
      <c r="P48" s="150">
        <v>0</v>
      </c>
      <c r="Q48" s="86"/>
      <c r="R48" s="86"/>
      <c r="S48" s="86"/>
    </row>
    <row r="49" spans="1:19" s="87" customFormat="1" ht="18" customHeight="1" thickBot="1">
      <c r="A49" s="151"/>
      <c r="B49" s="152"/>
      <c r="C49" s="224" t="s">
        <v>5</v>
      </c>
      <c r="D49" s="225"/>
      <c r="E49" s="83"/>
      <c r="F49" s="155"/>
      <c r="G49" s="156"/>
      <c r="H49" s="157">
        <f>SUM(H7:H48)</f>
        <v>26</v>
      </c>
      <c r="I49" s="158">
        <f>SUM(I7:I48)</f>
        <v>25</v>
      </c>
      <c r="J49" s="157">
        <f>COUNTA(J7:J48)</f>
        <v>8</v>
      </c>
      <c r="K49" s="84"/>
      <c r="L49" s="84"/>
      <c r="M49" s="159"/>
      <c r="N49" s="157">
        <f>COUNTA(N7:N48)</f>
        <v>31</v>
      </c>
      <c r="O49" s="85"/>
      <c r="P49" s="159"/>
      <c r="Q49" s="86"/>
      <c r="R49" s="86"/>
      <c r="S49" s="86"/>
    </row>
  </sheetData>
  <sheetProtection/>
  <mergeCells count="15">
    <mergeCell ref="J5:L5"/>
    <mergeCell ref="F4:F6"/>
    <mergeCell ref="O2:P2"/>
    <mergeCell ref="J4:M4"/>
    <mergeCell ref="N4:P4"/>
    <mergeCell ref="N5:O5"/>
    <mergeCell ref="C49:D49"/>
    <mergeCell ref="A4:A6"/>
    <mergeCell ref="C4:C6"/>
    <mergeCell ref="D4:D6"/>
    <mergeCell ref="B4:B6"/>
    <mergeCell ref="I4:I6"/>
    <mergeCell ref="E4:E6"/>
    <mergeCell ref="G4:G6"/>
    <mergeCell ref="H4:H6"/>
  </mergeCells>
  <printOptions horizontalCentered="1"/>
  <pageMargins left="0.3937007874015748" right="0.3937007874015748" top="0.5905511811023623" bottom="0.5905511811023623" header="0.5118110236220472" footer="0.31496062992125984"/>
  <pageSetup firstPageNumber="147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3.625" style="2" customWidth="1"/>
    <col min="6" max="6" width="11.625" style="2" customWidth="1"/>
    <col min="7" max="7" width="8.125" style="2" customWidth="1"/>
    <col min="8" max="8" width="21.625" style="2" customWidth="1"/>
    <col min="9" max="10" width="9.125" style="2" customWidth="1"/>
    <col min="11" max="11" width="21.625" style="2" customWidth="1"/>
    <col min="12" max="20" width="3.375" style="2" customWidth="1"/>
    <col min="21" max="21" width="6.625" style="2" customWidth="1"/>
    <col min="22" max="16384" width="9.00390625" style="2" customWidth="1"/>
  </cols>
  <sheetData>
    <row r="1" spans="1:2" ht="12" thickBot="1">
      <c r="A1" s="11" t="s">
        <v>15</v>
      </c>
      <c r="B1" s="11"/>
    </row>
    <row r="2" spans="1:21" ht="22.5" customHeight="1" thickBot="1">
      <c r="A2" s="3" t="s">
        <v>35</v>
      </c>
      <c r="R2" s="258" t="s">
        <v>74</v>
      </c>
      <c r="S2" s="259"/>
      <c r="T2" s="259"/>
      <c r="U2" s="260"/>
    </row>
    <row r="3" ht="12" thickBot="1"/>
    <row r="4" spans="1:21" s="1" customFormat="1" ht="18" customHeight="1">
      <c r="A4" s="279" t="s">
        <v>27</v>
      </c>
      <c r="B4" s="282" t="s">
        <v>17</v>
      </c>
      <c r="C4" s="285" t="s">
        <v>60</v>
      </c>
      <c r="D4" s="288" t="s">
        <v>61</v>
      </c>
      <c r="E4" s="274" t="s">
        <v>71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6"/>
      <c r="U4" s="261" t="s">
        <v>20</v>
      </c>
    </row>
    <row r="5" spans="1:21" s="1" customFormat="1" ht="18" customHeight="1">
      <c r="A5" s="280"/>
      <c r="B5" s="283"/>
      <c r="C5" s="286"/>
      <c r="D5" s="289"/>
      <c r="E5" s="9"/>
      <c r="F5" s="7"/>
      <c r="G5" s="28"/>
      <c r="H5" s="10"/>
      <c r="I5" s="10"/>
      <c r="J5" s="10"/>
      <c r="K5" s="10"/>
      <c r="L5" s="271" t="s">
        <v>62</v>
      </c>
      <c r="M5" s="272"/>
      <c r="N5" s="272"/>
      <c r="O5" s="272"/>
      <c r="P5" s="272"/>
      <c r="Q5" s="272"/>
      <c r="R5" s="272"/>
      <c r="S5" s="272"/>
      <c r="T5" s="273"/>
      <c r="U5" s="262"/>
    </row>
    <row r="6" spans="1:21" s="1" customFormat="1" ht="18" customHeight="1">
      <c r="A6" s="280"/>
      <c r="B6" s="283"/>
      <c r="C6" s="286"/>
      <c r="D6" s="289"/>
      <c r="E6" s="265" t="s">
        <v>33</v>
      </c>
      <c r="F6" s="4"/>
      <c r="G6" s="277" t="s">
        <v>32</v>
      </c>
      <c r="H6" s="277"/>
      <c r="I6" s="277"/>
      <c r="J6" s="267"/>
      <c r="K6" s="267"/>
      <c r="L6" s="278" t="s">
        <v>241</v>
      </c>
      <c r="M6" s="268"/>
      <c r="N6" s="269"/>
      <c r="O6" s="267" t="s">
        <v>242</v>
      </c>
      <c r="P6" s="268"/>
      <c r="Q6" s="269"/>
      <c r="R6" s="267" t="s">
        <v>243</v>
      </c>
      <c r="S6" s="268"/>
      <c r="T6" s="270"/>
      <c r="U6" s="263"/>
    </row>
    <row r="7" spans="1:21" ht="55.5" customHeight="1">
      <c r="A7" s="281"/>
      <c r="B7" s="284"/>
      <c r="C7" s="287"/>
      <c r="D7" s="290"/>
      <c r="E7" s="266"/>
      <c r="F7" s="5" t="s">
        <v>28</v>
      </c>
      <c r="G7" s="29" t="s">
        <v>29</v>
      </c>
      <c r="H7" s="6" t="s">
        <v>31</v>
      </c>
      <c r="I7" s="6" t="s">
        <v>30</v>
      </c>
      <c r="J7" s="8" t="s">
        <v>63</v>
      </c>
      <c r="K7" s="8" t="s">
        <v>187</v>
      </c>
      <c r="L7" s="17" t="s">
        <v>68</v>
      </c>
      <c r="M7" s="18" t="s">
        <v>64</v>
      </c>
      <c r="N7" s="19" t="s">
        <v>34</v>
      </c>
      <c r="O7" s="20" t="s">
        <v>68</v>
      </c>
      <c r="P7" s="18" t="s">
        <v>64</v>
      </c>
      <c r="Q7" s="21" t="s">
        <v>34</v>
      </c>
      <c r="R7" s="19" t="s">
        <v>68</v>
      </c>
      <c r="S7" s="18" t="s">
        <v>64</v>
      </c>
      <c r="T7" s="19" t="s">
        <v>34</v>
      </c>
      <c r="U7" s="264"/>
    </row>
    <row r="8" spans="1:21" s="147" customFormat="1" ht="30" customHeight="1">
      <c r="A8" s="160">
        <v>21</v>
      </c>
      <c r="B8" s="161">
        <v>201</v>
      </c>
      <c r="C8" s="24" t="s">
        <v>74</v>
      </c>
      <c r="D8" s="12" t="s">
        <v>111</v>
      </c>
      <c r="E8" s="39" t="s">
        <v>117</v>
      </c>
      <c r="F8" s="14"/>
      <c r="G8" s="223" t="s">
        <v>188</v>
      </c>
      <c r="H8" s="31" t="s">
        <v>118</v>
      </c>
      <c r="I8" s="31" t="s">
        <v>236</v>
      </c>
      <c r="J8" s="40" t="s">
        <v>237</v>
      </c>
      <c r="K8" s="30" t="s">
        <v>248</v>
      </c>
      <c r="L8" s="34"/>
      <c r="M8" s="46" t="s">
        <v>205</v>
      </c>
      <c r="N8" s="35"/>
      <c r="O8" s="32"/>
      <c r="P8" s="46" t="s">
        <v>205</v>
      </c>
      <c r="Q8" s="32"/>
      <c r="R8" s="32"/>
      <c r="S8" s="32"/>
      <c r="T8" s="23"/>
      <c r="U8" s="169">
        <v>1</v>
      </c>
    </row>
    <row r="9" spans="1:21" s="147" customFormat="1" ht="15" customHeight="1">
      <c r="A9" s="160">
        <v>21</v>
      </c>
      <c r="B9" s="161">
        <v>202</v>
      </c>
      <c r="C9" s="24" t="s">
        <v>74</v>
      </c>
      <c r="D9" s="12" t="s">
        <v>112</v>
      </c>
      <c r="E9" s="39" t="s">
        <v>122</v>
      </c>
      <c r="F9" s="14"/>
      <c r="G9" s="223" t="s">
        <v>189</v>
      </c>
      <c r="H9" s="31" t="s">
        <v>123</v>
      </c>
      <c r="I9" s="41" t="s">
        <v>190</v>
      </c>
      <c r="J9" s="42" t="s">
        <v>190</v>
      </c>
      <c r="K9" s="36" t="s">
        <v>190</v>
      </c>
      <c r="L9" s="24"/>
      <c r="M9" s="46" t="s">
        <v>205</v>
      </c>
      <c r="N9" s="32"/>
      <c r="O9" s="32" t="s">
        <v>191</v>
      </c>
      <c r="P9" s="32"/>
      <c r="Q9" s="32"/>
      <c r="R9" s="32"/>
      <c r="S9" s="32"/>
      <c r="T9" s="23"/>
      <c r="U9" s="169">
        <v>1</v>
      </c>
    </row>
    <row r="10" spans="1:21" s="147" customFormat="1" ht="15" customHeight="1">
      <c r="A10" s="160">
        <v>21</v>
      </c>
      <c r="B10" s="161">
        <v>203</v>
      </c>
      <c r="C10" s="24" t="s">
        <v>74</v>
      </c>
      <c r="D10" s="13" t="s">
        <v>75</v>
      </c>
      <c r="E10" s="39"/>
      <c r="F10" s="14"/>
      <c r="G10" s="223"/>
      <c r="H10" s="31"/>
      <c r="I10" s="31"/>
      <c r="J10" s="40"/>
      <c r="K10" s="13"/>
      <c r="L10" s="24"/>
      <c r="M10" s="43"/>
      <c r="N10" s="32"/>
      <c r="O10" s="32"/>
      <c r="P10" s="32"/>
      <c r="Q10" s="32"/>
      <c r="R10" s="32"/>
      <c r="S10" s="32"/>
      <c r="T10" s="23"/>
      <c r="U10" s="169">
        <v>1</v>
      </c>
    </row>
    <row r="11" spans="1:21" s="147" customFormat="1" ht="30" customHeight="1">
      <c r="A11" s="160">
        <v>21</v>
      </c>
      <c r="B11" s="161">
        <v>204</v>
      </c>
      <c r="C11" s="24" t="s">
        <v>74</v>
      </c>
      <c r="D11" s="13" t="s">
        <v>154</v>
      </c>
      <c r="E11" s="39" t="s">
        <v>122</v>
      </c>
      <c r="F11" s="14" t="s">
        <v>192</v>
      </c>
      <c r="G11" s="223" t="s">
        <v>193</v>
      </c>
      <c r="H11" s="31" t="s">
        <v>158</v>
      </c>
      <c r="I11" s="31" t="s">
        <v>238</v>
      </c>
      <c r="J11" s="42" t="s">
        <v>194</v>
      </c>
      <c r="K11" s="36" t="s">
        <v>194</v>
      </c>
      <c r="L11" s="24"/>
      <c r="M11" s="46" t="s">
        <v>205</v>
      </c>
      <c r="N11" s="32"/>
      <c r="O11" s="32" t="s">
        <v>191</v>
      </c>
      <c r="P11" s="32"/>
      <c r="Q11" s="32"/>
      <c r="R11" s="32"/>
      <c r="S11" s="32"/>
      <c r="T11" s="23"/>
      <c r="U11" s="169">
        <v>1</v>
      </c>
    </row>
    <row r="12" spans="1:21" s="147" customFormat="1" ht="15" customHeight="1">
      <c r="A12" s="160">
        <v>21</v>
      </c>
      <c r="B12" s="161">
        <v>205</v>
      </c>
      <c r="C12" s="24" t="s">
        <v>74</v>
      </c>
      <c r="D12" s="13" t="s">
        <v>181</v>
      </c>
      <c r="E12" s="39"/>
      <c r="F12" s="14"/>
      <c r="G12" s="223"/>
      <c r="H12" s="31"/>
      <c r="I12" s="31"/>
      <c r="J12" s="40"/>
      <c r="K12" s="13"/>
      <c r="L12" s="24"/>
      <c r="M12" s="32"/>
      <c r="N12" s="32"/>
      <c r="O12" s="32"/>
      <c r="P12" s="32"/>
      <c r="Q12" s="32"/>
      <c r="R12" s="32"/>
      <c r="S12" s="32"/>
      <c r="T12" s="23"/>
      <c r="U12" s="169">
        <v>0</v>
      </c>
    </row>
    <row r="13" spans="1:21" s="147" customFormat="1" ht="15" customHeight="1">
      <c r="A13" s="160">
        <v>21</v>
      </c>
      <c r="B13" s="161">
        <v>206</v>
      </c>
      <c r="C13" s="24" t="s">
        <v>74</v>
      </c>
      <c r="D13" s="13" t="s">
        <v>125</v>
      </c>
      <c r="E13" s="39"/>
      <c r="F13" s="14"/>
      <c r="G13" s="223"/>
      <c r="H13" s="31"/>
      <c r="I13" s="31"/>
      <c r="J13" s="40"/>
      <c r="K13" s="13"/>
      <c r="L13" s="24"/>
      <c r="M13" s="32"/>
      <c r="N13" s="32"/>
      <c r="O13" s="32"/>
      <c r="P13" s="32"/>
      <c r="Q13" s="32"/>
      <c r="R13" s="32"/>
      <c r="S13" s="32"/>
      <c r="T13" s="23"/>
      <c r="U13" s="169">
        <v>0</v>
      </c>
    </row>
    <row r="14" spans="1:21" s="147" customFormat="1" ht="15" customHeight="1">
      <c r="A14" s="160">
        <v>21</v>
      </c>
      <c r="B14" s="161">
        <v>207</v>
      </c>
      <c r="C14" s="24" t="s">
        <v>74</v>
      </c>
      <c r="D14" s="13" t="s">
        <v>106</v>
      </c>
      <c r="E14" s="39"/>
      <c r="F14" s="14"/>
      <c r="G14" s="223"/>
      <c r="H14" s="31"/>
      <c r="I14" s="31"/>
      <c r="J14" s="40"/>
      <c r="K14" s="13"/>
      <c r="L14" s="24"/>
      <c r="M14" s="32"/>
      <c r="N14" s="32"/>
      <c r="O14" s="32"/>
      <c r="P14" s="32"/>
      <c r="Q14" s="32"/>
      <c r="R14" s="32"/>
      <c r="S14" s="32"/>
      <c r="T14" s="23"/>
      <c r="U14" s="169">
        <v>0</v>
      </c>
    </row>
    <row r="15" spans="1:21" s="147" customFormat="1" ht="15" customHeight="1">
      <c r="A15" s="160">
        <v>21</v>
      </c>
      <c r="B15" s="161">
        <v>208</v>
      </c>
      <c r="C15" s="24" t="s">
        <v>74</v>
      </c>
      <c r="D15" s="13" t="s">
        <v>147</v>
      </c>
      <c r="E15" s="39"/>
      <c r="F15" s="14"/>
      <c r="G15" s="223"/>
      <c r="H15" s="31"/>
      <c r="I15" s="31"/>
      <c r="J15" s="40"/>
      <c r="K15" s="13"/>
      <c r="L15" s="24"/>
      <c r="M15" s="32"/>
      <c r="N15" s="32"/>
      <c r="O15" s="32"/>
      <c r="P15" s="32"/>
      <c r="Q15" s="32"/>
      <c r="R15" s="32"/>
      <c r="S15" s="32"/>
      <c r="T15" s="23"/>
      <c r="U15" s="169">
        <v>0</v>
      </c>
    </row>
    <row r="16" spans="1:21" s="147" customFormat="1" ht="15" customHeight="1">
      <c r="A16" s="160">
        <v>21</v>
      </c>
      <c r="B16" s="161">
        <v>209</v>
      </c>
      <c r="C16" s="24" t="s">
        <v>74</v>
      </c>
      <c r="D16" s="13" t="s">
        <v>79</v>
      </c>
      <c r="E16" s="39"/>
      <c r="F16" s="14"/>
      <c r="G16" s="223"/>
      <c r="H16" s="31"/>
      <c r="I16" s="31"/>
      <c r="J16" s="40"/>
      <c r="K16" s="13"/>
      <c r="L16" s="24"/>
      <c r="M16" s="32"/>
      <c r="N16" s="32"/>
      <c r="O16" s="32"/>
      <c r="P16" s="32"/>
      <c r="Q16" s="32"/>
      <c r="R16" s="32"/>
      <c r="S16" s="32"/>
      <c r="T16" s="23"/>
      <c r="U16" s="169">
        <v>0</v>
      </c>
    </row>
    <row r="17" spans="1:21" s="147" customFormat="1" ht="15" customHeight="1">
      <c r="A17" s="160">
        <v>21</v>
      </c>
      <c r="B17" s="161">
        <v>210</v>
      </c>
      <c r="C17" s="24" t="s">
        <v>74</v>
      </c>
      <c r="D17" s="13" t="s">
        <v>161</v>
      </c>
      <c r="E17" s="39"/>
      <c r="F17" s="14"/>
      <c r="G17" s="223"/>
      <c r="H17" s="31"/>
      <c r="I17" s="31"/>
      <c r="J17" s="40"/>
      <c r="K17" s="13"/>
      <c r="L17" s="24"/>
      <c r="M17" s="32"/>
      <c r="N17" s="32"/>
      <c r="O17" s="32"/>
      <c r="P17" s="32"/>
      <c r="Q17" s="32"/>
      <c r="R17" s="32"/>
      <c r="S17" s="32"/>
      <c r="T17" s="23"/>
      <c r="U17" s="169">
        <v>1</v>
      </c>
    </row>
    <row r="18" spans="1:21" s="147" customFormat="1" ht="15" customHeight="1">
      <c r="A18" s="160">
        <v>21</v>
      </c>
      <c r="B18" s="161">
        <v>211</v>
      </c>
      <c r="C18" s="24" t="s">
        <v>74</v>
      </c>
      <c r="D18" s="13" t="s">
        <v>113</v>
      </c>
      <c r="E18" s="39"/>
      <c r="F18" s="14"/>
      <c r="G18" s="223"/>
      <c r="H18" s="31"/>
      <c r="I18" s="31"/>
      <c r="J18" s="40"/>
      <c r="K18" s="13"/>
      <c r="L18" s="24"/>
      <c r="M18" s="32"/>
      <c r="N18" s="32"/>
      <c r="O18" s="32"/>
      <c r="P18" s="32"/>
      <c r="Q18" s="32"/>
      <c r="R18" s="32"/>
      <c r="S18" s="32"/>
      <c r="T18" s="23"/>
      <c r="U18" s="169">
        <v>0</v>
      </c>
    </row>
    <row r="19" spans="1:21" s="147" customFormat="1" ht="15" customHeight="1">
      <c r="A19" s="160">
        <v>21</v>
      </c>
      <c r="B19" s="161">
        <v>212</v>
      </c>
      <c r="C19" s="24" t="s">
        <v>74</v>
      </c>
      <c r="D19" s="13" t="s">
        <v>104</v>
      </c>
      <c r="E19" s="39"/>
      <c r="F19" s="14"/>
      <c r="G19" s="223"/>
      <c r="H19" s="31"/>
      <c r="I19" s="31"/>
      <c r="J19" s="40"/>
      <c r="K19" s="13"/>
      <c r="L19" s="24"/>
      <c r="M19" s="32"/>
      <c r="N19" s="32"/>
      <c r="O19" s="32"/>
      <c r="P19" s="32"/>
      <c r="Q19" s="32"/>
      <c r="R19" s="32"/>
      <c r="S19" s="32"/>
      <c r="T19" s="23"/>
      <c r="U19" s="169">
        <v>0</v>
      </c>
    </row>
    <row r="20" spans="1:21" s="147" customFormat="1" ht="15" customHeight="1">
      <c r="A20" s="160">
        <v>21</v>
      </c>
      <c r="B20" s="161">
        <v>213</v>
      </c>
      <c r="C20" s="24" t="s">
        <v>74</v>
      </c>
      <c r="D20" s="13" t="s">
        <v>140</v>
      </c>
      <c r="E20" s="39"/>
      <c r="F20" s="14"/>
      <c r="G20" s="223"/>
      <c r="H20" s="31"/>
      <c r="I20" s="31"/>
      <c r="J20" s="40"/>
      <c r="K20" s="13"/>
      <c r="L20" s="24"/>
      <c r="M20" s="32"/>
      <c r="N20" s="32"/>
      <c r="O20" s="32"/>
      <c r="P20" s="32"/>
      <c r="Q20" s="32"/>
      <c r="R20" s="32"/>
      <c r="S20" s="32"/>
      <c r="T20" s="23"/>
      <c r="U20" s="169">
        <v>0</v>
      </c>
    </row>
    <row r="21" spans="1:21" s="147" customFormat="1" ht="30" customHeight="1">
      <c r="A21" s="160">
        <v>21</v>
      </c>
      <c r="B21" s="161">
        <v>214</v>
      </c>
      <c r="C21" s="24" t="s">
        <v>74</v>
      </c>
      <c r="D21" s="13" t="s">
        <v>131</v>
      </c>
      <c r="E21" s="39" t="s">
        <v>122</v>
      </c>
      <c r="F21" s="14"/>
      <c r="G21" s="223" t="s">
        <v>195</v>
      </c>
      <c r="H21" s="31" t="s">
        <v>136</v>
      </c>
      <c r="I21" s="31" t="s">
        <v>239</v>
      </c>
      <c r="J21" s="40" t="s">
        <v>240</v>
      </c>
      <c r="K21" s="36" t="s">
        <v>196</v>
      </c>
      <c r="L21" s="24"/>
      <c r="M21" s="46" t="s">
        <v>205</v>
      </c>
      <c r="N21" s="32"/>
      <c r="O21" s="32" t="s">
        <v>191</v>
      </c>
      <c r="P21" s="32"/>
      <c r="Q21" s="32"/>
      <c r="R21" s="32"/>
      <c r="S21" s="32"/>
      <c r="T21" s="23"/>
      <c r="U21" s="169">
        <v>1</v>
      </c>
    </row>
    <row r="22" spans="1:21" s="147" customFormat="1" ht="15" customHeight="1">
      <c r="A22" s="160">
        <v>21</v>
      </c>
      <c r="B22" s="161">
        <v>215</v>
      </c>
      <c r="C22" s="24" t="s">
        <v>74</v>
      </c>
      <c r="D22" s="13" t="s">
        <v>159</v>
      </c>
      <c r="E22" s="39"/>
      <c r="F22" s="14"/>
      <c r="G22" s="223"/>
      <c r="H22" s="31"/>
      <c r="I22" s="31"/>
      <c r="J22" s="40"/>
      <c r="K22" s="13"/>
      <c r="L22" s="24"/>
      <c r="M22" s="32"/>
      <c r="N22" s="32"/>
      <c r="O22" s="32"/>
      <c r="P22" s="32"/>
      <c r="Q22" s="32"/>
      <c r="R22" s="32"/>
      <c r="S22" s="32"/>
      <c r="T22" s="23"/>
      <c r="U22" s="169">
        <v>0</v>
      </c>
    </row>
    <row r="23" spans="1:21" s="147" customFormat="1" ht="15" customHeight="1">
      <c r="A23" s="160">
        <v>21</v>
      </c>
      <c r="B23" s="161">
        <v>216</v>
      </c>
      <c r="C23" s="24" t="s">
        <v>74</v>
      </c>
      <c r="D23" s="13" t="s">
        <v>164</v>
      </c>
      <c r="E23" s="39"/>
      <c r="F23" s="14"/>
      <c r="G23" s="223"/>
      <c r="H23" s="31"/>
      <c r="I23" s="31"/>
      <c r="J23" s="31"/>
      <c r="K23" s="44"/>
      <c r="L23" s="37"/>
      <c r="M23" s="32"/>
      <c r="N23" s="32"/>
      <c r="O23" s="37"/>
      <c r="P23" s="32"/>
      <c r="Q23" s="32"/>
      <c r="R23" s="32"/>
      <c r="S23" s="32"/>
      <c r="T23" s="23"/>
      <c r="U23" s="169">
        <v>0</v>
      </c>
    </row>
    <row r="24" spans="1:21" s="147" customFormat="1" ht="15" customHeight="1">
      <c r="A24" s="160">
        <v>21</v>
      </c>
      <c r="B24" s="161">
        <v>217</v>
      </c>
      <c r="C24" s="24" t="s">
        <v>74</v>
      </c>
      <c r="D24" s="13" t="s">
        <v>108</v>
      </c>
      <c r="E24" s="39"/>
      <c r="F24" s="14"/>
      <c r="G24" s="223"/>
      <c r="H24" s="31"/>
      <c r="I24" s="31"/>
      <c r="J24" s="40"/>
      <c r="K24" s="12"/>
      <c r="L24" s="24"/>
      <c r="M24" s="32"/>
      <c r="N24" s="37"/>
      <c r="O24" s="32"/>
      <c r="P24" s="32"/>
      <c r="Q24" s="32"/>
      <c r="R24" s="32"/>
      <c r="S24" s="32"/>
      <c r="T24" s="23"/>
      <c r="U24" s="169">
        <v>0</v>
      </c>
    </row>
    <row r="25" spans="1:21" s="147" customFormat="1" ht="15" customHeight="1">
      <c r="A25" s="160">
        <v>21</v>
      </c>
      <c r="B25" s="161">
        <v>218</v>
      </c>
      <c r="C25" s="24" t="s">
        <v>74</v>
      </c>
      <c r="D25" s="13" t="s">
        <v>166</v>
      </c>
      <c r="E25" s="39"/>
      <c r="F25" s="14"/>
      <c r="G25" s="223"/>
      <c r="H25" s="31"/>
      <c r="I25" s="31"/>
      <c r="J25" s="40"/>
      <c r="K25" s="13"/>
      <c r="L25" s="24"/>
      <c r="M25" s="32"/>
      <c r="N25" s="32"/>
      <c r="O25" s="32"/>
      <c r="P25" s="32"/>
      <c r="Q25" s="32"/>
      <c r="R25" s="32"/>
      <c r="S25" s="32"/>
      <c r="T25" s="23"/>
      <c r="U25" s="169">
        <v>0</v>
      </c>
    </row>
    <row r="26" spans="1:21" s="147" customFormat="1" ht="15" customHeight="1">
      <c r="A26" s="160">
        <v>21</v>
      </c>
      <c r="B26" s="161">
        <v>219</v>
      </c>
      <c r="C26" s="24" t="s">
        <v>74</v>
      </c>
      <c r="D26" s="13" t="s">
        <v>152</v>
      </c>
      <c r="E26" s="39"/>
      <c r="F26" s="14"/>
      <c r="G26" s="223"/>
      <c r="H26" s="31"/>
      <c r="I26" s="31"/>
      <c r="J26" s="40"/>
      <c r="K26" s="13"/>
      <c r="L26" s="24"/>
      <c r="M26" s="32"/>
      <c r="N26" s="32"/>
      <c r="O26" s="32"/>
      <c r="P26" s="32"/>
      <c r="Q26" s="32"/>
      <c r="R26" s="32"/>
      <c r="S26" s="32"/>
      <c r="T26" s="23"/>
      <c r="U26" s="169">
        <v>0</v>
      </c>
    </row>
    <row r="27" spans="1:21" s="147" customFormat="1" ht="15" customHeight="1">
      <c r="A27" s="160">
        <v>21</v>
      </c>
      <c r="B27" s="161">
        <v>220</v>
      </c>
      <c r="C27" s="24" t="s">
        <v>74</v>
      </c>
      <c r="D27" s="13" t="s">
        <v>82</v>
      </c>
      <c r="E27" s="33"/>
      <c r="F27" s="14"/>
      <c r="G27" s="223"/>
      <c r="H27" s="31"/>
      <c r="I27" s="31"/>
      <c r="J27" s="40"/>
      <c r="K27" s="13"/>
      <c r="L27" s="24"/>
      <c r="M27" s="32"/>
      <c r="N27" s="32"/>
      <c r="O27" s="32"/>
      <c r="P27" s="32"/>
      <c r="Q27" s="32"/>
      <c r="R27" s="32"/>
      <c r="S27" s="32"/>
      <c r="T27" s="23"/>
      <c r="U27" s="169">
        <v>0</v>
      </c>
    </row>
    <row r="28" spans="1:21" s="147" customFormat="1" ht="15" customHeight="1">
      <c r="A28" s="160">
        <v>21</v>
      </c>
      <c r="B28" s="161">
        <v>221</v>
      </c>
      <c r="C28" s="24" t="s">
        <v>74</v>
      </c>
      <c r="D28" s="13" t="s">
        <v>85</v>
      </c>
      <c r="E28" s="33"/>
      <c r="F28" s="14"/>
      <c r="G28" s="223"/>
      <c r="H28" s="31"/>
      <c r="I28" s="31"/>
      <c r="J28" s="40"/>
      <c r="K28" s="12"/>
      <c r="L28" s="24"/>
      <c r="M28" s="32"/>
      <c r="N28" s="32"/>
      <c r="O28" s="32"/>
      <c r="P28" s="32"/>
      <c r="Q28" s="32"/>
      <c r="R28" s="32"/>
      <c r="S28" s="32"/>
      <c r="T28" s="23"/>
      <c r="U28" s="169">
        <v>0</v>
      </c>
    </row>
    <row r="29" spans="1:21" s="147" customFormat="1" ht="15" customHeight="1">
      <c r="A29" s="160">
        <v>21</v>
      </c>
      <c r="B29" s="161">
        <v>302</v>
      </c>
      <c r="C29" s="24" t="s">
        <v>74</v>
      </c>
      <c r="D29" s="13" t="s">
        <v>89</v>
      </c>
      <c r="E29" s="33"/>
      <c r="F29" s="14"/>
      <c r="G29" s="223"/>
      <c r="H29" s="31"/>
      <c r="I29" s="31"/>
      <c r="J29" s="40"/>
      <c r="K29" s="13"/>
      <c r="L29" s="24"/>
      <c r="M29" s="32"/>
      <c r="N29" s="32"/>
      <c r="O29" s="32"/>
      <c r="P29" s="32"/>
      <c r="Q29" s="32"/>
      <c r="R29" s="32"/>
      <c r="S29" s="32"/>
      <c r="T29" s="23"/>
      <c r="U29" s="169">
        <v>0</v>
      </c>
    </row>
    <row r="30" spans="1:21" s="147" customFormat="1" ht="15" customHeight="1">
      <c r="A30" s="160">
        <v>21</v>
      </c>
      <c r="B30" s="161">
        <v>303</v>
      </c>
      <c r="C30" s="24" t="s">
        <v>74</v>
      </c>
      <c r="D30" s="13" t="s">
        <v>168</v>
      </c>
      <c r="E30" s="33"/>
      <c r="F30" s="14"/>
      <c r="G30" s="223"/>
      <c r="H30" s="31"/>
      <c r="I30" s="31"/>
      <c r="J30" s="40"/>
      <c r="K30" s="13"/>
      <c r="L30" s="24"/>
      <c r="M30" s="32"/>
      <c r="N30" s="32"/>
      <c r="O30" s="32"/>
      <c r="P30" s="32"/>
      <c r="Q30" s="32"/>
      <c r="R30" s="32"/>
      <c r="S30" s="32"/>
      <c r="T30" s="23"/>
      <c r="U30" s="169">
        <v>0</v>
      </c>
    </row>
    <row r="31" spans="1:21" s="147" customFormat="1" ht="15" customHeight="1">
      <c r="A31" s="160">
        <v>21</v>
      </c>
      <c r="B31" s="161">
        <v>341</v>
      </c>
      <c r="C31" s="24" t="s">
        <v>74</v>
      </c>
      <c r="D31" s="13" t="s">
        <v>92</v>
      </c>
      <c r="E31" s="33"/>
      <c r="F31" s="14"/>
      <c r="G31" s="223"/>
      <c r="H31" s="31"/>
      <c r="I31" s="31"/>
      <c r="J31" s="40"/>
      <c r="K31" s="13"/>
      <c r="L31" s="24"/>
      <c r="M31" s="32"/>
      <c r="N31" s="32"/>
      <c r="O31" s="32"/>
      <c r="P31" s="32"/>
      <c r="Q31" s="32"/>
      <c r="R31" s="32"/>
      <c r="S31" s="32"/>
      <c r="T31" s="23"/>
      <c r="U31" s="169">
        <v>0</v>
      </c>
    </row>
    <row r="32" spans="1:21" s="147" customFormat="1" ht="15" customHeight="1">
      <c r="A32" s="160">
        <v>21</v>
      </c>
      <c r="B32" s="161">
        <v>361</v>
      </c>
      <c r="C32" s="24" t="s">
        <v>74</v>
      </c>
      <c r="D32" s="13" t="s">
        <v>137</v>
      </c>
      <c r="E32" s="33"/>
      <c r="F32" s="14"/>
      <c r="G32" s="223"/>
      <c r="H32" s="31"/>
      <c r="I32" s="31"/>
      <c r="J32" s="40"/>
      <c r="K32" s="13"/>
      <c r="L32" s="24"/>
      <c r="M32" s="32"/>
      <c r="N32" s="32"/>
      <c r="O32" s="32"/>
      <c r="P32" s="32"/>
      <c r="Q32" s="32"/>
      <c r="R32" s="32"/>
      <c r="S32" s="32"/>
      <c r="T32" s="23"/>
      <c r="U32" s="169">
        <v>0</v>
      </c>
    </row>
    <row r="33" spans="1:21" s="147" customFormat="1" ht="15" customHeight="1">
      <c r="A33" s="160">
        <v>21</v>
      </c>
      <c r="B33" s="161">
        <v>362</v>
      </c>
      <c r="C33" s="24" t="s">
        <v>74</v>
      </c>
      <c r="D33" s="13" t="s">
        <v>170</v>
      </c>
      <c r="E33" s="33"/>
      <c r="F33" s="14"/>
      <c r="G33" s="223"/>
      <c r="H33" s="31"/>
      <c r="I33" s="31"/>
      <c r="J33" s="40"/>
      <c r="K33" s="13"/>
      <c r="L33" s="24"/>
      <c r="M33" s="32"/>
      <c r="N33" s="32"/>
      <c r="O33" s="32"/>
      <c r="P33" s="32"/>
      <c r="Q33" s="32"/>
      <c r="R33" s="32"/>
      <c r="S33" s="32"/>
      <c r="T33" s="23"/>
      <c r="U33" s="169">
        <v>0</v>
      </c>
    </row>
    <row r="34" spans="1:21" s="147" customFormat="1" ht="15" customHeight="1">
      <c r="A34" s="160">
        <v>21</v>
      </c>
      <c r="B34" s="161">
        <v>381</v>
      </c>
      <c r="C34" s="24" t="s">
        <v>74</v>
      </c>
      <c r="D34" s="13" t="s">
        <v>172</v>
      </c>
      <c r="E34" s="33"/>
      <c r="F34" s="14"/>
      <c r="G34" s="223"/>
      <c r="H34" s="31"/>
      <c r="I34" s="31"/>
      <c r="J34" s="40"/>
      <c r="K34" s="13"/>
      <c r="L34" s="24"/>
      <c r="M34" s="32"/>
      <c r="N34" s="32"/>
      <c r="O34" s="32"/>
      <c r="P34" s="32"/>
      <c r="Q34" s="32"/>
      <c r="R34" s="32"/>
      <c r="S34" s="32"/>
      <c r="T34" s="23"/>
      <c r="U34" s="169">
        <v>0</v>
      </c>
    </row>
    <row r="35" spans="1:21" s="147" customFormat="1" ht="15" customHeight="1">
      <c r="A35" s="160">
        <v>21</v>
      </c>
      <c r="B35" s="161">
        <v>382</v>
      </c>
      <c r="C35" s="24" t="s">
        <v>74</v>
      </c>
      <c r="D35" s="13" t="s">
        <v>114</v>
      </c>
      <c r="E35" s="33"/>
      <c r="F35" s="14"/>
      <c r="G35" s="223"/>
      <c r="H35" s="14"/>
      <c r="I35" s="14"/>
      <c r="J35" s="13"/>
      <c r="K35" s="13"/>
      <c r="L35" s="24"/>
      <c r="M35" s="32"/>
      <c r="N35" s="32"/>
      <c r="O35" s="32"/>
      <c r="P35" s="32"/>
      <c r="Q35" s="32"/>
      <c r="R35" s="32"/>
      <c r="S35" s="32"/>
      <c r="T35" s="23"/>
      <c r="U35" s="169">
        <v>0</v>
      </c>
    </row>
    <row r="36" spans="1:21" s="147" customFormat="1" ht="15" customHeight="1">
      <c r="A36" s="160">
        <v>21</v>
      </c>
      <c r="B36" s="161">
        <v>383</v>
      </c>
      <c r="C36" s="24" t="s">
        <v>74</v>
      </c>
      <c r="D36" s="13" t="s">
        <v>95</v>
      </c>
      <c r="E36" s="33"/>
      <c r="F36" s="14"/>
      <c r="G36" s="223"/>
      <c r="H36" s="14"/>
      <c r="I36" s="14"/>
      <c r="J36" s="13"/>
      <c r="K36" s="12"/>
      <c r="L36" s="24"/>
      <c r="M36" s="32"/>
      <c r="N36" s="32"/>
      <c r="O36" s="32"/>
      <c r="P36" s="32"/>
      <c r="Q36" s="32"/>
      <c r="R36" s="32"/>
      <c r="S36" s="32"/>
      <c r="T36" s="23"/>
      <c r="U36" s="169">
        <v>0</v>
      </c>
    </row>
    <row r="37" spans="1:21" s="147" customFormat="1" ht="15" customHeight="1">
      <c r="A37" s="160">
        <v>21</v>
      </c>
      <c r="B37" s="161">
        <v>401</v>
      </c>
      <c r="C37" s="24" t="s">
        <v>74</v>
      </c>
      <c r="D37" s="13" t="s">
        <v>150</v>
      </c>
      <c r="E37" s="33"/>
      <c r="F37" s="14"/>
      <c r="G37" s="223"/>
      <c r="H37" s="14"/>
      <c r="I37" s="14"/>
      <c r="J37" s="13"/>
      <c r="K37" s="13"/>
      <c r="L37" s="24"/>
      <c r="M37" s="32"/>
      <c r="N37" s="32"/>
      <c r="O37" s="32"/>
      <c r="P37" s="32"/>
      <c r="Q37" s="32"/>
      <c r="R37" s="32"/>
      <c r="S37" s="32"/>
      <c r="T37" s="23"/>
      <c r="U37" s="169">
        <v>0</v>
      </c>
    </row>
    <row r="38" spans="1:21" s="147" customFormat="1" ht="15" customHeight="1">
      <c r="A38" s="160">
        <v>21</v>
      </c>
      <c r="B38" s="161">
        <v>403</v>
      </c>
      <c r="C38" s="24" t="s">
        <v>74</v>
      </c>
      <c r="D38" s="13" t="s">
        <v>178</v>
      </c>
      <c r="E38" s="33"/>
      <c r="F38" s="14"/>
      <c r="G38" s="223"/>
      <c r="H38" s="14"/>
      <c r="I38" s="14"/>
      <c r="J38" s="13"/>
      <c r="K38" s="13"/>
      <c r="L38" s="24"/>
      <c r="M38" s="32"/>
      <c r="N38" s="32"/>
      <c r="O38" s="32"/>
      <c r="P38" s="32"/>
      <c r="Q38" s="32"/>
      <c r="R38" s="32"/>
      <c r="S38" s="32"/>
      <c r="T38" s="23"/>
      <c r="U38" s="169">
        <v>0</v>
      </c>
    </row>
    <row r="39" spans="1:21" s="147" customFormat="1" ht="15" customHeight="1">
      <c r="A39" s="160">
        <v>21</v>
      </c>
      <c r="B39" s="161">
        <v>404</v>
      </c>
      <c r="C39" s="24" t="s">
        <v>74</v>
      </c>
      <c r="D39" s="13" t="s">
        <v>173</v>
      </c>
      <c r="E39" s="33"/>
      <c r="F39" s="14"/>
      <c r="G39" s="223"/>
      <c r="H39" s="14"/>
      <c r="I39" s="14"/>
      <c r="J39" s="13"/>
      <c r="K39" s="13"/>
      <c r="L39" s="24"/>
      <c r="M39" s="32"/>
      <c r="N39" s="32"/>
      <c r="O39" s="32"/>
      <c r="P39" s="32"/>
      <c r="Q39" s="32"/>
      <c r="R39" s="32"/>
      <c r="S39" s="32"/>
      <c r="T39" s="23"/>
      <c r="U39" s="169">
        <v>0</v>
      </c>
    </row>
    <row r="40" spans="1:21" s="147" customFormat="1" ht="15" customHeight="1">
      <c r="A40" s="160">
        <v>21</v>
      </c>
      <c r="B40" s="161">
        <v>421</v>
      </c>
      <c r="C40" s="24" t="s">
        <v>74</v>
      </c>
      <c r="D40" s="13" t="s">
        <v>98</v>
      </c>
      <c r="E40" s="33"/>
      <c r="F40" s="14"/>
      <c r="G40" s="223"/>
      <c r="H40" s="14"/>
      <c r="I40" s="14"/>
      <c r="J40" s="13"/>
      <c r="K40" s="13"/>
      <c r="L40" s="24"/>
      <c r="M40" s="32"/>
      <c r="N40" s="32"/>
      <c r="O40" s="32"/>
      <c r="P40" s="32"/>
      <c r="Q40" s="32"/>
      <c r="R40" s="32"/>
      <c r="S40" s="32"/>
      <c r="T40" s="23"/>
      <c r="U40" s="169">
        <v>0</v>
      </c>
    </row>
    <row r="41" spans="1:21" s="147" customFormat="1" ht="15" customHeight="1">
      <c r="A41" s="160">
        <v>21</v>
      </c>
      <c r="B41" s="161">
        <v>501</v>
      </c>
      <c r="C41" s="24" t="s">
        <v>74</v>
      </c>
      <c r="D41" s="13" t="s">
        <v>176</v>
      </c>
      <c r="E41" s="33"/>
      <c r="F41" s="14"/>
      <c r="G41" s="223"/>
      <c r="H41" s="14"/>
      <c r="I41" s="14"/>
      <c r="J41" s="13"/>
      <c r="K41" s="13"/>
      <c r="L41" s="24"/>
      <c r="M41" s="32"/>
      <c r="N41" s="32"/>
      <c r="O41" s="32"/>
      <c r="P41" s="32"/>
      <c r="Q41" s="32"/>
      <c r="R41" s="32"/>
      <c r="S41" s="32"/>
      <c r="T41" s="23"/>
      <c r="U41" s="169">
        <v>0</v>
      </c>
    </row>
    <row r="42" spans="1:21" s="147" customFormat="1" ht="15" customHeight="1">
      <c r="A42" s="160">
        <v>21</v>
      </c>
      <c r="B42" s="161">
        <v>502</v>
      </c>
      <c r="C42" s="24" t="s">
        <v>74</v>
      </c>
      <c r="D42" s="13" t="s">
        <v>99</v>
      </c>
      <c r="E42" s="33"/>
      <c r="F42" s="14"/>
      <c r="G42" s="223"/>
      <c r="H42" s="14"/>
      <c r="I42" s="14"/>
      <c r="J42" s="13"/>
      <c r="K42" s="13"/>
      <c r="L42" s="24"/>
      <c r="M42" s="32"/>
      <c r="N42" s="32"/>
      <c r="O42" s="32"/>
      <c r="P42" s="32"/>
      <c r="Q42" s="32"/>
      <c r="R42" s="32"/>
      <c r="S42" s="32"/>
      <c r="T42" s="23"/>
      <c r="U42" s="169">
        <v>0</v>
      </c>
    </row>
    <row r="43" spans="1:21" s="147" customFormat="1" ht="15" customHeight="1">
      <c r="A43" s="160">
        <v>21</v>
      </c>
      <c r="B43" s="161">
        <v>503</v>
      </c>
      <c r="C43" s="24" t="s">
        <v>74</v>
      </c>
      <c r="D43" s="13" t="s">
        <v>182</v>
      </c>
      <c r="E43" s="33"/>
      <c r="F43" s="14"/>
      <c r="G43" s="223"/>
      <c r="H43" s="14"/>
      <c r="I43" s="14"/>
      <c r="J43" s="13"/>
      <c r="K43" s="13"/>
      <c r="L43" s="24"/>
      <c r="M43" s="32"/>
      <c r="N43" s="32"/>
      <c r="O43" s="32"/>
      <c r="P43" s="32"/>
      <c r="Q43" s="32"/>
      <c r="R43" s="32"/>
      <c r="S43" s="32"/>
      <c r="T43" s="23"/>
      <c r="U43" s="169">
        <v>0</v>
      </c>
    </row>
    <row r="44" spans="1:21" s="147" customFormat="1" ht="15" customHeight="1">
      <c r="A44" s="160">
        <v>21</v>
      </c>
      <c r="B44" s="161">
        <v>504</v>
      </c>
      <c r="C44" s="24" t="s">
        <v>74</v>
      </c>
      <c r="D44" s="13" t="s">
        <v>145</v>
      </c>
      <c r="E44" s="33"/>
      <c r="F44" s="14"/>
      <c r="G44" s="223"/>
      <c r="H44" s="14"/>
      <c r="I44" s="14"/>
      <c r="J44" s="13"/>
      <c r="K44" s="13"/>
      <c r="L44" s="24"/>
      <c r="M44" s="32"/>
      <c r="N44" s="32"/>
      <c r="O44" s="32"/>
      <c r="P44" s="32"/>
      <c r="Q44" s="32"/>
      <c r="R44" s="32"/>
      <c r="S44" s="32"/>
      <c r="T44" s="23"/>
      <c r="U44" s="169">
        <v>0</v>
      </c>
    </row>
    <row r="45" spans="1:21" s="147" customFormat="1" ht="15" customHeight="1">
      <c r="A45" s="160">
        <v>21</v>
      </c>
      <c r="B45" s="161">
        <v>505</v>
      </c>
      <c r="C45" s="24" t="s">
        <v>74</v>
      </c>
      <c r="D45" s="13" t="s">
        <v>109</v>
      </c>
      <c r="E45" s="33"/>
      <c r="F45" s="14"/>
      <c r="G45" s="223"/>
      <c r="H45" s="14"/>
      <c r="I45" s="14"/>
      <c r="J45" s="13"/>
      <c r="K45" s="13"/>
      <c r="L45" s="24"/>
      <c r="M45" s="32"/>
      <c r="N45" s="32"/>
      <c r="O45" s="32"/>
      <c r="P45" s="32"/>
      <c r="Q45" s="32"/>
      <c r="R45" s="32"/>
      <c r="S45" s="32"/>
      <c r="T45" s="23"/>
      <c r="U45" s="169">
        <v>0</v>
      </c>
    </row>
    <row r="46" spans="1:21" s="147" customFormat="1" ht="15" customHeight="1">
      <c r="A46" s="160">
        <v>21</v>
      </c>
      <c r="B46" s="161">
        <v>506</v>
      </c>
      <c r="C46" s="24" t="s">
        <v>74</v>
      </c>
      <c r="D46" s="13" t="s">
        <v>132</v>
      </c>
      <c r="E46" s="33"/>
      <c r="F46" s="14"/>
      <c r="G46" s="223"/>
      <c r="H46" s="14"/>
      <c r="I46" s="14"/>
      <c r="J46" s="13"/>
      <c r="K46" s="13"/>
      <c r="L46" s="24"/>
      <c r="M46" s="32"/>
      <c r="N46" s="32"/>
      <c r="O46" s="32"/>
      <c r="P46" s="32"/>
      <c r="Q46" s="32"/>
      <c r="R46" s="32"/>
      <c r="S46" s="32"/>
      <c r="T46" s="23"/>
      <c r="U46" s="169">
        <v>0</v>
      </c>
    </row>
    <row r="47" spans="1:21" s="147" customFormat="1" ht="15" customHeight="1">
      <c r="A47" s="160">
        <v>21</v>
      </c>
      <c r="B47" s="161">
        <v>507</v>
      </c>
      <c r="C47" s="24" t="s">
        <v>74</v>
      </c>
      <c r="D47" s="13" t="s">
        <v>103</v>
      </c>
      <c r="E47" s="33"/>
      <c r="F47" s="14"/>
      <c r="G47" s="223"/>
      <c r="H47" s="14"/>
      <c r="I47" s="14"/>
      <c r="J47" s="13"/>
      <c r="K47" s="13"/>
      <c r="L47" s="24"/>
      <c r="M47" s="32"/>
      <c r="N47" s="32"/>
      <c r="O47" s="32"/>
      <c r="P47" s="32"/>
      <c r="Q47" s="32"/>
      <c r="R47" s="32"/>
      <c r="S47" s="32"/>
      <c r="T47" s="23"/>
      <c r="U47" s="169">
        <v>0</v>
      </c>
    </row>
    <row r="48" spans="1:21" s="147" customFormat="1" ht="15" customHeight="1">
      <c r="A48" s="160">
        <v>21</v>
      </c>
      <c r="B48" s="161">
        <v>521</v>
      </c>
      <c r="C48" s="24" t="s">
        <v>74</v>
      </c>
      <c r="D48" s="13" t="s">
        <v>100</v>
      </c>
      <c r="E48" s="33"/>
      <c r="F48" s="14"/>
      <c r="G48" s="223"/>
      <c r="H48" s="14"/>
      <c r="I48" s="14"/>
      <c r="J48" s="13"/>
      <c r="K48" s="13"/>
      <c r="L48" s="24"/>
      <c r="M48" s="32"/>
      <c r="N48" s="32"/>
      <c r="O48" s="32"/>
      <c r="P48" s="32"/>
      <c r="Q48" s="32"/>
      <c r="R48" s="32"/>
      <c r="S48" s="32"/>
      <c r="T48" s="23"/>
      <c r="U48" s="169">
        <v>0</v>
      </c>
    </row>
    <row r="49" spans="1:21" s="147" customFormat="1" ht="15" customHeight="1" thickBot="1">
      <c r="A49" s="162">
        <v>21</v>
      </c>
      <c r="B49" s="163">
        <v>604</v>
      </c>
      <c r="C49" s="27" t="s">
        <v>74</v>
      </c>
      <c r="D49" s="25" t="s">
        <v>177</v>
      </c>
      <c r="E49" s="45"/>
      <c r="F49" s="15"/>
      <c r="G49" s="22"/>
      <c r="H49" s="15"/>
      <c r="I49" s="15"/>
      <c r="J49" s="25"/>
      <c r="K49" s="25"/>
      <c r="L49" s="27"/>
      <c r="M49" s="38"/>
      <c r="N49" s="38"/>
      <c r="O49" s="38"/>
      <c r="P49" s="38"/>
      <c r="Q49" s="38"/>
      <c r="R49" s="38"/>
      <c r="S49" s="38"/>
      <c r="T49" s="26"/>
      <c r="U49" s="170">
        <v>0</v>
      </c>
    </row>
    <row r="50" spans="1:21" s="87" customFormat="1" ht="18" customHeight="1" thickBot="1">
      <c r="A50" s="151"/>
      <c r="B50" s="152"/>
      <c r="C50" s="224" t="s">
        <v>5</v>
      </c>
      <c r="D50" s="224"/>
      <c r="E50" s="164">
        <f>COUNTA(E8:E49)</f>
        <v>4</v>
      </c>
      <c r="F50" s="88"/>
      <c r="G50" s="88"/>
      <c r="H50" s="88"/>
      <c r="I50" s="88"/>
      <c r="J50" s="89"/>
      <c r="K50" s="89"/>
      <c r="L50" s="165">
        <f>COUNTA(L8:L49)</f>
        <v>0</v>
      </c>
      <c r="M50" s="166">
        <f aca="true" t="shared" si="0" ref="M50:T50">COUNTA(M8:M49)</f>
        <v>4</v>
      </c>
      <c r="N50" s="166">
        <f t="shared" si="0"/>
        <v>0</v>
      </c>
      <c r="O50" s="166">
        <f t="shared" si="0"/>
        <v>3</v>
      </c>
      <c r="P50" s="166">
        <f t="shared" si="0"/>
        <v>1</v>
      </c>
      <c r="Q50" s="166">
        <f t="shared" si="0"/>
        <v>0</v>
      </c>
      <c r="R50" s="166">
        <f t="shared" si="0"/>
        <v>0</v>
      </c>
      <c r="S50" s="166">
        <f t="shared" si="0"/>
        <v>0</v>
      </c>
      <c r="T50" s="167">
        <f t="shared" si="0"/>
        <v>0</v>
      </c>
      <c r="U50" s="168">
        <f>SUM(U8:U49)</f>
        <v>6</v>
      </c>
    </row>
  </sheetData>
  <sheetProtection/>
  <mergeCells count="14">
    <mergeCell ref="A4:A7"/>
    <mergeCell ref="B4:B7"/>
    <mergeCell ref="C4:C7"/>
    <mergeCell ref="D4:D7"/>
    <mergeCell ref="R2:U2"/>
    <mergeCell ref="C50:D50"/>
    <mergeCell ref="U4:U7"/>
    <mergeCell ref="E6:E7"/>
    <mergeCell ref="O6:Q6"/>
    <mergeCell ref="R6:T6"/>
    <mergeCell ref="L5:T5"/>
    <mergeCell ref="E4:T4"/>
    <mergeCell ref="G6:K6"/>
    <mergeCell ref="L6:N6"/>
  </mergeCells>
  <printOptions horizontalCentered="1"/>
  <pageMargins left="0.3937007874015748" right="0.3937007874015748" top="0.5905511811023623" bottom="0.5905511811023623" header="0.5118110236220472" footer="0.31496062992125984"/>
  <pageSetup firstPageNumber="149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49" customWidth="1"/>
    <col min="2" max="2" width="3.625" style="49" customWidth="1"/>
    <col min="3" max="3" width="7.625" style="49" customWidth="1"/>
    <col min="4" max="4" width="10.625" style="49" customWidth="1"/>
    <col min="5" max="5" width="11.75390625" style="49" customWidth="1"/>
    <col min="6" max="6" width="45.625" style="49" customWidth="1"/>
    <col min="7" max="8" width="5.125" style="50" customWidth="1"/>
    <col min="9" max="19" width="6.625" style="49" customWidth="1"/>
    <col min="20" max="16384" width="9.00390625" style="49" customWidth="1"/>
  </cols>
  <sheetData>
    <row r="1" ht="12" thickBot="1">
      <c r="A1" s="49" t="s">
        <v>22</v>
      </c>
    </row>
    <row r="2" spans="1:19" ht="19.5" customHeight="1" thickBot="1">
      <c r="A2" s="52" t="s">
        <v>38</v>
      </c>
      <c r="E2" s="90"/>
      <c r="Q2" s="253" t="s">
        <v>74</v>
      </c>
      <c r="R2" s="291"/>
      <c r="S2" s="254"/>
    </row>
    <row r="3" ht="12" thickBot="1"/>
    <row r="4" spans="1:19" s="53" customFormat="1" ht="13.5" customHeight="1">
      <c r="A4" s="226" t="s">
        <v>27</v>
      </c>
      <c r="B4" s="235" t="s">
        <v>17</v>
      </c>
      <c r="C4" s="226" t="s">
        <v>0</v>
      </c>
      <c r="D4" s="241" t="s">
        <v>18</v>
      </c>
      <c r="E4" s="300" t="s">
        <v>246</v>
      </c>
      <c r="F4" s="301"/>
      <c r="G4" s="301"/>
      <c r="H4" s="302"/>
      <c r="I4" s="300" t="s">
        <v>37</v>
      </c>
      <c r="J4" s="301"/>
      <c r="K4" s="301"/>
      <c r="L4" s="301"/>
      <c r="M4" s="301"/>
      <c r="N4" s="301"/>
      <c r="O4" s="301"/>
      <c r="P4" s="301"/>
      <c r="Q4" s="301"/>
      <c r="R4" s="301"/>
      <c r="S4" s="302"/>
    </row>
    <row r="5" spans="1:19" s="48" customFormat="1" ht="12" customHeight="1">
      <c r="A5" s="227"/>
      <c r="B5" s="236"/>
      <c r="C5" s="227"/>
      <c r="D5" s="303"/>
      <c r="E5" s="305" t="s">
        <v>51</v>
      </c>
      <c r="F5" s="294" t="s">
        <v>197</v>
      </c>
      <c r="G5" s="296" t="s">
        <v>6</v>
      </c>
      <c r="H5" s="292" t="s">
        <v>247</v>
      </c>
      <c r="I5" s="305" t="s">
        <v>198</v>
      </c>
      <c r="J5" s="308" t="s">
        <v>23</v>
      </c>
      <c r="K5" s="91" t="s">
        <v>185</v>
      </c>
      <c r="L5" s="298" t="s">
        <v>199</v>
      </c>
      <c r="M5" s="310" t="s">
        <v>25</v>
      </c>
      <c r="N5" s="308" t="s">
        <v>50</v>
      </c>
      <c r="O5" s="91" t="s">
        <v>200</v>
      </c>
      <c r="P5" s="298" t="s">
        <v>199</v>
      </c>
      <c r="Q5" s="308" t="s">
        <v>24</v>
      </c>
      <c r="R5" s="91" t="s">
        <v>185</v>
      </c>
      <c r="S5" s="306" t="s">
        <v>199</v>
      </c>
    </row>
    <row r="6" spans="1:19" s="53" customFormat="1" ht="84" customHeight="1">
      <c r="A6" s="228"/>
      <c r="B6" s="237"/>
      <c r="C6" s="228"/>
      <c r="D6" s="304"/>
      <c r="E6" s="228"/>
      <c r="F6" s="295"/>
      <c r="G6" s="297"/>
      <c r="H6" s="293"/>
      <c r="I6" s="228"/>
      <c r="J6" s="309"/>
      <c r="K6" s="92" t="s">
        <v>201</v>
      </c>
      <c r="L6" s="299"/>
      <c r="M6" s="311"/>
      <c r="N6" s="312"/>
      <c r="O6" s="93" t="s">
        <v>202</v>
      </c>
      <c r="P6" s="299"/>
      <c r="Q6" s="309"/>
      <c r="R6" s="94" t="s">
        <v>203</v>
      </c>
      <c r="S6" s="307"/>
    </row>
    <row r="7" spans="1:19" s="87" customFormat="1" ht="15" customHeight="1">
      <c r="A7" s="148">
        <v>21</v>
      </c>
      <c r="B7" s="71">
        <v>201</v>
      </c>
      <c r="C7" s="60" t="s">
        <v>74</v>
      </c>
      <c r="D7" s="62" t="s">
        <v>111</v>
      </c>
      <c r="E7" s="63"/>
      <c r="F7" s="95"/>
      <c r="G7" s="100"/>
      <c r="H7" s="71"/>
      <c r="I7" s="174">
        <v>1</v>
      </c>
      <c r="J7" s="175">
        <v>2</v>
      </c>
      <c r="K7" s="175">
        <v>0</v>
      </c>
      <c r="L7" s="185">
        <f aca="true" t="shared" si="0" ref="L7:L28">IF(J7=""," ",ROUND(K7/J7*100,1))</f>
        <v>0</v>
      </c>
      <c r="M7" s="96"/>
      <c r="N7" s="180"/>
      <c r="O7" s="175"/>
      <c r="P7" s="185" t="str">
        <f>IF(N7=""," ",ROUND(O7/N7*100,1))</f>
        <v> </v>
      </c>
      <c r="Q7" s="96">
        <v>2565</v>
      </c>
      <c r="R7" s="175">
        <v>141</v>
      </c>
      <c r="S7" s="188">
        <f aca="true" t="shared" si="1" ref="S7:S49">IF(Q7=""," ",ROUND(R7/Q7*100,1))</f>
        <v>5.5</v>
      </c>
    </row>
    <row r="8" spans="1:19" s="87" customFormat="1" ht="15" customHeight="1">
      <c r="A8" s="148">
        <v>21</v>
      </c>
      <c r="B8" s="71">
        <v>202</v>
      </c>
      <c r="C8" s="60" t="s">
        <v>74</v>
      </c>
      <c r="D8" s="62" t="s">
        <v>112</v>
      </c>
      <c r="E8" s="98">
        <v>38429</v>
      </c>
      <c r="F8" s="95" t="s">
        <v>124</v>
      </c>
      <c r="G8" s="100">
        <v>2</v>
      </c>
      <c r="H8" s="71">
        <v>1</v>
      </c>
      <c r="I8" s="174">
        <v>1</v>
      </c>
      <c r="J8" s="175">
        <v>1</v>
      </c>
      <c r="K8" s="175">
        <v>0</v>
      </c>
      <c r="L8" s="185">
        <f t="shared" si="0"/>
        <v>0</v>
      </c>
      <c r="M8" s="96"/>
      <c r="N8" s="180"/>
      <c r="O8" s="175"/>
      <c r="P8" s="185" t="str">
        <f>IF(N8=""," ",ROUND(O8/N8*100,1))</f>
        <v> </v>
      </c>
      <c r="Q8" s="96">
        <v>488</v>
      </c>
      <c r="R8" s="175">
        <v>3</v>
      </c>
      <c r="S8" s="188">
        <f t="shared" si="1"/>
        <v>0.6</v>
      </c>
    </row>
    <row r="9" spans="1:19" s="87" customFormat="1" ht="15" customHeight="1">
      <c r="A9" s="148">
        <v>21</v>
      </c>
      <c r="B9" s="71">
        <v>203</v>
      </c>
      <c r="C9" s="60" t="s">
        <v>74</v>
      </c>
      <c r="D9" s="70" t="s">
        <v>75</v>
      </c>
      <c r="E9" s="99"/>
      <c r="F9" s="95"/>
      <c r="G9" s="100"/>
      <c r="H9" s="71"/>
      <c r="I9" s="174">
        <v>1</v>
      </c>
      <c r="J9" s="175">
        <v>1</v>
      </c>
      <c r="K9" s="175">
        <v>0</v>
      </c>
      <c r="L9" s="185">
        <f t="shared" si="0"/>
        <v>0</v>
      </c>
      <c r="M9" s="96"/>
      <c r="N9" s="180"/>
      <c r="O9" s="175"/>
      <c r="P9" s="185" t="str">
        <f>IF(N9=""," ",ROUND(O9/N9*100,1))</f>
        <v> </v>
      </c>
      <c r="Q9" s="96">
        <v>282</v>
      </c>
      <c r="R9" s="175">
        <v>0</v>
      </c>
      <c r="S9" s="188">
        <f t="shared" si="1"/>
        <v>0</v>
      </c>
    </row>
    <row r="10" spans="1:19" s="87" customFormat="1" ht="15" customHeight="1">
      <c r="A10" s="148">
        <v>21</v>
      </c>
      <c r="B10" s="71">
        <v>204</v>
      </c>
      <c r="C10" s="60" t="s">
        <v>74</v>
      </c>
      <c r="D10" s="70" t="s">
        <v>154</v>
      </c>
      <c r="E10" s="63"/>
      <c r="F10" s="95"/>
      <c r="G10" s="100"/>
      <c r="H10" s="71"/>
      <c r="I10" s="174">
        <v>1</v>
      </c>
      <c r="J10" s="175">
        <v>1</v>
      </c>
      <c r="K10" s="175">
        <v>0</v>
      </c>
      <c r="L10" s="185">
        <f t="shared" si="0"/>
        <v>0</v>
      </c>
      <c r="M10" s="96"/>
      <c r="N10" s="180"/>
      <c r="O10" s="175"/>
      <c r="P10" s="185" t="str">
        <f>IF(N10=""," ",ROUND(O10/N10*100,1))</f>
        <v> </v>
      </c>
      <c r="Q10" s="96">
        <v>502</v>
      </c>
      <c r="R10" s="175">
        <v>25</v>
      </c>
      <c r="S10" s="188">
        <f t="shared" si="1"/>
        <v>5</v>
      </c>
    </row>
    <row r="11" spans="1:19" s="87" customFormat="1" ht="15" customHeight="1">
      <c r="A11" s="148">
        <v>21</v>
      </c>
      <c r="B11" s="71">
        <v>205</v>
      </c>
      <c r="C11" s="60" t="s">
        <v>74</v>
      </c>
      <c r="D11" s="70" t="s">
        <v>181</v>
      </c>
      <c r="E11" s="63"/>
      <c r="F11" s="95"/>
      <c r="G11" s="100"/>
      <c r="H11" s="71"/>
      <c r="I11" s="174">
        <v>1</v>
      </c>
      <c r="J11" s="175">
        <v>2</v>
      </c>
      <c r="K11" s="175">
        <v>0</v>
      </c>
      <c r="L11" s="185">
        <f t="shared" si="0"/>
        <v>0</v>
      </c>
      <c r="M11" s="96"/>
      <c r="N11" s="180"/>
      <c r="O11" s="175"/>
      <c r="P11" s="185"/>
      <c r="Q11" s="96">
        <v>576</v>
      </c>
      <c r="R11" s="175">
        <v>5</v>
      </c>
      <c r="S11" s="188">
        <f t="shared" si="1"/>
        <v>0.9</v>
      </c>
    </row>
    <row r="12" spans="1:19" s="87" customFormat="1" ht="15" customHeight="1">
      <c r="A12" s="148">
        <v>21</v>
      </c>
      <c r="B12" s="71">
        <v>206</v>
      </c>
      <c r="C12" s="60" t="s">
        <v>74</v>
      </c>
      <c r="D12" s="70" t="s">
        <v>125</v>
      </c>
      <c r="E12" s="63"/>
      <c r="F12" s="95"/>
      <c r="G12" s="100"/>
      <c r="H12" s="71"/>
      <c r="I12" s="174">
        <v>1</v>
      </c>
      <c r="J12" s="175">
        <v>1</v>
      </c>
      <c r="K12" s="175">
        <v>0</v>
      </c>
      <c r="L12" s="185">
        <f t="shared" si="0"/>
        <v>0</v>
      </c>
      <c r="M12" s="96"/>
      <c r="N12" s="180"/>
      <c r="O12" s="175"/>
      <c r="P12" s="185" t="str">
        <f aca="true" t="shared" si="2" ref="P12:P31">IF(N12=""," ",ROUND(O12/N12*100,1))</f>
        <v> </v>
      </c>
      <c r="Q12" s="96">
        <v>173</v>
      </c>
      <c r="R12" s="175">
        <v>3</v>
      </c>
      <c r="S12" s="188">
        <f t="shared" si="1"/>
        <v>1.7</v>
      </c>
    </row>
    <row r="13" spans="1:19" s="87" customFormat="1" ht="15" customHeight="1">
      <c r="A13" s="148">
        <v>21</v>
      </c>
      <c r="B13" s="71">
        <v>207</v>
      </c>
      <c r="C13" s="60" t="s">
        <v>74</v>
      </c>
      <c r="D13" s="70" t="s">
        <v>106</v>
      </c>
      <c r="E13" s="63"/>
      <c r="F13" s="95"/>
      <c r="G13" s="100"/>
      <c r="H13" s="71"/>
      <c r="I13" s="174">
        <v>1</v>
      </c>
      <c r="J13" s="175">
        <v>1</v>
      </c>
      <c r="K13" s="175">
        <v>0</v>
      </c>
      <c r="L13" s="185">
        <f t="shared" si="0"/>
        <v>0</v>
      </c>
      <c r="M13" s="96"/>
      <c r="N13" s="180"/>
      <c r="O13" s="175"/>
      <c r="P13" s="185" t="str">
        <f t="shared" si="2"/>
        <v> </v>
      </c>
      <c r="Q13" s="96">
        <v>68</v>
      </c>
      <c r="R13" s="175">
        <v>0</v>
      </c>
      <c r="S13" s="188">
        <f t="shared" si="1"/>
        <v>0</v>
      </c>
    </row>
    <row r="14" spans="1:19" s="87" customFormat="1" ht="15" customHeight="1">
      <c r="A14" s="148">
        <v>21</v>
      </c>
      <c r="B14" s="71">
        <v>208</v>
      </c>
      <c r="C14" s="60" t="s">
        <v>74</v>
      </c>
      <c r="D14" s="70" t="s">
        <v>147</v>
      </c>
      <c r="E14" s="63"/>
      <c r="F14" s="95"/>
      <c r="G14" s="100"/>
      <c r="H14" s="71"/>
      <c r="I14" s="174">
        <v>1</v>
      </c>
      <c r="J14" s="175">
        <v>1</v>
      </c>
      <c r="K14" s="175">
        <v>0</v>
      </c>
      <c r="L14" s="185">
        <f t="shared" si="0"/>
        <v>0</v>
      </c>
      <c r="M14" s="96"/>
      <c r="N14" s="180"/>
      <c r="O14" s="175"/>
      <c r="P14" s="185" t="str">
        <f t="shared" si="2"/>
        <v> </v>
      </c>
      <c r="Q14" s="96">
        <v>112</v>
      </c>
      <c r="R14" s="175">
        <v>0</v>
      </c>
      <c r="S14" s="188">
        <f t="shared" si="1"/>
        <v>0</v>
      </c>
    </row>
    <row r="15" spans="1:19" s="87" customFormat="1" ht="15" customHeight="1">
      <c r="A15" s="148">
        <v>21</v>
      </c>
      <c r="B15" s="71">
        <v>209</v>
      </c>
      <c r="C15" s="60" t="s">
        <v>74</v>
      </c>
      <c r="D15" s="70" t="s">
        <v>79</v>
      </c>
      <c r="E15" s="99"/>
      <c r="F15" s="95"/>
      <c r="G15" s="100"/>
      <c r="H15" s="71"/>
      <c r="I15" s="174">
        <v>1</v>
      </c>
      <c r="J15" s="175">
        <v>1</v>
      </c>
      <c r="K15" s="175">
        <v>0</v>
      </c>
      <c r="L15" s="185">
        <f t="shared" si="0"/>
        <v>0</v>
      </c>
      <c r="M15" s="96"/>
      <c r="N15" s="180"/>
      <c r="O15" s="175"/>
      <c r="P15" s="185" t="str">
        <f t="shared" si="2"/>
        <v> </v>
      </c>
      <c r="Q15" s="96">
        <v>113</v>
      </c>
      <c r="R15" s="175">
        <v>0</v>
      </c>
      <c r="S15" s="188">
        <f t="shared" si="1"/>
        <v>0</v>
      </c>
    </row>
    <row r="16" spans="1:19" s="87" customFormat="1" ht="15" customHeight="1">
      <c r="A16" s="148">
        <v>21</v>
      </c>
      <c r="B16" s="71">
        <v>210</v>
      </c>
      <c r="C16" s="60" t="s">
        <v>74</v>
      </c>
      <c r="D16" s="70" t="s">
        <v>161</v>
      </c>
      <c r="E16" s="63"/>
      <c r="F16" s="95"/>
      <c r="G16" s="100"/>
      <c r="H16" s="71"/>
      <c r="I16" s="174">
        <v>1</v>
      </c>
      <c r="J16" s="175">
        <v>1</v>
      </c>
      <c r="K16" s="175">
        <v>0</v>
      </c>
      <c r="L16" s="185">
        <f t="shared" si="0"/>
        <v>0</v>
      </c>
      <c r="M16" s="96"/>
      <c r="N16" s="180"/>
      <c r="O16" s="175"/>
      <c r="P16" s="185" t="str">
        <f t="shared" si="2"/>
        <v> </v>
      </c>
      <c r="Q16" s="96">
        <v>490</v>
      </c>
      <c r="R16" s="175">
        <v>14</v>
      </c>
      <c r="S16" s="188">
        <f t="shared" si="1"/>
        <v>2.9</v>
      </c>
    </row>
    <row r="17" spans="1:19" s="87" customFormat="1" ht="15" customHeight="1">
      <c r="A17" s="148">
        <v>21</v>
      </c>
      <c r="B17" s="71">
        <v>211</v>
      </c>
      <c r="C17" s="60" t="s">
        <v>74</v>
      </c>
      <c r="D17" s="70" t="s">
        <v>113</v>
      </c>
      <c r="E17" s="63"/>
      <c r="F17" s="95"/>
      <c r="G17" s="100"/>
      <c r="H17" s="71"/>
      <c r="I17" s="174">
        <v>1</v>
      </c>
      <c r="J17" s="175">
        <v>1</v>
      </c>
      <c r="K17" s="175">
        <v>0</v>
      </c>
      <c r="L17" s="185">
        <f t="shared" si="0"/>
        <v>0</v>
      </c>
      <c r="M17" s="96"/>
      <c r="N17" s="180"/>
      <c r="O17" s="175"/>
      <c r="P17" s="185" t="str">
        <f t="shared" si="2"/>
        <v> </v>
      </c>
      <c r="Q17" s="96">
        <v>185</v>
      </c>
      <c r="R17" s="175">
        <v>4</v>
      </c>
      <c r="S17" s="188">
        <f t="shared" si="1"/>
        <v>2.2</v>
      </c>
    </row>
    <row r="18" spans="1:19" s="87" customFormat="1" ht="15" customHeight="1">
      <c r="A18" s="148">
        <v>21</v>
      </c>
      <c r="B18" s="71">
        <v>212</v>
      </c>
      <c r="C18" s="60" t="s">
        <v>74</v>
      </c>
      <c r="D18" s="70" t="s">
        <v>104</v>
      </c>
      <c r="E18" s="63"/>
      <c r="F18" s="95"/>
      <c r="G18" s="100"/>
      <c r="H18" s="71"/>
      <c r="I18" s="174">
        <v>1</v>
      </c>
      <c r="J18" s="175">
        <v>1</v>
      </c>
      <c r="K18" s="175">
        <v>0</v>
      </c>
      <c r="L18" s="185">
        <f t="shared" si="0"/>
        <v>0</v>
      </c>
      <c r="M18" s="96"/>
      <c r="N18" s="180"/>
      <c r="O18" s="175"/>
      <c r="P18" s="185" t="str">
        <f t="shared" si="2"/>
        <v> </v>
      </c>
      <c r="Q18" s="96">
        <v>272</v>
      </c>
      <c r="R18" s="175">
        <v>1</v>
      </c>
      <c r="S18" s="188">
        <f t="shared" si="1"/>
        <v>0.4</v>
      </c>
    </row>
    <row r="19" spans="1:19" s="87" customFormat="1" ht="15" customHeight="1">
      <c r="A19" s="148">
        <v>21</v>
      </c>
      <c r="B19" s="71">
        <v>213</v>
      </c>
      <c r="C19" s="60" t="s">
        <v>74</v>
      </c>
      <c r="D19" s="70" t="s">
        <v>140</v>
      </c>
      <c r="E19" s="98">
        <v>38621</v>
      </c>
      <c r="F19" s="95" t="s">
        <v>144</v>
      </c>
      <c r="G19" s="100">
        <v>2</v>
      </c>
      <c r="H19" s="71">
        <v>1</v>
      </c>
      <c r="I19" s="174">
        <v>1</v>
      </c>
      <c r="J19" s="175">
        <v>1</v>
      </c>
      <c r="K19" s="175">
        <v>0</v>
      </c>
      <c r="L19" s="185">
        <f t="shared" si="0"/>
        <v>0</v>
      </c>
      <c r="M19" s="96"/>
      <c r="N19" s="180"/>
      <c r="O19" s="175"/>
      <c r="P19" s="185" t="str">
        <f t="shared" si="2"/>
        <v> </v>
      </c>
      <c r="Q19" s="96">
        <v>383</v>
      </c>
      <c r="R19" s="175">
        <v>11</v>
      </c>
      <c r="S19" s="188">
        <f t="shared" si="1"/>
        <v>2.9</v>
      </c>
    </row>
    <row r="20" spans="1:19" s="87" customFormat="1" ht="15" customHeight="1">
      <c r="A20" s="148">
        <v>21</v>
      </c>
      <c r="B20" s="71">
        <v>214</v>
      </c>
      <c r="C20" s="60" t="s">
        <v>74</v>
      </c>
      <c r="D20" s="70" t="s">
        <v>131</v>
      </c>
      <c r="E20" s="63"/>
      <c r="F20" s="95"/>
      <c r="G20" s="100"/>
      <c r="H20" s="71"/>
      <c r="I20" s="174">
        <v>1</v>
      </c>
      <c r="J20" s="175">
        <v>1</v>
      </c>
      <c r="K20" s="175">
        <v>0</v>
      </c>
      <c r="L20" s="185">
        <f t="shared" si="0"/>
        <v>0</v>
      </c>
      <c r="M20" s="96"/>
      <c r="N20" s="180"/>
      <c r="O20" s="175"/>
      <c r="P20" s="185" t="str">
        <f t="shared" si="2"/>
        <v> </v>
      </c>
      <c r="Q20" s="96">
        <v>135</v>
      </c>
      <c r="R20" s="175">
        <v>3</v>
      </c>
      <c r="S20" s="188">
        <f t="shared" si="1"/>
        <v>2.2</v>
      </c>
    </row>
    <row r="21" spans="1:19" s="87" customFormat="1" ht="15" customHeight="1">
      <c r="A21" s="148">
        <v>21</v>
      </c>
      <c r="B21" s="71">
        <v>215</v>
      </c>
      <c r="C21" s="60" t="s">
        <v>74</v>
      </c>
      <c r="D21" s="70" t="s">
        <v>159</v>
      </c>
      <c r="E21" s="63"/>
      <c r="F21" s="95"/>
      <c r="G21" s="100"/>
      <c r="H21" s="71"/>
      <c r="I21" s="174">
        <v>1</v>
      </c>
      <c r="J21" s="175">
        <v>1</v>
      </c>
      <c r="K21" s="175">
        <v>0</v>
      </c>
      <c r="L21" s="185">
        <f t="shared" si="0"/>
        <v>0</v>
      </c>
      <c r="M21" s="96"/>
      <c r="N21" s="180"/>
      <c r="O21" s="175"/>
      <c r="P21" s="185" t="str">
        <f t="shared" si="2"/>
        <v> </v>
      </c>
      <c r="Q21" s="96">
        <v>156</v>
      </c>
      <c r="R21" s="175">
        <v>2</v>
      </c>
      <c r="S21" s="188">
        <f t="shared" si="1"/>
        <v>1.3</v>
      </c>
    </row>
    <row r="22" spans="1:19" s="87" customFormat="1" ht="15" customHeight="1">
      <c r="A22" s="148">
        <v>21</v>
      </c>
      <c r="B22" s="71">
        <v>216</v>
      </c>
      <c r="C22" s="60" t="s">
        <v>74</v>
      </c>
      <c r="D22" s="70" t="s">
        <v>164</v>
      </c>
      <c r="E22" s="63"/>
      <c r="F22" s="95"/>
      <c r="G22" s="100"/>
      <c r="H22" s="71"/>
      <c r="I22" s="174">
        <v>1</v>
      </c>
      <c r="J22" s="175">
        <v>1</v>
      </c>
      <c r="K22" s="175">
        <v>0</v>
      </c>
      <c r="L22" s="185">
        <f t="shared" si="0"/>
        <v>0</v>
      </c>
      <c r="M22" s="96"/>
      <c r="N22" s="180"/>
      <c r="O22" s="175"/>
      <c r="P22" s="185" t="str">
        <f t="shared" si="2"/>
        <v> </v>
      </c>
      <c r="Q22" s="96">
        <v>96</v>
      </c>
      <c r="R22" s="175">
        <v>3</v>
      </c>
      <c r="S22" s="188">
        <f t="shared" si="1"/>
        <v>3.1</v>
      </c>
    </row>
    <row r="23" spans="1:19" s="87" customFormat="1" ht="15" customHeight="1">
      <c r="A23" s="148">
        <v>21</v>
      </c>
      <c r="B23" s="71">
        <v>217</v>
      </c>
      <c r="C23" s="60" t="s">
        <v>74</v>
      </c>
      <c r="D23" s="70" t="s">
        <v>108</v>
      </c>
      <c r="E23" s="63"/>
      <c r="F23" s="95"/>
      <c r="G23" s="100"/>
      <c r="H23" s="71"/>
      <c r="I23" s="174">
        <v>1</v>
      </c>
      <c r="J23" s="175">
        <v>1</v>
      </c>
      <c r="K23" s="175">
        <v>0</v>
      </c>
      <c r="L23" s="185">
        <f t="shared" si="0"/>
        <v>0</v>
      </c>
      <c r="M23" s="96"/>
      <c r="N23" s="180"/>
      <c r="O23" s="175"/>
      <c r="P23" s="185" t="str">
        <f t="shared" si="2"/>
        <v> </v>
      </c>
      <c r="Q23" s="96">
        <v>99</v>
      </c>
      <c r="R23" s="175">
        <v>0</v>
      </c>
      <c r="S23" s="188">
        <f t="shared" si="1"/>
        <v>0</v>
      </c>
    </row>
    <row r="24" spans="1:19" s="87" customFormat="1" ht="15" customHeight="1">
      <c r="A24" s="148">
        <v>21</v>
      </c>
      <c r="B24" s="71">
        <v>218</v>
      </c>
      <c r="C24" s="60" t="s">
        <v>74</v>
      </c>
      <c r="D24" s="70" t="s">
        <v>166</v>
      </c>
      <c r="E24" s="63"/>
      <c r="F24" s="95"/>
      <c r="G24" s="100"/>
      <c r="H24" s="71"/>
      <c r="I24" s="174">
        <v>1</v>
      </c>
      <c r="J24" s="175">
        <v>1</v>
      </c>
      <c r="K24" s="175">
        <v>0</v>
      </c>
      <c r="L24" s="185">
        <f t="shared" si="0"/>
        <v>0</v>
      </c>
      <c r="M24" s="96"/>
      <c r="N24" s="180"/>
      <c r="O24" s="175"/>
      <c r="P24" s="185" t="str">
        <f t="shared" si="2"/>
        <v> </v>
      </c>
      <c r="Q24" s="96">
        <v>116</v>
      </c>
      <c r="R24" s="175">
        <v>2</v>
      </c>
      <c r="S24" s="188">
        <f t="shared" si="1"/>
        <v>1.7</v>
      </c>
    </row>
    <row r="25" spans="1:19" s="87" customFormat="1" ht="15" customHeight="1">
      <c r="A25" s="148">
        <v>21</v>
      </c>
      <c r="B25" s="71">
        <v>219</v>
      </c>
      <c r="C25" s="60" t="s">
        <v>74</v>
      </c>
      <c r="D25" s="70" t="s">
        <v>152</v>
      </c>
      <c r="E25" s="63"/>
      <c r="F25" s="95"/>
      <c r="G25" s="100"/>
      <c r="H25" s="71"/>
      <c r="I25" s="174">
        <v>1</v>
      </c>
      <c r="J25" s="175">
        <v>1</v>
      </c>
      <c r="K25" s="175">
        <v>0</v>
      </c>
      <c r="L25" s="185">
        <f t="shared" si="0"/>
        <v>0</v>
      </c>
      <c r="M25" s="96"/>
      <c r="N25" s="180"/>
      <c r="O25" s="175"/>
      <c r="P25" s="185" t="str">
        <f t="shared" si="2"/>
        <v> </v>
      </c>
      <c r="Q25" s="96">
        <v>107</v>
      </c>
      <c r="R25" s="175">
        <v>0</v>
      </c>
      <c r="S25" s="188">
        <f t="shared" si="1"/>
        <v>0</v>
      </c>
    </row>
    <row r="26" spans="1:19" s="87" customFormat="1" ht="15" customHeight="1">
      <c r="A26" s="148">
        <v>21</v>
      </c>
      <c r="B26" s="71">
        <v>220</v>
      </c>
      <c r="C26" s="60" t="s">
        <v>74</v>
      </c>
      <c r="D26" s="70" t="s">
        <v>82</v>
      </c>
      <c r="E26" s="63"/>
      <c r="F26" s="95"/>
      <c r="G26" s="100"/>
      <c r="H26" s="71"/>
      <c r="I26" s="174">
        <v>1</v>
      </c>
      <c r="J26" s="175">
        <v>1</v>
      </c>
      <c r="K26" s="175">
        <v>0</v>
      </c>
      <c r="L26" s="185">
        <f t="shared" si="0"/>
        <v>0</v>
      </c>
      <c r="M26" s="96"/>
      <c r="N26" s="180"/>
      <c r="O26" s="175"/>
      <c r="P26" s="185" t="str">
        <f t="shared" si="2"/>
        <v> </v>
      </c>
      <c r="Q26" s="96">
        <v>116</v>
      </c>
      <c r="R26" s="175">
        <v>0</v>
      </c>
      <c r="S26" s="188">
        <f t="shared" si="1"/>
        <v>0</v>
      </c>
    </row>
    <row r="27" spans="1:19" s="87" customFormat="1" ht="15" customHeight="1">
      <c r="A27" s="148">
        <v>21</v>
      </c>
      <c r="B27" s="71">
        <v>221</v>
      </c>
      <c r="C27" s="60" t="s">
        <v>74</v>
      </c>
      <c r="D27" s="70" t="s">
        <v>85</v>
      </c>
      <c r="E27" s="63"/>
      <c r="F27" s="95"/>
      <c r="G27" s="100"/>
      <c r="H27" s="71"/>
      <c r="I27" s="174">
        <v>1</v>
      </c>
      <c r="J27" s="175">
        <v>1</v>
      </c>
      <c r="K27" s="175">
        <v>0</v>
      </c>
      <c r="L27" s="185">
        <f t="shared" si="0"/>
        <v>0</v>
      </c>
      <c r="M27" s="96"/>
      <c r="N27" s="180"/>
      <c r="O27" s="175"/>
      <c r="P27" s="185" t="str">
        <f t="shared" si="2"/>
        <v> </v>
      </c>
      <c r="Q27" s="96">
        <v>184</v>
      </c>
      <c r="R27" s="175">
        <v>0</v>
      </c>
      <c r="S27" s="188">
        <f t="shared" si="1"/>
        <v>0</v>
      </c>
    </row>
    <row r="28" spans="1:19" s="87" customFormat="1" ht="15" customHeight="1">
      <c r="A28" s="148">
        <v>21</v>
      </c>
      <c r="B28" s="71">
        <v>302</v>
      </c>
      <c r="C28" s="60" t="s">
        <v>74</v>
      </c>
      <c r="D28" s="70" t="s">
        <v>89</v>
      </c>
      <c r="E28" s="63"/>
      <c r="F28" s="95"/>
      <c r="G28" s="100"/>
      <c r="H28" s="71"/>
      <c r="I28" s="174"/>
      <c r="J28" s="175"/>
      <c r="K28" s="175"/>
      <c r="L28" s="185" t="str">
        <f t="shared" si="0"/>
        <v> </v>
      </c>
      <c r="M28" s="96">
        <v>1</v>
      </c>
      <c r="N28" s="180">
        <v>1</v>
      </c>
      <c r="O28" s="175">
        <v>0</v>
      </c>
      <c r="P28" s="185">
        <f t="shared" si="2"/>
        <v>0</v>
      </c>
      <c r="Q28" s="96">
        <v>35</v>
      </c>
      <c r="R28" s="175">
        <v>0</v>
      </c>
      <c r="S28" s="188">
        <f t="shared" si="1"/>
        <v>0</v>
      </c>
    </row>
    <row r="29" spans="1:19" s="87" customFormat="1" ht="15" customHeight="1">
      <c r="A29" s="148">
        <v>21</v>
      </c>
      <c r="B29" s="71">
        <v>303</v>
      </c>
      <c r="C29" s="60" t="s">
        <v>74</v>
      </c>
      <c r="D29" s="70" t="s">
        <v>168</v>
      </c>
      <c r="E29" s="63"/>
      <c r="F29" s="95"/>
      <c r="G29" s="100"/>
      <c r="H29" s="71"/>
      <c r="I29" s="174"/>
      <c r="J29" s="175"/>
      <c r="K29" s="175"/>
      <c r="L29" s="185"/>
      <c r="M29" s="96">
        <v>1</v>
      </c>
      <c r="N29" s="180">
        <v>1</v>
      </c>
      <c r="O29" s="175">
        <v>0</v>
      </c>
      <c r="P29" s="185">
        <f t="shared" si="2"/>
        <v>0</v>
      </c>
      <c r="Q29" s="96">
        <v>56</v>
      </c>
      <c r="R29" s="175">
        <v>0</v>
      </c>
      <c r="S29" s="188">
        <f t="shared" si="1"/>
        <v>0</v>
      </c>
    </row>
    <row r="30" spans="1:19" s="87" customFormat="1" ht="15" customHeight="1">
      <c r="A30" s="148">
        <v>21</v>
      </c>
      <c r="B30" s="71">
        <v>341</v>
      </c>
      <c r="C30" s="60" t="s">
        <v>74</v>
      </c>
      <c r="D30" s="70" t="s">
        <v>92</v>
      </c>
      <c r="E30" s="63"/>
      <c r="F30" s="95"/>
      <c r="G30" s="100"/>
      <c r="H30" s="71"/>
      <c r="I30" s="174"/>
      <c r="J30" s="175"/>
      <c r="K30" s="175"/>
      <c r="L30" s="185" t="str">
        <f>IF(J30=""," ",ROUND(K30/J30*100,1))</f>
        <v> </v>
      </c>
      <c r="M30" s="96">
        <v>1</v>
      </c>
      <c r="N30" s="180">
        <v>1</v>
      </c>
      <c r="O30" s="175">
        <v>0</v>
      </c>
      <c r="P30" s="185">
        <f t="shared" si="2"/>
        <v>0</v>
      </c>
      <c r="Q30" s="96">
        <v>131</v>
      </c>
      <c r="R30" s="175">
        <v>0</v>
      </c>
      <c r="S30" s="188">
        <f t="shared" si="1"/>
        <v>0</v>
      </c>
    </row>
    <row r="31" spans="1:19" s="87" customFormat="1" ht="15" customHeight="1">
      <c r="A31" s="148">
        <v>21</v>
      </c>
      <c r="B31" s="71">
        <v>361</v>
      </c>
      <c r="C31" s="60" t="s">
        <v>74</v>
      </c>
      <c r="D31" s="70" t="s">
        <v>137</v>
      </c>
      <c r="E31" s="63"/>
      <c r="F31" s="95"/>
      <c r="G31" s="100"/>
      <c r="H31" s="71"/>
      <c r="I31" s="174"/>
      <c r="J31" s="175"/>
      <c r="K31" s="175"/>
      <c r="L31" s="185" t="str">
        <f>IF(J31=""," ",ROUND(K31/J31*100,1))</f>
        <v> </v>
      </c>
      <c r="M31" s="96">
        <v>1</v>
      </c>
      <c r="N31" s="180">
        <v>1</v>
      </c>
      <c r="O31" s="175">
        <v>0</v>
      </c>
      <c r="P31" s="185">
        <f t="shared" si="2"/>
        <v>0</v>
      </c>
      <c r="Q31" s="96">
        <v>136</v>
      </c>
      <c r="R31" s="175">
        <v>1</v>
      </c>
      <c r="S31" s="188">
        <f t="shared" si="1"/>
        <v>0.7</v>
      </c>
    </row>
    <row r="32" spans="1:19" s="87" customFormat="1" ht="15" customHeight="1">
      <c r="A32" s="148">
        <v>21</v>
      </c>
      <c r="B32" s="71">
        <v>362</v>
      </c>
      <c r="C32" s="60" t="s">
        <v>74</v>
      </c>
      <c r="D32" s="70" t="s">
        <v>170</v>
      </c>
      <c r="E32" s="63"/>
      <c r="F32" s="95"/>
      <c r="G32" s="100"/>
      <c r="H32" s="71"/>
      <c r="I32" s="174"/>
      <c r="J32" s="175"/>
      <c r="K32" s="175"/>
      <c r="L32" s="185"/>
      <c r="M32" s="96">
        <v>1</v>
      </c>
      <c r="N32" s="180">
        <v>0</v>
      </c>
      <c r="O32" s="175">
        <v>0</v>
      </c>
      <c r="P32" s="185">
        <v>0</v>
      </c>
      <c r="Q32" s="96">
        <v>50</v>
      </c>
      <c r="R32" s="175">
        <v>0</v>
      </c>
      <c r="S32" s="188">
        <f t="shared" si="1"/>
        <v>0</v>
      </c>
    </row>
    <row r="33" spans="1:19" s="87" customFormat="1" ht="15" customHeight="1">
      <c r="A33" s="148">
        <v>21</v>
      </c>
      <c r="B33" s="71">
        <v>381</v>
      </c>
      <c r="C33" s="60" t="s">
        <v>74</v>
      </c>
      <c r="D33" s="70" t="s">
        <v>172</v>
      </c>
      <c r="E33" s="63"/>
      <c r="F33" s="95"/>
      <c r="G33" s="100"/>
      <c r="H33" s="71"/>
      <c r="I33" s="174"/>
      <c r="J33" s="175"/>
      <c r="K33" s="175"/>
      <c r="L33" s="185"/>
      <c r="M33" s="96">
        <v>1</v>
      </c>
      <c r="N33" s="180">
        <v>0</v>
      </c>
      <c r="O33" s="175">
        <v>0</v>
      </c>
      <c r="P33" s="185">
        <v>0</v>
      </c>
      <c r="Q33" s="96">
        <v>51</v>
      </c>
      <c r="R33" s="175">
        <v>0</v>
      </c>
      <c r="S33" s="188">
        <f t="shared" si="1"/>
        <v>0</v>
      </c>
    </row>
    <row r="34" spans="1:19" s="87" customFormat="1" ht="15" customHeight="1">
      <c r="A34" s="148">
        <v>21</v>
      </c>
      <c r="B34" s="71">
        <v>382</v>
      </c>
      <c r="C34" s="60" t="s">
        <v>74</v>
      </c>
      <c r="D34" s="70" t="s">
        <v>114</v>
      </c>
      <c r="E34" s="63"/>
      <c r="F34" s="95"/>
      <c r="G34" s="100"/>
      <c r="H34" s="71"/>
      <c r="I34" s="174"/>
      <c r="J34" s="175"/>
      <c r="K34" s="175"/>
      <c r="L34" s="185" t="str">
        <f>IF(J34=""," ",ROUND(K34/J34*100,1))</f>
        <v> </v>
      </c>
      <c r="M34" s="96">
        <v>1</v>
      </c>
      <c r="N34" s="180">
        <v>0</v>
      </c>
      <c r="O34" s="175">
        <v>0</v>
      </c>
      <c r="P34" s="185">
        <v>0</v>
      </c>
      <c r="Q34" s="96">
        <v>25</v>
      </c>
      <c r="R34" s="175">
        <v>0</v>
      </c>
      <c r="S34" s="188">
        <f t="shared" si="1"/>
        <v>0</v>
      </c>
    </row>
    <row r="35" spans="1:19" s="87" customFormat="1" ht="15" customHeight="1">
      <c r="A35" s="148">
        <v>21</v>
      </c>
      <c r="B35" s="71">
        <v>383</v>
      </c>
      <c r="C35" s="60" t="s">
        <v>74</v>
      </c>
      <c r="D35" s="70" t="s">
        <v>95</v>
      </c>
      <c r="E35" s="63"/>
      <c r="F35" s="95"/>
      <c r="G35" s="100"/>
      <c r="H35" s="71"/>
      <c r="I35" s="174"/>
      <c r="J35" s="175"/>
      <c r="K35" s="175"/>
      <c r="L35" s="185" t="str">
        <f>IF(J35=""," ",ROUND(K35/J35*100,1))</f>
        <v> </v>
      </c>
      <c r="M35" s="96">
        <v>1</v>
      </c>
      <c r="N35" s="180">
        <v>1</v>
      </c>
      <c r="O35" s="175">
        <v>0</v>
      </c>
      <c r="P35" s="185">
        <f>IF(N35=""," ",ROUND(O35/N35*100,1))</f>
        <v>0</v>
      </c>
      <c r="Q35" s="96">
        <v>26</v>
      </c>
      <c r="R35" s="175">
        <v>0</v>
      </c>
      <c r="S35" s="188">
        <f t="shared" si="1"/>
        <v>0</v>
      </c>
    </row>
    <row r="36" spans="1:19" s="87" customFormat="1" ht="15" customHeight="1">
      <c r="A36" s="148">
        <v>21</v>
      </c>
      <c r="B36" s="71">
        <v>401</v>
      </c>
      <c r="C36" s="60" t="s">
        <v>74</v>
      </c>
      <c r="D36" s="70" t="s">
        <v>150</v>
      </c>
      <c r="E36" s="63"/>
      <c r="F36" s="95"/>
      <c r="G36" s="100"/>
      <c r="H36" s="71"/>
      <c r="I36" s="174"/>
      <c r="J36" s="175"/>
      <c r="K36" s="175"/>
      <c r="L36" s="185" t="str">
        <f>IF(J36=""," ",ROUND(K36/J36*100,1))</f>
        <v> </v>
      </c>
      <c r="M36" s="96">
        <v>1</v>
      </c>
      <c r="N36" s="180">
        <v>1</v>
      </c>
      <c r="O36" s="175">
        <v>0</v>
      </c>
      <c r="P36" s="185">
        <f>IF(N36=""," ",ROUND(O36/N36*100,1))</f>
        <v>0</v>
      </c>
      <c r="Q36" s="96">
        <v>126</v>
      </c>
      <c r="R36" s="175">
        <v>1</v>
      </c>
      <c r="S36" s="188">
        <f t="shared" si="1"/>
        <v>0.8</v>
      </c>
    </row>
    <row r="37" spans="1:19" s="87" customFormat="1" ht="15" customHeight="1">
      <c r="A37" s="148">
        <v>21</v>
      </c>
      <c r="B37" s="71">
        <v>403</v>
      </c>
      <c r="C37" s="60" t="s">
        <v>74</v>
      </c>
      <c r="D37" s="70" t="s">
        <v>178</v>
      </c>
      <c r="E37" s="63"/>
      <c r="F37" s="95"/>
      <c r="G37" s="100"/>
      <c r="H37" s="71"/>
      <c r="I37" s="174"/>
      <c r="J37" s="175"/>
      <c r="K37" s="175"/>
      <c r="L37" s="185"/>
      <c r="M37" s="96">
        <v>1</v>
      </c>
      <c r="N37" s="180">
        <v>0</v>
      </c>
      <c r="O37" s="175">
        <v>0</v>
      </c>
      <c r="P37" s="185">
        <v>0</v>
      </c>
      <c r="Q37" s="96">
        <v>48</v>
      </c>
      <c r="R37" s="175">
        <v>0</v>
      </c>
      <c r="S37" s="188">
        <f t="shared" si="1"/>
        <v>0</v>
      </c>
    </row>
    <row r="38" spans="1:19" s="87" customFormat="1" ht="15" customHeight="1">
      <c r="A38" s="148">
        <v>21</v>
      </c>
      <c r="B38" s="71">
        <v>404</v>
      </c>
      <c r="C38" s="60" t="s">
        <v>74</v>
      </c>
      <c r="D38" s="70" t="s">
        <v>173</v>
      </c>
      <c r="E38" s="63"/>
      <c r="F38" s="95"/>
      <c r="G38" s="100"/>
      <c r="H38" s="71"/>
      <c r="I38" s="174"/>
      <c r="J38" s="175"/>
      <c r="K38" s="175"/>
      <c r="L38" s="185"/>
      <c r="M38" s="96">
        <v>1</v>
      </c>
      <c r="N38" s="180">
        <v>0</v>
      </c>
      <c r="O38" s="175">
        <v>0</v>
      </c>
      <c r="P38" s="185">
        <v>0</v>
      </c>
      <c r="Q38" s="96">
        <v>46</v>
      </c>
      <c r="R38" s="175">
        <v>0</v>
      </c>
      <c r="S38" s="188">
        <f t="shared" si="1"/>
        <v>0</v>
      </c>
    </row>
    <row r="39" spans="1:19" s="87" customFormat="1" ht="15" customHeight="1">
      <c r="A39" s="148">
        <v>21</v>
      </c>
      <c r="B39" s="71">
        <v>421</v>
      </c>
      <c r="C39" s="60" t="s">
        <v>74</v>
      </c>
      <c r="D39" s="70" t="s">
        <v>98</v>
      </c>
      <c r="E39" s="63"/>
      <c r="F39" s="95"/>
      <c r="G39" s="100"/>
      <c r="H39" s="71"/>
      <c r="I39" s="174"/>
      <c r="J39" s="175"/>
      <c r="K39" s="175"/>
      <c r="L39" s="185" t="str">
        <f>IF(J39=""," ",ROUND(K39/J39*100,1))</f>
        <v> </v>
      </c>
      <c r="M39" s="96">
        <v>1</v>
      </c>
      <c r="N39" s="180">
        <v>1</v>
      </c>
      <c r="O39" s="175">
        <v>0</v>
      </c>
      <c r="P39" s="185">
        <f>IF(N39=""," ",ROUND(O39/N39*100,1))</f>
        <v>0</v>
      </c>
      <c r="Q39" s="96">
        <v>49</v>
      </c>
      <c r="R39" s="175">
        <v>1</v>
      </c>
      <c r="S39" s="188">
        <f t="shared" si="1"/>
        <v>2</v>
      </c>
    </row>
    <row r="40" spans="1:19" s="87" customFormat="1" ht="15" customHeight="1">
      <c r="A40" s="148">
        <v>21</v>
      </c>
      <c r="B40" s="71">
        <v>501</v>
      </c>
      <c r="C40" s="60" t="s">
        <v>74</v>
      </c>
      <c r="D40" s="70" t="s">
        <v>176</v>
      </c>
      <c r="E40" s="63"/>
      <c r="F40" s="95"/>
      <c r="G40" s="100"/>
      <c r="H40" s="71"/>
      <c r="I40" s="174"/>
      <c r="J40" s="175"/>
      <c r="K40" s="175"/>
      <c r="L40" s="185"/>
      <c r="M40" s="96">
        <v>1</v>
      </c>
      <c r="N40" s="180">
        <v>1</v>
      </c>
      <c r="O40" s="175">
        <v>0</v>
      </c>
      <c r="P40" s="185">
        <v>0</v>
      </c>
      <c r="Q40" s="96">
        <v>18</v>
      </c>
      <c r="R40" s="175">
        <v>0</v>
      </c>
      <c r="S40" s="188">
        <f t="shared" si="1"/>
        <v>0</v>
      </c>
    </row>
    <row r="41" spans="1:19" s="87" customFormat="1" ht="15" customHeight="1">
      <c r="A41" s="148">
        <v>21</v>
      </c>
      <c r="B41" s="71">
        <v>502</v>
      </c>
      <c r="C41" s="60" t="s">
        <v>74</v>
      </c>
      <c r="D41" s="70" t="s">
        <v>99</v>
      </c>
      <c r="E41" s="63"/>
      <c r="F41" s="95"/>
      <c r="G41" s="100"/>
      <c r="H41" s="71"/>
      <c r="I41" s="174"/>
      <c r="J41" s="175"/>
      <c r="K41" s="175"/>
      <c r="L41" s="185" t="str">
        <f aca="true" t="shared" si="3" ref="L41:L47">IF(J41=""," ",ROUND(K41/J41*100,1))</f>
        <v> </v>
      </c>
      <c r="M41" s="96">
        <v>1</v>
      </c>
      <c r="N41" s="180">
        <v>1</v>
      </c>
      <c r="O41" s="175">
        <v>0</v>
      </c>
      <c r="P41" s="185">
        <f>IF(N41=""," ",ROUND(O41/N41*100,1))</f>
        <v>0</v>
      </c>
      <c r="Q41" s="96">
        <v>23</v>
      </c>
      <c r="R41" s="175">
        <v>0</v>
      </c>
      <c r="S41" s="188">
        <f t="shared" si="1"/>
        <v>0</v>
      </c>
    </row>
    <row r="42" spans="1:19" s="87" customFormat="1" ht="15" customHeight="1">
      <c r="A42" s="148">
        <v>21</v>
      </c>
      <c r="B42" s="71">
        <v>503</v>
      </c>
      <c r="C42" s="60" t="s">
        <v>74</v>
      </c>
      <c r="D42" s="70" t="s">
        <v>182</v>
      </c>
      <c r="E42" s="63"/>
      <c r="F42" s="95"/>
      <c r="G42" s="100"/>
      <c r="H42" s="71"/>
      <c r="I42" s="174"/>
      <c r="J42" s="175"/>
      <c r="K42" s="175"/>
      <c r="L42" s="185" t="str">
        <f t="shared" si="3"/>
        <v> </v>
      </c>
      <c r="M42" s="96">
        <v>1</v>
      </c>
      <c r="N42" s="180">
        <v>0</v>
      </c>
      <c r="O42" s="175">
        <v>0</v>
      </c>
      <c r="P42" s="185">
        <v>0</v>
      </c>
      <c r="Q42" s="96">
        <v>12</v>
      </c>
      <c r="R42" s="175">
        <v>0</v>
      </c>
      <c r="S42" s="188">
        <f t="shared" si="1"/>
        <v>0</v>
      </c>
    </row>
    <row r="43" spans="1:19" s="87" customFormat="1" ht="15" customHeight="1">
      <c r="A43" s="148">
        <v>21</v>
      </c>
      <c r="B43" s="71">
        <v>504</v>
      </c>
      <c r="C43" s="60" t="s">
        <v>74</v>
      </c>
      <c r="D43" s="70" t="s">
        <v>145</v>
      </c>
      <c r="E43" s="63"/>
      <c r="F43" s="95"/>
      <c r="G43" s="100"/>
      <c r="H43" s="71"/>
      <c r="I43" s="174"/>
      <c r="J43" s="175"/>
      <c r="K43" s="175"/>
      <c r="L43" s="185" t="str">
        <f t="shared" si="3"/>
        <v> </v>
      </c>
      <c r="M43" s="96">
        <v>1</v>
      </c>
      <c r="N43" s="180">
        <v>0</v>
      </c>
      <c r="O43" s="175">
        <v>0</v>
      </c>
      <c r="P43" s="185">
        <v>0</v>
      </c>
      <c r="Q43" s="96">
        <v>34</v>
      </c>
      <c r="R43" s="175">
        <v>0</v>
      </c>
      <c r="S43" s="188">
        <f t="shared" si="1"/>
        <v>0</v>
      </c>
    </row>
    <row r="44" spans="1:19" s="87" customFormat="1" ht="15" customHeight="1">
      <c r="A44" s="148">
        <v>21</v>
      </c>
      <c r="B44" s="71">
        <v>505</v>
      </c>
      <c r="C44" s="60" t="s">
        <v>74</v>
      </c>
      <c r="D44" s="70" t="s">
        <v>109</v>
      </c>
      <c r="E44" s="63"/>
      <c r="F44" s="95"/>
      <c r="G44" s="100"/>
      <c r="H44" s="71"/>
      <c r="I44" s="174"/>
      <c r="J44" s="175"/>
      <c r="K44" s="175"/>
      <c r="L44" s="185" t="str">
        <f t="shared" si="3"/>
        <v> </v>
      </c>
      <c r="M44" s="96">
        <v>1</v>
      </c>
      <c r="N44" s="180">
        <v>1</v>
      </c>
      <c r="O44" s="175">
        <v>0</v>
      </c>
      <c r="P44" s="185">
        <f>IF(N44=""," ",ROUND(O44/N44*100,1))</f>
        <v>0</v>
      </c>
      <c r="Q44" s="96">
        <v>79</v>
      </c>
      <c r="R44" s="175">
        <v>0</v>
      </c>
      <c r="S44" s="188">
        <f t="shared" si="1"/>
        <v>0</v>
      </c>
    </row>
    <row r="45" spans="1:19" s="87" customFormat="1" ht="15" customHeight="1">
      <c r="A45" s="148">
        <v>21</v>
      </c>
      <c r="B45" s="71">
        <v>506</v>
      </c>
      <c r="C45" s="60" t="s">
        <v>74</v>
      </c>
      <c r="D45" s="70" t="s">
        <v>132</v>
      </c>
      <c r="E45" s="63"/>
      <c r="F45" s="95"/>
      <c r="G45" s="100"/>
      <c r="H45" s="71"/>
      <c r="I45" s="174"/>
      <c r="J45" s="175"/>
      <c r="K45" s="175"/>
      <c r="L45" s="185" t="str">
        <f t="shared" si="3"/>
        <v> </v>
      </c>
      <c r="M45" s="96">
        <v>1</v>
      </c>
      <c r="N45" s="180">
        <v>0</v>
      </c>
      <c r="O45" s="175">
        <v>0</v>
      </c>
      <c r="P45" s="185">
        <v>0</v>
      </c>
      <c r="Q45" s="96">
        <v>65</v>
      </c>
      <c r="R45" s="175">
        <v>0</v>
      </c>
      <c r="S45" s="188">
        <f t="shared" si="1"/>
        <v>0</v>
      </c>
    </row>
    <row r="46" spans="1:19" s="87" customFormat="1" ht="15" customHeight="1">
      <c r="A46" s="148">
        <v>21</v>
      </c>
      <c r="B46" s="71">
        <v>507</v>
      </c>
      <c r="C46" s="60" t="s">
        <v>74</v>
      </c>
      <c r="D46" s="70" t="s">
        <v>103</v>
      </c>
      <c r="E46" s="63"/>
      <c r="F46" s="95"/>
      <c r="G46" s="100"/>
      <c r="H46" s="71"/>
      <c r="I46" s="174"/>
      <c r="J46" s="175"/>
      <c r="K46" s="175"/>
      <c r="L46" s="185" t="str">
        <f t="shared" si="3"/>
        <v> </v>
      </c>
      <c r="M46" s="96">
        <v>1</v>
      </c>
      <c r="N46" s="180">
        <v>0</v>
      </c>
      <c r="O46" s="175">
        <v>0</v>
      </c>
      <c r="P46" s="185">
        <v>0</v>
      </c>
      <c r="Q46" s="96">
        <v>20</v>
      </c>
      <c r="R46" s="175">
        <v>0</v>
      </c>
      <c r="S46" s="188">
        <f t="shared" si="1"/>
        <v>0</v>
      </c>
    </row>
    <row r="47" spans="1:19" s="87" customFormat="1" ht="15" customHeight="1">
      <c r="A47" s="148">
        <v>21</v>
      </c>
      <c r="B47" s="71">
        <v>521</v>
      </c>
      <c r="C47" s="60" t="s">
        <v>74</v>
      </c>
      <c r="D47" s="70" t="s">
        <v>100</v>
      </c>
      <c r="E47" s="63"/>
      <c r="F47" s="95"/>
      <c r="G47" s="100"/>
      <c r="H47" s="71"/>
      <c r="I47" s="174"/>
      <c r="J47" s="175"/>
      <c r="K47" s="175"/>
      <c r="L47" s="185" t="str">
        <f t="shared" si="3"/>
        <v> </v>
      </c>
      <c r="M47" s="96">
        <v>1</v>
      </c>
      <c r="N47" s="180">
        <v>1</v>
      </c>
      <c r="O47" s="175">
        <v>0</v>
      </c>
      <c r="P47" s="185">
        <f>IF(N47=""," ",ROUND(O47/N47*100,1))</f>
        <v>0</v>
      </c>
      <c r="Q47" s="96">
        <v>70</v>
      </c>
      <c r="R47" s="175">
        <v>0</v>
      </c>
      <c r="S47" s="188">
        <f t="shared" si="1"/>
        <v>0</v>
      </c>
    </row>
    <row r="48" spans="1:19" s="87" customFormat="1" ht="15" customHeight="1" thickBot="1">
      <c r="A48" s="149">
        <v>21</v>
      </c>
      <c r="B48" s="150">
        <v>604</v>
      </c>
      <c r="C48" s="75" t="s">
        <v>74</v>
      </c>
      <c r="D48" s="77" t="s">
        <v>177</v>
      </c>
      <c r="E48" s="78"/>
      <c r="F48" s="101"/>
      <c r="G48" s="172"/>
      <c r="H48" s="150"/>
      <c r="I48" s="176"/>
      <c r="J48" s="177"/>
      <c r="K48" s="177"/>
      <c r="L48" s="186"/>
      <c r="M48" s="181">
        <v>1</v>
      </c>
      <c r="N48" s="182">
        <v>0</v>
      </c>
      <c r="O48" s="177">
        <v>0</v>
      </c>
      <c r="P48" s="186">
        <v>0</v>
      </c>
      <c r="Q48" s="181">
        <v>16</v>
      </c>
      <c r="R48" s="177">
        <v>0</v>
      </c>
      <c r="S48" s="189">
        <f t="shared" si="1"/>
        <v>0</v>
      </c>
    </row>
    <row r="49" spans="1:19" s="87" customFormat="1" ht="18" customHeight="1" thickBot="1">
      <c r="A49" s="151"/>
      <c r="B49" s="152"/>
      <c r="C49" s="224" t="s">
        <v>5</v>
      </c>
      <c r="D49" s="224"/>
      <c r="E49" s="83"/>
      <c r="F49" s="171">
        <f>COUNTA(F7:F48)</f>
        <v>2</v>
      </c>
      <c r="G49" s="173"/>
      <c r="H49" s="167">
        <f>SUM(H7:H48)</f>
        <v>2</v>
      </c>
      <c r="I49" s="178">
        <f>COUNTA(I7:I48)</f>
        <v>21</v>
      </c>
      <c r="J49" s="179">
        <f>SUM(J7:J48)</f>
        <v>23</v>
      </c>
      <c r="K49" s="179">
        <f>SUM(K7:K48)</f>
        <v>0</v>
      </c>
      <c r="L49" s="187">
        <f>IF(J49=""," ",ROUND(K49/J49*100,1))</f>
        <v>0</v>
      </c>
      <c r="M49" s="183">
        <f>COUNTA(M7:M48)</f>
        <v>21</v>
      </c>
      <c r="N49" s="179">
        <f>SUM(N7:N48)</f>
        <v>11</v>
      </c>
      <c r="O49" s="179">
        <f>SUM(O7:O48)</f>
        <v>0</v>
      </c>
      <c r="P49" s="187">
        <f>IF(N49=""," ",ROUND(O49/N49*100,1))</f>
        <v>0</v>
      </c>
      <c r="Q49" s="184">
        <f>SUM(Q7:Q48)</f>
        <v>8334</v>
      </c>
      <c r="R49" s="179">
        <f>SUM(R7:R48)</f>
        <v>220</v>
      </c>
      <c r="S49" s="190">
        <f t="shared" si="1"/>
        <v>2.6</v>
      </c>
    </row>
  </sheetData>
  <sheetProtection/>
  <mergeCells count="20">
    <mergeCell ref="C49:D49"/>
    <mergeCell ref="Q5:Q6"/>
    <mergeCell ref="M5:M6"/>
    <mergeCell ref="P5:P6"/>
    <mergeCell ref="N5:N6"/>
    <mergeCell ref="I5:I6"/>
    <mergeCell ref="J5:J6"/>
    <mergeCell ref="A4:A6"/>
    <mergeCell ref="B4:B6"/>
    <mergeCell ref="C4:C6"/>
    <mergeCell ref="D4:D6"/>
    <mergeCell ref="I4:S4"/>
    <mergeCell ref="E5:E6"/>
    <mergeCell ref="S5:S6"/>
    <mergeCell ref="Q2:S2"/>
    <mergeCell ref="H5:H6"/>
    <mergeCell ref="F5:F6"/>
    <mergeCell ref="G5:G6"/>
    <mergeCell ref="L5:L6"/>
    <mergeCell ref="E4:H4"/>
  </mergeCells>
  <printOptions horizontalCentered="1"/>
  <pageMargins left="0.3937007874015748" right="0.3937007874015748" top="0.5905511811023623" bottom="0.5905511811023623" header="0.5118110236220472" footer="0.31496062992125984"/>
  <pageSetup firstPageNumber="151" useFirstPageNumber="1" fitToHeight="0" horizontalDpi="600" verticalDpi="600" orientation="landscape" paperSize="9" scale="85" r:id="rId1"/>
  <ignoredErrors>
    <ignoredError sqref="I49" formula="1"/>
    <ignoredError sqref="L49 S49" evalError="1"/>
    <ignoredError sqref="P49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75"/>
  <sheetViews>
    <sheetView zoomScale="102" zoomScaleNormal="102" zoomScaleSheetLayoutView="100" zoomScalePageLayoutView="0" workbookViewId="0" topLeftCell="A26">
      <selection activeCell="A72" sqref="A72:IV72"/>
    </sheetView>
  </sheetViews>
  <sheetFormatPr defaultColWidth="9.00390625" defaultRowHeight="13.5"/>
  <cols>
    <col min="1" max="1" width="3.125" style="49" customWidth="1"/>
    <col min="2" max="2" width="3.625" style="49" customWidth="1"/>
    <col min="3" max="3" width="7.625" style="49" customWidth="1"/>
    <col min="4" max="4" width="10.625" style="49" customWidth="1"/>
    <col min="5" max="5" width="5.625" style="50" customWidth="1"/>
    <col min="6" max="6" width="10.75390625" style="49" customWidth="1"/>
    <col min="7" max="7" width="5.625" style="49" customWidth="1"/>
    <col min="8" max="10" width="6.125" style="49" customWidth="1"/>
    <col min="11" max="12" width="5.625" style="49" customWidth="1"/>
    <col min="13" max="15" width="6.125" style="49" customWidth="1"/>
    <col min="16" max="17" width="5.625" style="49" customWidth="1"/>
    <col min="18" max="20" width="6.125" style="49" customWidth="1"/>
    <col min="21" max="21" width="5.625" style="49" customWidth="1"/>
    <col min="22" max="23" width="6.125" style="49" customWidth="1"/>
    <col min="24" max="24" width="5.625" style="49" customWidth="1"/>
    <col min="25" max="26" width="6.125" style="49" customWidth="1"/>
    <col min="27" max="27" width="5.625" style="49" customWidth="1"/>
    <col min="28" max="16384" width="9.00390625" style="49" customWidth="1"/>
  </cols>
  <sheetData>
    <row r="1" spans="1:2" ht="13.5" thickBot="1">
      <c r="A1" s="102" t="s">
        <v>36</v>
      </c>
      <c r="B1" s="102"/>
    </row>
    <row r="2" spans="1:27" ht="21" customHeight="1" thickBot="1">
      <c r="A2" s="52" t="s">
        <v>16</v>
      </c>
      <c r="B2" s="103"/>
      <c r="X2" s="253" t="s">
        <v>74</v>
      </c>
      <c r="Y2" s="291"/>
      <c r="Z2" s="291"/>
      <c r="AA2" s="254"/>
    </row>
    <row r="3" ht="16.5" customHeight="1" thickBot="1">
      <c r="A3" s="104"/>
    </row>
    <row r="4" spans="5:26" s="86" customFormat="1" ht="18.75" customHeight="1" thickBot="1">
      <c r="E4" s="330" t="s">
        <v>69</v>
      </c>
      <c r="F4" s="330"/>
      <c r="G4" s="330"/>
      <c r="H4" s="133">
        <v>1</v>
      </c>
      <c r="I4" s="313">
        <v>40269</v>
      </c>
      <c r="J4" s="314"/>
      <c r="K4" s="314"/>
      <c r="L4" s="133">
        <v>2</v>
      </c>
      <c r="M4" s="313">
        <v>40299</v>
      </c>
      <c r="N4" s="314"/>
      <c r="O4" s="314"/>
      <c r="P4" s="133">
        <v>3</v>
      </c>
      <c r="Q4" s="313" t="s">
        <v>67</v>
      </c>
      <c r="R4" s="314"/>
      <c r="S4" s="314"/>
      <c r="T4" s="314"/>
      <c r="U4" s="137"/>
      <c r="V4" s="137"/>
      <c r="W4" s="137"/>
      <c r="X4" s="137"/>
      <c r="Z4" s="87"/>
    </row>
    <row r="5" spans="1:27" ht="9.75" customHeight="1" thickBot="1">
      <c r="A5" s="51"/>
      <c r="B5" s="105"/>
      <c r="C5" s="105"/>
      <c r="D5" s="105"/>
      <c r="E5" s="138"/>
      <c r="F5" s="139"/>
      <c r="G5" s="139"/>
      <c r="H5" s="140"/>
      <c r="I5" s="141"/>
      <c r="J5" s="142"/>
      <c r="K5" s="142"/>
      <c r="L5" s="139"/>
      <c r="M5" s="139"/>
      <c r="N5" s="139"/>
      <c r="O5" s="140"/>
      <c r="P5" s="140"/>
      <c r="Q5" s="139"/>
      <c r="R5" s="139"/>
      <c r="S5" s="143"/>
      <c r="T5" s="142"/>
      <c r="U5" s="142"/>
      <c r="V5" s="140"/>
      <c r="W5" s="140"/>
      <c r="X5" s="142"/>
      <c r="Y5" s="106"/>
      <c r="Z5" s="106"/>
      <c r="AA5" s="51"/>
    </row>
    <row r="6" spans="1:27" s="87" customFormat="1" ht="16.5" customHeight="1" thickBot="1">
      <c r="A6" s="86"/>
      <c r="B6" s="107"/>
      <c r="C6" s="107"/>
      <c r="D6" s="107"/>
      <c r="E6" s="315" t="s">
        <v>21</v>
      </c>
      <c r="F6" s="224"/>
      <c r="G6" s="334"/>
      <c r="H6" s="144">
        <v>1</v>
      </c>
      <c r="I6" s="145"/>
      <c r="J6" s="145"/>
      <c r="K6" s="145"/>
      <c r="L6" s="331" t="s">
        <v>21</v>
      </c>
      <c r="M6" s="332"/>
      <c r="N6" s="333"/>
      <c r="O6" s="144">
        <v>1</v>
      </c>
      <c r="P6" s="146"/>
      <c r="Q6" s="331" t="s">
        <v>21</v>
      </c>
      <c r="R6" s="332"/>
      <c r="S6" s="333"/>
      <c r="T6" s="144">
        <v>1</v>
      </c>
      <c r="U6" s="142"/>
      <c r="V6" s="315" t="s">
        <v>21</v>
      </c>
      <c r="W6" s="224"/>
      <c r="X6" s="334"/>
      <c r="Y6" s="108">
        <v>1</v>
      </c>
      <c r="Z6" s="106"/>
      <c r="AA6" s="86"/>
    </row>
    <row r="7" spans="1:27" ht="27.75" customHeight="1">
      <c r="A7" s="335" t="s">
        <v>27</v>
      </c>
      <c r="B7" s="235" t="s">
        <v>17</v>
      </c>
      <c r="C7" s="335" t="s">
        <v>0</v>
      </c>
      <c r="D7" s="338" t="s">
        <v>18</v>
      </c>
      <c r="E7" s="255" t="s">
        <v>39</v>
      </c>
      <c r="F7" s="256"/>
      <c r="G7" s="256"/>
      <c r="H7" s="256"/>
      <c r="I7" s="256"/>
      <c r="J7" s="256"/>
      <c r="K7" s="257"/>
      <c r="L7" s="255" t="s">
        <v>47</v>
      </c>
      <c r="M7" s="256"/>
      <c r="N7" s="256"/>
      <c r="O7" s="256"/>
      <c r="P7" s="257"/>
      <c r="Q7" s="255" t="s">
        <v>48</v>
      </c>
      <c r="R7" s="256"/>
      <c r="S7" s="256"/>
      <c r="T7" s="256"/>
      <c r="U7" s="257"/>
      <c r="V7" s="300" t="s">
        <v>46</v>
      </c>
      <c r="W7" s="301"/>
      <c r="X7" s="301"/>
      <c r="Y7" s="301"/>
      <c r="Z7" s="301"/>
      <c r="AA7" s="302"/>
    </row>
    <row r="8" spans="1:27" ht="13.5" customHeight="1">
      <c r="A8" s="336"/>
      <c r="B8" s="236"/>
      <c r="C8" s="336"/>
      <c r="D8" s="339"/>
      <c r="E8" s="322" t="s">
        <v>40</v>
      </c>
      <c r="F8" s="327" t="s">
        <v>41</v>
      </c>
      <c r="G8" s="324" t="s">
        <v>2</v>
      </c>
      <c r="H8" s="109"/>
      <c r="I8" s="317" t="s">
        <v>1</v>
      </c>
      <c r="J8" s="109"/>
      <c r="K8" s="306" t="s">
        <v>49</v>
      </c>
      <c r="L8" s="324" t="s">
        <v>2</v>
      </c>
      <c r="M8" s="109"/>
      <c r="N8" s="317" t="s">
        <v>1</v>
      </c>
      <c r="O8" s="109"/>
      <c r="P8" s="306" t="s">
        <v>49</v>
      </c>
      <c r="Q8" s="324" t="s">
        <v>73</v>
      </c>
      <c r="R8" s="109"/>
      <c r="S8" s="317" t="s">
        <v>1</v>
      </c>
      <c r="T8" s="109"/>
      <c r="U8" s="306" t="s">
        <v>49</v>
      </c>
      <c r="V8" s="347" t="s">
        <v>10</v>
      </c>
      <c r="W8" s="109"/>
      <c r="X8" s="298" t="s">
        <v>42</v>
      </c>
      <c r="Y8" s="343" t="s">
        <v>11</v>
      </c>
      <c r="Z8" s="344"/>
      <c r="AA8" s="345"/>
    </row>
    <row r="9" spans="1:27" ht="13.5" customHeight="1">
      <c r="A9" s="336"/>
      <c r="B9" s="236"/>
      <c r="C9" s="336"/>
      <c r="D9" s="339"/>
      <c r="E9" s="323"/>
      <c r="F9" s="328"/>
      <c r="G9" s="325"/>
      <c r="H9" s="110" t="s">
        <v>185</v>
      </c>
      <c r="I9" s="318"/>
      <c r="J9" s="110" t="s">
        <v>185</v>
      </c>
      <c r="K9" s="320"/>
      <c r="L9" s="325"/>
      <c r="M9" s="110" t="s">
        <v>185</v>
      </c>
      <c r="N9" s="318"/>
      <c r="O9" s="110" t="s">
        <v>185</v>
      </c>
      <c r="P9" s="320"/>
      <c r="Q9" s="325"/>
      <c r="R9" s="110" t="s">
        <v>185</v>
      </c>
      <c r="S9" s="318"/>
      <c r="T9" s="110" t="s">
        <v>185</v>
      </c>
      <c r="U9" s="320"/>
      <c r="V9" s="348"/>
      <c r="W9" s="110" t="s">
        <v>185</v>
      </c>
      <c r="X9" s="299"/>
      <c r="Y9" s="341" t="s">
        <v>43</v>
      </c>
      <c r="Z9" s="111"/>
      <c r="AA9" s="306" t="s">
        <v>42</v>
      </c>
    </row>
    <row r="10" spans="1:27" ht="54" customHeight="1">
      <c r="A10" s="337"/>
      <c r="B10" s="237"/>
      <c r="C10" s="337"/>
      <c r="D10" s="340"/>
      <c r="E10" s="240"/>
      <c r="F10" s="329"/>
      <c r="G10" s="326"/>
      <c r="H10" s="112" t="s">
        <v>44</v>
      </c>
      <c r="I10" s="319"/>
      <c r="J10" s="112" t="s">
        <v>72</v>
      </c>
      <c r="K10" s="321"/>
      <c r="L10" s="326"/>
      <c r="M10" s="112" t="s">
        <v>44</v>
      </c>
      <c r="N10" s="319"/>
      <c r="O10" s="112" t="s">
        <v>72</v>
      </c>
      <c r="P10" s="321"/>
      <c r="Q10" s="326"/>
      <c r="R10" s="112" t="s">
        <v>44</v>
      </c>
      <c r="S10" s="319"/>
      <c r="T10" s="112" t="s">
        <v>72</v>
      </c>
      <c r="U10" s="321"/>
      <c r="V10" s="349"/>
      <c r="W10" s="112" t="s">
        <v>45</v>
      </c>
      <c r="X10" s="346"/>
      <c r="Y10" s="342"/>
      <c r="Z10" s="113" t="s">
        <v>204</v>
      </c>
      <c r="AA10" s="307"/>
    </row>
    <row r="11" spans="1:31" s="87" customFormat="1" ht="15" customHeight="1">
      <c r="A11" s="60">
        <v>21</v>
      </c>
      <c r="B11" s="61">
        <v>201</v>
      </c>
      <c r="C11" s="60" t="s">
        <v>74</v>
      </c>
      <c r="D11" s="62" t="s">
        <v>111</v>
      </c>
      <c r="E11" s="60">
        <v>40</v>
      </c>
      <c r="F11" s="114" t="s">
        <v>210</v>
      </c>
      <c r="G11" s="180">
        <v>157</v>
      </c>
      <c r="H11" s="180">
        <v>110</v>
      </c>
      <c r="I11" s="180">
        <v>3280</v>
      </c>
      <c r="J11" s="180">
        <v>1055</v>
      </c>
      <c r="K11" s="97">
        <f aca="true" t="shared" si="0" ref="K11:K36">IF(G11=""," ",ROUND(J11/I11*100,1))</f>
        <v>32.2</v>
      </c>
      <c r="L11" s="197">
        <v>51</v>
      </c>
      <c r="M11" s="180">
        <v>45</v>
      </c>
      <c r="N11" s="180">
        <v>928</v>
      </c>
      <c r="O11" s="180">
        <v>191</v>
      </c>
      <c r="P11" s="188">
        <f aca="true" t="shared" si="1" ref="P11:P52">IF(L11=""," ",ROUND(O11/N11*100,1))</f>
        <v>20.6</v>
      </c>
      <c r="Q11" s="197">
        <v>6</v>
      </c>
      <c r="R11" s="180">
        <v>4</v>
      </c>
      <c r="S11" s="180">
        <v>56</v>
      </c>
      <c r="T11" s="180">
        <v>4</v>
      </c>
      <c r="U11" s="188">
        <f aca="true" t="shared" si="2" ref="U11:U70">IF(Q11=""," ",ROUND(T11/S11*100,1))</f>
        <v>7.1</v>
      </c>
      <c r="V11" s="174">
        <v>310</v>
      </c>
      <c r="W11" s="180">
        <v>25</v>
      </c>
      <c r="X11" s="215">
        <f aca="true" t="shared" si="3" ref="X11:X52">IF(V11=""," ",ROUND(W11/V11*100,1))</f>
        <v>8.1</v>
      </c>
      <c r="Y11" s="180">
        <v>247</v>
      </c>
      <c r="Z11" s="180">
        <v>6</v>
      </c>
      <c r="AA11" s="188">
        <f aca="true" t="shared" si="4" ref="AA11:AA52">IF(Y11=""," ",ROUND(Z11/Y11*100,1))</f>
        <v>2.4</v>
      </c>
      <c r="AC11" s="145"/>
      <c r="AD11" s="145"/>
      <c r="AE11" s="145"/>
    </row>
    <row r="12" spans="1:31" s="87" customFormat="1" ht="15" customHeight="1">
      <c r="A12" s="60">
        <v>21</v>
      </c>
      <c r="B12" s="61">
        <v>202</v>
      </c>
      <c r="C12" s="60" t="s">
        <v>74</v>
      </c>
      <c r="D12" s="62" t="s">
        <v>112</v>
      </c>
      <c r="E12" s="60">
        <v>40</v>
      </c>
      <c r="F12" s="114" t="s">
        <v>210</v>
      </c>
      <c r="G12" s="180">
        <v>77</v>
      </c>
      <c r="H12" s="180">
        <v>69</v>
      </c>
      <c r="I12" s="180">
        <v>1806</v>
      </c>
      <c r="J12" s="180">
        <v>689</v>
      </c>
      <c r="K12" s="97">
        <f t="shared" si="0"/>
        <v>38.2</v>
      </c>
      <c r="L12" s="197">
        <v>41</v>
      </c>
      <c r="M12" s="180">
        <v>39</v>
      </c>
      <c r="N12" s="180">
        <v>762</v>
      </c>
      <c r="O12" s="180">
        <v>220</v>
      </c>
      <c r="P12" s="188">
        <f t="shared" si="1"/>
        <v>28.9</v>
      </c>
      <c r="Q12" s="197">
        <v>5</v>
      </c>
      <c r="R12" s="180">
        <v>3</v>
      </c>
      <c r="S12" s="180">
        <v>37</v>
      </c>
      <c r="T12" s="180">
        <v>4</v>
      </c>
      <c r="U12" s="188">
        <f t="shared" si="2"/>
        <v>10.8</v>
      </c>
      <c r="V12" s="174">
        <v>210</v>
      </c>
      <c r="W12" s="180">
        <v>30</v>
      </c>
      <c r="X12" s="215">
        <f t="shared" si="3"/>
        <v>14.3</v>
      </c>
      <c r="Y12" s="180">
        <v>100</v>
      </c>
      <c r="Z12" s="180">
        <v>9</v>
      </c>
      <c r="AA12" s="188">
        <f t="shared" si="4"/>
        <v>9</v>
      </c>
      <c r="AC12" s="145"/>
      <c r="AD12" s="145"/>
      <c r="AE12" s="145"/>
    </row>
    <row r="13" spans="1:31" s="87" customFormat="1" ht="15" customHeight="1">
      <c r="A13" s="60">
        <v>21</v>
      </c>
      <c r="B13" s="61">
        <v>203</v>
      </c>
      <c r="C13" s="60" t="s">
        <v>74</v>
      </c>
      <c r="D13" s="70" t="s">
        <v>75</v>
      </c>
      <c r="E13" s="60">
        <v>40</v>
      </c>
      <c r="F13" s="114" t="s">
        <v>206</v>
      </c>
      <c r="G13" s="180">
        <v>41</v>
      </c>
      <c r="H13" s="180">
        <v>39</v>
      </c>
      <c r="I13" s="180">
        <v>953</v>
      </c>
      <c r="J13" s="180">
        <v>276</v>
      </c>
      <c r="K13" s="188">
        <f t="shared" si="0"/>
        <v>29</v>
      </c>
      <c r="L13" s="197">
        <v>31</v>
      </c>
      <c r="M13" s="180">
        <v>29</v>
      </c>
      <c r="N13" s="180">
        <v>781</v>
      </c>
      <c r="O13" s="180">
        <v>249</v>
      </c>
      <c r="P13" s="188">
        <f t="shared" si="1"/>
        <v>31.9</v>
      </c>
      <c r="Q13" s="197">
        <v>5</v>
      </c>
      <c r="R13" s="180">
        <v>5</v>
      </c>
      <c r="S13" s="180">
        <v>51</v>
      </c>
      <c r="T13" s="180">
        <v>8</v>
      </c>
      <c r="U13" s="188">
        <f t="shared" si="2"/>
        <v>15.7</v>
      </c>
      <c r="V13" s="174">
        <v>98</v>
      </c>
      <c r="W13" s="180">
        <v>4</v>
      </c>
      <c r="X13" s="215">
        <f t="shared" si="3"/>
        <v>4.1</v>
      </c>
      <c r="Y13" s="180">
        <v>80</v>
      </c>
      <c r="Z13" s="180">
        <v>4</v>
      </c>
      <c r="AA13" s="188">
        <f t="shared" si="4"/>
        <v>5</v>
      </c>
      <c r="AC13" s="145"/>
      <c r="AD13" s="145"/>
      <c r="AE13" s="145"/>
    </row>
    <row r="14" spans="1:31" s="87" customFormat="1" ht="15" customHeight="1">
      <c r="A14" s="60">
        <v>21</v>
      </c>
      <c r="B14" s="61">
        <v>204</v>
      </c>
      <c r="C14" s="60" t="s">
        <v>74</v>
      </c>
      <c r="D14" s="70" t="s">
        <v>154</v>
      </c>
      <c r="E14" s="60">
        <v>30</v>
      </c>
      <c r="F14" s="114" t="s">
        <v>213</v>
      </c>
      <c r="G14" s="180">
        <v>40</v>
      </c>
      <c r="H14" s="180">
        <v>29</v>
      </c>
      <c r="I14" s="180">
        <v>461</v>
      </c>
      <c r="J14" s="180">
        <v>109</v>
      </c>
      <c r="K14" s="188">
        <f t="shared" si="0"/>
        <v>23.6</v>
      </c>
      <c r="L14" s="197">
        <v>34</v>
      </c>
      <c r="M14" s="180">
        <v>26</v>
      </c>
      <c r="N14" s="180">
        <v>426</v>
      </c>
      <c r="O14" s="180">
        <v>104</v>
      </c>
      <c r="P14" s="188">
        <f t="shared" si="1"/>
        <v>24.4</v>
      </c>
      <c r="Q14" s="197">
        <v>6</v>
      </c>
      <c r="R14" s="180">
        <v>3</v>
      </c>
      <c r="S14" s="180">
        <v>35</v>
      </c>
      <c r="T14" s="180">
        <v>5</v>
      </c>
      <c r="U14" s="188">
        <f t="shared" si="2"/>
        <v>14.3</v>
      </c>
      <c r="V14" s="174">
        <v>65</v>
      </c>
      <c r="W14" s="180">
        <v>3</v>
      </c>
      <c r="X14" s="215">
        <f t="shared" si="3"/>
        <v>4.6</v>
      </c>
      <c r="Y14" s="180">
        <v>51</v>
      </c>
      <c r="Z14" s="180">
        <v>2</v>
      </c>
      <c r="AA14" s="188">
        <f t="shared" si="4"/>
        <v>3.9</v>
      </c>
      <c r="AC14" s="145"/>
      <c r="AD14" s="145"/>
      <c r="AE14" s="145"/>
    </row>
    <row r="15" spans="1:31" s="87" customFormat="1" ht="15" customHeight="1">
      <c r="A15" s="60">
        <v>21</v>
      </c>
      <c r="B15" s="61">
        <v>205</v>
      </c>
      <c r="C15" s="60" t="s">
        <v>74</v>
      </c>
      <c r="D15" s="70" t="s">
        <v>181</v>
      </c>
      <c r="E15" s="60">
        <v>35</v>
      </c>
      <c r="F15" s="114" t="s">
        <v>214</v>
      </c>
      <c r="G15" s="180">
        <v>77</v>
      </c>
      <c r="H15" s="180">
        <v>51</v>
      </c>
      <c r="I15" s="180">
        <v>1900</v>
      </c>
      <c r="J15" s="180">
        <v>316</v>
      </c>
      <c r="K15" s="188">
        <f t="shared" si="0"/>
        <v>16.6</v>
      </c>
      <c r="L15" s="197">
        <v>34</v>
      </c>
      <c r="M15" s="180">
        <v>21</v>
      </c>
      <c r="N15" s="180">
        <v>479</v>
      </c>
      <c r="O15" s="180">
        <v>82</v>
      </c>
      <c r="P15" s="188">
        <f t="shared" si="1"/>
        <v>17.1</v>
      </c>
      <c r="Q15" s="197">
        <v>6</v>
      </c>
      <c r="R15" s="180">
        <v>3</v>
      </c>
      <c r="S15" s="180">
        <v>68</v>
      </c>
      <c r="T15" s="180">
        <v>6</v>
      </c>
      <c r="U15" s="188">
        <f t="shared" si="2"/>
        <v>8.8</v>
      </c>
      <c r="V15" s="174">
        <v>76</v>
      </c>
      <c r="W15" s="180">
        <v>2</v>
      </c>
      <c r="X15" s="215">
        <f t="shared" si="3"/>
        <v>2.6</v>
      </c>
      <c r="Y15" s="180">
        <v>74</v>
      </c>
      <c r="Z15" s="180">
        <v>2</v>
      </c>
      <c r="AA15" s="188">
        <f t="shared" si="4"/>
        <v>2.7</v>
      </c>
      <c r="AC15" s="145"/>
      <c r="AD15" s="145"/>
      <c r="AE15" s="145"/>
    </row>
    <row r="16" spans="1:31" s="87" customFormat="1" ht="15" customHeight="1">
      <c r="A16" s="60">
        <v>21</v>
      </c>
      <c r="B16" s="61">
        <v>206</v>
      </c>
      <c r="C16" s="60" t="s">
        <v>74</v>
      </c>
      <c r="D16" s="70" t="s">
        <v>125</v>
      </c>
      <c r="E16" s="60">
        <v>30</v>
      </c>
      <c r="F16" s="114" t="s">
        <v>212</v>
      </c>
      <c r="G16" s="180">
        <v>64</v>
      </c>
      <c r="H16" s="180">
        <v>51</v>
      </c>
      <c r="I16" s="180">
        <v>2411</v>
      </c>
      <c r="J16" s="180">
        <v>630</v>
      </c>
      <c r="K16" s="188">
        <f t="shared" si="0"/>
        <v>26.1</v>
      </c>
      <c r="L16" s="197">
        <v>28</v>
      </c>
      <c r="M16" s="180">
        <v>20</v>
      </c>
      <c r="N16" s="180">
        <v>530</v>
      </c>
      <c r="O16" s="180">
        <v>184</v>
      </c>
      <c r="P16" s="188">
        <f t="shared" si="1"/>
        <v>34.7</v>
      </c>
      <c r="Q16" s="197">
        <v>6</v>
      </c>
      <c r="R16" s="180">
        <v>4</v>
      </c>
      <c r="S16" s="180">
        <v>53</v>
      </c>
      <c r="T16" s="180">
        <v>6</v>
      </c>
      <c r="U16" s="188">
        <f t="shared" si="2"/>
        <v>11.3</v>
      </c>
      <c r="V16" s="174">
        <v>225</v>
      </c>
      <c r="W16" s="180">
        <v>32</v>
      </c>
      <c r="X16" s="185">
        <f t="shared" si="3"/>
        <v>14.2</v>
      </c>
      <c r="Y16" s="96">
        <v>135</v>
      </c>
      <c r="Z16" s="180">
        <v>21</v>
      </c>
      <c r="AA16" s="188">
        <f t="shared" si="4"/>
        <v>15.6</v>
      </c>
      <c r="AC16" s="145"/>
      <c r="AD16" s="145"/>
      <c r="AE16" s="145"/>
    </row>
    <row r="17" spans="1:31" s="87" customFormat="1" ht="15" customHeight="1">
      <c r="A17" s="60">
        <v>21</v>
      </c>
      <c r="B17" s="61">
        <v>207</v>
      </c>
      <c r="C17" s="60" t="s">
        <v>74</v>
      </c>
      <c r="D17" s="70" t="s">
        <v>106</v>
      </c>
      <c r="E17" s="60">
        <v>35</v>
      </c>
      <c r="F17" s="114" t="s">
        <v>213</v>
      </c>
      <c r="G17" s="180">
        <v>44</v>
      </c>
      <c r="H17" s="180">
        <v>37</v>
      </c>
      <c r="I17" s="180">
        <v>518</v>
      </c>
      <c r="J17" s="180">
        <v>181</v>
      </c>
      <c r="K17" s="188">
        <f t="shared" si="0"/>
        <v>34.9</v>
      </c>
      <c r="L17" s="197">
        <v>27</v>
      </c>
      <c r="M17" s="180">
        <v>22</v>
      </c>
      <c r="N17" s="180">
        <v>304</v>
      </c>
      <c r="O17" s="180">
        <v>93</v>
      </c>
      <c r="P17" s="188">
        <f t="shared" si="1"/>
        <v>30.6</v>
      </c>
      <c r="Q17" s="197">
        <v>6</v>
      </c>
      <c r="R17" s="180">
        <v>4</v>
      </c>
      <c r="S17" s="180">
        <v>36</v>
      </c>
      <c r="T17" s="180">
        <v>5</v>
      </c>
      <c r="U17" s="188">
        <f t="shared" si="2"/>
        <v>13.9</v>
      </c>
      <c r="V17" s="174">
        <v>31</v>
      </c>
      <c r="W17" s="180">
        <v>1</v>
      </c>
      <c r="X17" s="215">
        <f t="shared" si="3"/>
        <v>3.2</v>
      </c>
      <c r="Y17" s="180">
        <v>23</v>
      </c>
      <c r="Z17" s="180">
        <v>0</v>
      </c>
      <c r="AA17" s="188">
        <f t="shared" si="4"/>
        <v>0</v>
      </c>
      <c r="AC17" s="145"/>
      <c r="AD17" s="145"/>
      <c r="AE17" s="145"/>
    </row>
    <row r="18" spans="1:31" s="87" customFormat="1" ht="15" customHeight="1">
      <c r="A18" s="60">
        <v>21</v>
      </c>
      <c r="B18" s="61">
        <v>208</v>
      </c>
      <c r="C18" s="60" t="s">
        <v>74</v>
      </c>
      <c r="D18" s="70" t="s">
        <v>147</v>
      </c>
      <c r="E18" s="60">
        <v>30</v>
      </c>
      <c r="F18" s="114" t="s">
        <v>211</v>
      </c>
      <c r="G18" s="180">
        <v>51</v>
      </c>
      <c r="H18" s="180">
        <v>39</v>
      </c>
      <c r="I18" s="180">
        <v>661</v>
      </c>
      <c r="J18" s="180">
        <v>171</v>
      </c>
      <c r="K18" s="188">
        <f t="shared" si="0"/>
        <v>25.9</v>
      </c>
      <c r="L18" s="197">
        <v>22</v>
      </c>
      <c r="M18" s="180">
        <v>18</v>
      </c>
      <c r="N18" s="180">
        <v>338</v>
      </c>
      <c r="O18" s="180">
        <v>96</v>
      </c>
      <c r="P18" s="188">
        <f t="shared" si="1"/>
        <v>28.4</v>
      </c>
      <c r="Q18" s="197">
        <v>6</v>
      </c>
      <c r="R18" s="180">
        <v>4</v>
      </c>
      <c r="S18" s="180">
        <v>39</v>
      </c>
      <c r="T18" s="180">
        <v>4</v>
      </c>
      <c r="U18" s="188">
        <f t="shared" si="2"/>
        <v>10.3</v>
      </c>
      <c r="V18" s="174">
        <v>52</v>
      </c>
      <c r="W18" s="180">
        <v>10</v>
      </c>
      <c r="X18" s="215">
        <f t="shared" si="3"/>
        <v>19.2</v>
      </c>
      <c r="Y18" s="180">
        <v>36</v>
      </c>
      <c r="Z18" s="180">
        <v>1</v>
      </c>
      <c r="AA18" s="188">
        <f t="shared" si="4"/>
        <v>2.8</v>
      </c>
      <c r="AC18" s="145"/>
      <c r="AD18" s="145"/>
      <c r="AE18" s="145"/>
    </row>
    <row r="19" spans="1:31" s="87" customFormat="1" ht="15" customHeight="1">
      <c r="A19" s="60">
        <v>21</v>
      </c>
      <c r="B19" s="61">
        <v>209</v>
      </c>
      <c r="C19" s="60" t="s">
        <v>74</v>
      </c>
      <c r="D19" s="70" t="s">
        <v>79</v>
      </c>
      <c r="E19" s="60">
        <v>30</v>
      </c>
      <c r="F19" s="114" t="s">
        <v>208</v>
      </c>
      <c r="G19" s="180">
        <v>78</v>
      </c>
      <c r="H19" s="180">
        <v>51</v>
      </c>
      <c r="I19" s="180">
        <v>1056</v>
      </c>
      <c r="J19" s="180">
        <v>263</v>
      </c>
      <c r="K19" s="188">
        <f t="shared" si="0"/>
        <v>24.9</v>
      </c>
      <c r="L19" s="197">
        <v>30</v>
      </c>
      <c r="M19" s="180">
        <v>24</v>
      </c>
      <c r="N19" s="180">
        <v>478</v>
      </c>
      <c r="O19" s="180">
        <v>130</v>
      </c>
      <c r="P19" s="188">
        <f t="shared" si="1"/>
        <v>27.2</v>
      </c>
      <c r="Q19" s="197">
        <v>6</v>
      </c>
      <c r="R19" s="180">
        <v>5</v>
      </c>
      <c r="S19" s="180">
        <v>42</v>
      </c>
      <c r="T19" s="180">
        <v>5</v>
      </c>
      <c r="U19" s="188">
        <f t="shared" si="2"/>
        <v>11.9</v>
      </c>
      <c r="V19" s="174">
        <v>79</v>
      </c>
      <c r="W19" s="180">
        <v>5</v>
      </c>
      <c r="X19" s="215">
        <f t="shared" si="3"/>
        <v>6.3</v>
      </c>
      <c r="Y19" s="180">
        <v>70</v>
      </c>
      <c r="Z19" s="180">
        <v>2</v>
      </c>
      <c r="AA19" s="188">
        <f t="shared" si="4"/>
        <v>2.9</v>
      </c>
      <c r="AC19" s="145"/>
      <c r="AD19" s="145"/>
      <c r="AE19" s="145"/>
    </row>
    <row r="20" spans="1:31" s="87" customFormat="1" ht="15" customHeight="1">
      <c r="A20" s="60">
        <v>21</v>
      </c>
      <c r="B20" s="61">
        <v>210</v>
      </c>
      <c r="C20" s="60" t="s">
        <v>74</v>
      </c>
      <c r="D20" s="70" t="s">
        <v>161</v>
      </c>
      <c r="E20" s="60">
        <v>40</v>
      </c>
      <c r="F20" s="114" t="s">
        <v>212</v>
      </c>
      <c r="G20" s="180">
        <v>36</v>
      </c>
      <c r="H20" s="180">
        <v>24</v>
      </c>
      <c r="I20" s="180">
        <v>1021</v>
      </c>
      <c r="J20" s="180">
        <v>217</v>
      </c>
      <c r="K20" s="188">
        <f t="shared" si="0"/>
        <v>21.3</v>
      </c>
      <c r="L20" s="197">
        <v>28</v>
      </c>
      <c r="M20" s="180">
        <v>19</v>
      </c>
      <c r="N20" s="180">
        <v>914</v>
      </c>
      <c r="O20" s="180">
        <v>191</v>
      </c>
      <c r="P20" s="188">
        <f t="shared" si="1"/>
        <v>20.9</v>
      </c>
      <c r="Q20" s="197">
        <v>6</v>
      </c>
      <c r="R20" s="180">
        <v>5</v>
      </c>
      <c r="S20" s="180">
        <v>52</v>
      </c>
      <c r="T20" s="180">
        <v>8</v>
      </c>
      <c r="U20" s="188">
        <f t="shared" si="2"/>
        <v>15.4</v>
      </c>
      <c r="V20" s="174">
        <v>112</v>
      </c>
      <c r="W20" s="180">
        <v>19</v>
      </c>
      <c r="X20" s="215">
        <f t="shared" si="3"/>
        <v>17</v>
      </c>
      <c r="Y20" s="180">
        <v>73</v>
      </c>
      <c r="Z20" s="180">
        <v>3</v>
      </c>
      <c r="AA20" s="188">
        <f t="shared" si="4"/>
        <v>4.1</v>
      </c>
      <c r="AC20" s="145"/>
      <c r="AD20" s="145"/>
      <c r="AE20" s="145"/>
    </row>
    <row r="21" spans="1:31" s="87" customFormat="1" ht="15" customHeight="1">
      <c r="A21" s="60">
        <v>21</v>
      </c>
      <c r="B21" s="61">
        <v>211</v>
      </c>
      <c r="C21" s="60" t="s">
        <v>74</v>
      </c>
      <c r="D21" s="70" t="s">
        <v>113</v>
      </c>
      <c r="E21" s="60">
        <v>40</v>
      </c>
      <c r="F21" s="114" t="s">
        <v>215</v>
      </c>
      <c r="G21" s="180">
        <v>64</v>
      </c>
      <c r="H21" s="180">
        <v>46</v>
      </c>
      <c r="I21" s="180">
        <v>1278</v>
      </c>
      <c r="J21" s="180">
        <v>316</v>
      </c>
      <c r="K21" s="188">
        <f t="shared" si="0"/>
        <v>24.7</v>
      </c>
      <c r="L21" s="197">
        <v>26</v>
      </c>
      <c r="M21" s="180">
        <v>18</v>
      </c>
      <c r="N21" s="180">
        <v>389</v>
      </c>
      <c r="O21" s="180">
        <v>87</v>
      </c>
      <c r="P21" s="188">
        <f t="shared" si="1"/>
        <v>22.4</v>
      </c>
      <c r="Q21" s="197">
        <v>5</v>
      </c>
      <c r="R21" s="180">
        <v>2</v>
      </c>
      <c r="S21" s="180">
        <v>32</v>
      </c>
      <c r="T21" s="180">
        <v>4</v>
      </c>
      <c r="U21" s="188">
        <f t="shared" si="2"/>
        <v>12.5</v>
      </c>
      <c r="V21" s="174">
        <v>40</v>
      </c>
      <c r="W21" s="180">
        <v>1</v>
      </c>
      <c r="X21" s="215">
        <f t="shared" si="3"/>
        <v>2.5</v>
      </c>
      <c r="Y21" s="180">
        <v>35</v>
      </c>
      <c r="Z21" s="180">
        <v>1</v>
      </c>
      <c r="AA21" s="188">
        <f t="shared" si="4"/>
        <v>2.9</v>
      </c>
      <c r="AC21" s="145"/>
      <c r="AD21" s="145"/>
      <c r="AE21" s="145"/>
    </row>
    <row r="22" spans="1:31" s="87" customFormat="1" ht="15" customHeight="1">
      <c r="A22" s="60">
        <v>21</v>
      </c>
      <c r="B22" s="61">
        <v>212</v>
      </c>
      <c r="C22" s="60" t="s">
        <v>74</v>
      </c>
      <c r="D22" s="70" t="s">
        <v>104</v>
      </c>
      <c r="E22" s="60">
        <v>30</v>
      </c>
      <c r="F22" s="114" t="s">
        <v>211</v>
      </c>
      <c r="G22" s="180">
        <v>38</v>
      </c>
      <c r="H22" s="180">
        <v>28</v>
      </c>
      <c r="I22" s="180">
        <v>385</v>
      </c>
      <c r="J22" s="180">
        <v>55</v>
      </c>
      <c r="K22" s="188">
        <f t="shared" si="0"/>
        <v>14.3</v>
      </c>
      <c r="L22" s="197">
        <v>32</v>
      </c>
      <c r="M22" s="180">
        <v>24</v>
      </c>
      <c r="N22" s="180">
        <v>348</v>
      </c>
      <c r="O22" s="180">
        <v>51</v>
      </c>
      <c r="P22" s="188">
        <f t="shared" si="1"/>
        <v>14.7</v>
      </c>
      <c r="Q22" s="197">
        <v>6</v>
      </c>
      <c r="R22" s="180">
        <v>4</v>
      </c>
      <c r="S22" s="180">
        <v>37</v>
      </c>
      <c r="T22" s="180">
        <v>4</v>
      </c>
      <c r="U22" s="188">
        <f t="shared" si="2"/>
        <v>10.8</v>
      </c>
      <c r="V22" s="174">
        <v>144</v>
      </c>
      <c r="W22" s="180">
        <v>38</v>
      </c>
      <c r="X22" s="215">
        <f t="shared" si="3"/>
        <v>26.4</v>
      </c>
      <c r="Y22" s="180">
        <v>56</v>
      </c>
      <c r="Z22" s="180">
        <v>2</v>
      </c>
      <c r="AA22" s="188">
        <f t="shared" si="4"/>
        <v>3.6</v>
      </c>
      <c r="AC22" s="145"/>
      <c r="AD22" s="145"/>
      <c r="AE22" s="145"/>
    </row>
    <row r="23" spans="1:31" s="87" customFormat="1" ht="15" customHeight="1">
      <c r="A23" s="60">
        <v>21</v>
      </c>
      <c r="B23" s="61">
        <v>213</v>
      </c>
      <c r="C23" s="60" t="s">
        <v>74</v>
      </c>
      <c r="D23" s="70" t="s">
        <v>140</v>
      </c>
      <c r="E23" s="60">
        <v>50</v>
      </c>
      <c r="F23" s="114" t="s">
        <v>206</v>
      </c>
      <c r="G23" s="180">
        <v>70</v>
      </c>
      <c r="H23" s="180">
        <v>65</v>
      </c>
      <c r="I23" s="180">
        <v>1279</v>
      </c>
      <c r="J23" s="180">
        <v>441</v>
      </c>
      <c r="K23" s="188">
        <f t="shared" si="0"/>
        <v>34.5</v>
      </c>
      <c r="L23" s="197">
        <v>31</v>
      </c>
      <c r="M23" s="180">
        <v>31</v>
      </c>
      <c r="N23" s="180">
        <v>518</v>
      </c>
      <c r="O23" s="180">
        <v>175</v>
      </c>
      <c r="P23" s="188">
        <f t="shared" si="1"/>
        <v>33.8</v>
      </c>
      <c r="Q23" s="197">
        <v>6</v>
      </c>
      <c r="R23" s="180">
        <v>4</v>
      </c>
      <c r="S23" s="180">
        <v>46</v>
      </c>
      <c r="T23" s="180">
        <v>7</v>
      </c>
      <c r="U23" s="188">
        <f t="shared" si="2"/>
        <v>15.2</v>
      </c>
      <c r="V23" s="174">
        <v>156</v>
      </c>
      <c r="W23" s="180">
        <v>18</v>
      </c>
      <c r="X23" s="215">
        <f t="shared" si="3"/>
        <v>11.5</v>
      </c>
      <c r="Y23" s="180">
        <v>119</v>
      </c>
      <c r="Z23" s="180">
        <v>14</v>
      </c>
      <c r="AA23" s="188">
        <f t="shared" si="4"/>
        <v>11.8</v>
      </c>
      <c r="AC23" s="145"/>
      <c r="AD23" s="145"/>
      <c r="AE23" s="145"/>
    </row>
    <row r="24" spans="1:31" s="87" customFormat="1" ht="15" customHeight="1">
      <c r="A24" s="60">
        <v>21</v>
      </c>
      <c r="B24" s="61">
        <v>214</v>
      </c>
      <c r="C24" s="60" t="s">
        <v>74</v>
      </c>
      <c r="D24" s="70" t="s">
        <v>131</v>
      </c>
      <c r="E24" s="60">
        <v>35</v>
      </c>
      <c r="F24" s="114" t="s">
        <v>214</v>
      </c>
      <c r="G24" s="180">
        <v>69</v>
      </c>
      <c r="H24" s="180">
        <v>57</v>
      </c>
      <c r="I24" s="180">
        <v>1751</v>
      </c>
      <c r="J24" s="180">
        <v>519</v>
      </c>
      <c r="K24" s="188">
        <f t="shared" si="0"/>
        <v>29.6</v>
      </c>
      <c r="L24" s="197">
        <v>35</v>
      </c>
      <c r="M24" s="180">
        <v>29</v>
      </c>
      <c r="N24" s="180">
        <v>876</v>
      </c>
      <c r="O24" s="180">
        <v>245</v>
      </c>
      <c r="P24" s="188">
        <f t="shared" si="1"/>
        <v>28</v>
      </c>
      <c r="Q24" s="197">
        <v>5</v>
      </c>
      <c r="R24" s="180">
        <v>1</v>
      </c>
      <c r="S24" s="180">
        <v>33</v>
      </c>
      <c r="T24" s="180">
        <v>2</v>
      </c>
      <c r="U24" s="188">
        <f t="shared" si="2"/>
        <v>6.1</v>
      </c>
      <c r="V24" s="174">
        <v>53</v>
      </c>
      <c r="W24" s="180">
        <v>1</v>
      </c>
      <c r="X24" s="215">
        <f t="shared" si="3"/>
        <v>1.9</v>
      </c>
      <c r="Y24" s="180">
        <v>53</v>
      </c>
      <c r="Z24" s="180">
        <v>1</v>
      </c>
      <c r="AA24" s="188">
        <f t="shared" si="4"/>
        <v>1.9</v>
      </c>
      <c r="AC24" s="145"/>
      <c r="AD24" s="145"/>
      <c r="AE24" s="145"/>
    </row>
    <row r="25" spans="1:31" s="87" customFormat="1" ht="15" customHeight="1">
      <c r="A25" s="60">
        <v>21</v>
      </c>
      <c r="B25" s="61">
        <v>215</v>
      </c>
      <c r="C25" s="60" t="s">
        <v>74</v>
      </c>
      <c r="D25" s="70" t="s">
        <v>159</v>
      </c>
      <c r="E25" s="60">
        <v>30</v>
      </c>
      <c r="F25" s="114" t="s">
        <v>209</v>
      </c>
      <c r="G25" s="180">
        <v>26</v>
      </c>
      <c r="H25" s="180">
        <v>19</v>
      </c>
      <c r="I25" s="180">
        <v>310</v>
      </c>
      <c r="J25" s="180">
        <v>102</v>
      </c>
      <c r="K25" s="188">
        <f t="shared" si="0"/>
        <v>32.9</v>
      </c>
      <c r="L25" s="197">
        <v>23</v>
      </c>
      <c r="M25" s="180">
        <v>19</v>
      </c>
      <c r="N25" s="180">
        <v>310</v>
      </c>
      <c r="O25" s="180">
        <v>102</v>
      </c>
      <c r="P25" s="188">
        <f t="shared" si="1"/>
        <v>32.9</v>
      </c>
      <c r="Q25" s="197">
        <v>6</v>
      </c>
      <c r="R25" s="180">
        <v>3</v>
      </c>
      <c r="S25" s="180">
        <v>38</v>
      </c>
      <c r="T25" s="180">
        <v>4</v>
      </c>
      <c r="U25" s="188">
        <f t="shared" si="2"/>
        <v>10.5</v>
      </c>
      <c r="V25" s="174">
        <v>61</v>
      </c>
      <c r="W25" s="180">
        <v>13</v>
      </c>
      <c r="X25" s="215">
        <f t="shared" si="3"/>
        <v>21.3</v>
      </c>
      <c r="Y25" s="180">
        <v>53</v>
      </c>
      <c r="Z25" s="180">
        <v>13</v>
      </c>
      <c r="AA25" s="188">
        <f t="shared" si="4"/>
        <v>24.5</v>
      </c>
      <c r="AC25" s="145"/>
      <c r="AD25" s="145"/>
      <c r="AE25" s="145"/>
    </row>
    <row r="26" spans="1:31" s="87" customFormat="1" ht="15" customHeight="1">
      <c r="A26" s="60">
        <v>21</v>
      </c>
      <c r="B26" s="61">
        <v>216</v>
      </c>
      <c r="C26" s="60" t="s">
        <v>74</v>
      </c>
      <c r="D26" s="70" t="s">
        <v>164</v>
      </c>
      <c r="E26" s="60">
        <v>40</v>
      </c>
      <c r="F26" s="114" t="s">
        <v>206</v>
      </c>
      <c r="G26" s="180">
        <v>33</v>
      </c>
      <c r="H26" s="180">
        <v>20</v>
      </c>
      <c r="I26" s="180">
        <v>419</v>
      </c>
      <c r="J26" s="180">
        <v>107</v>
      </c>
      <c r="K26" s="188">
        <f t="shared" si="0"/>
        <v>25.5</v>
      </c>
      <c r="L26" s="197">
        <v>28</v>
      </c>
      <c r="M26" s="180">
        <v>17</v>
      </c>
      <c r="N26" s="180">
        <v>378</v>
      </c>
      <c r="O26" s="180">
        <v>102</v>
      </c>
      <c r="P26" s="188">
        <f t="shared" si="1"/>
        <v>27</v>
      </c>
      <c r="Q26" s="197">
        <v>5</v>
      </c>
      <c r="R26" s="180">
        <v>3</v>
      </c>
      <c r="S26" s="180">
        <v>41</v>
      </c>
      <c r="T26" s="180">
        <v>5</v>
      </c>
      <c r="U26" s="188">
        <f t="shared" si="2"/>
        <v>12.2</v>
      </c>
      <c r="V26" s="174">
        <v>33</v>
      </c>
      <c r="W26" s="180">
        <v>2</v>
      </c>
      <c r="X26" s="215">
        <f t="shared" si="3"/>
        <v>6.1</v>
      </c>
      <c r="Y26" s="180">
        <v>32</v>
      </c>
      <c r="Z26" s="180">
        <v>2</v>
      </c>
      <c r="AA26" s="188">
        <f t="shared" si="4"/>
        <v>6.3</v>
      </c>
      <c r="AC26" s="145"/>
      <c r="AD26" s="145"/>
      <c r="AE26" s="145"/>
    </row>
    <row r="27" spans="1:31" s="87" customFormat="1" ht="15" customHeight="1">
      <c r="A27" s="60">
        <v>21</v>
      </c>
      <c r="B27" s="61">
        <v>217</v>
      </c>
      <c r="C27" s="60" t="s">
        <v>74</v>
      </c>
      <c r="D27" s="70" t="s">
        <v>108</v>
      </c>
      <c r="E27" s="60">
        <v>20</v>
      </c>
      <c r="F27" s="114" t="s">
        <v>208</v>
      </c>
      <c r="G27" s="180">
        <v>17</v>
      </c>
      <c r="H27" s="180">
        <v>9</v>
      </c>
      <c r="I27" s="180">
        <v>225</v>
      </c>
      <c r="J27" s="180">
        <v>31</v>
      </c>
      <c r="K27" s="188">
        <f t="shared" si="0"/>
        <v>13.8</v>
      </c>
      <c r="L27" s="197">
        <v>24</v>
      </c>
      <c r="M27" s="180">
        <v>18</v>
      </c>
      <c r="N27" s="180">
        <v>345</v>
      </c>
      <c r="O27" s="180">
        <v>47</v>
      </c>
      <c r="P27" s="188">
        <f t="shared" si="1"/>
        <v>13.6</v>
      </c>
      <c r="Q27" s="197">
        <v>6</v>
      </c>
      <c r="R27" s="180">
        <v>2</v>
      </c>
      <c r="S27" s="180">
        <v>46</v>
      </c>
      <c r="T27" s="180">
        <v>8</v>
      </c>
      <c r="U27" s="188">
        <f t="shared" si="2"/>
        <v>17.4</v>
      </c>
      <c r="V27" s="174">
        <v>61</v>
      </c>
      <c r="W27" s="180">
        <v>4</v>
      </c>
      <c r="X27" s="215">
        <f t="shared" si="3"/>
        <v>6.6</v>
      </c>
      <c r="Y27" s="180">
        <v>46</v>
      </c>
      <c r="Z27" s="180">
        <v>2</v>
      </c>
      <c r="AA27" s="188">
        <f t="shared" si="4"/>
        <v>4.3</v>
      </c>
      <c r="AC27" s="145"/>
      <c r="AD27" s="145"/>
      <c r="AE27" s="145"/>
    </row>
    <row r="28" spans="1:31" s="87" customFormat="1" ht="15" customHeight="1">
      <c r="A28" s="60">
        <v>21</v>
      </c>
      <c r="B28" s="61">
        <v>218</v>
      </c>
      <c r="C28" s="60" t="s">
        <v>74</v>
      </c>
      <c r="D28" s="70" t="s">
        <v>166</v>
      </c>
      <c r="E28" s="60">
        <v>30</v>
      </c>
      <c r="F28" s="114" t="s">
        <v>209</v>
      </c>
      <c r="G28" s="180">
        <v>31</v>
      </c>
      <c r="H28" s="180">
        <v>18</v>
      </c>
      <c r="I28" s="180">
        <v>454</v>
      </c>
      <c r="J28" s="180">
        <v>85</v>
      </c>
      <c r="K28" s="188">
        <f t="shared" si="0"/>
        <v>18.7</v>
      </c>
      <c r="L28" s="197">
        <v>26</v>
      </c>
      <c r="M28" s="180">
        <v>15</v>
      </c>
      <c r="N28" s="180">
        <v>411</v>
      </c>
      <c r="O28" s="180">
        <v>81</v>
      </c>
      <c r="P28" s="188">
        <f t="shared" si="1"/>
        <v>19.7</v>
      </c>
      <c r="Q28" s="197">
        <v>5</v>
      </c>
      <c r="R28" s="180">
        <v>3</v>
      </c>
      <c r="S28" s="180">
        <v>43</v>
      </c>
      <c r="T28" s="180">
        <v>4</v>
      </c>
      <c r="U28" s="188">
        <f t="shared" si="2"/>
        <v>9.3</v>
      </c>
      <c r="V28" s="174">
        <v>41</v>
      </c>
      <c r="W28" s="180">
        <v>6</v>
      </c>
      <c r="X28" s="215">
        <f t="shared" si="3"/>
        <v>14.6</v>
      </c>
      <c r="Y28" s="180">
        <v>40</v>
      </c>
      <c r="Z28" s="180">
        <v>6</v>
      </c>
      <c r="AA28" s="188">
        <f t="shared" si="4"/>
        <v>15</v>
      </c>
      <c r="AC28" s="145"/>
      <c r="AD28" s="145"/>
      <c r="AE28" s="145"/>
    </row>
    <row r="29" spans="1:31" s="87" customFormat="1" ht="15" customHeight="1">
      <c r="A29" s="60">
        <v>21</v>
      </c>
      <c r="B29" s="61">
        <v>219</v>
      </c>
      <c r="C29" s="60" t="s">
        <v>74</v>
      </c>
      <c r="D29" s="70" t="s">
        <v>152</v>
      </c>
      <c r="E29" s="60">
        <v>35</v>
      </c>
      <c r="F29" s="114" t="s">
        <v>206</v>
      </c>
      <c r="G29" s="180">
        <v>31</v>
      </c>
      <c r="H29" s="180">
        <v>29</v>
      </c>
      <c r="I29" s="180">
        <v>497</v>
      </c>
      <c r="J29" s="180">
        <v>100</v>
      </c>
      <c r="K29" s="188">
        <f t="shared" si="0"/>
        <v>20.1</v>
      </c>
      <c r="L29" s="197">
        <v>25</v>
      </c>
      <c r="M29" s="180">
        <v>25</v>
      </c>
      <c r="N29" s="180">
        <v>441</v>
      </c>
      <c r="O29" s="180">
        <v>98</v>
      </c>
      <c r="P29" s="188">
        <f t="shared" si="1"/>
        <v>22.2</v>
      </c>
      <c r="Q29" s="197">
        <v>6</v>
      </c>
      <c r="R29" s="180">
        <v>4</v>
      </c>
      <c r="S29" s="180">
        <v>56</v>
      </c>
      <c r="T29" s="180">
        <v>5</v>
      </c>
      <c r="U29" s="188">
        <f t="shared" si="2"/>
        <v>8.9</v>
      </c>
      <c r="V29" s="174">
        <v>86</v>
      </c>
      <c r="W29" s="180">
        <v>4</v>
      </c>
      <c r="X29" s="215">
        <f t="shared" si="3"/>
        <v>4.7</v>
      </c>
      <c r="Y29" s="180">
        <v>70</v>
      </c>
      <c r="Z29" s="180">
        <v>0</v>
      </c>
      <c r="AA29" s="188">
        <f t="shared" si="4"/>
        <v>0</v>
      </c>
      <c r="AC29" s="145"/>
      <c r="AD29" s="145"/>
      <c r="AE29" s="145"/>
    </row>
    <row r="30" spans="1:31" s="87" customFormat="1" ht="15" customHeight="1">
      <c r="A30" s="60">
        <v>21</v>
      </c>
      <c r="B30" s="61">
        <v>220</v>
      </c>
      <c r="C30" s="60" t="s">
        <v>74</v>
      </c>
      <c r="D30" s="70" t="s">
        <v>82</v>
      </c>
      <c r="E30" s="60"/>
      <c r="F30" s="114"/>
      <c r="G30" s="180"/>
      <c r="H30" s="180"/>
      <c r="I30" s="180"/>
      <c r="J30" s="180"/>
      <c r="K30" s="188" t="str">
        <f t="shared" si="0"/>
        <v> </v>
      </c>
      <c r="L30" s="197">
        <v>28</v>
      </c>
      <c r="M30" s="180">
        <v>15</v>
      </c>
      <c r="N30" s="180">
        <v>484</v>
      </c>
      <c r="O30" s="180">
        <v>113</v>
      </c>
      <c r="P30" s="188">
        <f t="shared" si="1"/>
        <v>23.3</v>
      </c>
      <c r="Q30" s="197">
        <v>6</v>
      </c>
      <c r="R30" s="180">
        <v>4</v>
      </c>
      <c r="S30" s="180">
        <v>42</v>
      </c>
      <c r="T30" s="180">
        <v>5</v>
      </c>
      <c r="U30" s="188">
        <f t="shared" si="2"/>
        <v>11.9</v>
      </c>
      <c r="V30" s="174">
        <v>147</v>
      </c>
      <c r="W30" s="180">
        <v>28</v>
      </c>
      <c r="X30" s="215">
        <f t="shared" si="3"/>
        <v>19</v>
      </c>
      <c r="Y30" s="180">
        <v>134</v>
      </c>
      <c r="Z30" s="180">
        <v>24</v>
      </c>
      <c r="AA30" s="188">
        <f t="shared" si="4"/>
        <v>17.9</v>
      </c>
      <c r="AC30" s="145"/>
      <c r="AD30" s="145"/>
      <c r="AE30" s="145"/>
    </row>
    <row r="31" spans="1:31" s="87" customFormat="1" ht="15" customHeight="1">
      <c r="A31" s="60">
        <v>21</v>
      </c>
      <c r="B31" s="61">
        <v>221</v>
      </c>
      <c r="C31" s="60" t="s">
        <v>74</v>
      </c>
      <c r="D31" s="70" t="s">
        <v>85</v>
      </c>
      <c r="E31" s="60">
        <v>30</v>
      </c>
      <c r="F31" s="114" t="s">
        <v>209</v>
      </c>
      <c r="G31" s="180">
        <v>45</v>
      </c>
      <c r="H31" s="180">
        <v>33</v>
      </c>
      <c r="I31" s="180">
        <v>611</v>
      </c>
      <c r="J31" s="180">
        <v>159</v>
      </c>
      <c r="K31" s="188">
        <f t="shared" si="0"/>
        <v>26</v>
      </c>
      <c r="L31" s="197">
        <v>23</v>
      </c>
      <c r="M31" s="180">
        <v>19</v>
      </c>
      <c r="N31" s="180">
        <v>353</v>
      </c>
      <c r="O31" s="180">
        <v>103</v>
      </c>
      <c r="P31" s="188">
        <f t="shared" si="1"/>
        <v>29.2</v>
      </c>
      <c r="Q31" s="197">
        <v>6</v>
      </c>
      <c r="R31" s="180">
        <v>2</v>
      </c>
      <c r="S31" s="180">
        <v>54</v>
      </c>
      <c r="T31" s="180">
        <v>3</v>
      </c>
      <c r="U31" s="188">
        <f t="shared" si="2"/>
        <v>5.6</v>
      </c>
      <c r="V31" s="174">
        <v>51</v>
      </c>
      <c r="W31" s="180">
        <v>0</v>
      </c>
      <c r="X31" s="215">
        <f t="shared" si="3"/>
        <v>0</v>
      </c>
      <c r="Y31" s="180">
        <v>40</v>
      </c>
      <c r="Z31" s="180">
        <v>0</v>
      </c>
      <c r="AA31" s="188">
        <f t="shared" si="4"/>
        <v>0</v>
      </c>
      <c r="AC31" s="145"/>
      <c r="AD31" s="145"/>
      <c r="AE31" s="145"/>
    </row>
    <row r="32" spans="1:31" s="87" customFormat="1" ht="15" customHeight="1">
      <c r="A32" s="60">
        <v>21</v>
      </c>
      <c r="B32" s="61">
        <v>302</v>
      </c>
      <c r="C32" s="60" t="s">
        <v>74</v>
      </c>
      <c r="D32" s="70" t="s">
        <v>89</v>
      </c>
      <c r="E32" s="60">
        <v>25</v>
      </c>
      <c r="F32" s="114" t="s">
        <v>206</v>
      </c>
      <c r="G32" s="180">
        <v>23</v>
      </c>
      <c r="H32" s="180">
        <v>5</v>
      </c>
      <c r="I32" s="180">
        <v>291</v>
      </c>
      <c r="J32" s="180">
        <v>60</v>
      </c>
      <c r="K32" s="188">
        <f t="shared" si="0"/>
        <v>20.6</v>
      </c>
      <c r="L32" s="197">
        <v>16</v>
      </c>
      <c r="M32" s="180">
        <v>4</v>
      </c>
      <c r="N32" s="180">
        <v>187</v>
      </c>
      <c r="O32" s="180">
        <v>42</v>
      </c>
      <c r="P32" s="188">
        <f t="shared" si="1"/>
        <v>22.5</v>
      </c>
      <c r="Q32" s="197">
        <v>4</v>
      </c>
      <c r="R32" s="180">
        <v>0</v>
      </c>
      <c r="S32" s="180">
        <v>20</v>
      </c>
      <c r="T32" s="180">
        <v>0</v>
      </c>
      <c r="U32" s="188">
        <f t="shared" si="2"/>
        <v>0</v>
      </c>
      <c r="V32" s="174">
        <v>27</v>
      </c>
      <c r="W32" s="180">
        <v>0</v>
      </c>
      <c r="X32" s="215">
        <f t="shared" si="3"/>
        <v>0</v>
      </c>
      <c r="Y32" s="180">
        <v>24</v>
      </c>
      <c r="Z32" s="180">
        <v>0</v>
      </c>
      <c r="AA32" s="188">
        <f t="shared" si="4"/>
        <v>0</v>
      </c>
      <c r="AC32" s="145"/>
      <c r="AD32" s="145"/>
      <c r="AE32" s="145"/>
    </row>
    <row r="33" spans="1:31" s="87" customFormat="1" ht="15" customHeight="1">
      <c r="A33" s="60">
        <v>21</v>
      </c>
      <c r="B33" s="61">
        <v>303</v>
      </c>
      <c r="C33" s="60" t="s">
        <v>74</v>
      </c>
      <c r="D33" s="70" t="s">
        <v>168</v>
      </c>
      <c r="E33" s="60">
        <v>30</v>
      </c>
      <c r="F33" s="114" t="s">
        <v>211</v>
      </c>
      <c r="G33" s="180">
        <v>44</v>
      </c>
      <c r="H33" s="180">
        <v>34</v>
      </c>
      <c r="I33" s="180">
        <v>396</v>
      </c>
      <c r="J33" s="180">
        <v>114</v>
      </c>
      <c r="K33" s="188">
        <f t="shared" si="0"/>
        <v>28.8</v>
      </c>
      <c r="L33" s="197">
        <v>24</v>
      </c>
      <c r="M33" s="180">
        <v>17</v>
      </c>
      <c r="N33" s="180">
        <v>247</v>
      </c>
      <c r="O33" s="180">
        <v>69</v>
      </c>
      <c r="P33" s="188">
        <f t="shared" si="1"/>
        <v>27.9</v>
      </c>
      <c r="Q33" s="197">
        <v>4</v>
      </c>
      <c r="R33" s="180">
        <v>0</v>
      </c>
      <c r="S33" s="180">
        <v>23</v>
      </c>
      <c r="T33" s="180">
        <v>0</v>
      </c>
      <c r="U33" s="188">
        <f t="shared" si="2"/>
        <v>0</v>
      </c>
      <c r="V33" s="174">
        <v>23</v>
      </c>
      <c r="W33" s="180">
        <v>2</v>
      </c>
      <c r="X33" s="215">
        <f t="shared" si="3"/>
        <v>8.7</v>
      </c>
      <c r="Y33" s="180">
        <v>23</v>
      </c>
      <c r="Z33" s="180">
        <v>2</v>
      </c>
      <c r="AA33" s="188">
        <f t="shared" si="4"/>
        <v>8.7</v>
      </c>
      <c r="AC33" s="145"/>
      <c r="AD33" s="145"/>
      <c r="AE33" s="145"/>
    </row>
    <row r="34" spans="1:31" s="87" customFormat="1" ht="15" customHeight="1">
      <c r="A34" s="60">
        <v>21</v>
      </c>
      <c r="B34" s="61">
        <v>341</v>
      </c>
      <c r="C34" s="60" t="s">
        <v>74</v>
      </c>
      <c r="D34" s="70" t="s">
        <v>92</v>
      </c>
      <c r="E34" s="60">
        <v>30</v>
      </c>
      <c r="F34" s="114" t="s">
        <v>208</v>
      </c>
      <c r="G34" s="180">
        <v>31</v>
      </c>
      <c r="H34" s="180">
        <v>24</v>
      </c>
      <c r="I34" s="180">
        <v>392</v>
      </c>
      <c r="J34" s="180">
        <v>75</v>
      </c>
      <c r="K34" s="188">
        <f t="shared" si="0"/>
        <v>19.1</v>
      </c>
      <c r="L34" s="197">
        <v>24</v>
      </c>
      <c r="M34" s="180">
        <v>22</v>
      </c>
      <c r="N34" s="180">
        <v>342</v>
      </c>
      <c r="O34" s="180">
        <v>73</v>
      </c>
      <c r="P34" s="188">
        <f t="shared" si="1"/>
        <v>21.3</v>
      </c>
      <c r="Q34" s="197">
        <v>5</v>
      </c>
      <c r="R34" s="180">
        <v>1</v>
      </c>
      <c r="S34" s="180">
        <v>37</v>
      </c>
      <c r="T34" s="180">
        <v>1</v>
      </c>
      <c r="U34" s="188">
        <f t="shared" si="2"/>
        <v>2.7</v>
      </c>
      <c r="V34" s="174">
        <v>37</v>
      </c>
      <c r="W34" s="180">
        <v>0</v>
      </c>
      <c r="X34" s="215">
        <f t="shared" si="3"/>
        <v>0</v>
      </c>
      <c r="Y34" s="180">
        <v>32</v>
      </c>
      <c r="Z34" s="180">
        <v>0</v>
      </c>
      <c r="AA34" s="188">
        <f t="shared" si="4"/>
        <v>0</v>
      </c>
      <c r="AC34" s="145"/>
      <c r="AD34" s="145"/>
      <c r="AE34" s="145"/>
    </row>
    <row r="35" spans="1:31" s="87" customFormat="1" ht="15" customHeight="1">
      <c r="A35" s="60">
        <v>21</v>
      </c>
      <c r="B35" s="61">
        <v>361</v>
      </c>
      <c r="C35" s="60" t="s">
        <v>74</v>
      </c>
      <c r="D35" s="70" t="s">
        <v>137</v>
      </c>
      <c r="E35" s="60">
        <v>30</v>
      </c>
      <c r="F35" s="114" t="s">
        <v>210</v>
      </c>
      <c r="G35" s="180">
        <v>42</v>
      </c>
      <c r="H35" s="180">
        <v>32</v>
      </c>
      <c r="I35" s="180">
        <v>683</v>
      </c>
      <c r="J35" s="180">
        <v>208</v>
      </c>
      <c r="K35" s="188">
        <f t="shared" si="0"/>
        <v>30.5</v>
      </c>
      <c r="L35" s="197">
        <v>19</v>
      </c>
      <c r="M35" s="180">
        <v>16</v>
      </c>
      <c r="N35" s="180">
        <v>315</v>
      </c>
      <c r="O35" s="180">
        <v>105</v>
      </c>
      <c r="P35" s="188">
        <f t="shared" si="1"/>
        <v>33.3</v>
      </c>
      <c r="Q35" s="197">
        <v>5</v>
      </c>
      <c r="R35" s="180">
        <v>2</v>
      </c>
      <c r="S35" s="180">
        <v>30</v>
      </c>
      <c r="T35" s="180">
        <v>2</v>
      </c>
      <c r="U35" s="188">
        <f t="shared" si="2"/>
        <v>6.7</v>
      </c>
      <c r="V35" s="174">
        <v>12</v>
      </c>
      <c r="W35" s="180">
        <v>0</v>
      </c>
      <c r="X35" s="215">
        <f t="shared" si="3"/>
        <v>0</v>
      </c>
      <c r="Y35" s="180">
        <v>12</v>
      </c>
      <c r="Z35" s="180">
        <v>0</v>
      </c>
      <c r="AA35" s="188">
        <f t="shared" si="4"/>
        <v>0</v>
      </c>
      <c r="AC35" s="145"/>
      <c r="AD35" s="145"/>
      <c r="AE35" s="145"/>
    </row>
    <row r="36" spans="1:31" s="87" customFormat="1" ht="15" customHeight="1">
      <c r="A36" s="60">
        <v>21</v>
      </c>
      <c r="B36" s="61">
        <v>362</v>
      </c>
      <c r="C36" s="60" t="s">
        <v>74</v>
      </c>
      <c r="D36" s="70" t="s">
        <v>170</v>
      </c>
      <c r="E36" s="60">
        <v>30</v>
      </c>
      <c r="F36" s="114" t="s">
        <v>211</v>
      </c>
      <c r="G36" s="180">
        <v>25</v>
      </c>
      <c r="H36" s="180">
        <v>20</v>
      </c>
      <c r="I36" s="180">
        <v>210</v>
      </c>
      <c r="J36" s="180">
        <v>63</v>
      </c>
      <c r="K36" s="188">
        <f t="shared" si="0"/>
        <v>30</v>
      </c>
      <c r="L36" s="197">
        <v>14</v>
      </c>
      <c r="M36" s="180">
        <v>9</v>
      </c>
      <c r="N36" s="180">
        <v>130</v>
      </c>
      <c r="O36" s="180">
        <v>23</v>
      </c>
      <c r="P36" s="188">
        <f t="shared" si="1"/>
        <v>17.7</v>
      </c>
      <c r="Q36" s="197">
        <v>5</v>
      </c>
      <c r="R36" s="180">
        <v>1</v>
      </c>
      <c r="S36" s="180">
        <v>27</v>
      </c>
      <c r="T36" s="180">
        <v>1</v>
      </c>
      <c r="U36" s="188">
        <f t="shared" si="2"/>
        <v>3.7</v>
      </c>
      <c r="V36" s="174">
        <v>29</v>
      </c>
      <c r="W36" s="180">
        <v>4</v>
      </c>
      <c r="X36" s="215">
        <f t="shared" si="3"/>
        <v>13.8</v>
      </c>
      <c r="Y36" s="180">
        <v>17</v>
      </c>
      <c r="Z36" s="180">
        <v>3</v>
      </c>
      <c r="AA36" s="188">
        <f t="shared" si="4"/>
        <v>17.6</v>
      </c>
      <c r="AC36" s="145"/>
      <c r="AD36" s="145"/>
      <c r="AE36" s="145"/>
    </row>
    <row r="37" spans="1:31" s="87" customFormat="1" ht="15" customHeight="1">
      <c r="A37" s="60">
        <v>21</v>
      </c>
      <c r="B37" s="61">
        <v>381</v>
      </c>
      <c r="C37" s="60" t="s">
        <v>74</v>
      </c>
      <c r="D37" s="70" t="s">
        <v>172</v>
      </c>
      <c r="E37" s="60"/>
      <c r="F37" s="114"/>
      <c r="G37" s="180"/>
      <c r="H37" s="180"/>
      <c r="I37" s="180"/>
      <c r="J37" s="180"/>
      <c r="K37" s="188"/>
      <c r="L37" s="197">
        <v>7</v>
      </c>
      <c r="M37" s="180">
        <v>1</v>
      </c>
      <c r="N37" s="180">
        <v>72</v>
      </c>
      <c r="O37" s="180">
        <v>16</v>
      </c>
      <c r="P37" s="188">
        <f t="shared" si="1"/>
        <v>22.2</v>
      </c>
      <c r="Q37" s="197">
        <v>5</v>
      </c>
      <c r="R37" s="180">
        <v>0</v>
      </c>
      <c r="S37" s="180">
        <v>30</v>
      </c>
      <c r="T37" s="180">
        <v>0</v>
      </c>
      <c r="U37" s="188">
        <f t="shared" si="2"/>
        <v>0</v>
      </c>
      <c r="V37" s="174">
        <v>19</v>
      </c>
      <c r="W37" s="180">
        <v>5</v>
      </c>
      <c r="X37" s="215">
        <f t="shared" si="3"/>
        <v>26.3</v>
      </c>
      <c r="Y37" s="180">
        <v>19</v>
      </c>
      <c r="Z37" s="180">
        <v>5</v>
      </c>
      <c r="AA37" s="188">
        <f t="shared" si="4"/>
        <v>26.3</v>
      </c>
      <c r="AC37" s="145"/>
      <c r="AD37" s="145"/>
      <c r="AE37" s="145"/>
    </row>
    <row r="38" spans="1:31" s="87" customFormat="1" ht="15" customHeight="1">
      <c r="A38" s="60">
        <v>21</v>
      </c>
      <c r="B38" s="61">
        <v>382</v>
      </c>
      <c r="C38" s="60" t="s">
        <v>74</v>
      </c>
      <c r="D38" s="70" t="s">
        <v>114</v>
      </c>
      <c r="E38" s="60">
        <v>20</v>
      </c>
      <c r="F38" s="114" t="s">
        <v>207</v>
      </c>
      <c r="G38" s="180">
        <v>34</v>
      </c>
      <c r="H38" s="180">
        <v>23</v>
      </c>
      <c r="I38" s="180">
        <v>588</v>
      </c>
      <c r="J38" s="180">
        <v>107</v>
      </c>
      <c r="K38" s="188">
        <f>IF(G38=""," ",ROUND(J38/I38*100,1))</f>
        <v>18.2</v>
      </c>
      <c r="L38" s="197">
        <v>16</v>
      </c>
      <c r="M38" s="180">
        <v>12</v>
      </c>
      <c r="N38" s="180">
        <v>225</v>
      </c>
      <c r="O38" s="180">
        <v>52</v>
      </c>
      <c r="P38" s="188">
        <f t="shared" si="1"/>
        <v>23.1</v>
      </c>
      <c r="Q38" s="197">
        <v>5</v>
      </c>
      <c r="R38" s="180">
        <v>2</v>
      </c>
      <c r="S38" s="180">
        <v>28</v>
      </c>
      <c r="T38" s="180">
        <v>2</v>
      </c>
      <c r="U38" s="188">
        <f t="shared" si="2"/>
        <v>7.1</v>
      </c>
      <c r="V38" s="174">
        <v>15</v>
      </c>
      <c r="W38" s="180">
        <v>2</v>
      </c>
      <c r="X38" s="215">
        <f t="shared" si="3"/>
        <v>13.3</v>
      </c>
      <c r="Y38" s="180">
        <v>14</v>
      </c>
      <c r="Z38" s="180">
        <v>1</v>
      </c>
      <c r="AA38" s="188">
        <f t="shared" si="4"/>
        <v>7.1</v>
      </c>
      <c r="AC38" s="145"/>
      <c r="AD38" s="145"/>
      <c r="AE38" s="145"/>
    </row>
    <row r="39" spans="1:31" s="87" customFormat="1" ht="15" customHeight="1">
      <c r="A39" s="60">
        <v>21</v>
      </c>
      <c r="B39" s="61">
        <v>383</v>
      </c>
      <c r="C39" s="60" t="s">
        <v>74</v>
      </c>
      <c r="D39" s="70" t="s">
        <v>95</v>
      </c>
      <c r="E39" s="60">
        <v>25</v>
      </c>
      <c r="F39" s="114" t="s">
        <v>208</v>
      </c>
      <c r="G39" s="180">
        <v>27</v>
      </c>
      <c r="H39" s="180">
        <v>18</v>
      </c>
      <c r="I39" s="180">
        <v>355</v>
      </c>
      <c r="J39" s="180">
        <v>77</v>
      </c>
      <c r="K39" s="188">
        <f>IF(G39=""," ",ROUND(J39/I39*100,1))</f>
        <v>21.7</v>
      </c>
      <c r="L39" s="197">
        <v>21</v>
      </c>
      <c r="M39" s="180">
        <v>15</v>
      </c>
      <c r="N39" s="180">
        <v>295</v>
      </c>
      <c r="O39" s="180">
        <v>65</v>
      </c>
      <c r="P39" s="188">
        <f t="shared" si="1"/>
        <v>22</v>
      </c>
      <c r="Q39" s="197">
        <v>5</v>
      </c>
      <c r="R39" s="180">
        <v>2</v>
      </c>
      <c r="S39" s="180">
        <v>36</v>
      </c>
      <c r="T39" s="180">
        <v>2</v>
      </c>
      <c r="U39" s="188">
        <f t="shared" si="2"/>
        <v>5.6</v>
      </c>
      <c r="V39" s="174">
        <v>17</v>
      </c>
      <c r="W39" s="180">
        <v>2</v>
      </c>
      <c r="X39" s="215">
        <f t="shared" si="3"/>
        <v>11.8</v>
      </c>
      <c r="Y39" s="180">
        <v>17</v>
      </c>
      <c r="Z39" s="180">
        <v>2</v>
      </c>
      <c r="AA39" s="188">
        <f t="shared" si="4"/>
        <v>11.8</v>
      </c>
      <c r="AC39" s="145"/>
      <c r="AD39" s="145"/>
      <c r="AE39" s="145"/>
    </row>
    <row r="40" spans="1:31" s="87" customFormat="1" ht="15" customHeight="1">
      <c r="A40" s="60">
        <v>21</v>
      </c>
      <c r="B40" s="61">
        <v>401</v>
      </c>
      <c r="C40" s="60" t="s">
        <v>74</v>
      </c>
      <c r="D40" s="70" t="s">
        <v>150</v>
      </c>
      <c r="E40" s="60">
        <v>30</v>
      </c>
      <c r="F40" s="114" t="s">
        <v>208</v>
      </c>
      <c r="G40" s="180">
        <v>22</v>
      </c>
      <c r="H40" s="180">
        <v>12</v>
      </c>
      <c r="I40" s="180">
        <v>366</v>
      </c>
      <c r="J40" s="180">
        <v>105</v>
      </c>
      <c r="K40" s="188">
        <f>IF(G40=""," ",ROUND(J40/I40*100,1))</f>
        <v>28.7</v>
      </c>
      <c r="L40" s="197">
        <v>15</v>
      </c>
      <c r="M40" s="180">
        <v>10</v>
      </c>
      <c r="N40" s="180">
        <v>280</v>
      </c>
      <c r="O40" s="180">
        <v>80</v>
      </c>
      <c r="P40" s="188">
        <f t="shared" si="1"/>
        <v>28.6</v>
      </c>
      <c r="Q40" s="197">
        <v>5</v>
      </c>
      <c r="R40" s="180">
        <v>2</v>
      </c>
      <c r="S40" s="180">
        <v>37</v>
      </c>
      <c r="T40" s="180">
        <v>2</v>
      </c>
      <c r="U40" s="188">
        <f t="shared" si="2"/>
        <v>5.4</v>
      </c>
      <c r="V40" s="174">
        <v>72</v>
      </c>
      <c r="W40" s="180">
        <v>6</v>
      </c>
      <c r="X40" s="215">
        <f t="shared" si="3"/>
        <v>8.3</v>
      </c>
      <c r="Y40" s="180">
        <v>72</v>
      </c>
      <c r="Z40" s="180">
        <v>6</v>
      </c>
      <c r="AA40" s="188">
        <f t="shared" si="4"/>
        <v>8.3</v>
      </c>
      <c r="AC40" s="145"/>
      <c r="AD40" s="145"/>
      <c r="AE40" s="145"/>
    </row>
    <row r="41" spans="1:31" s="87" customFormat="1" ht="15" customHeight="1">
      <c r="A41" s="60">
        <v>21</v>
      </c>
      <c r="B41" s="61">
        <v>403</v>
      </c>
      <c r="C41" s="60" t="s">
        <v>74</v>
      </c>
      <c r="D41" s="70" t="s">
        <v>178</v>
      </c>
      <c r="E41" s="60">
        <v>30</v>
      </c>
      <c r="F41" s="114" t="s">
        <v>210</v>
      </c>
      <c r="G41" s="180">
        <v>33</v>
      </c>
      <c r="H41" s="180">
        <v>25</v>
      </c>
      <c r="I41" s="180">
        <v>340</v>
      </c>
      <c r="J41" s="180">
        <v>96</v>
      </c>
      <c r="K41" s="188">
        <f>IF(G41=""," ",ROUND(J41/I41*100,1))</f>
        <v>28.2</v>
      </c>
      <c r="L41" s="197">
        <v>27</v>
      </c>
      <c r="M41" s="180">
        <v>23</v>
      </c>
      <c r="N41" s="180">
        <v>296</v>
      </c>
      <c r="O41" s="180">
        <v>91</v>
      </c>
      <c r="P41" s="188">
        <f t="shared" si="1"/>
        <v>30.7</v>
      </c>
      <c r="Q41" s="197">
        <v>5</v>
      </c>
      <c r="R41" s="180">
        <v>1</v>
      </c>
      <c r="S41" s="180">
        <v>30</v>
      </c>
      <c r="T41" s="180">
        <v>2</v>
      </c>
      <c r="U41" s="188">
        <f t="shared" si="2"/>
        <v>6.7</v>
      </c>
      <c r="V41" s="174">
        <v>21</v>
      </c>
      <c r="W41" s="180">
        <v>3</v>
      </c>
      <c r="X41" s="215">
        <f t="shared" si="3"/>
        <v>14.3</v>
      </c>
      <c r="Y41" s="180">
        <v>21</v>
      </c>
      <c r="Z41" s="180">
        <v>3</v>
      </c>
      <c r="AA41" s="188">
        <f t="shared" si="4"/>
        <v>14.3</v>
      </c>
      <c r="AC41" s="145"/>
      <c r="AD41" s="145"/>
      <c r="AE41" s="145"/>
    </row>
    <row r="42" spans="1:31" s="87" customFormat="1" ht="15" customHeight="1">
      <c r="A42" s="60">
        <v>21</v>
      </c>
      <c r="B42" s="61">
        <v>404</v>
      </c>
      <c r="C42" s="60" t="s">
        <v>74</v>
      </c>
      <c r="D42" s="70" t="s">
        <v>173</v>
      </c>
      <c r="E42" s="60"/>
      <c r="F42" s="114"/>
      <c r="G42" s="180"/>
      <c r="H42" s="180"/>
      <c r="I42" s="180"/>
      <c r="J42" s="180"/>
      <c r="K42" s="188"/>
      <c r="L42" s="197">
        <v>12</v>
      </c>
      <c r="M42" s="180">
        <v>6</v>
      </c>
      <c r="N42" s="180">
        <v>231</v>
      </c>
      <c r="O42" s="180">
        <v>29</v>
      </c>
      <c r="P42" s="188">
        <f t="shared" si="1"/>
        <v>12.6</v>
      </c>
      <c r="Q42" s="197">
        <v>5</v>
      </c>
      <c r="R42" s="180">
        <v>0</v>
      </c>
      <c r="S42" s="180">
        <v>34</v>
      </c>
      <c r="T42" s="180">
        <v>0</v>
      </c>
      <c r="U42" s="188">
        <f t="shared" si="2"/>
        <v>0</v>
      </c>
      <c r="V42" s="174">
        <v>20</v>
      </c>
      <c r="W42" s="180">
        <v>0</v>
      </c>
      <c r="X42" s="215">
        <f t="shared" si="3"/>
        <v>0</v>
      </c>
      <c r="Y42" s="180">
        <v>20</v>
      </c>
      <c r="Z42" s="180">
        <v>0</v>
      </c>
      <c r="AA42" s="188">
        <f t="shared" si="4"/>
        <v>0</v>
      </c>
      <c r="AC42" s="145"/>
      <c r="AD42" s="145"/>
      <c r="AE42" s="145"/>
    </row>
    <row r="43" spans="1:31" s="87" customFormat="1" ht="15" customHeight="1">
      <c r="A43" s="60">
        <v>21</v>
      </c>
      <c r="B43" s="61">
        <v>421</v>
      </c>
      <c r="C43" s="60" t="s">
        <v>74</v>
      </c>
      <c r="D43" s="70" t="s">
        <v>98</v>
      </c>
      <c r="E43" s="60"/>
      <c r="F43" s="114"/>
      <c r="G43" s="180"/>
      <c r="H43" s="180"/>
      <c r="I43" s="180"/>
      <c r="J43" s="180"/>
      <c r="K43" s="188" t="str">
        <f>IF(G43=""," ",ROUND(J43/I43*100,1))</f>
        <v> </v>
      </c>
      <c r="L43" s="197">
        <v>16</v>
      </c>
      <c r="M43" s="180">
        <v>12</v>
      </c>
      <c r="N43" s="180">
        <v>203</v>
      </c>
      <c r="O43" s="180">
        <v>56</v>
      </c>
      <c r="P43" s="188">
        <f t="shared" si="1"/>
        <v>27.6</v>
      </c>
      <c r="Q43" s="197">
        <v>5</v>
      </c>
      <c r="R43" s="180">
        <v>3</v>
      </c>
      <c r="S43" s="180">
        <v>23</v>
      </c>
      <c r="T43" s="180">
        <v>4</v>
      </c>
      <c r="U43" s="188">
        <f t="shared" si="2"/>
        <v>17.4</v>
      </c>
      <c r="V43" s="174">
        <v>27</v>
      </c>
      <c r="W43" s="180">
        <v>5</v>
      </c>
      <c r="X43" s="215">
        <f t="shared" si="3"/>
        <v>18.5</v>
      </c>
      <c r="Y43" s="180">
        <v>19</v>
      </c>
      <c r="Z43" s="180">
        <v>1</v>
      </c>
      <c r="AA43" s="188">
        <f t="shared" si="4"/>
        <v>5.3</v>
      </c>
      <c r="AC43" s="145"/>
      <c r="AD43" s="145"/>
      <c r="AE43" s="145"/>
    </row>
    <row r="44" spans="1:31" s="87" customFormat="1" ht="15" customHeight="1">
      <c r="A44" s="60">
        <v>21</v>
      </c>
      <c r="B44" s="61">
        <v>501</v>
      </c>
      <c r="C44" s="60" t="s">
        <v>74</v>
      </c>
      <c r="D44" s="70" t="s">
        <v>176</v>
      </c>
      <c r="E44" s="60"/>
      <c r="F44" s="114"/>
      <c r="G44" s="180"/>
      <c r="H44" s="180"/>
      <c r="I44" s="180"/>
      <c r="J44" s="180"/>
      <c r="K44" s="188"/>
      <c r="L44" s="197">
        <v>12</v>
      </c>
      <c r="M44" s="180">
        <v>9</v>
      </c>
      <c r="N44" s="180">
        <v>151</v>
      </c>
      <c r="O44" s="180">
        <v>28</v>
      </c>
      <c r="P44" s="188">
        <f t="shared" si="1"/>
        <v>18.5</v>
      </c>
      <c r="Q44" s="197">
        <v>5</v>
      </c>
      <c r="R44" s="180">
        <v>1</v>
      </c>
      <c r="S44" s="180">
        <v>26</v>
      </c>
      <c r="T44" s="180">
        <v>2</v>
      </c>
      <c r="U44" s="188">
        <f t="shared" si="2"/>
        <v>7.7</v>
      </c>
      <c r="V44" s="174">
        <v>10</v>
      </c>
      <c r="W44" s="180">
        <v>1</v>
      </c>
      <c r="X44" s="215">
        <f t="shared" si="3"/>
        <v>10</v>
      </c>
      <c r="Y44" s="180">
        <v>10</v>
      </c>
      <c r="Z44" s="180">
        <v>1</v>
      </c>
      <c r="AA44" s="188">
        <f t="shared" si="4"/>
        <v>10</v>
      </c>
      <c r="AC44" s="145"/>
      <c r="AD44" s="145"/>
      <c r="AE44" s="145"/>
    </row>
    <row r="45" spans="1:31" s="87" customFormat="1" ht="15" customHeight="1">
      <c r="A45" s="60">
        <v>21</v>
      </c>
      <c r="B45" s="61">
        <v>502</v>
      </c>
      <c r="C45" s="60" t="s">
        <v>74</v>
      </c>
      <c r="D45" s="70" t="s">
        <v>99</v>
      </c>
      <c r="E45" s="60"/>
      <c r="F45" s="114"/>
      <c r="G45" s="180"/>
      <c r="H45" s="180"/>
      <c r="I45" s="180"/>
      <c r="J45" s="180"/>
      <c r="K45" s="188" t="str">
        <f aca="true" t="shared" si="5" ref="K45:K51">IF(G45=""," ",ROUND(J45/I45*100,1))</f>
        <v> </v>
      </c>
      <c r="L45" s="197">
        <v>12</v>
      </c>
      <c r="M45" s="180">
        <v>8</v>
      </c>
      <c r="N45" s="180">
        <v>104</v>
      </c>
      <c r="O45" s="180">
        <v>20</v>
      </c>
      <c r="P45" s="188">
        <f t="shared" si="1"/>
        <v>19.2</v>
      </c>
      <c r="Q45" s="197">
        <v>5</v>
      </c>
      <c r="R45" s="180">
        <v>2</v>
      </c>
      <c r="S45" s="180">
        <v>27</v>
      </c>
      <c r="T45" s="180">
        <v>3</v>
      </c>
      <c r="U45" s="188">
        <f t="shared" si="2"/>
        <v>11.1</v>
      </c>
      <c r="V45" s="174">
        <v>16</v>
      </c>
      <c r="W45" s="180">
        <v>2</v>
      </c>
      <c r="X45" s="215">
        <f t="shared" si="3"/>
        <v>12.5</v>
      </c>
      <c r="Y45" s="180">
        <v>15</v>
      </c>
      <c r="Z45" s="180">
        <v>1</v>
      </c>
      <c r="AA45" s="188">
        <f t="shared" si="4"/>
        <v>6.7</v>
      </c>
      <c r="AC45" s="145"/>
      <c r="AD45" s="145"/>
      <c r="AE45" s="145"/>
    </row>
    <row r="46" spans="1:31" s="87" customFormat="1" ht="15" customHeight="1">
      <c r="A46" s="60">
        <v>21</v>
      </c>
      <c r="B46" s="61">
        <v>503</v>
      </c>
      <c r="C46" s="60" t="s">
        <v>74</v>
      </c>
      <c r="D46" s="70" t="s">
        <v>182</v>
      </c>
      <c r="E46" s="60"/>
      <c r="F46" s="114"/>
      <c r="G46" s="180"/>
      <c r="H46" s="180"/>
      <c r="I46" s="180"/>
      <c r="J46" s="180"/>
      <c r="K46" s="188" t="str">
        <f t="shared" si="5"/>
        <v> </v>
      </c>
      <c r="L46" s="197">
        <v>14</v>
      </c>
      <c r="M46" s="180">
        <v>9</v>
      </c>
      <c r="N46" s="180">
        <v>137</v>
      </c>
      <c r="O46" s="180">
        <v>31</v>
      </c>
      <c r="P46" s="188">
        <f t="shared" si="1"/>
        <v>22.6</v>
      </c>
      <c r="Q46" s="197">
        <v>5</v>
      </c>
      <c r="R46" s="180">
        <v>2</v>
      </c>
      <c r="S46" s="180">
        <v>29</v>
      </c>
      <c r="T46" s="180">
        <v>2</v>
      </c>
      <c r="U46" s="188">
        <f t="shared" si="2"/>
        <v>6.9</v>
      </c>
      <c r="V46" s="174">
        <v>12</v>
      </c>
      <c r="W46" s="180">
        <v>3</v>
      </c>
      <c r="X46" s="215">
        <f t="shared" si="3"/>
        <v>25</v>
      </c>
      <c r="Y46" s="180">
        <v>10</v>
      </c>
      <c r="Z46" s="180">
        <v>1</v>
      </c>
      <c r="AA46" s="188">
        <f t="shared" si="4"/>
        <v>10</v>
      </c>
      <c r="AC46" s="145"/>
      <c r="AD46" s="145"/>
      <c r="AE46" s="145"/>
    </row>
    <row r="47" spans="1:31" s="87" customFormat="1" ht="15" customHeight="1">
      <c r="A47" s="60">
        <v>21</v>
      </c>
      <c r="B47" s="61">
        <v>504</v>
      </c>
      <c r="C47" s="60" t="s">
        <v>74</v>
      </c>
      <c r="D47" s="70" t="s">
        <v>145</v>
      </c>
      <c r="E47" s="60"/>
      <c r="F47" s="114"/>
      <c r="G47" s="180"/>
      <c r="H47" s="180"/>
      <c r="I47" s="180"/>
      <c r="J47" s="180"/>
      <c r="K47" s="188" t="str">
        <f t="shared" si="5"/>
        <v> </v>
      </c>
      <c r="L47" s="197">
        <v>12</v>
      </c>
      <c r="M47" s="180">
        <v>9</v>
      </c>
      <c r="N47" s="180">
        <v>146</v>
      </c>
      <c r="O47" s="180">
        <v>29</v>
      </c>
      <c r="P47" s="188">
        <f t="shared" si="1"/>
        <v>19.9</v>
      </c>
      <c r="Q47" s="197">
        <v>5</v>
      </c>
      <c r="R47" s="180">
        <v>2</v>
      </c>
      <c r="S47" s="180">
        <v>28</v>
      </c>
      <c r="T47" s="180">
        <v>2</v>
      </c>
      <c r="U47" s="188">
        <f t="shared" si="2"/>
        <v>7.1</v>
      </c>
      <c r="V47" s="174">
        <v>10</v>
      </c>
      <c r="W47" s="180">
        <v>0</v>
      </c>
      <c r="X47" s="215">
        <f t="shared" si="3"/>
        <v>0</v>
      </c>
      <c r="Y47" s="180">
        <v>10</v>
      </c>
      <c r="Z47" s="180">
        <v>0</v>
      </c>
      <c r="AA47" s="188">
        <f t="shared" si="4"/>
        <v>0</v>
      </c>
      <c r="AC47" s="145"/>
      <c r="AD47" s="145"/>
      <c r="AE47" s="145"/>
    </row>
    <row r="48" spans="1:31" s="87" customFormat="1" ht="15" customHeight="1">
      <c r="A48" s="60">
        <v>21</v>
      </c>
      <c r="B48" s="61">
        <v>505</v>
      </c>
      <c r="C48" s="60" t="s">
        <v>74</v>
      </c>
      <c r="D48" s="70" t="s">
        <v>109</v>
      </c>
      <c r="E48" s="60"/>
      <c r="F48" s="114"/>
      <c r="G48" s="180"/>
      <c r="H48" s="180"/>
      <c r="I48" s="180"/>
      <c r="J48" s="180"/>
      <c r="K48" s="188" t="str">
        <f t="shared" si="5"/>
        <v> </v>
      </c>
      <c r="L48" s="197">
        <v>5</v>
      </c>
      <c r="M48" s="180">
        <v>4</v>
      </c>
      <c r="N48" s="180">
        <v>85</v>
      </c>
      <c r="O48" s="180">
        <v>24</v>
      </c>
      <c r="P48" s="188">
        <f t="shared" si="1"/>
        <v>28.2</v>
      </c>
      <c r="Q48" s="197">
        <v>5</v>
      </c>
      <c r="R48" s="180">
        <v>1</v>
      </c>
      <c r="S48" s="180">
        <v>29</v>
      </c>
      <c r="T48" s="180">
        <v>2</v>
      </c>
      <c r="U48" s="188">
        <f t="shared" si="2"/>
        <v>6.9</v>
      </c>
      <c r="V48" s="174">
        <v>19</v>
      </c>
      <c r="W48" s="180">
        <v>4</v>
      </c>
      <c r="X48" s="215">
        <f t="shared" si="3"/>
        <v>21.1</v>
      </c>
      <c r="Y48" s="180">
        <v>15</v>
      </c>
      <c r="Z48" s="180">
        <v>0</v>
      </c>
      <c r="AA48" s="188">
        <f t="shared" si="4"/>
        <v>0</v>
      </c>
      <c r="AC48" s="145"/>
      <c r="AD48" s="145"/>
      <c r="AE48" s="145"/>
    </row>
    <row r="49" spans="1:31" s="87" customFormat="1" ht="15" customHeight="1">
      <c r="A49" s="60">
        <v>21</v>
      </c>
      <c r="B49" s="61">
        <v>506</v>
      </c>
      <c r="C49" s="60" t="s">
        <v>74</v>
      </c>
      <c r="D49" s="70" t="s">
        <v>132</v>
      </c>
      <c r="E49" s="60"/>
      <c r="F49" s="114"/>
      <c r="G49" s="180"/>
      <c r="H49" s="180"/>
      <c r="I49" s="180"/>
      <c r="J49" s="180"/>
      <c r="K49" s="188" t="str">
        <f t="shared" si="5"/>
        <v> </v>
      </c>
      <c r="L49" s="197">
        <v>17</v>
      </c>
      <c r="M49" s="180">
        <v>12</v>
      </c>
      <c r="N49" s="180">
        <v>298</v>
      </c>
      <c r="O49" s="180">
        <v>45</v>
      </c>
      <c r="P49" s="188">
        <f t="shared" si="1"/>
        <v>15.1</v>
      </c>
      <c r="Q49" s="197">
        <v>5</v>
      </c>
      <c r="R49" s="180">
        <v>3</v>
      </c>
      <c r="S49" s="180">
        <v>31</v>
      </c>
      <c r="T49" s="180">
        <v>3</v>
      </c>
      <c r="U49" s="188">
        <f t="shared" si="2"/>
        <v>9.7</v>
      </c>
      <c r="V49" s="174">
        <v>9</v>
      </c>
      <c r="W49" s="180">
        <v>0</v>
      </c>
      <c r="X49" s="215">
        <f t="shared" si="3"/>
        <v>0</v>
      </c>
      <c r="Y49" s="180">
        <v>9</v>
      </c>
      <c r="Z49" s="180">
        <v>0</v>
      </c>
      <c r="AA49" s="188">
        <f t="shared" si="4"/>
        <v>0</v>
      </c>
      <c r="AC49" s="145"/>
      <c r="AD49" s="145"/>
      <c r="AE49" s="145"/>
    </row>
    <row r="50" spans="1:31" s="87" customFormat="1" ht="15" customHeight="1">
      <c r="A50" s="60">
        <v>21</v>
      </c>
      <c r="B50" s="61">
        <v>507</v>
      </c>
      <c r="C50" s="60" t="s">
        <v>74</v>
      </c>
      <c r="D50" s="70" t="s">
        <v>103</v>
      </c>
      <c r="E50" s="60"/>
      <c r="F50" s="114"/>
      <c r="G50" s="180"/>
      <c r="H50" s="180"/>
      <c r="I50" s="180"/>
      <c r="J50" s="180"/>
      <c r="K50" s="188" t="str">
        <f t="shared" si="5"/>
        <v> </v>
      </c>
      <c r="L50" s="197">
        <v>6</v>
      </c>
      <c r="M50" s="180">
        <v>5</v>
      </c>
      <c r="N50" s="180">
        <v>59</v>
      </c>
      <c r="O50" s="180">
        <v>18</v>
      </c>
      <c r="P50" s="188">
        <f t="shared" si="1"/>
        <v>30.5</v>
      </c>
      <c r="Q50" s="197">
        <v>5</v>
      </c>
      <c r="R50" s="180">
        <v>3</v>
      </c>
      <c r="S50" s="180">
        <v>28</v>
      </c>
      <c r="T50" s="180">
        <v>5</v>
      </c>
      <c r="U50" s="188">
        <f t="shared" si="2"/>
        <v>17.9</v>
      </c>
      <c r="V50" s="174">
        <v>7</v>
      </c>
      <c r="W50" s="180">
        <v>0</v>
      </c>
      <c r="X50" s="215">
        <f t="shared" si="3"/>
        <v>0</v>
      </c>
      <c r="Y50" s="180">
        <v>7</v>
      </c>
      <c r="Z50" s="180">
        <v>0</v>
      </c>
      <c r="AA50" s="188">
        <f t="shared" si="4"/>
        <v>0</v>
      </c>
      <c r="AC50" s="145"/>
      <c r="AD50" s="145"/>
      <c r="AE50" s="145"/>
    </row>
    <row r="51" spans="1:31" s="87" customFormat="1" ht="15" customHeight="1">
      <c r="A51" s="60">
        <v>21</v>
      </c>
      <c r="B51" s="61">
        <v>521</v>
      </c>
      <c r="C51" s="60" t="s">
        <v>74</v>
      </c>
      <c r="D51" s="70" t="s">
        <v>100</v>
      </c>
      <c r="E51" s="60">
        <v>30</v>
      </c>
      <c r="F51" s="114" t="s">
        <v>206</v>
      </c>
      <c r="G51" s="180">
        <v>26</v>
      </c>
      <c r="H51" s="180">
        <v>18</v>
      </c>
      <c r="I51" s="180">
        <v>288</v>
      </c>
      <c r="J51" s="180">
        <v>69</v>
      </c>
      <c r="K51" s="188">
        <f t="shared" si="5"/>
        <v>24</v>
      </c>
      <c r="L51" s="197">
        <v>19</v>
      </c>
      <c r="M51" s="180">
        <v>16</v>
      </c>
      <c r="N51" s="180">
        <v>219</v>
      </c>
      <c r="O51" s="180">
        <v>59</v>
      </c>
      <c r="P51" s="188">
        <f t="shared" si="1"/>
        <v>26.9</v>
      </c>
      <c r="Q51" s="197">
        <v>5</v>
      </c>
      <c r="R51" s="180">
        <v>1</v>
      </c>
      <c r="S51" s="180">
        <v>29</v>
      </c>
      <c r="T51" s="180">
        <v>2</v>
      </c>
      <c r="U51" s="188">
        <f t="shared" si="2"/>
        <v>6.9</v>
      </c>
      <c r="V51" s="174">
        <v>19</v>
      </c>
      <c r="W51" s="180">
        <v>0</v>
      </c>
      <c r="X51" s="215">
        <f t="shared" si="3"/>
        <v>0</v>
      </c>
      <c r="Y51" s="180">
        <v>18</v>
      </c>
      <c r="Z51" s="180">
        <v>0</v>
      </c>
      <c r="AA51" s="188">
        <f t="shared" si="4"/>
        <v>0</v>
      </c>
      <c r="AC51" s="145"/>
      <c r="AD51" s="145"/>
      <c r="AE51" s="145"/>
    </row>
    <row r="52" spans="1:31" s="87" customFormat="1" ht="15" customHeight="1" thickBot="1">
      <c r="A52" s="75">
        <v>21</v>
      </c>
      <c r="B52" s="76">
        <v>604</v>
      </c>
      <c r="C52" s="75" t="s">
        <v>74</v>
      </c>
      <c r="D52" s="77" t="s">
        <v>177</v>
      </c>
      <c r="E52" s="75"/>
      <c r="F52" s="115"/>
      <c r="G52" s="182"/>
      <c r="H52" s="182"/>
      <c r="I52" s="182"/>
      <c r="J52" s="182"/>
      <c r="K52" s="189"/>
      <c r="L52" s="198">
        <v>12</v>
      </c>
      <c r="M52" s="182">
        <v>10</v>
      </c>
      <c r="N52" s="182">
        <v>131</v>
      </c>
      <c r="O52" s="182">
        <v>24</v>
      </c>
      <c r="P52" s="189">
        <f t="shared" si="1"/>
        <v>18.3</v>
      </c>
      <c r="Q52" s="198">
        <v>5</v>
      </c>
      <c r="R52" s="182">
        <v>2</v>
      </c>
      <c r="S52" s="182">
        <v>29</v>
      </c>
      <c r="T52" s="182">
        <v>2</v>
      </c>
      <c r="U52" s="189">
        <f t="shared" si="2"/>
        <v>6.9</v>
      </c>
      <c r="V52" s="176">
        <v>7</v>
      </c>
      <c r="W52" s="182">
        <v>0</v>
      </c>
      <c r="X52" s="216">
        <f t="shared" si="3"/>
        <v>0</v>
      </c>
      <c r="Y52" s="182">
        <v>7</v>
      </c>
      <c r="Z52" s="182">
        <v>0</v>
      </c>
      <c r="AA52" s="189">
        <f t="shared" si="4"/>
        <v>0</v>
      </c>
      <c r="AC52" s="145"/>
      <c r="AD52" s="145"/>
      <c r="AE52" s="145"/>
    </row>
    <row r="53" spans="1:27" s="87" customFormat="1" ht="18" customHeight="1" thickBot="1">
      <c r="A53" s="116"/>
      <c r="B53" s="117"/>
      <c r="C53" s="116"/>
      <c r="D53" s="118" t="s">
        <v>13</v>
      </c>
      <c r="E53" s="119"/>
      <c r="F53" s="16"/>
      <c r="G53" s="191"/>
      <c r="H53" s="191"/>
      <c r="I53" s="191"/>
      <c r="J53" s="191"/>
      <c r="K53" s="207"/>
      <c r="L53" s="184">
        <f>SUM(L11:L52)</f>
        <v>947</v>
      </c>
      <c r="M53" s="184">
        <f>SUM(M11:M52)</f>
        <v>722</v>
      </c>
      <c r="N53" s="184">
        <f>SUM(N11:N52)</f>
        <v>14946</v>
      </c>
      <c r="O53" s="184">
        <f>SUM(O11:O52)</f>
        <v>3723</v>
      </c>
      <c r="P53" s="190">
        <f>IF(L53=" "," ",ROUND(O53/N53*100,1))</f>
        <v>24.9</v>
      </c>
      <c r="Q53" s="184">
        <f>SUM(Q11:Q52)</f>
        <v>223</v>
      </c>
      <c r="R53" s="184">
        <f>SUM(R11:R52)</f>
        <v>103</v>
      </c>
      <c r="S53" s="184">
        <f>SUM(S11:S52)</f>
        <v>1548</v>
      </c>
      <c r="T53" s="184">
        <f>SUM(T11:T52)</f>
        <v>145</v>
      </c>
      <c r="U53" s="190">
        <f t="shared" si="2"/>
        <v>9.4</v>
      </c>
      <c r="V53" s="201"/>
      <c r="W53" s="191"/>
      <c r="X53" s="217"/>
      <c r="Y53" s="191"/>
      <c r="Z53" s="191"/>
      <c r="AA53" s="207"/>
    </row>
    <row r="54" spans="1:27" s="87" customFormat="1" ht="15" customHeight="1">
      <c r="A54" s="120">
        <v>21</v>
      </c>
      <c r="B54" s="121"/>
      <c r="C54" s="120" t="s">
        <v>74</v>
      </c>
      <c r="D54" s="122" t="s">
        <v>112</v>
      </c>
      <c r="E54" s="123"/>
      <c r="F54" s="124"/>
      <c r="G54" s="192"/>
      <c r="H54" s="192"/>
      <c r="I54" s="192"/>
      <c r="J54" s="192"/>
      <c r="K54" s="208"/>
      <c r="L54" s="199"/>
      <c r="M54" s="200"/>
      <c r="N54" s="200"/>
      <c r="O54" s="200"/>
      <c r="P54" s="213" t="str">
        <f>IF(L54=""," ",ROUND(O54/N54*100,1))</f>
        <v> </v>
      </c>
      <c r="Q54" s="199">
        <v>1</v>
      </c>
      <c r="R54" s="200">
        <v>0</v>
      </c>
      <c r="S54" s="200">
        <v>3</v>
      </c>
      <c r="T54" s="200">
        <v>0</v>
      </c>
      <c r="U54" s="213">
        <f t="shared" si="2"/>
        <v>0</v>
      </c>
      <c r="V54" s="202"/>
      <c r="W54" s="192"/>
      <c r="X54" s="218"/>
      <c r="Y54" s="192"/>
      <c r="Z54" s="192"/>
      <c r="AA54" s="208"/>
    </row>
    <row r="55" spans="1:27" s="87" customFormat="1" ht="15" customHeight="1">
      <c r="A55" s="60">
        <v>21</v>
      </c>
      <c r="B55" s="64"/>
      <c r="C55" s="60" t="s">
        <v>74</v>
      </c>
      <c r="D55" s="62" t="s">
        <v>75</v>
      </c>
      <c r="E55" s="125"/>
      <c r="F55" s="126"/>
      <c r="G55" s="193"/>
      <c r="H55" s="193"/>
      <c r="I55" s="193"/>
      <c r="J55" s="193"/>
      <c r="K55" s="209"/>
      <c r="L55" s="197"/>
      <c r="M55" s="180"/>
      <c r="N55" s="180"/>
      <c r="O55" s="180"/>
      <c r="P55" s="188" t="str">
        <f aca="true" t="shared" si="6" ref="P55:P70">IF(L55=""," ",ROUND(O55/N55*100,1))</f>
        <v> </v>
      </c>
      <c r="Q55" s="197">
        <v>1</v>
      </c>
      <c r="R55" s="180">
        <v>1</v>
      </c>
      <c r="S55" s="180">
        <v>3</v>
      </c>
      <c r="T55" s="180">
        <v>1</v>
      </c>
      <c r="U55" s="188">
        <f t="shared" si="2"/>
        <v>33.3</v>
      </c>
      <c r="V55" s="203"/>
      <c r="W55" s="193"/>
      <c r="X55" s="219"/>
      <c r="Y55" s="193"/>
      <c r="Z55" s="193"/>
      <c r="AA55" s="209"/>
    </row>
    <row r="56" spans="1:27" s="87" customFormat="1" ht="15" customHeight="1">
      <c r="A56" s="60">
        <v>21</v>
      </c>
      <c r="B56" s="64"/>
      <c r="C56" s="60" t="s">
        <v>74</v>
      </c>
      <c r="D56" s="62" t="s">
        <v>154</v>
      </c>
      <c r="E56" s="125"/>
      <c r="F56" s="126"/>
      <c r="G56" s="193"/>
      <c r="H56" s="193"/>
      <c r="I56" s="193"/>
      <c r="J56" s="193"/>
      <c r="K56" s="209"/>
      <c r="L56" s="197">
        <v>3</v>
      </c>
      <c r="M56" s="180">
        <v>1</v>
      </c>
      <c r="N56" s="180">
        <v>31</v>
      </c>
      <c r="O56" s="180">
        <v>2</v>
      </c>
      <c r="P56" s="188">
        <f t="shared" si="6"/>
        <v>6.5</v>
      </c>
      <c r="Q56" s="197"/>
      <c r="R56" s="180"/>
      <c r="S56" s="180"/>
      <c r="T56" s="180"/>
      <c r="U56" s="188" t="str">
        <f t="shared" si="2"/>
        <v> </v>
      </c>
      <c r="V56" s="203"/>
      <c r="W56" s="193"/>
      <c r="X56" s="219"/>
      <c r="Y56" s="193"/>
      <c r="Z56" s="193"/>
      <c r="AA56" s="209"/>
    </row>
    <row r="57" spans="1:27" s="87" customFormat="1" ht="15" customHeight="1">
      <c r="A57" s="60">
        <v>21</v>
      </c>
      <c r="B57" s="64"/>
      <c r="C57" s="60" t="s">
        <v>74</v>
      </c>
      <c r="D57" s="62" t="s">
        <v>181</v>
      </c>
      <c r="E57" s="125"/>
      <c r="F57" s="126"/>
      <c r="G57" s="193"/>
      <c r="H57" s="193"/>
      <c r="I57" s="193"/>
      <c r="J57" s="193"/>
      <c r="K57" s="209"/>
      <c r="L57" s="197">
        <v>4</v>
      </c>
      <c r="M57" s="180">
        <v>3</v>
      </c>
      <c r="N57" s="180">
        <v>137</v>
      </c>
      <c r="O57" s="180">
        <v>14</v>
      </c>
      <c r="P57" s="188">
        <f t="shared" si="6"/>
        <v>10.2</v>
      </c>
      <c r="Q57" s="197"/>
      <c r="R57" s="180"/>
      <c r="S57" s="180"/>
      <c r="T57" s="180"/>
      <c r="U57" s="188" t="str">
        <f t="shared" si="2"/>
        <v> </v>
      </c>
      <c r="V57" s="203"/>
      <c r="W57" s="193"/>
      <c r="X57" s="219"/>
      <c r="Y57" s="193"/>
      <c r="Z57" s="193"/>
      <c r="AA57" s="209"/>
    </row>
    <row r="58" spans="1:27" s="87" customFormat="1" ht="15" customHeight="1">
      <c r="A58" s="60">
        <v>21</v>
      </c>
      <c r="B58" s="61"/>
      <c r="C58" s="60" t="s">
        <v>74</v>
      </c>
      <c r="D58" s="62" t="s">
        <v>106</v>
      </c>
      <c r="E58" s="127"/>
      <c r="F58" s="126"/>
      <c r="G58" s="193"/>
      <c r="H58" s="193"/>
      <c r="I58" s="193"/>
      <c r="J58" s="193"/>
      <c r="K58" s="209"/>
      <c r="L58" s="197">
        <v>1</v>
      </c>
      <c r="M58" s="180">
        <v>1</v>
      </c>
      <c r="N58" s="180">
        <v>23</v>
      </c>
      <c r="O58" s="180">
        <v>3</v>
      </c>
      <c r="P58" s="188">
        <f t="shared" si="6"/>
        <v>13</v>
      </c>
      <c r="Q58" s="197"/>
      <c r="R58" s="180"/>
      <c r="S58" s="180"/>
      <c r="T58" s="180"/>
      <c r="U58" s="188" t="str">
        <f t="shared" si="2"/>
        <v> </v>
      </c>
      <c r="V58" s="203"/>
      <c r="W58" s="193"/>
      <c r="X58" s="219"/>
      <c r="Y58" s="193"/>
      <c r="Z58" s="193"/>
      <c r="AA58" s="209"/>
    </row>
    <row r="59" spans="1:27" s="87" customFormat="1" ht="15" customHeight="1">
      <c r="A59" s="60">
        <v>21</v>
      </c>
      <c r="B59" s="61"/>
      <c r="C59" s="60" t="s">
        <v>74</v>
      </c>
      <c r="D59" s="62" t="s">
        <v>79</v>
      </c>
      <c r="E59" s="127"/>
      <c r="F59" s="126"/>
      <c r="G59" s="193"/>
      <c r="H59" s="193"/>
      <c r="I59" s="193"/>
      <c r="J59" s="193"/>
      <c r="K59" s="209"/>
      <c r="L59" s="197">
        <v>2</v>
      </c>
      <c r="M59" s="180">
        <v>2</v>
      </c>
      <c r="N59" s="180">
        <v>92</v>
      </c>
      <c r="O59" s="180">
        <v>28</v>
      </c>
      <c r="P59" s="188">
        <f t="shared" si="6"/>
        <v>30.4</v>
      </c>
      <c r="Q59" s="197"/>
      <c r="R59" s="180"/>
      <c r="S59" s="180"/>
      <c r="T59" s="180"/>
      <c r="U59" s="188" t="str">
        <f t="shared" si="2"/>
        <v> </v>
      </c>
      <c r="V59" s="203"/>
      <c r="W59" s="193"/>
      <c r="X59" s="219"/>
      <c r="Y59" s="193"/>
      <c r="Z59" s="193"/>
      <c r="AA59" s="209"/>
    </row>
    <row r="60" spans="1:27" s="87" customFormat="1" ht="15" customHeight="1">
      <c r="A60" s="60">
        <v>21</v>
      </c>
      <c r="B60" s="61"/>
      <c r="C60" s="60" t="s">
        <v>74</v>
      </c>
      <c r="D60" s="62" t="s">
        <v>161</v>
      </c>
      <c r="E60" s="127"/>
      <c r="F60" s="126"/>
      <c r="G60" s="193"/>
      <c r="H60" s="193"/>
      <c r="I60" s="193"/>
      <c r="J60" s="193"/>
      <c r="K60" s="209"/>
      <c r="L60" s="197">
        <v>3</v>
      </c>
      <c r="M60" s="180">
        <v>3</v>
      </c>
      <c r="N60" s="180">
        <v>375</v>
      </c>
      <c r="O60" s="180">
        <v>38</v>
      </c>
      <c r="P60" s="188">
        <f t="shared" si="6"/>
        <v>10.1</v>
      </c>
      <c r="Q60" s="197"/>
      <c r="R60" s="180"/>
      <c r="S60" s="180"/>
      <c r="T60" s="180"/>
      <c r="U60" s="188" t="str">
        <f t="shared" si="2"/>
        <v> </v>
      </c>
      <c r="V60" s="204"/>
      <c r="W60" s="193"/>
      <c r="X60" s="220"/>
      <c r="Y60" s="193"/>
      <c r="Z60" s="193"/>
      <c r="AA60" s="209"/>
    </row>
    <row r="61" spans="1:27" s="87" customFormat="1" ht="15" customHeight="1">
      <c r="A61" s="60">
        <v>21</v>
      </c>
      <c r="B61" s="64"/>
      <c r="C61" s="60" t="s">
        <v>74</v>
      </c>
      <c r="D61" s="62" t="s">
        <v>113</v>
      </c>
      <c r="E61" s="127"/>
      <c r="F61" s="126"/>
      <c r="G61" s="193"/>
      <c r="H61" s="193"/>
      <c r="I61" s="193"/>
      <c r="J61" s="193"/>
      <c r="K61" s="209"/>
      <c r="L61" s="197">
        <v>2</v>
      </c>
      <c r="M61" s="180">
        <v>2</v>
      </c>
      <c r="N61" s="180">
        <v>83</v>
      </c>
      <c r="O61" s="180">
        <v>26</v>
      </c>
      <c r="P61" s="188">
        <f t="shared" si="6"/>
        <v>31.3</v>
      </c>
      <c r="Q61" s="197">
        <v>1</v>
      </c>
      <c r="R61" s="180">
        <v>0</v>
      </c>
      <c r="S61" s="180">
        <v>3</v>
      </c>
      <c r="T61" s="180">
        <v>0</v>
      </c>
      <c r="U61" s="188">
        <f t="shared" si="2"/>
        <v>0</v>
      </c>
      <c r="V61" s="204"/>
      <c r="W61" s="193"/>
      <c r="X61" s="220"/>
      <c r="Y61" s="193"/>
      <c r="Z61" s="193"/>
      <c r="AA61" s="209"/>
    </row>
    <row r="62" spans="1:27" s="87" customFormat="1" ht="15" customHeight="1">
      <c r="A62" s="60">
        <v>21</v>
      </c>
      <c r="B62" s="61"/>
      <c r="C62" s="60" t="s">
        <v>74</v>
      </c>
      <c r="D62" s="62" t="s">
        <v>104</v>
      </c>
      <c r="E62" s="127"/>
      <c r="F62" s="126"/>
      <c r="G62" s="193"/>
      <c r="H62" s="193"/>
      <c r="I62" s="193"/>
      <c r="J62" s="193"/>
      <c r="K62" s="209"/>
      <c r="L62" s="197">
        <v>2</v>
      </c>
      <c r="M62" s="180">
        <v>2</v>
      </c>
      <c r="N62" s="180">
        <v>60</v>
      </c>
      <c r="O62" s="180">
        <v>24</v>
      </c>
      <c r="P62" s="188">
        <f t="shared" si="6"/>
        <v>40</v>
      </c>
      <c r="Q62" s="197"/>
      <c r="R62" s="180"/>
      <c r="S62" s="180"/>
      <c r="T62" s="180"/>
      <c r="U62" s="188" t="str">
        <f t="shared" si="2"/>
        <v> </v>
      </c>
      <c r="V62" s="204"/>
      <c r="W62" s="193"/>
      <c r="X62" s="220"/>
      <c r="Y62" s="193"/>
      <c r="Z62" s="193"/>
      <c r="AA62" s="209"/>
    </row>
    <row r="63" spans="1:27" s="87" customFormat="1" ht="15" customHeight="1">
      <c r="A63" s="60">
        <v>21</v>
      </c>
      <c r="B63" s="61"/>
      <c r="C63" s="60" t="s">
        <v>74</v>
      </c>
      <c r="D63" s="62" t="s">
        <v>131</v>
      </c>
      <c r="E63" s="127"/>
      <c r="F63" s="126"/>
      <c r="G63" s="193"/>
      <c r="H63" s="193"/>
      <c r="I63" s="193"/>
      <c r="J63" s="193"/>
      <c r="K63" s="209"/>
      <c r="L63" s="197">
        <v>1</v>
      </c>
      <c r="M63" s="180">
        <v>1</v>
      </c>
      <c r="N63" s="180">
        <v>37</v>
      </c>
      <c r="O63" s="180">
        <v>8</v>
      </c>
      <c r="P63" s="188">
        <f t="shared" si="6"/>
        <v>21.6</v>
      </c>
      <c r="Q63" s="197"/>
      <c r="R63" s="180"/>
      <c r="S63" s="180"/>
      <c r="T63" s="180"/>
      <c r="U63" s="188" t="str">
        <f t="shared" si="2"/>
        <v> </v>
      </c>
      <c r="V63" s="204"/>
      <c r="W63" s="193"/>
      <c r="X63" s="220"/>
      <c r="Y63" s="193"/>
      <c r="Z63" s="193"/>
      <c r="AA63" s="209"/>
    </row>
    <row r="64" spans="1:27" s="87" customFormat="1" ht="15" customHeight="1">
      <c r="A64" s="60">
        <v>21</v>
      </c>
      <c r="B64" s="61"/>
      <c r="C64" s="60" t="s">
        <v>74</v>
      </c>
      <c r="D64" s="62" t="s">
        <v>166</v>
      </c>
      <c r="E64" s="127"/>
      <c r="F64" s="126"/>
      <c r="G64" s="193"/>
      <c r="H64" s="193"/>
      <c r="I64" s="193"/>
      <c r="J64" s="193"/>
      <c r="K64" s="209"/>
      <c r="L64" s="197">
        <v>2</v>
      </c>
      <c r="M64" s="180">
        <v>2</v>
      </c>
      <c r="N64" s="180">
        <v>42</v>
      </c>
      <c r="O64" s="180">
        <v>18</v>
      </c>
      <c r="P64" s="188">
        <f t="shared" si="6"/>
        <v>42.9</v>
      </c>
      <c r="Q64" s="197">
        <v>1</v>
      </c>
      <c r="R64" s="180">
        <v>0</v>
      </c>
      <c r="S64" s="180">
        <v>3</v>
      </c>
      <c r="T64" s="180">
        <v>0</v>
      </c>
      <c r="U64" s="188">
        <f t="shared" si="2"/>
        <v>0</v>
      </c>
      <c r="V64" s="204"/>
      <c r="W64" s="193"/>
      <c r="X64" s="220"/>
      <c r="Y64" s="193"/>
      <c r="Z64" s="193"/>
      <c r="AA64" s="209"/>
    </row>
    <row r="65" spans="1:27" s="87" customFormat="1" ht="15" customHeight="1">
      <c r="A65" s="60">
        <v>21</v>
      </c>
      <c r="B65" s="64"/>
      <c r="C65" s="60" t="s">
        <v>74</v>
      </c>
      <c r="D65" s="62" t="s">
        <v>85</v>
      </c>
      <c r="E65" s="127"/>
      <c r="F65" s="126"/>
      <c r="G65" s="193"/>
      <c r="H65" s="193"/>
      <c r="I65" s="193"/>
      <c r="J65" s="193"/>
      <c r="K65" s="209"/>
      <c r="L65" s="197">
        <v>1</v>
      </c>
      <c r="M65" s="180">
        <v>1</v>
      </c>
      <c r="N65" s="180">
        <v>10</v>
      </c>
      <c r="O65" s="180">
        <v>1</v>
      </c>
      <c r="P65" s="188">
        <f t="shared" si="6"/>
        <v>10</v>
      </c>
      <c r="Q65" s="197"/>
      <c r="R65" s="180"/>
      <c r="S65" s="180"/>
      <c r="T65" s="180"/>
      <c r="U65" s="188" t="str">
        <f t="shared" si="2"/>
        <v> </v>
      </c>
      <c r="V65" s="204"/>
      <c r="W65" s="193"/>
      <c r="X65" s="220"/>
      <c r="Y65" s="193"/>
      <c r="Z65" s="193"/>
      <c r="AA65" s="209"/>
    </row>
    <row r="66" spans="1:27" s="87" customFormat="1" ht="15" customHeight="1">
      <c r="A66" s="60">
        <v>21</v>
      </c>
      <c r="B66" s="61"/>
      <c r="C66" s="60" t="s">
        <v>74</v>
      </c>
      <c r="D66" s="62" t="s">
        <v>89</v>
      </c>
      <c r="E66" s="127"/>
      <c r="F66" s="126"/>
      <c r="G66" s="193"/>
      <c r="H66" s="193"/>
      <c r="I66" s="193"/>
      <c r="J66" s="193"/>
      <c r="K66" s="209"/>
      <c r="L66" s="197"/>
      <c r="M66" s="180"/>
      <c r="N66" s="180"/>
      <c r="O66" s="180"/>
      <c r="P66" s="188" t="str">
        <f t="shared" si="6"/>
        <v> </v>
      </c>
      <c r="Q66" s="197">
        <v>1</v>
      </c>
      <c r="R66" s="180">
        <v>0</v>
      </c>
      <c r="S66" s="180">
        <v>5</v>
      </c>
      <c r="T66" s="180">
        <v>0</v>
      </c>
      <c r="U66" s="188">
        <f t="shared" si="2"/>
        <v>0</v>
      </c>
      <c r="V66" s="204"/>
      <c r="W66" s="193"/>
      <c r="X66" s="220"/>
      <c r="Y66" s="193"/>
      <c r="Z66" s="193"/>
      <c r="AA66" s="209"/>
    </row>
    <row r="67" spans="1:27" s="87" customFormat="1" ht="15" customHeight="1">
      <c r="A67" s="60">
        <v>21</v>
      </c>
      <c r="B67" s="61"/>
      <c r="C67" s="60" t="s">
        <v>74</v>
      </c>
      <c r="D67" s="62" t="s">
        <v>168</v>
      </c>
      <c r="E67" s="127"/>
      <c r="F67" s="126"/>
      <c r="G67" s="193"/>
      <c r="H67" s="193"/>
      <c r="I67" s="193"/>
      <c r="J67" s="193"/>
      <c r="K67" s="209"/>
      <c r="L67" s="197"/>
      <c r="M67" s="180"/>
      <c r="N67" s="180"/>
      <c r="O67" s="180"/>
      <c r="P67" s="188" t="str">
        <f t="shared" si="6"/>
        <v> </v>
      </c>
      <c r="Q67" s="197">
        <v>1</v>
      </c>
      <c r="R67" s="180">
        <v>0</v>
      </c>
      <c r="S67" s="180">
        <v>3</v>
      </c>
      <c r="T67" s="180">
        <v>0</v>
      </c>
      <c r="U67" s="188">
        <f t="shared" si="2"/>
        <v>0</v>
      </c>
      <c r="V67" s="204"/>
      <c r="W67" s="193"/>
      <c r="X67" s="220"/>
      <c r="Y67" s="193"/>
      <c r="Z67" s="193"/>
      <c r="AA67" s="209"/>
    </row>
    <row r="68" spans="1:27" s="87" customFormat="1" ht="15" customHeight="1">
      <c r="A68" s="60">
        <v>21</v>
      </c>
      <c r="B68" s="61"/>
      <c r="C68" s="60" t="s">
        <v>74</v>
      </c>
      <c r="D68" s="62" t="s">
        <v>137</v>
      </c>
      <c r="E68" s="127"/>
      <c r="F68" s="126"/>
      <c r="G68" s="193"/>
      <c r="H68" s="193"/>
      <c r="I68" s="193"/>
      <c r="J68" s="193"/>
      <c r="K68" s="209"/>
      <c r="L68" s="197">
        <v>2</v>
      </c>
      <c r="M68" s="180">
        <v>2</v>
      </c>
      <c r="N68" s="180">
        <v>20</v>
      </c>
      <c r="O68" s="180">
        <v>8</v>
      </c>
      <c r="P68" s="188">
        <f t="shared" si="6"/>
        <v>40</v>
      </c>
      <c r="Q68" s="197"/>
      <c r="R68" s="180"/>
      <c r="S68" s="180"/>
      <c r="T68" s="180"/>
      <c r="U68" s="188" t="str">
        <f t="shared" si="2"/>
        <v> </v>
      </c>
      <c r="V68" s="204"/>
      <c r="W68" s="193"/>
      <c r="X68" s="220"/>
      <c r="Y68" s="193"/>
      <c r="Z68" s="193"/>
      <c r="AA68" s="209"/>
    </row>
    <row r="69" spans="1:27" s="87" customFormat="1" ht="15" customHeight="1">
      <c r="A69" s="60">
        <v>21</v>
      </c>
      <c r="B69" s="64"/>
      <c r="C69" s="60" t="s">
        <v>74</v>
      </c>
      <c r="D69" s="62" t="s">
        <v>95</v>
      </c>
      <c r="E69" s="127"/>
      <c r="F69" s="126"/>
      <c r="G69" s="193"/>
      <c r="H69" s="193"/>
      <c r="I69" s="193"/>
      <c r="J69" s="193"/>
      <c r="K69" s="209"/>
      <c r="L69" s="197">
        <v>1</v>
      </c>
      <c r="M69" s="180">
        <v>1</v>
      </c>
      <c r="N69" s="180">
        <v>24</v>
      </c>
      <c r="O69" s="180">
        <v>10</v>
      </c>
      <c r="P69" s="188">
        <f t="shared" si="6"/>
        <v>41.7</v>
      </c>
      <c r="Q69" s="197"/>
      <c r="R69" s="180"/>
      <c r="S69" s="180"/>
      <c r="T69" s="180"/>
      <c r="U69" s="188" t="str">
        <f t="shared" si="2"/>
        <v> </v>
      </c>
      <c r="V69" s="204"/>
      <c r="W69" s="193"/>
      <c r="X69" s="220"/>
      <c r="Y69" s="193"/>
      <c r="Z69" s="193"/>
      <c r="AA69" s="209"/>
    </row>
    <row r="70" spans="1:27" s="87" customFormat="1" ht="15" customHeight="1" thickBot="1">
      <c r="A70" s="75">
        <v>21</v>
      </c>
      <c r="B70" s="76"/>
      <c r="C70" s="75" t="s">
        <v>74</v>
      </c>
      <c r="D70" s="128" t="s">
        <v>150</v>
      </c>
      <c r="E70" s="129"/>
      <c r="F70" s="130"/>
      <c r="G70" s="194"/>
      <c r="H70" s="194"/>
      <c r="I70" s="194"/>
      <c r="J70" s="194"/>
      <c r="K70" s="210"/>
      <c r="L70" s="198">
        <v>1</v>
      </c>
      <c r="M70" s="182">
        <v>1</v>
      </c>
      <c r="N70" s="182">
        <v>46</v>
      </c>
      <c r="O70" s="182">
        <v>23</v>
      </c>
      <c r="P70" s="189">
        <f t="shared" si="6"/>
        <v>50</v>
      </c>
      <c r="Q70" s="198">
        <v>1</v>
      </c>
      <c r="R70" s="182">
        <v>0</v>
      </c>
      <c r="S70" s="182">
        <v>3</v>
      </c>
      <c r="T70" s="182">
        <v>0</v>
      </c>
      <c r="U70" s="189">
        <f t="shared" si="2"/>
        <v>0</v>
      </c>
      <c r="V70" s="205"/>
      <c r="W70" s="194"/>
      <c r="X70" s="221"/>
      <c r="Y70" s="194"/>
      <c r="Z70" s="194"/>
      <c r="AA70" s="210"/>
    </row>
    <row r="71" spans="1:27" s="87" customFormat="1" ht="18" customHeight="1" thickBot="1">
      <c r="A71" s="131"/>
      <c r="B71" s="132"/>
      <c r="C71" s="315" t="s">
        <v>12</v>
      </c>
      <c r="D71" s="316"/>
      <c r="E71" s="134"/>
      <c r="F71" s="135"/>
      <c r="G71" s="195"/>
      <c r="H71" s="195"/>
      <c r="I71" s="195"/>
      <c r="J71" s="195"/>
      <c r="K71" s="211"/>
      <c r="L71" s="184">
        <f>SUM(L54:L70)</f>
        <v>25</v>
      </c>
      <c r="M71" s="184">
        <f>SUM(M54:M70)</f>
        <v>22</v>
      </c>
      <c r="N71" s="184">
        <f>SUM(N54:N70)</f>
        <v>980</v>
      </c>
      <c r="O71" s="184">
        <f>SUM(O54:O70)</f>
        <v>203</v>
      </c>
      <c r="P71" s="190">
        <f>IF(L71=0,"",ROUND(O71/N71*100,1))</f>
        <v>20.7</v>
      </c>
      <c r="Q71" s="184">
        <f>SUM(Q54:Q70)</f>
        <v>7</v>
      </c>
      <c r="R71" s="184">
        <f>SUM(R54:R70)</f>
        <v>1</v>
      </c>
      <c r="S71" s="184">
        <f>SUM(S54:S70)</f>
        <v>23</v>
      </c>
      <c r="T71" s="184">
        <f>SUM(T54:T70)</f>
        <v>1</v>
      </c>
      <c r="U71" s="214">
        <f>IF(Q71=0," ",ROUND(T71/S71*100,1))</f>
        <v>4.3</v>
      </c>
      <c r="V71" s="206"/>
      <c r="W71" s="195"/>
      <c r="X71" s="222"/>
      <c r="Y71" s="195"/>
      <c r="Z71" s="195"/>
      <c r="AA71" s="211"/>
    </row>
    <row r="72" spans="1:27" s="87" customFormat="1" ht="18" customHeight="1" thickBot="1">
      <c r="A72" s="131"/>
      <c r="B72" s="82"/>
      <c r="C72" s="315" t="s">
        <v>5</v>
      </c>
      <c r="D72" s="316"/>
      <c r="E72" s="119"/>
      <c r="F72" s="16"/>
      <c r="G72" s="196">
        <f>SUM(G11:G52)</f>
        <v>1396</v>
      </c>
      <c r="H72" s="196">
        <f>SUM(H11:H52)</f>
        <v>1035</v>
      </c>
      <c r="I72" s="196">
        <f>SUM(I11:I52)</f>
        <v>25185</v>
      </c>
      <c r="J72" s="196">
        <f>SUM(J11:J52)</f>
        <v>6796</v>
      </c>
      <c r="K72" s="212">
        <f>IF(G72=" "," ",ROUND(J72/I72*100,1))</f>
        <v>27</v>
      </c>
      <c r="L72" s="184">
        <f>L53+L71</f>
        <v>972</v>
      </c>
      <c r="M72" s="179">
        <f>M53+M71</f>
        <v>744</v>
      </c>
      <c r="N72" s="179">
        <f>N53+N71</f>
        <v>15926</v>
      </c>
      <c r="O72" s="179">
        <f>O53+O71</f>
        <v>3926</v>
      </c>
      <c r="P72" s="190">
        <f>IF(L72=""," ",ROUND(O72/N72*100,1))</f>
        <v>24.7</v>
      </c>
      <c r="Q72" s="184">
        <f>Q53+Q71</f>
        <v>230</v>
      </c>
      <c r="R72" s="179">
        <f>R53+R71</f>
        <v>104</v>
      </c>
      <c r="S72" s="179">
        <f>S53+S71</f>
        <v>1571</v>
      </c>
      <c r="T72" s="179">
        <f>T53+T71</f>
        <v>146</v>
      </c>
      <c r="U72" s="190">
        <f>IF(Q72=""," ",ROUND(T72/S72*100,1))</f>
        <v>9.3</v>
      </c>
      <c r="V72" s="178">
        <f>SUM(V11:V52)</f>
        <v>2559</v>
      </c>
      <c r="W72" s="179">
        <f>SUM(W11:W52)</f>
        <v>285</v>
      </c>
      <c r="X72" s="187">
        <f>IF(V72=""," ",ROUND(W72/V72*100,1))</f>
        <v>11.1</v>
      </c>
      <c r="Y72" s="184">
        <f>SUM(Y11:Y52)</f>
        <v>1958</v>
      </c>
      <c r="Z72" s="179">
        <f>SUM(Z11:Z52)</f>
        <v>141</v>
      </c>
      <c r="AA72" s="190">
        <f>IF(Y72=0," ",ROUND(Z72/Y72*100,1))</f>
        <v>7.2</v>
      </c>
    </row>
    <row r="74" spans="9:10" ht="11.25">
      <c r="I74" s="136"/>
      <c r="J74" s="136"/>
    </row>
    <row r="75" spans="9:10" ht="11.25">
      <c r="I75" s="136"/>
      <c r="J75" s="136"/>
    </row>
  </sheetData>
  <sheetProtection/>
  <mergeCells count="35">
    <mergeCell ref="S8:S10"/>
    <mergeCell ref="AA9:AA10"/>
    <mergeCell ref="Y9:Y10"/>
    <mergeCell ref="Y8:AA8"/>
    <mergeCell ref="U8:U10"/>
    <mergeCell ref="X8:X10"/>
    <mergeCell ref="V8:V10"/>
    <mergeCell ref="P8:P10"/>
    <mergeCell ref="N8:N10"/>
    <mergeCell ref="L8:L10"/>
    <mergeCell ref="A7:A10"/>
    <mergeCell ref="C7:C10"/>
    <mergeCell ref="D7:D10"/>
    <mergeCell ref="B7:B10"/>
    <mergeCell ref="L7:P7"/>
    <mergeCell ref="X2:AA2"/>
    <mergeCell ref="E4:G4"/>
    <mergeCell ref="I4:K4"/>
    <mergeCell ref="E7:K7"/>
    <mergeCell ref="Q6:S6"/>
    <mergeCell ref="V6:X6"/>
    <mergeCell ref="E6:G6"/>
    <mergeCell ref="Q7:U7"/>
    <mergeCell ref="V7:AA7"/>
    <mergeCell ref="L6:N6"/>
    <mergeCell ref="M4:O4"/>
    <mergeCell ref="Q4:T4"/>
    <mergeCell ref="C72:D72"/>
    <mergeCell ref="C71:D71"/>
    <mergeCell ref="I8:I10"/>
    <mergeCell ref="K8:K10"/>
    <mergeCell ref="E8:E10"/>
    <mergeCell ref="G8:G10"/>
    <mergeCell ref="F8:F10"/>
    <mergeCell ref="Q8:Q10"/>
  </mergeCells>
  <conditionalFormatting sqref="Z11:Z14 J11:J52 H11:H52 O11:O52 M11:M52 R11:R52 W11:W52 T11:T52 Z16:Z17 Z19:Z20 Z22:Z23 Z25:Z26 Z28:Z29 Z31:Z32 Z34:Z52 T54:T70 R54:R70 O54:O70 M54:M70">
    <cfRule type="cellIs" priority="1" dxfId="1" operator="lessThanOrEqual" stopIfTrue="1">
      <formula>$V$11</formula>
    </cfRule>
    <cfRule type="cellIs" priority="2" dxfId="0" operator="greaterThan" stopIfTrue="1">
      <formula>G11</formula>
    </cfRule>
  </conditionalFormatting>
  <conditionalFormatting sqref="Y17:Y52 Y11:Y15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15 Z18 Z21 Z24 Z27 Z30">
    <cfRule type="cellIs" priority="5" dxfId="1" operator="lessThanOrEqual" stopIfTrue="1">
      <formula>$V$18</formula>
    </cfRule>
    <cfRule type="cellIs" priority="6" dxfId="0" operator="greaterThan" stopIfTrue="1">
      <formula>V18</formula>
    </cfRule>
  </conditionalFormatting>
  <conditionalFormatting sqref="Z33">
    <cfRule type="cellIs" priority="7" dxfId="1" operator="lessThanOrEqual" stopIfTrue="1">
      <formula>$V$18</formula>
    </cfRule>
    <cfRule type="cellIs" priority="8" dxfId="0" operator="greaterThan" stopIfTrue="1">
      <formula>V53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153" useFirstPageNumber="1" fitToHeight="0" horizontalDpi="600" verticalDpi="600" orientation="landscape" paperSize="9" scale="85" r:id="rId1"/>
  <ignoredErrors>
    <ignoredError sqref="U53" evalError="1"/>
    <ignoredError sqref="P53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2010-12-22T02:51:16Z</dcterms:created>
  <dcterms:modified xsi:type="dcterms:W3CDTF">2010-12-22T02:51:30Z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