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65523" windowWidth="10499" windowHeight="12017" activeTab="3"/>
  </bookViews>
  <sheets>
    <sheet name="山梨県４－１" sheetId="1" r:id="rId1"/>
    <sheet name="山梨県４－２" sheetId="2" r:id="rId2"/>
    <sheet name="山梨県４－３" sheetId="3" r:id="rId3"/>
    <sheet name="山梨県４－４" sheetId="4" r:id="rId4"/>
  </sheets>
  <definedNames>
    <definedName name="_xlnm.Print_Area" localSheetId="3">'山梨県４－４'!$A$1:$AA$47</definedName>
    <definedName name="_xlnm.Print_Titles" localSheetId="0">'山梨県４－１'!$4:$6</definedName>
    <definedName name="_xlnm.Print_Titles" localSheetId="1">'山梨県４－２'!$4:$7</definedName>
    <definedName name="_xlnm.Print_Titles" localSheetId="2">'山梨県４－３'!$4:$6</definedName>
    <definedName name="_xlnm.Print_Titles" localSheetId="3">'山梨県４－４'!$7:$10</definedName>
  </definedNames>
  <calcPr fullCalcOnLoad="1"/>
</workbook>
</file>

<file path=xl/sharedStrings.xml><?xml version="1.0" encoding="utf-8"?>
<sst xmlns="http://schemas.openxmlformats.org/spreadsheetml/2006/main" count="485" uniqueCount="218">
  <si>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</si>
  <si>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</si>
  <si>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</si>
  <si>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</si>
  <si>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</si>
  <si>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</si>
  <si>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</si>
  <si>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</si>
  <si>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</si>
  <si>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</si>
  <si>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</si>
  <si>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</si>
  <si>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</si>
  <si>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</si>
  <si>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</si>
  <si>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</si>
  <si>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</si>
  <si>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市（区）町村コード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</si>
  <si>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</si>
  <si>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</si>
  <si>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</si>
  <si>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</si>
  <si>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</si>
  <si>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</si>
  <si>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</si>
  <si>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</si>
  <si>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</si>
  <si>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</si>
  <si>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</si>
  <si>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</si>
  <si>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</si>
  <si>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</si>
  <si>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</si>
  <si>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</si>
  <si>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</si>
  <si>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</si>
  <si>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</si>
  <si>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</si>
  <si>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</si>
  <si>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</si>
  <si>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</si>
  <si>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</si>
  <si>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</si>
  <si>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</si>
  <si>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</si>
  <si>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</si>
  <si>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</si>
  <si>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</si>
  <si>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</si>
  <si>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</si>
  <si>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</si>
  <si>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</si>
  <si>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</si>
  <si>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</si>
  <si>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</si>
  <si>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</si>
  <si>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</si>
  <si>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</si>
  <si>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</si>
  <si>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</si>
  <si>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</si>
  <si>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</si>
  <si>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ＦＡＸ番号</t>
  </si>
  <si>
    <t>指定管理者</t>
  </si>
  <si>
    <t>庁内連絡会議の有無</t>
  </si>
  <si>
    <t>その他：平成　　年　  月　  日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</si>
  <si>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</si>
  <si>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</si>
  <si>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</si>
  <si>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</si>
  <si>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</si>
  <si>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山梨県</t>
  </si>
  <si>
    <t>甲府市</t>
  </si>
  <si>
    <t>男女共同参画課</t>
  </si>
  <si>
    <t>男女共同参画推進条例</t>
  </si>
  <si>
    <t>都留市</t>
  </si>
  <si>
    <t>政策形成課</t>
  </si>
  <si>
    <t>都留市男女共同参画基本条例</t>
  </si>
  <si>
    <t>都留市男女共同参画推進計画～ハートフルプラン～</t>
  </si>
  <si>
    <t>山梨市</t>
  </si>
  <si>
    <t>山梨市男女共同参画社会推進条例</t>
  </si>
  <si>
    <t>山梨市男女共同参画基本計画</t>
  </si>
  <si>
    <t>大月市</t>
  </si>
  <si>
    <t>大月市男女共同参画社会推進条例</t>
  </si>
  <si>
    <t>大月市男女共同参画プラン</t>
  </si>
  <si>
    <t>韮崎市</t>
  </si>
  <si>
    <t>韮崎市男女共同参画推進条例</t>
  </si>
  <si>
    <t>輝いて　きらめいて　韮崎プラン</t>
  </si>
  <si>
    <t>南アルプス市</t>
  </si>
  <si>
    <t>南アルプス市男女共同参画推進条例</t>
  </si>
  <si>
    <t>南アルプス市ハーモニープラン</t>
  </si>
  <si>
    <t>北杜市</t>
  </si>
  <si>
    <t>企画課</t>
  </si>
  <si>
    <t>北杜市男女共同参画推進条例</t>
  </si>
  <si>
    <t>ほくと　ほほえみ　夢プラン</t>
  </si>
  <si>
    <t>甲斐市</t>
  </si>
  <si>
    <t>企画課</t>
  </si>
  <si>
    <t>甲斐市男女共同参画推進条例</t>
  </si>
  <si>
    <t>笛吹市</t>
  </si>
  <si>
    <t>輝け男女　笛吹プラン</t>
  </si>
  <si>
    <t>上野原市</t>
  </si>
  <si>
    <t>上野原スマイルプラン</t>
  </si>
  <si>
    <t>甲州市</t>
  </si>
  <si>
    <t>市民生活課</t>
  </si>
  <si>
    <t>甲州フルーティー夢プラン</t>
  </si>
  <si>
    <t>中央市</t>
  </si>
  <si>
    <t>政策秘書課</t>
  </si>
  <si>
    <t>男と女、ともに歩もう　拓け中央輝きプラン</t>
  </si>
  <si>
    <t>市川三郷町</t>
  </si>
  <si>
    <t>市川三郷町男女共同参画推進条例</t>
  </si>
  <si>
    <t>市川三郷町男女共同参画プラン～輝く笑顔いちかわみさと～</t>
  </si>
  <si>
    <t>富士川町</t>
  </si>
  <si>
    <t>町民生活課</t>
  </si>
  <si>
    <t>早川町</t>
  </si>
  <si>
    <t>早川町男女共同参画社会推進条例</t>
  </si>
  <si>
    <t>はやかわ男女いきいきプラン</t>
  </si>
  <si>
    <t>身延町</t>
  </si>
  <si>
    <t>政策室</t>
  </si>
  <si>
    <t>身延町男女共同参画推進条例</t>
  </si>
  <si>
    <t>南部町</t>
  </si>
  <si>
    <t>南部町男女共同参画推進条例</t>
  </si>
  <si>
    <t>南部町ヒューマンプラン</t>
  </si>
  <si>
    <t>昭和町</t>
  </si>
  <si>
    <t>共に生き活き輝け昭和</t>
  </si>
  <si>
    <t>道志村</t>
  </si>
  <si>
    <t>西桂町</t>
  </si>
  <si>
    <t>輝け西桂、あなたとわたしの支え合い</t>
  </si>
  <si>
    <t>忍野村</t>
  </si>
  <si>
    <t>総務課</t>
  </si>
  <si>
    <t>企画財政課</t>
  </si>
  <si>
    <t>忍野村男女共同参画推進条例</t>
  </si>
  <si>
    <t>山中湖村</t>
  </si>
  <si>
    <t>山中湖村男女共同参画推進条例</t>
  </si>
  <si>
    <t>鳴沢村</t>
  </si>
  <si>
    <t>富士河口湖町</t>
  </si>
  <si>
    <t>小菅村</t>
  </si>
  <si>
    <t>教育委員会</t>
  </si>
  <si>
    <t>小菅村共生プラン</t>
  </si>
  <si>
    <t>設定なし</t>
  </si>
  <si>
    <t>甲府市男女共同参画センター</t>
  </si>
  <si>
    <t>400-0032</t>
  </si>
  <si>
    <t>○</t>
  </si>
  <si>
    <t>南アルプス市市民活動センター</t>
  </si>
  <si>
    <t>400-0306</t>
  </si>
  <si>
    <t>○</t>
  </si>
  <si>
    <t>男女共同参画都市宣言</t>
  </si>
  <si>
    <t>南アルプス市男女共同参画都市宣言</t>
  </si>
  <si>
    <t>丹波山村</t>
  </si>
  <si>
    <t>city.minami-alps.yamanashi.jp/</t>
  </si>
  <si>
    <t>平成28年3月</t>
  </si>
  <si>
    <t>平成27年3月</t>
  </si>
  <si>
    <t>平成23年3月</t>
  </si>
  <si>
    <t>平成26年3月</t>
  </si>
  <si>
    <t>平成24年3月</t>
  </si>
  <si>
    <t>平成23年4月</t>
  </si>
  <si>
    <t>平成30年3月</t>
  </si>
  <si>
    <t>平成22年3月</t>
  </si>
  <si>
    <t>市民活動支援課</t>
  </si>
  <si>
    <t>みんなでまちづくり課</t>
  </si>
  <si>
    <t>秘書広報課</t>
  </si>
  <si>
    <t>富士吉田市</t>
  </si>
  <si>
    <t>男女共同参画室</t>
  </si>
  <si>
    <t>富士吉田市男女共同参画推進条例</t>
  </si>
  <si>
    <t>ふじよしだ男女共同参画プラン</t>
  </si>
  <si>
    <t>平成30年度</t>
  </si>
  <si>
    <t>総務課　</t>
  </si>
  <si>
    <t>第2次こうふ男女共同参画プラン</t>
  </si>
  <si>
    <t>第2次甲斐ヒューマンプラン</t>
  </si>
  <si>
    <t>第2次忍野ハーモニープラン</t>
  </si>
  <si>
    <t>第3次山中湖いきいきプラン</t>
  </si>
  <si>
    <t>管　理　・　運　営　主　体</t>
  </si>
  <si>
    <t>ホームページ</t>
  </si>
  <si>
    <t>甲府市幸町15－6</t>
  </si>
  <si>
    <t>南アルプス市小笠原572－9</t>
  </si>
  <si>
    <t>宣　　言　　名　　称</t>
  </si>
  <si>
    <t>市　（区）　長</t>
  </si>
  <si>
    <t>女
性
比
率 
（％）</t>
  </si>
  <si>
    <t xml:space="preserve">うち
　女理
　性職
　管数
</t>
  </si>
  <si>
    <t>平成19年度～平成27年度</t>
  </si>
  <si>
    <t>平成15年度～平成24年度</t>
  </si>
  <si>
    <t>平成18年度～平成27年度</t>
  </si>
  <si>
    <t>平成19年度～平成23年度</t>
  </si>
  <si>
    <t>平成16年度～平成25年度</t>
  </si>
  <si>
    <t>平成15年度～平成25年度</t>
  </si>
  <si>
    <t>平成17年度～平成26年度</t>
  </si>
  <si>
    <t>平成22年度～平成27年度</t>
  </si>
  <si>
    <t>平成18年度～平成22年度</t>
  </si>
  <si>
    <t>平成19年度～平成28年度</t>
  </si>
  <si>
    <t>平成21年度～平成30年度</t>
  </si>
  <si>
    <t>平成18年10月～</t>
  </si>
  <si>
    <t>平成20年度～平成29年度</t>
  </si>
  <si>
    <t>平成22年度～平成26年度</t>
  </si>
  <si>
    <t>平成16年度～平成24年度</t>
  </si>
  <si>
    <t>(055)
237-5209</t>
  </si>
  <si>
    <t>(055)
222-2062</t>
  </si>
  <si>
    <t>(055)
282-7325</t>
  </si>
  <si>
    <t>(055)
282-7421</t>
  </si>
  <si>
    <t>施設管理</t>
  </si>
  <si>
    <t>事業運営</t>
  </si>
  <si>
    <t>そ　の　他</t>
  </si>
  <si>
    <t>甲州市</t>
  </si>
  <si>
    <t>市川三郷町</t>
  </si>
  <si>
    <t>富士河口湖町</t>
  </si>
  <si>
    <t>市(区)町村コード</t>
  </si>
  <si>
    <t>男女共同参画に関する条例（可決済のもの）</t>
  </si>
  <si>
    <t>みのぶヒューマンプラン</t>
  </si>
  <si>
    <t>ふじサンサンプラン</t>
  </si>
  <si>
    <t>市（区）町村コード</t>
  </si>
  <si>
    <t>男 女 共 同 参 画 に 関 す る 宣 言（注１）</t>
  </si>
  <si>
    <t>国との共催
　　　(注２)</t>
  </si>
  <si>
    <t>うち</t>
  </si>
  <si>
    <t>うち</t>
  </si>
  <si>
    <t>　（区）長数
女性副市</t>
  </si>
  <si>
    <t>女性副町村長数　　</t>
  </si>
  <si>
    <t>女性自治会長数</t>
  </si>
  <si>
    <t>調査時点コード</t>
  </si>
  <si>
    <t>うち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</si>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</sst>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0.00_ "/>
    <numFmt numFmtId="192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 diagonalUp="1">
      <left style="medium"/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7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Fill="1" applyAlignment="1">
      <alignment/>
    </xf>
    <xf numFmtId="188" fontId="2" fillId="0" borderId="10" xfId="0" applyNumberFormat="1" applyFont="1" applyFill="1" applyBorder="1" applyAlignment="1">
      <alignment vertical="center"/>
    </xf>
    <xf numFmtId="188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 shrinkToFit="1"/>
    </xf>
    <xf numFmtId="188" fontId="2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 shrinkToFit="1"/>
    </xf>
    <xf numFmtId="188" fontId="2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57" fontId="2" fillId="0" borderId="12" xfId="0" applyNumberFormat="1" applyFont="1" applyFill="1" applyBorder="1" applyAlignment="1">
      <alignment horizontal="left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vertical="center" wrapText="1"/>
    </xf>
    <xf numFmtId="0" fontId="2" fillId="0" borderId="28" xfId="0" applyNumberFormat="1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/>
    </xf>
    <xf numFmtId="18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shrinkToFit="1"/>
    </xf>
    <xf numFmtId="0" fontId="2" fillId="0" borderId="3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 shrinkToFit="1"/>
    </xf>
    <xf numFmtId="0" fontId="2" fillId="0" borderId="3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0" borderId="28" xfId="0" applyFont="1" applyFill="1" applyBorder="1" applyAlignment="1">
      <alignment horizontal="center" vertical="distributed" textRotation="255"/>
    </xf>
    <xf numFmtId="0" fontId="4" fillId="0" borderId="28" xfId="0" applyFont="1" applyFill="1" applyBorder="1" applyAlignment="1">
      <alignment horizontal="center" vertical="center" textRotation="255" wrapText="1"/>
    </xf>
    <xf numFmtId="0" fontId="4" fillId="0" borderId="28" xfId="0" applyFont="1" applyFill="1" applyBorder="1" applyAlignment="1">
      <alignment horizontal="center" vertical="top" textRotation="255" wrapText="1"/>
    </xf>
    <xf numFmtId="57" fontId="2" fillId="0" borderId="2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wrapText="1"/>
    </xf>
    <xf numFmtId="0" fontId="2" fillId="0" borderId="35" xfId="0" applyFont="1" applyFill="1" applyBorder="1" applyAlignment="1">
      <alignment vertical="top"/>
    </xf>
    <xf numFmtId="0" fontId="2" fillId="0" borderId="2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top" textRotation="255" wrapText="1"/>
    </xf>
    <xf numFmtId="0" fontId="2" fillId="0" borderId="12" xfId="0" applyFont="1" applyFill="1" applyBorder="1" applyAlignment="1">
      <alignment vertical="top" wrapText="1"/>
    </xf>
    <xf numFmtId="188" fontId="2" fillId="0" borderId="12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vertical="center" shrinkToFit="1"/>
    </xf>
    <xf numFmtId="188" fontId="2" fillId="0" borderId="35" xfId="0" applyNumberFormat="1" applyFont="1" applyFill="1" applyBorder="1" applyAlignment="1">
      <alignment horizontal="center" vertical="center" shrinkToFit="1"/>
    </xf>
    <xf numFmtId="188" fontId="2" fillId="0" borderId="35" xfId="0" applyNumberFormat="1" applyFont="1" applyFill="1" applyBorder="1" applyAlignment="1">
      <alignment vertical="center" shrinkToFit="1"/>
    </xf>
    <xf numFmtId="0" fontId="2" fillId="0" borderId="47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188" fontId="2" fillId="0" borderId="0" xfId="0" applyNumberFormat="1" applyFont="1" applyFill="1" applyAlignment="1">
      <alignment/>
    </xf>
    <xf numFmtId="0" fontId="2" fillId="0" borderId="47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right" vertical="center"/>
    </xf>
    <xf numFmtId="0" fontId="2" fillId="0" borderId="46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191" fontId="2" fillId="0" borderId="0" xfId="0" applyNumberFormat="1" applyFont="1" applyFill="1" applyBorder="1" applyAlignment="1">
      <alignment vertical="center" shrinkToFit="1"/>
    </xf>
    <xf numFmtId="180" fontId="2" fillId="0" borderId="0" xfId="0" applyNumberFormat="1" applyFont="1" applyFill="1" applyBorder="1" applyAlignment="1">
      <alignment vertical="center" shrinkToFit="1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32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38" fontId="2" fillId="0" borderId="47" xfId="49" applyFont="1" applyFill="1" applyBorder="1" applyAlignment="1">
      <alignment vertical="center"/>
    </xf>
    <xf numFmtId="38" fontId="2" fillId="0" borderId="55" xfId="49" applyFont="1" applyFill="1" applyBorder="1" applyAlignment="1">
      <alignment vertical="center"/>
    </xf>
    <xf numFmtId="38" fontId="2" fillId="0" borderId="25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63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36" xfId="49" applyFont="1" applyFill="1" applyBorder="1" applyAlignment="1">
      <alignment vertical="center"/>
    </xf>
    <xf numFmtId="38" fontId="2" fillId="0" borderId="64" xfId="49" applyFont="1" applyFill="1" applyBorder="1" applyAlignment="1">
      <alignment vertical="center"/>
    </xf>
    <xf numFmtId="38" fontId="2" fillId="0" borderId="65" xfId="49" applyFont="1" applyFill="1" applyBorder="1" applyAlignment="1">
      <alignment vertical="center"/>
    </xf>
    <xf numFmtId="38" fontId="2" fillId="0" borderId="66" xfId="49" applyFont="1" applyFill="1" applyBorder="1" applyAlignment="1">
      <alignment vertical="center"/>
    </xf>
    <xf numFmtId="38" fontId="2" fillId="0" borderId="38" xfId="49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192" fontId="2" fillId="0" borderId="12" xfId="49" applyNumberFormat="1" applyFont="1" applyFill="1" applyBorder="1" applyAlignment="1">
      <alignment vertical="center"/>
    </xf>
    <xf numFmtId="192" fontId="2" fillId="0" borderId="20" xfId="49" applyNumberFormat="1" applyFont="1" applyFill="1" applyBorder="1" applyAlignment="1">
      <alignment vertical="center"/>
    </xf>
    <xf numFmtId="192" fontId="2" fillId="0" borderId="28" xfId="49" applyNumberFormat="1" applyFont="1" applyFill="1" applyBorder="1" applyAlignment="1">
      <alignment vertical="center"/>
    </xf>
    <xf numFmtId="192" fontId="2" fillId="0" borderId="55" xfId="49" applyNumberFormat="1" applyFont="1" applyFill="1" applyBorder="1" applyAlignment="1">
      <alignment vertical="center"/>
    </xf>
    <xf numFmtId="192" fontId="2" fillId="0" borderId="15" xfId="49" applyNumberFormat="1" applyFont="1" applyFill="1" applyBorder="1" applyAlignment="1">
      <alignment vertical="center"/>
    </xf>
    <xf numFmtId="192" fontId="2" fillId="0" borderId="51" xfId="49" applyNumberFormat="1" applyFont="1" applyFill="1" applyBorder="1" applyAlignment="1">
      <alignment vertical="center"/>
    </xf>
    <xf numFmtId="192" fontId="2" fillId="0" borderId="46" xfId="49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62" xfId="0" applyNumberFormat="1" applyFont="1" applyFill="1" applyBorder="1" applyAlignment="1">
      <alignment vertical="center"/>
    </xf>
    <xf numFmtId="0" fontId="2" fillId="0" borderId="49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horizontal="center" vertical="center" shrinkToFit="1"/>
    </xf>
    <xf numFmtId="0" fontId="2" fillId="0" borderId="29" xfId="0" applyNumberFormat="1" applyFont="1" applyFill="1" applyBorder="1" applyAlignment="1">
      <alignment vertical="center"/>
    </xf>
    <xf numFmtId="0" fontId="2" fillId="0" borderId="67" xfId="0" applyNumberFormat="1" applyFont="1" applyFill="1" applyBorder="1" applyAlignment="1">
      <alignment vertical="center"/>
    </xf>
    <xf numFmtId="0" fontId="2" fillId="0" borderId="68" xfId="0" applyNumberFormat="1" applyFont="1" applyFill="1" applyBorder="1" applyAlignment="1">
      <alignment vertical="center"/>
    </xf>
    <xf numFmtId="0" fontId="2" fillId="0" borderId="69" xfId="0" applyNumberFormat="1" applyFont="1" applyFill="1" applyBorder="1" applyAlignment="1">
      <alignment vertical="center"/>
    </xf>
    <xf numFmtId="38" fontId="2" fillId="0" borderId="35" xfId="49" applyFont="1" applyFill="1" applyBorder="1" applyAlignment="1">
      <alignment vertical="center" shrinkToFit="1"/>
    </xf>
    <xf numFmtId="38" fontId="2" fillId="0" borderId="12" xfId="49" applyFont="1" applyFill="1" applyBorder="1" applyAlignment="1">
      <alignment vertical="center" shrinkToFit="1"/>
    </xf>
    <xf numFmtId="38" fontId="2" fillId="0" borderId="35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38" fontId="2" fillId="0" borderId="70" xfId="49" applyFont="1" applyFill="1" applyBorder="1" applyAlignment="1">
      <alignment vertical="center" shrinkToFit="1"/>
    </xf>
    <xf numFmtId="38" fontId="2" fillId="0" borderId="70" xfId="49" applyFont="1" applyFill="1" applyBorder="1" applyAlignment="1">
      <alignment vertical="center"/>
    </xf>
    <xf numFmtId="38" fontId="2" fillId="0" borderId="71" xfId="49" applyFont="1" applyFill="1" applyBorder="1" applyAlignment="1">
      <alignment vertical="center"/>
    </xf>
    <xf numFmtId="38" fontId="2" fillId="0" borderId="72" xfId="49" applyFont="1" applyFill="1" applyBorder="1" applyAlignment="1">
      <alignment vertical="center"/>
    </xf>
    <xf numFmtId="38" fontId="2" fillId="0" borderId="73" xfId="49" applyFont="1" applyFill="1" applyBorder="1" applyAlignment="1">
      <alignment vertical="center"/>
    </xf>
    <xf numFmtId="38" fontId="2" fillId="0" borderId="74" xfId="49" applyFont="1" applyFill="1" applyBorder="1" applyAlignment="1">
      <alignment vertical="center"/>
    </xf>
    <xf numFmtId="38" fontId="2" fillId="0" borderId="33" xfId="49" applyFont="1" applyFill="1" applyBorder="1" applyAlignment="1">
      <alignment vertical="center" shrinkToFit="1"/>
    </xf>
    <xf numFmtId="38" fontId="2" fillId="0" borderId="33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2" fillId="0" borderId="67" xfId="49" applyFont="1" applyFill="1" applyBorder="1" applyAlignment="1">
      <alignment vertical="center"/>
    </xf>
    <xf numFmtId="38" fontId="2" fillId="0" borderId="68" xfId="49" applyFont="1" applyFill="1" applyBorder="1" applyAlignment="1">
      <alignment vertical="center"/>
    </xf>
    <xf numFmtId="38" fontId="2" fillId="0" borderId="69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192" fontId="2" fillId="0" borderId="15" xfId="49" applyNumberFormat="1" applyFont="1" applyFill="1" applyBorder="1" applyAlignment="1">
      <alignment vertical="center" shrinkToFit="1"/>
    </xf>
    <xf numFmtId="192" fontId="2" fillId="0" borderId="53" xfId="49" applyNumberFormat="1" applyFont="1" applyFill="1" applyBorder="1" applyAlignment="1">
      <alignment vertical="center"/>
    </xf>
    <xf numFmtId="192" fontId="2" fillId="0" borderId="75" xfId="49" applyNumberFormat="1" applyFont="1" applyFill="1" applyBorder="1" applyAlignment="1">
      <alignment vertical="center"/>
    </xf>
    <xf numFmtId="192" fontId="2" fillId="0" borderId="76" xfId="49" applyNumberFormat="1" applyFont="1" applyFill="1" applyBorder="1" applyAlignment="1">
      <alignment vertical="center"/>
    </xf>
    <xf numFmtId="192" fontId="2" fillId="0" borderId="77" xfId="49" applyNumberFormat="1" applyFont="1" applyFill="1" applyBorder="1" applyAlignment="1">
      <alignment vertical="center"/>
    </xf>
    <xf numFmtId="192" fontId="2" fillId="0" borderId="49" xfId="49" applyNumberFormat="1" applyFont="1" applyFill="1" applyBorder="1" applyAlignment="1">
      <alignment vertical="center"/>
    </xf>
    <xf numFmtId="192" fontId="2" fillId="0" borderId="17" xfId="49" applyNumberFormat="1" applyFont="1" applyFill="1" applyBorder="1" applyAlignment="1">
      <alignment vertical="center"/>
    </xf>
    <xf numFmtId="192" fontId="2" fillId="0" borderId="16" xfId="49" applyNumberFormat="1" applyFont="1" applyFill="1" applyBorder="1" applyAlignment="1">
      <alignment vertical="center"/>
    </xf>
    <xf numFmtId="192" fontId="2" fillId="0" borderId="16" xfId="49" applyNumberFormat="1" applyFont="1" applyFill="1" applyBorder="1" applyAlignment="1">
      <alignment vertical="center" shrinkToFit="1"/>
    </xf>
    <xf numFmtId="192" fontId="2" fillId="0" borderId="52" xfId="49" applyNumberFormat="1" applyFont="1" applyFill="1" applyBorder="1" applyAlignment="1">
      <alignment vertical="center"/>
    </xf>
    <xf numFmtId="192" fontId="2" fillId="0" borderId="78" xfId="49" applyNumberFormat="1" applyFont="1" applyFill="1" applyBorder="1" applyAlignment="1">
      <alignment vertical="center"/>
    </xf>
    <xf numFmtId="192" fontId="2" fillId="0" borderId="79" xfId="49" applyNumberFormat="1" applyFont="1" applyFill="1" applyBorder="1" applyAlignment="1">
      <alignment vertical="center"/>
    </xf>
    <xf numFmtId="192" fontId="2" fillId="0" borderId="80" xfId="49" applyNumberFormat="1" applyFont="1" applyFill="1" applyBorder="1" applyAlignment="1">
      <alignment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distributed" textRotation="255"/>
    </xf>
    <xf numFmtId="0" fontId="5" fillId="0" borderId="5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85" xfId="0" applyFont="1" applyFill="1" applyBorder="1" applyAlignment="1">
      <alignment horizontal="center" vertical="distributed" textRotation="255" shrinkToFit="1"/>
    </xf>
    <xf numFmtId="0" fontId="2" fillId="0" borderId="19" xfId="0" applyFont="1" applyFill="1" applyBorder="1" applyAlignment="1">
      <alignment horizontal="center" vertical="distributed" textRotation="255" shrinkToFit="1"/>
    </xf>
    <xf numFmtId="0" fontId="2" fillId="0" borderId="18" xfId="0" applyFont="1" applyFill="1" applyBorder="1" applyAlignment="1">
      <alignment horizontal="center" vertical="distributed" textRotation="255" shrinkToFit="1"/>
    </xf>
    <xf numFmtId="0" fontId="2" fillId="0" borderId="86" xfId="0" applyFont="1" applyFill="1" applyBorder="1" applyAlignment="1">
      <alignment horizontal="center" vertical="distributed" textRotation="255" shrinkToFit="1"/>
    </xf>
    <xf numFmtId="0" fontId="2" fillId="0" borderId="51" xfId="0" applyFont="1" applyFill="1" applyBorder="1" applyAlignment="1">
      <alignment horizontal="center" vertical="distributed" textRotation="255" shrinkToFit="1"/>
    </xf>
    <xf numFmtId="0" fontId="2" fillId="0" borderId="17" xfId="0" applyFont="1" applyFill="1" applyBorder="1" applyAlignment="1">
      <alignment horizontal="center" vertical="distributed" textRotation="255" shrinkToFit="1"/>
    </xf>
    <xf numFmtId="0" fontId="2" fillId="0" borderId="86" xfId="0" applyFont="1" applyFill="1" applyBorder="1" applyAlignment="1">
      <alignment horizontal="center" vertical="center" textRotation="255" shrinkToFit="1"/>
    </xf>
    <xf numFmtId="0" fontId="2" fillId="0" borderId="51" xfId="0" applyFont="1" applyFill="1" applyBorder="1" applyAlignment="1">
      <alignment horizontal="center" vertical="center" textRotation="255" shrinkToFit="1"/>
    </xf>
    <xf numFmtId="0" fontId="2" fillId="0" borderId="17" xfId="0" applyFont="1" applyFill="1" applyBorder="1" applyAlignment="1">
      <alignment horizontal="center" vertical="center" textRotation="255" shrinkToFit="1"/>
    </xf>
    <xf numFmtId="0" fontId="2" fillId="0" borderId="8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distributed" textRotation="255"/>
    </xf>
    <xf numFmtId="0" fontId="0" fillId="0" borderId="51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2" fillId="0" borderId="85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18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distributed" textRotation="255" wrapText="1"/>
    </xf>
    <xf numFmtId="0" fontId="4" fillId="0" borderId="17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 vertical="distributed" textRotation="255"/>
    </xf>
    <xf numFmtId="0" fontId="2" fillId="0" borderId="3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70" xfId="0" applyFont="1" applyFill="1" applyBorder="1" applyAlignment="1">
      <alignment horizontal="center" vertical="distributed" textRotation="255"/>
    </xf>
    <xf numFmtId="0" fontId="2" fillId="0" borderId="89" xfId="0" applyFont="1" applyFill="1" applyBorder="1" applyAlignment="1">
      <alignment horizontal="center" vertical="distributed" textRotation="255"/>
    </xf>
    <xf numFmtId="0" fontId="4" fillId="0" borderId="35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textRotation="255" wrapText="1"/>
    </xf>
    <xf numFmtId="0" fontId="2" fillId="0" borderId="43" xfId="0" applyFont="1" applyFill="1" applyBorder="1" applyAlignment="1">
      <alignment vertical="center" textRotation="255" wrapText="1"/>
    </xf>
    <xf numFmtId="0" fontId="2" fillId="0" borderId="32" xfId="0" applyFont="1" applyFill="1" applyBorder="1" applyAlignment="1">
      <alignment vertical="center" textRotation="255" wrapText="1"/>
    </xf>
    <xf numFmtId="0" fontId="2" fillId="0" borderId="36" xfId="0" applyFont="1" applyFill="1" applyBorder="1" applyAlignment="1">
      <alignment vertical="center" textRotation="255"/>
    </xf>
    <xf numFmtId="0" fontId="2" fillId="0" borderId="43" xfId="0" applyFont="1" applyFill="1" applyBorder="1" applyAlignment="1">
      <alignment vertical="center" textRotation="255"/>
    </xf>
    <xf numFmtId="0" fontId="2" fillId="0" borderId="32" xfId="0" applyFont="1" applyFill="1" applyBorder="1" applyAlignment="1">
      <alignment vertical="center" textRotation="255"/>
    </xf>
    <xf numFmtId="0" fontId="2" fillId="0" borderId="36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vertical="center" textRotation="255"/>
    </xf>
    <xf numFmtId="0" fontId="2" fillId="0" borderId="30" xfId="0" applyFont="1" applyFill="1" applyBorder="1" applyAlignment="1">
      <alignment vertical="center" textRotation="255"/>
    </xf>
    <xf numFmtId="0" fontId="2" fillId="0" borderId="21" xfId="0" applyFont="1" applyFill="1" applyBorder="1" applyAlignment="1">
      <alignment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61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distributed" vertical="distributed" textRotation="255"/>
    </xf>
    <xf numFmtId="0" fontId="2" fillId="0" borderId="19" xfId="0" applyFont="1" applyFill="1" applyBorder="1" applyAlignment="1">
      <alignment horizontal="distributed" vertical="distributed" textRotation="255"/>
    </xf>
    <xf numFmtId="0" fontId="2" fillId="0" borderId="18" xfId="0" applyFont="1" applyFill="1" applyBorder="1" applyAlignment="1">
      <alignment horizontal="distributed" vertical="distributed" textRotation="255"/>
    </xf>
    <xf numFmtId="0" fontId="2" fillId="0" borderId="86" xfId="0" applyFont="1" applyFill="1" applyBorder="1" applyAlignment="1">
      <alignment horizontal="distributed" vertical="distributed" textRotation="255"/>
    </xf>
    <xf numFmtId="0" fontId="2" fillId="0" borderId="51" xfId="0" applyFont="1" applyFill="1" applyBorder="1" applyAlignment="1">
      <alignment horizontal="distributed" vertical="distributed" textRotation="255"/>
    </xf>
    <xf numFmtId="0" fontId="2" fillId="0" borderId="17" xfId="0" applyFont="1" applyFill="1" applyBorder="1" applyAlignment="1">
      <alignment horizontal="distributed" vertical="distributed" textRotation="255"/>
    </xf>
    <xf numFmtId="58" fontId="10" fillId="0" borderId="63" xfId="0" applyNumberFormat="1" applyFont="1" applyFill="1" applyBorder="1" applyAlignment="1">
      <alignment horizontal="center" vertical="center"/>
    </xf>
    <xf numFmtId="58" fontId="10" fillId="0" borderId="61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zoomScale="102" zoomScaleNormal="102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7.625" style="1" customWidth="1"/>
    <col min="4" max="4" width="10.625" style="1" customWidth="1"/>
    <col min="5" max="5" width="20.625" style="1" customWidth="1"/>
    <col min="6" max="9" width="3.375" style="13" customWidth="1"/>
    <col min="10" max="10" width="30.625" style="1" customWidth="1"/>
    <col min="11" max="12" width="8.625" style="1" customWidth="1"/>
    <col min="13" max="13" width="3.375" style="13" customWidth="1"/>
    <col min="14" max="14" width="32.625" style="1" customWidth="1"/>
    <col min="15" max="15" width="20.625" style="1" customWidth="1"/>
    <col min="16" max="16" width="3.375" style="13" customWidth="1"/>
    <col min="17" max="17" width="7.125" style="14" customWidth="1"/>
    <col min="18" max="22" width="9.00390625" style="14" customWidth="1"/>
    <col min="23" max="16384" width="9.00390625" style="1" customWidth="1"/>
  </cols>
  <sheetData>
    <row r="1" spans="1:4" ht="16.5" customHeight="1" thickBot="1">
      <c r="A1" s="12" t="s">
        <v>14</v>
      </c>
      <c r="B1" s="12"/>
      <c r="D1" s="1" t="s">
        <v>217</v>
      </c>
    </row>
    <row r="2" spans="1:16" ht="22.5" customHeight="1" thickBot="1">
      <c r="A2" s="15" t="s">
        <v>19</v>
      </c>
      <c r="O2" s="244" t="s">
        <v>71</v>
      </c>
      <c r="P2" s="245"/>
    </row>
    <row r="3" ht="9.75" customHeight="1" thickBot="1"/>
    <row r="4" spans="1:16" s="16" customFormat="1" ht="31.5" customHeight="1">
      <c r="A4" s="251" t="s">
        <v>27</v>
      </c>
      <c r="B4" s="260" t="s">
        <v>203</v>
      </c>
      <c r="C4" s="254" t="s">
        <v>52</v>
      </c>
      <c r="D4" s="257" t="s">
        <v>18</v>
      </c>
      <c r="E4" s="263" t="s">
        <v>53</v>
      </c>
      <c r="F4" s="241" t="s">
        <v>54</v>
      </c>
      <c r="G4" s="266" t="s">
        <v>55</v>
      </c>
      <c r="H4" s="269" t="s">
        <v>64</v>
      </c>
      <c r="I4" s="257" t="s">
        <v>56</v>
      </c>
      <c r="J4" s="246" t="s">
        <v>204</v>
      </c>
      <c r="K4" s="247"/>
      <c r="L4" s="247"/>
      <c r="M4" s="248"/>
      <c r="N4" s="246" t="s">
        <v>67</v>
      </c>
      <c r="O4" s="247"/>
      <c r="P4" s="248"/>
    </row>
    <row r="5" spans="1:16" s="18" customFormat="1" ht="18" customHeight="1">
      <c r="A5" s="252"/>
      <c r="B5" s="261"/>
      <c r="C5" s="255"/>
      <c r="D5" s="258"/>
      <c r="E5" s="264"/>
      <c r="F5" s="242"/>
      <c r="G5" s="267"/>
      <c r="H5" s="270"/>
      <c r="I5" s="258"/>
      <c r="J5" s="238" t="s">
        <v>7</v>
      </c>
      <c r="K5" s="239"/>
      <c r="L5" s="240"/>
      <c r="M5" s="17" t="s">
        <v>8</v>
      </c>
      <c r="N5" s="238" t="s">
        <v>9</v>
      </c>
      <c r="O5" s="240"/>
      <c r="P5" s="17" t="s">
        <v>8</v>
      </c>
    </row>
    <row r="6" spans="1:16" s="16" customFormat="1" ht="60" customHeight="1">
      <c r="A6" s="253"/>
      <c r="B6" s="262"/>
      <c r="C6" s="256"/>
      <c r="D6" s="259"/>
      <c r="E6" s="265"/>
      <c r="F6" s="243"/>
      <c r="G6" s="268"/>
      <c r="H6" s="271"/>
      <c r="I6" s="259"/>
      <c r="J6" s="20" t="s">
        <v>57</v>
      </c>
      <c r="K6" s="21" t="s">
        <v>3</v>
      </c>
      <c r="L6" s="21" t="s">
        <v>4</v>
      </c>
      <c r="M6" s="11" t="s">
        <v>58</v>
      </c>
      <c r="N6" s="22" t="s">
        <v>59</v>
      </c>
      <c r="O6" s="23" t="s">
        <v>26</v>
      </c>
      <c r="P6" s="11" t="s">
        <v>58</v>
      </c>
    </row>
    <row r="7" spans="1:22" s="48" customFormat="1" ht="15" customHeight="1">
      <c r="A7" s="124">
        <v>19</v>
      </c>
      <c r="B7" s="30">
        <v>201</v>
      </c>
      <c r="C7" s="24" t="s">
        <v>71</v>
      </c>
      <c r="D7" s="8" t="s">
        <v>72</v>
      </c>
      <c r="E7" s="26" t="s">
        <v>73</v>
      </c>
      <c r="F7" s="129">
        <v>1</v>
      </c>
      <c r="G7" s="30">
        <v>1</v>
      </c>
      <c r="H7" s="124">
        <v>1</v>
      </c>
      <c r="I7" s="30">
        <v>1</v>
      </c>
      <c r="J7" s="28" t="s">
        <v>74</v>
      </c>
      <c r="K7" s="29">
        <v>37706</v>
      </c>
      <c r="L7" s="29">
        <v>37712</v>
      </c>
      <c r="M7" s="30"/>
      <c r="N7" s="31" t="s">
        <v>166</v>
      </c>
      <c r="O7" s="4" t="s">
        <v>178</v>
      </c>
      <c r="P7" s="30"/>
      <c r="Q7" s="47"/>
      <c r="R7" s="47"/>
      <c r="S7" s="47"/>
      <c r="T7" s="47"/>
      <c r="U7" s="47"/>
      <c r="V7" s="47"/>
    </row>
    <row r="8" spans="1:22" s="48" customFormat="1" ht="15" customHeight="1">
      <c r="A8" s="124">
        <v>19</v>
      </c>
      <c r="B8" s="30">
        <v>202</v>
      </c>
      <c r="C8" s="24" t="s">
        <v>71</v>
      </c>
      <c r="D8" s="8" t="s">
        <v>160</v>
      </c>
      <c r="E8" s="26" t="s">
        <v>161</v>
      </c>
      <c r="F8" s="129">
        <v>1</v>
      </c>
      <c r="G8" s="30">
        <v>1</v>
      </c>
      <c r="H8" s="124">
        <v>1</v>
      </c>
      <c r="I8" s="30">
        <v>1</v>
      </c>
      <c r="J8" s="28" t="s">
        <v>162</v>
      </c>
      <c r="K8" s="29">
        <v>37704</v>
      </c>
      <c r="L8" s="29">
        <v>37712</v>
      </c>
      <c r="M8" s="30"/>
      <c r="N8" s="31" t="s">
        <v>163</v>
      </c>
      <c r="O8" s="4" t="s">
        <v>179</v>
      </c>
      <c r="P8" s="30"/>
      <c r="Q8" s="47"/>
      <c r="R8" s="47"/>
      <c r="S8" s="47"/>
      <c r="T8" s="47"/>
      <c r="U8" s="47"/>
      <c r="V8" s="47"/>
    </row>
    <row r="9" spans="1:22" s="48" customFormat="1" ht="30" customHeight="1">
      <c r="A9" s="124">
        <v>19</v>
      </c>
      <c r="B9" s="30">
        <v>204</v>
      </c>
      <c r="C9" s="32" t="s">
        <v>71</v>
      </c>
      <c r="D9" s="9" t="s">
        <v>75</v>
      </c>
      <c r="E9" s="26" t="s">
        <v>76</v>
      </c>
      <c r="F9" s="129">
        <v>1</v>
      </c>
      <c r="G9" s="30">
        <v>2</v>
      </c>
      <c r="H9" s="124">
        <v>1</v>
      </c>
      <c r="I9" s="30">
        <v>1</v>
      </c>
      <c r="J9" s="28" t="s">
        <v>77</v>
      </c>
      <c r="K9" s="29">
        <v>36609</v>
      </c>
      <c r="L9" s="29">
        <v>36609</v>
      </c>
      <c r="M9" s="30"/>
      <c r="N9" s="31" t="s">
        <v>78</v>
      </c>
      <c r="O9" s="4" t="s">
        <v>180</v>
      </c>
      <c r="P9" s="30"/>
      <c r="Q9" s="47"/>
      <c r="R9" s="47"/>
      <c r="S9" s="47"/>
      <c r="T9" s="47"/>
      <c r="U9" s="47"/>
      <c r="V9" s="47"/>
    </row>
    <row r="10" spans="1:22" s="48" customFormat="1" ht="15" customHeight="1">
      <c r="A10" s="124">
        <v>19</v>
      </c>
      <c r="B10" s="30">
        <v>205</v>
      </c>
      <c r="C10" s="32" t="s">
        <v>71</v>
      </c>
      <c r="D10" s="9" t="s">
        <v>79</v>
      </c>
      <c r="E10" s="26" t="s">
        <v>103</v>
      </c>
      <c r="F10" s="129">
        <v>1</v>
      </c>
      <c r="G10" s="30">
        <v>2</v>
      </c>
      <c r="H10" s="124">
        <v>1</v>
      </c>
      <c r="I10" s="30">
        <v>1</v>
      </c>
      <c r="J10" s="28" t="s">
        <v>80</v>
      </c>
      <c r="K10" s="29">
        <v>38467</v>
      </c>
      <c r="L10" s="29">
        <v>38467</v>
      </c>
      <c r="M10" s="30"/>
      <c r="N10" s="33" t="s">
        <v>81</v>
      </c>
      <c r="O10" s="4" t="s">
        <v>181</v>
      </c>
      <c r="P10" s="30"/>
      <c r="Q10" s="47"/>
      <c r="R10" s="47"/>
      <c r="S10" s="47"/>
      <c r="T10" s="47"/>
      <c r="U10" s="47"/>
      <c r="V10" s="47"/>
    </row>
    <row r="11" spans="1:22" s="48" customFormat="1" ht="15" customHeight="1">
      <c r="A11" s="124">
        <v>19</v>
      </c>
      <c r="B11" s="30">
        <v>206</v>
      </c>
      <c r="C11" s="32" t="s">
        <v>71</v>
      </c>
      <c r="D11" s="9" t="s">
        <v>82</v>
      </c>
      <c r="E11" s="26" t="s">
        <v>159</v>
      </c>
      <c r="F11" s="129">
        <v>1</v>
      </c>
      <c r="G11" s="30">
        <v>2</v>
      </c>
      <c r="H11" s="124">
        <v>1</v>
      </c>
      <c r="I11" s="30">
        <v>1</v>
      </c>
      <c r="J11" s="28" t="s">
        <v>83</v>
      </c>
      <c r="K11" s="29">
        <v>38439</v>
      </c>
      <c r="L11" s="29">
        <v>38439</v>
      </c>
      <c r="M11" s="30"/>
      <c r="N11" s="33" t="s">
        <v>84</v>
      </c>
      <c r="O11" s="4" t="s">
        <v>182</v>
      </c>
      <c r="P11" s="30"/>
      <c r="Q11" s="47"/>
      <c r="R11" s="47"/>
      <c r="S11" s="47"/>
      <c r="T11" s="47"/>
      <c r="U11" s="47"/>
      <c r="V11" s="47"/>
    </row>
    <row r="12" spans="1:22" s="48" customFormat="1" ht="15" customHeight="1">
      <c r="A12" s="124">
        <v>19</v>
      </c>
      <c r="B12" s="30">
        <v>207</v>
      </c>
      <c r="C12" s="32" t="s">
        <v>71</v>
      </c>
      <c r="D12" s="9" t="s">
        <v>85</v>
      </c>
      <c r="E12" s="26" t="s">
        <v>129</v>
      </c>
      <c r="F12" s="129">
        <v>1</v>
      </c>
      <c r="G12" s="30">
        <v>2</v>
      </c>
      <c r="H12" s="124">
        <v>0</v>
      </c>
      <c r="I12" s="30">
        <v>1</v>
      </c>
      <c r="J12" s="28" t="s">
        <v>86</v>
      </c>
      <c r="K12" s="29">
        <v>38807</v>
      </c>
      <c r="L12" s="29">
        <v>38808</v>
      </c>
      <c r="M12" s="30"/>
      <c r="N12" s="33" t="s">
        <v>87</v>
      </c>
      <c r="O12" s="4" t="s">
        <v>183</v>
      </c>
      <c r="P12" s="30"/>
      <c r="Q12" s="47"/>
      <c r="R12" s="47"/>
      <c r="S12" s="47"/>
      <c r="T12" s="47"/>
      <c r="U12" s="47"/>
      <c r="V12" s="47"/>
    </row>
    <row r="13" spans="1:22" s="48" customFormat="1" ht="30" customHeight="1">
      <c r="A13" s="124">
        <v>19</v>
      </c>
      <c r="B13" s="30">
        <v>208</v>
      </c>
      <c r="C13" s="32" t="s">
        <v>71</v>
      </c>
      <c r="D13" s="9" t="s">
        <v>88</v>
      </c>
      <c r="E13" s="26" t="s">
        <v>158</v>
      </c>
      <c r="F13" s="129">
        <v>1</v>
      </c>
      <c r="G13" s="30">
        <v>1</v>
      </c>
      <c r="H13" s="124">
        <v>1</v>
      </c>
      <c r="I13" s="30">
        <v>1</v>
      </c>
      <c r="J13" s="28" t="s">
        <v>89</v>
      </c>
      <c r="K13" s="29">
        <v>39076</v>
      </c>
      <c r="L13" s="29">
        <v>39114</v>
      </c>
      <c r="M13" s="30"/>
      <c r="N13" s="33" t="s">
        <v>90</v>
      </c>
      <c r="O13" s="4" t="s">
        <v>184</v>
      </c>
      <c r="P13" s="30"/>
      <c r="Q13" s="47"/>
      <c r="R13" s="47"/>
      <c r="S13" s="47"/>
      <c r="T13" s="47"/>
      <c r="U13" s="47"/>
      <c r="V13" s="47"/>
    </row>
    <row r="14" spans="1:22" s="48" customFormat="1" ht="15" customHeight="1">
      <c r="A14" s="124">
        <v>19</v>
      </c>
      <c r="B14" s="30">
        <v>209</v>
      </c>
      <c r="C14" s="32" t="s">
        <v>71</v>
      </c>
      <c r="D14" s="9" t="s">
        <v>91</v>
      </c>
      <c r="E14" s="26" t="s">
        <v>92</v>
      </c>
      <c r="F14" s="129">
        <v>1</v>
      </c>
      <c r="G14" s="30">
        <v>2</v>
      </c>
      <c r="H14" s="124">
        <v>0</v>
      </c>
      <c r="I14" s="30">
        <v>0</v>
      </c>
      <c r="J14" s="28" t="s">
        <v>93</v>
      </c>
      <c r="K14" s="29">
        <v>38790</v>
      </c>
      <c r="L14" s="29">
        <v>38808</v>
      </c>
      <c r="M14" s="30"/>
      <c r="N14" s="33" t="s">
        <v>94</v>
      </c>
      <c r="O14" s="4" t="s">
        <v>180</v>
      </c>
      <c r="P14" s="30"/>
      <c r="Q14" s="47"/>
      <c r="R14" s="47"/>
      <c r="S14" s="47"/>
      <c r="T14" s="47"/>
      <c r="U14" s="47"/>
      <c r="V14" s="47"/>
    </row>
    <row r="15" spans="1:22" s="48" customFormat="1" ht="15" customHeight="1">
      <c r="A15" s="124">
        <v>19</v>
      </c>
      <c r="B15" s="30">
        <v>210</v>
      </c>
      <c r="C15" s="32" t="s">
        <v>71</v>
      </c>
      <c r="D15" s="9" t="s">
        <v>95</v>
      </c>
      <c r="E15" s="26" t="s">
        <v>96</v>
      </c>
      <c r="F15" s="129">
        <v>1</v>
      </c>
      <c r="G15" s="30">
        <v>2</v>
      </c>
      <c r="H15" s="124">
        <v>0</v>
      </c>
      <c r="I15" s="30">
        <v>1</v>
      </c>
      <c r="J15" s="28" t="s">
        <v>97</v>
      </c>
      <c r="K15" s="29">
        <v>40247</v>
      </c>
      <c r="L15" s="29">
        <v>40269</v>
      </c>
      <c r="M15" s="30"/>
      <c r="N15" s="33" t="s">
        <v>167</v>
      </c>
      <c r="O15" s="4" t="s">
        <v>185</v>
      </c>
      <c r="P15" s="30"/>
      <c r="Q15" s="47"/>
      <c r="R15" s="47"/>
      <c r="S15" s="47"/>
      <c r="T15" s="47"/>
      <c r="U15" s="47"/>
      <c r="V15" s="47"/>
    </row>
    <row r="16" spans="1:22" s="48" customFormat="1" ht="15" customHeight="1">
      <c r="A16" s="124">
        <v>19</v>
      </c>
      <c r="B16" s="30">
        <v>211</v>
      </c>
      <c r="C16" s="32" t="s">
        <v>71</v>
      </c>
      <c r="D16" s="9" t="s">
        <v>98</v>
      </c>
      <c r="E16" s="26" t="s">
        <v>157</v>
      </c>
      <c r="F16" s="129">
        <v>1</v>
      </c>
      <c r="G16" s="30">
        <v>2</v>
      </c>
      <c r="H16" s="124">
        <v>0</v>
      </c>
      <c r="I16" s="30">
        <v>0</v>
      </c>
      <c r="J16" s="28"/>
      <c r="K16" s="34"/>
      <c r="L16" s="34"/>
      <c r="M16" s="30">
        <v>1</v>
      </c>
      <c r="N16" s="33" t="s">
        <v>99</v>
      </c>
      <c r="O16" s="4" t="s">
        <v>186</v>
      </c>
      <c r="P16" s="30"/>
      <c r="Q16" s="47"/>
      <c r="R16" s="47"/>
      <c r="S16" s="47"/>
      <c r="T16" s="47"/>
      <c r="U16" s="47"/>
      <c r="V16" s="47"/>
    </row>
    <row r="17" spans="1:22" s="48" customFormat="1" ht="15" customHeight="1">
      <c r="A17" s="124">
        <v>19</v>
      </c>
      <c r="B17" s="30">
        <v>212</v>
      </c>
      <c r="C17" s="32" t="s">
        <v>71</v>
      </c>
      <c r="D17" s="9" t="s">
        <v>100</v>
      </c>
      <c r="E17" s="26" t="s">
        <v>128</v>
      </c>
      <c r="F17" s="129">
        <v>1</v>
      </c>
      <c r="G17" s="30">
        <v>2</v>
      </c>
      <c r="H17" s="124">
        <v>0</v>
      </c>
      <c r="I17" s="30">
        <v>0</v>
      </c>
      <c r="J17" s="28"/>
      <c r="K17" s="34"/>
      <c r="L17" s="34"/>
      <c r="M17" s="30">
        <v>0</v>
      </c>
      <c r="N17" s="33" t="s">
        <v>101</v>
      </c>
      <c r="O17" s="4" t="s">
        <v>184</v>
      </c>
      <c r="P17" s="30"/>
      <c r="Q17" s="47"/>
      <c r="R17" s="47"/>
      <c r="S17" s="47"/>
      <c r="T17" s="47"/>
      <c r="U17" s="47"/>
      <c r="V17" s="47"/>
    </row>
    <row r="18" spans="1:22" s="48" customFormat="1" ht="15" customHeight="1">
      <c r="A18" s="124">
        <v>19</v>
      </c>
      <c r="B18" s="30">
        <v>213</v>
      </c>
      <c r="C18" s="32" t="s">
        <v>71</v>
      </c>
      <c r="D18" s="9" t="s">
        <v>102</v>
      </c>
      <c r="E18" s="26" t="s">
        <v>103</v>
      </c>
      <c r="F18" s="129">
        <v>1</v>
      </c>
      <c r="G18" s="30">
        <v>2</v>
      </c>
      <c r="H18" s="124">
        <v>1</v>
      </c>
      <c r="I18" s="30">
        <v>1</v>
      </c>
      <c r="J18" s="28"/>
      <c r="K18" s="34"/>
      <c r="L18" s="34"/>
      <c r="M18" s="30">
        <v>3</v>
      </c>
      <c r="N18" s="33" t="s">
        <v>104</v>
      </c>
      <c r="O18" s="4" t="s">
        <v>187</v>
      </c>
      <c r="P18" s="30"/>
      <c r="Q18" s="47"/>
      <c r="R18" s="47"/>
      <c r="S18" s="47"/>
      <c r="T18" s="47"/>
      <c r="U18" s="47"/>
      <c r="V18" s="47"/>
    </row>
    <row r="19" spans="1:22" s="48" customFormat="1" ht="15" customHeight="1">
      <c r="A19" s="124">
        <v>19</v>
      </c>
      <c r="B19" s="30">
        <v>214</v>
      </c>
      <c r="C19" s="32" t="s">
        <v>71</v>
      </c>
      <c r="D19" s="9" t="s">
        <v>105</v>
      </c>
      <c r="E19" s="26" t="s">
        <v>106</v>
      </c>
      <c r="F19" s="129">
        <v>1</v>
      </c>
      <c r="G19" s="30">
        <v>2</v>
      </c>
      <c r="H19" s="124">
        <v>0</v>
      </c>
      <c r="I19" s="30">
        <v>0</v>
      </c>
      <c r="J19" s="28"/>
      <c r="K19" s="34"/>
      <c r="L19" s="34"/>
      <c r="M19" s="30">
        <v>0</v>
      </c>
      <c r="N19" s="33" t="s">
        <v>107</v>
      </c>
      <c r="O19" s="4" t="s">
        <v>187</v>
      </c>
      <c r="P19" s="30"/>
      <c r="Q19" s="47"/>
      <c r="R19" s="47"/>
      <c r="S19" s="47"/>
      <c r="T19" s="47"/>
      <c r="U19" s="47"/>
      <c r="V19" s="47"/>
    </row>
    <row r="20" spans="1:22" s="48" customFormat="1" ht="30" customHeight="1">
      <c r="A20" s="124">
        <v>19</v>
      </c>
      <c r="B20" s="30">
        <v>346</v>
      </c>
      <c r="C20" s="32" t="s">
        <v>71</v>
      </c>
      <c r="D20" s="9" t="s">
        <v>108</v>
      </c>
      <c r="E20" s="26" t="s">
        <v>96</v>
      </c>
      <c r="F20" s="129">
        <v>1</v>
      </c>
      <c r="G20" s="30">
        <v>2</v>
      </c>
      <c r="H20" s="124">
        <v>0</v>
      </c>
      <c r="I20" s="30">
        <v>1</v>
      </c>
      <c r="J20" s="28" t="s">
        <v>109</v>
      </c>
      <c r="K20" s="29">
        <v>39339</v>
      </c>
      <c r="L20" s="29">
        <v>39339</v>
      </c>
      <c r="M20" s="30"/>
      <c r="N20" s="33" t="s">
        <v>110</v>
      </c>
      <c r="O20" s="4" t="s">
        <v>181</v>
      </c>
      <c r="P20" s="30"/>
      <c r="Q20" s="47"/>
      <c r="R20" s="47"/>
      <c r="S20" s="47"/>
      <c r="T20" s="47"/>
      <c r="U20" s="47"/>
      <c r="V20" s="47"/>
    </row>
    <row r="21" spans="1:22" s="48" customFormat="1" ht="15" customHeight="1">
      <c r="A21" s="124">
        <v>19</v>
      </c>
      <c r="B21" s="30">
        <v>368</v>
      </c>
      <c r="C21" s="32" t="s">
        <v>71</v>
      </c>
      <c r="D21" s="9" t="s">
        <v>111</v>
      </c>
      <c r="E21" s="26" t="s">
        <v>112</v>
      </c>
      <c r="F21" s="129">
        <v>1</v>
      </c>
      <c r="G21" s="30">
        <v>2</v>
      </c>
      <c r="H21" s="124">
        <v>0</v>
      </c>
      <c r="I21" s="30">
        <v>0</v>
      </c>
      <c r="J21" s="28"/>
      <c r="K21" s="34"/>
      <c r="L21" s="34"/>
      <c r="M21" s="30">
        <v>1</v>
      </c>
      <c r="N21" s="33"/>
      <c r="O21" s="6"/>
      <c r="P21" s="30">
        <v>1</v>
      </c>
      <c r="Q21" s="47"/>
      <c r="R21" s="47"/>
      <c r="S21" s="47"/>
      <c r="T21" s="47"/>
      <c r="U21" s="47"/>
      <c r="V21" s="47"/>
    </row>
    <row r="22" spans="1:22" s="48" customFormat="1" ht="15" customHeight="1">
      <c r="A22" s="124">
        <v>19</v>
      </c>
      <c r="B22" s="30">
        <v>364</v>
      </c>
      <c r="C22" s="32" t="s">
        <v>71</v>
      </c>
      <c r="D22" s="9" t="s">
        <v>113</v>
      </c>
      <c r="E22" s="26" t="s">
        <v>165</v>
      </c>
      <c r="F22" s="129">
        <v>1</v>
      </c>
      <c r="G22" s="30">
        <v>2</v>
      </c>
      <c r="H22" s="124">
        <v>0</v>
      </c>
      <c r="I22" s="30">
        <v>0</v>
      </c>
      <c r="J22" s="28" t="s">
        <v>114</v>
      </c>
      <c r="K22" s="29">
        <v>38152</v>
      </c>
      <c r="L22" s="29">
        <v>38152</v>
      </c>
      <c r="M22" s="30"/>
      <c r="N22" s="33" t="s">
        <v>115</v>
      </c>
      <c r="O22" s="4" t="s">
        <v>188</v>
      </c>
      <c r="P22" s="30"/>
      <c r="Q22" s="47"/>
      <c r="R22" s="47"/>
      <c r="S22" s="47"/>
      <c r="T22" s="47"/>
      <c r="U22" s="47"/>
      <c r="V22" s="47"/>
    </row>
    <row r="23" spans="1:22" s="48" customFormat="1" ht="15" customHeight="1">
      <c r="A23" s="124">
        <v>19</v>
      </c>
      <c r="B23" s="30">
        <v>365</v>
      </c>
      <c r="C23" s="32" t="s">
        <v>71</v>
      </c>
      <c r="D23" s="9" t="s">
        <v>116</v>
      </c>
      <c r="E23" s="26" t="s">
        <v>117</v>
      </c>
      <c r="F23" s="129">
        <v>1</v>
      </c>
      <c r="G23" s="30">
        <v>2</v>
      </c>
      <c r="H23" s="124">
        <v>0</v>
      </c>
      <c r="I23" s="30">
        <v>0</v>
      </c>
      <c r="J23" s="28" t="s">
        <v>118</v>
      </c>
      <c r="K23" s="29">
        <v>38981</v>
      </c>
      <c r="L23" s="29">
        <v>38981</v>
      </c>
      <c r="M23" s="30"/>
      <c r="N23" s="33" t="s">
        <v>205</v>
      </c>
      <c r="O23" s="4" t="s">
        <v>189</v>
      </c>
      <c r="P23" s="30"/>
      <c r="Q23" s="47"/>
      <c r="R23" s="47"/>
      <c r="S23" s="47"/>
      <c r="T23" s="47"/>
      <c r="U23" s="47"/>
      <c r="V23" s="47"/>
    </row>
    <row r="24" spans="1:22" s="48" customFormat="1" ht="15" customHeight="1">
      <c r="A24" s="124">
        <v>19</v>
      </c>
      <c r="B24" s="30">
        <v>366</v>
      </c>
      <c r="C24" s="32" t="s">
        <v>71</v>
      </c>
      <c r="D24" s="9" t="s">
        <v>119</v>
      </c>
      <c r="E24" s="26" t="s">
        <v>128</v>
      </c>
      <c r="F24" s="129">
        <v>1</v>
      </c>
      <c r="G24" s="30">
        <v>2</v>
      </c>
      <c r="H24" s="124">
        <v>1</v>
      </c>
      <c r="I24" s="30">
        <v>1</v>
      </c>
      <c r="J24" s="28" t="s">
        <v>120</v>
      </c>
      <c r="K24" s="29">
        <v>38436</v>
      </c>
      <c r="L24" s="29">
        <v>38436</v>
      </c>
      <c r="M24" s="30"/>
      <c r="N24" s="33" t="s">
        <v>121</v>
      </c>
      <c r="O24" s="6" t="s">
        <v>138</v>
      </c>
      <c r="P24" s="30"/>
      <c r="Q24" s="47"/>
      <c r="R24" s="47"/>
      <c r="S24" s="47"/>
      <c r="T24" s="47"/>
      <c r="U24" s="47"/>
      <c r="V24" s="47"/>
    </row>
    <row r="25" spans="1:22" s="48" customFormat="1" ht="15" customHeight="1">
      <c r="A25" s="124">
        <v>19</v>
      </c>
      <c r="B25" s="30">
        <v>384</v>
      </c>
      <c r="C25" s="32" t="s">
        <v>71</v>
      </c>
      <c r="D25" s="9" t="s">
        <v>122</v>
      </c>
      <c r="E25" s="26" t="s">
        <v>129</v>
      </c>
      <c r="F25" s="129">
        <v>1</v>
      </c>
      <c r="G25" s="30">
        <v>2</v>
      </c>
      <c r="H25" s="124">
        <v>0</v>
      </c>
      <c r="I25" s="30">
        <v>0</v>
      </c>
      <c r="J25" s="28"/>
      <c r="K25" s="34"/>
      <c r="L25" s="34"/>
      <c r="M25" s="30">
        <v>0</v>
      </c>
      <c r="N25" s="33" t="s">
        <v>123</v>
      </c>
      <c r="O25" s="6" t="s">
        <v>179</v>
      </c>
      <c r="P25" s="30"/>
      <c r="Q25" s="47"/>
      <c r="R25" s="47"/>
      <c r="S25" s="47"/>
      <c r="T25" s="47"/>
      <c r="U25" s="47"/>
      <c r="V25" s="47"/>
    </row>
    <row r="26" spans="1:22" s="48" customFormat="1" ht="15" customHeight="1">
      <c r="A26" s="124">
        <v>19</v>
      </c>
      <c r="B26" s="30">
        <v>422</v>
      </c>
      <c r="C26" s="32" t="s">
        <v>71</v>
      </c>
      <c r="D26" s="9" t="s">
        <v>124</v>
      </c>
      <c r="E26" s="26" t="s">
        <v>128</v>
      </c>
      <c r="F26" s="129">
        <v>1</v>
      </c>
      <c r="G26" s="30">
        <v>2</v>
      </c>
      <c r="H26" s="124">
        <v>0</v>
      </c>
      <c r="I26" s="30">
        <v>1</v>
      </c>
      <c r="J26" s="28"/>
      <c r="K26" s="34"/>
      <c r="L26" s="34"/>
      <c r="M26" s="30">
        <v>2</v>
      </c>
      <c r="N26" s="33"/>
      <c r="O26" s="4"/>
      <c r="P26" s="30">
        <v>1</v>
      </c>
      <c r="Q26" s="47"/>
      <c r="R26" s="47"/>
      <c r="S26" s="47"/>
      <c r="T26" s="47"/>
      <c r="U26" s="47"/>
      <c r="V26" s="47"/>
    </row>
    <row r="27" spans="1:22" s="48" customFormat="1" ht="15" customHeight="1">
      <c r="A27" s="124">
        <v>19</v>
      </c>
      <c r="B27" s="30">
        <v>423</v>
      </c>
      <c r="C27" s="32" t="s">
        <v>71</v>
      </c>
      <c r="D27" s="9" t="s">
        <v>125</v>
      </c>
      <c r="E27" s="26" t="s">
        <v>128</v>
      </c>
      <c r="F27" s="129">
        <v>1</v>
      </c>
      <c r="G27" s="30">
        <v>2</v>
      </c>
      <c r="H27" s="124">
        <v>0</v>
      </c>
      <c r="I27" s="30">
        <v>0</v>
      </c>
      <c r="J27" s="28"/>
      <c r="K27" s="34"/>
      <c r="L27" s="34"/>
      <c r="M27" s="30">
        <v>0</v>
      </c>
      <c r="N27" s="33" t="s">
        <v>126</v>
      </c>
      <c r="O27" s="4" t="s">
        <v>179</v>
      </c>
      <c r="P27" s="30"/>
      <c r="Q27" s="47"/>
      <c r="R27" s="47"/>
      <c r="S27" s="47"/>
      <c r="T27" s="47"/>
      <c r="U27" s="47"/>
      <c r="V27" s="47"/>
    </row>
    <row r="28" spans="1:22" s="48" customFormat="1" ht="15" customHeight="1">
      <c r="A28" s="124">
        <v>19</v>
      </c>
      <c r="B28" s="30">
        <v>424</v>
      </c>
      <c r="C28" s="32" t="s">
        <v>71</v>
      </c>
      <c r="D28" s="9" t="s">
        <v>127</v>
      </c>
      <c r="E28" s="26" t="s">
        <v>128</v>
      </c>
      <c r="F28" s="129">
        <v>1</v>
      </c>
      <c r="G28" s="30">
        <v>2</v>
      </c>
      <c r="H28" s="124">
        <v>1</v>
      </c>
      <c r="I28" s="30">
        <v>0</v>
      </c>
      <c r="J28" s="28" t="s">
        <v>130</v>
      </c>
      <c r="K28" s="29">
        <v>39524</v>
      </c>
      <c r="L28" s="29">
        <v>39539</v>
      </c>
      <c r="M28" s="30"/>
      <c r="N28" s="33" t="s">
        <v>168</v>
      </c>
      <c r="O28" s="4" t="s">
        <v>190</v>
      </c>
      <c r="P28" s="30"/>
      <c r="Q28" s="47"/>
      <c r="R28" s="47"/>
      <c r="S28" s="47"/>
      <c r="T28" s="47"/>
      <c r="U28" s="47"/>
      <c r="V28" s="47"/>
    </row>
    <row r="29" spans="1:22" s="48" customFormat="1" ht="15" customHeight="1">
      <c r="A29" s="124">
        <v>19</v>
      </c>
      <c r="B29" s="30">
        <v>425</v>
      </c>
      <c r="C29" s="32" t="s">
        <v>71</v>
      </c>
      <c r="D29" s="9" t="s">
        <v>131</v>
      </c>
      <c r="E29" s="26" t="s">
        <v>165</v>
      </c>
      <c r="F29" s="129">
        <v>1</v>
      </c>
      <c r="G29" s="30">
        <v>2</v>
      </c>
      <c r="H29" s="124">
        <v>1</v>
      </c>
      <c r="I29" s="30">
        <v>1</v>
      </c>
      <c r="J29" s="28" t="s">
        <v>132</v>
      </c>
      <c r="K29" s="29">
        <v>38261</v>
      </c>
      <c r="L29" s="29">
        <v>38261</v>
      </c>
      <c r="M29" s="30"/>
      <c r="N29" s="33" t="s">
        <v>169</v>
      </c>
      <c r="O29" s="4" t="s">
        <v>191</v>
      </c>
      <c r="P29" s="30"/>
      <c r="Q29" s="47"/>
      <c r="R29" s="47"/>
      <c r="S29" s="47"/>
      <c r="T29" s="47"/>
      <c r="U29" s="47"/>
      <c r="V29" s="47"/>
    </row>
    <row r="30" spans="1:22" s="48" customFormat="1" ht="15" customHeight="1">
      <c r="A30" s="124">
        <v>19</v>
      </c>
      <c r="B30" s="30">
        <v>429</v>
      </c>
      <c r="C30" s="32" t="s">
        <v>71</v>
      </c>
      <c r="D30" s="9" t="s">
        <v>133</v>
      </c>
      <c r="E30" s="26" t="s">
        <v>128</v>
      </c>
      <c r="F30" s="129">
        <v>1</v>
      </c>
      <c r="G30" s="30">
        <v>2</v>
      </c>
      <c r="H30" s="124">
        <v>0</v>
      </c>
      <c r="I30" s="30">
        <v>0</v>
      </c>
      <c r="J30" s="28"/>
      <c r="K30" s="34"/>
      <c r="L30" s="34"/>
      <c r="M30" s="30">
        <v>0</v>
      </c>
      <c r="N30" s="33"/>
      <c r="O30" s="6"/>
      <c r="P30" s="30">
        <v>0</v>
      </c>
      <c r="Q30" s="47"/>
      <c r="R30" s="47"/>
      <c r="S30" s="47"/>
      <c r="T30" s="47"/>
      <c r="U30" s="47"/>
      <c r="V30" s="47"/>
    </row>
    <row r="31" spans="1:22" s="48" customFormat="1" ht="30" customHeight="1">
      <c r="A31" s="124">
        <v>19</v>
      </c>
      <c r="B31" s="30">
        <v>430</v>
      </c>
      <c r="C31" s="24" t="s">
        <v>71</v>
      </c>
      <c r="D31" s="35" t="s">
        <v>134</v>
      </c>
      <c r="E31" s="26" t="s">
        <v>96</v>
      </c>
      <c r="F31" s="129">
        <v>1</v>
      </c>
      <c r="G31" s="30">
        <v>2</v>
      </c>
      <c r="H31" s="124">
        <v>1</v>
      </c>
      <c r="I31" s="30">
        <v>0</v>
      </c>
      <c r="J31" s="28"/>
      <c r="K31" s="34"/>
      <c r="L31" s="34"/>
      <c r="M31" s="30">
        <v>1</v>
      </c>
      <c r="N31" s="33" t="s">
        <v>206</v>
      </c>
      <c r="O31" s="4" t="s">
        <v>187</v>
      </c>
      <c r="P31" s="30"/>
      <c r="Q31" s="47"/>
      <c r="R31" s="47"/>
      <c r="S31" s="47"/>
      <c r="T31" s="47"/>
      <c r="U31" s="47"/>
      <c r="V31" s="47"/>
    </row>
    <row r="32" spans="1:22" s="48" customFormat="1" ht="15" customHeight="1">
      <c r="A32" s="124">
        <v>19</v>
      </c>
      <c r="B32" s="30">
        <v>442</v>
      </c>
      <c r="C32" s="24" t="s">
        <v>71</v>
      </c>
      <c r="D32" s="35" t="s">
        <v>135</v>
      </c>
      <c r="E32" s="26" t="s">
        <v>136</v>
      </c>
      <c r="F32" s="129">
        <v>2</v>
      </c>
      <c r="G32" s="30">
        <v>2</v>
      </c>
      <c r="H32" s="124">
        <v>0</v>
      </c>
      <c r="I32" s="30">
        <v>0</v>
      </c>
      <c r="J32" s="28"/>
      <c r="K32" s="34"/>
      <c r="L32" s="34"/>
      <c r="M32" s="30">
        <v>0</v>
      </c>
      <c r="N32" s="33" t="s">
        <v>137</v>
      </c>
      <c r="O32" s="4" t="s">
        <v>192</v>
      </c>
      <c r="P32" s="30"/>
      <c r="Q32" s="47"/>
      <c r="R32" s="47"/>
      <c r="S32" s="47"/>
      <c r="T32" s="47"/>
      <c r="U32" s="47"/>
      <c r="V32" s="47"/>
    </row>
    <row r="33" spans="1:22" s="48" customFormat="1" ht="15" customHeight="1" thickBot="1">
      <c r="A33" s="125">
        <v>19</v>
      </c>
      <c r="B33" s="126">
        <v>443</v>
      </c>
      <c r="C33" s="37" t="s">
        <v>71</v>
      </c>
      <c r="D33" s="38" t="s">
        <v>147</v>
      </c>
      <c r="E33" s="39" t="s">
        <v>136</v>
      </c>
      <c r="F33" s="130">
        <v>2</v>
      </c>
      <c r="G33" s="131">
        <v>2</v>
      </c>
      <c r="H33" s="132">
        <v>0</v>
      </c>
      <c r="I33" s="131">
        <v>0</v>
      </c>
      <c r="J33" s="40"/>
      <c r="K33" s="41"/>
      <c r="L33" s="41"/>
      <c r="M33" s="131">
        <v>3</v>
      </c>
      <c r="N33" s="42"/>
      <c r="O33" s="43"/>
      <c r="P33" s="131">
        <v>0</v>
      </c>
      <c r="Q33" s="47"/>
      <c r="R33" s="47"/>
      <c r="S33" s="47"/>
      <c r="T33" s="47"/>
      <c r="U33" s="47"/>
      <c r="V33" s="47"/>
    </row>
    <row r="34" spans="1:22" s="48" customFormat="1" ht="18" customHeight="1" thickBot="1">
      <c r="A34" s="127"/>
      <c r="B34" s="128"/>
      <c r="C34" s="249" t="s">
        <v>5</v>
      </c>
      <c r="D34" s="250"/>
      <c r="E34" s="44"/>
      <c r="F34" s="133"/>
      <c r="G34" s="134"/>
      <c r="H34" s="135">
        <f>SUM(H7:H33)</f>
        <v>11</v>
      </c>
      <c r="I34" s="136">
        <f>SUM(I7:I33)</f>
        <v>13</v>
      </c>
      <c r="J34" s="135">
        <f>COUNTA(J7:J33)</f>
        <v>15</v>
      </c>
      <c r="K34" s="45"/>
      <c r="L34" s="45"/>
      <c r="M34" s="137"/>
      <c r="N34" s="135">
        <f>COUNTA(N7:N33)</f>
        <v>23</v>
      </c>
      <c r="O34" s="46"/>
      <c r="P34" s="137"/>
      <c r="Q34" s="47"/>
      <c r="R34" s="47"/>
      <c r="S34" s="47"/>
      <c r="T34" s="47"/>
      <c r="U34" s="47"/>
      <c r="V34" s="47"/>
    </row>
  </sheetData>
  <sheetProtection/>
  <mergeCells count="15">
    <mergeCell ref="C34:D34"/>
    <mergeCell ref="A4:A6"/>
    <mergeCell ref="C4:C6"/>
    <mergeCell ref="D4:D6"/>
    <mergeCell ref="B4:B6"/>
    <mergeCell ref="I4:I6"/>
    <mergeCell ref="E4:E6"/>
    <mergeCell ref="G4:G6"/>
    <mergeCell ref="H4:H6"/>
    <mergeCell ref="J5:L5"/>
    <mergeCell ref="F4:F6"/>
    <mergeCell ref="O2:P2"/>
    <mergeCell ref="J4:M4"/>
    <mergeCell ref="N4:P4"/>
    <mergeCell ref="N5:O5"/>
  </mergeCells>
  <printOptions horizontalCentered="1"/>
  <pageMargins left="0.3937007874015748" right="0.3937007874015748" top="0.5905511811023623" bottom="0.5905511811023623" header="0.5118110236220472" footer="0.31496062992125984"/>
  <pageSetup firstPageNumber="130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7.625" style="1" customWidth="1"/>
    <col min="4" max="4" width="10.625" style="1" customWidth="1"/>
    <col min="5" max="5" width="23.625" style="1" customWidth="1"/>
    <col min="6" max="6" width="11.625" style="1" customWidth="1"/>
    <col min="7" max="7" width="8.125" style="1" customWidth="1"/>
    <col min="8" max="8" width="21.625" style="1" customWidth="1"/>
    <col min="9" max="10" width="9.125" style="1" customWidth="1"/>
    <col min="11" max="11" width="21.625" style="1" customWidth="1"/>
    <col min="12" max="20" width="3.375" style="1" customWidth="1"/>
    <col min="21" max="21" width="6.625" style="1" customWidth="1"/>
    <col min="22" max="16384" width="9.00390625" style="1" customWidth="1"/>
  </cols>
  <sheetData>
    <row r="1" spans="1:2" ht="12" thickBot="1">
      <c r="A1" s="12" t="s">
        <v>15</v>
      </c>
      <c r="B1" s="12"/>
    </row>
    <row r="2" spans="1:21" ht="22.5" customHeight="1" thickBot="1">
      <c r="A2" s="15" t="s">
        <v>35</v>
      </c>
      <c r="R2" s="244" t="s">
        <v>71</v>
      </c>
      <c r="S2" s="275"/>
      <c r="T2" s="275"/>
      <c r="U2" s="245"/>
    </row>
    <row r="3" ht="12" thickBot="1"/>
    <row r="4" spans="1:21" s="16" customFormat="1" ht="18" customHeight="1">
      <c r="A4" s="251" t="s">
        <v>27</v>
      </c>
      <c r="B4" s="260" t="s">
        <v>17</v>
      </c>
      <c r="C4" s="251" t="s">
        <v>60</v>
      </c>
      <c r="D4" s="266" t="s">
        <v>61</v>
      </c>
      <c r="E4" s="246" t="s">
        <v>68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8"/>
      <c r="U4" s="278" t="s">
        <v>20</v>
      </c>
    </row>
    <row r="5" spans="1:21" s="16" customFormat="1" ht="18" customHeight="1">
      <c r="A5" s="252"/>
      <c r="B5" s="261"/>
      <c r="C5" s="252"/>
      <c r="D5" s="276"/>
      <c r="E5" s="49"/>
      <c r="F5" s="50"/>
      <c r="G5" s="51"/>
      <c r="H5" s="52"/>
      <c r="I5" s="52"/>
      <c r="J5" s="52"/>
      <c r="K5" s="52"/>
      <c r="L5" s="238" t="s">
        <v>170</v>
      </c>
      <c r="M5" s="239"/>
      <c r="N5" s="239"/>
      <c r="O5" s="239"/>
      <c r="P5" s="239"/>
      <c r="Q5" s="239"/>
      <c r="R5" s="239"/>
      <c r="S5" s="239"/>
      <c r="T5" s="273"/>
      <c r="U5" s="279"/>
    </row>
    <row r="6" spans="1:21" s="16" customFormat="1" ht="18" customHeight="1">
      <c r="A6" s="252"/>
      <c r="B6" s="261"/>
      <c r="C6" s="252"/>
      <c r="D6" s="276"/>
      <c r="E6" s="281" t="s">
        <v>33</v>
      </c>
      <c r="F6" s="53"/>
      <c r="G6" s="274" t="s">
        <v>32</v>
      </c>
      <c r="H6" s="274"/>
      <c r="I6" s="274"/>
      <c r="J6" s="272"/>
      <c r="K6" s="272"/>
      <c r="L6" s="238" t="s">
        <v>197</v>
      </c>
      <c r="M6" s="239"/>
      <c r="N6" s="240"/>
      <c r="O6" s="272" t="s">
        <v>198</v>
      </c>
      <c r="P6" s="239"/>
      <c r="Q6" s="240"/>
      <c r="R6" s="272" t="s">
        <v>199</v>
      </c>
      <c r="S6" s="239"/>
      <c r="T6" s="273"/>
      <c r="U6" s="279"/>
    </row>
    <row r="7" spans="1:21" ht="55.5" customHeight="1">
      <c r="A7" s="253"/>
      <c r="B7" s="262"/>
      <c r="C7" s="253"/>
      <c r="D7" s="277"/>
      <c r="E7" s="282"/>
      <c r="F7" s="27" t="s">
        <v>28</v>
      </c>
      <c r="G7" s="54" t="s">
        <v>29</v>
      </c>
      <c r="H7" s="55" t="s">
        <v>31</v>
      </c>
      <c r="I7" s="55" t="s">
        <v>30</v>
      </c>
      <c r="J7" s="56" t="s">
        <v>62</v>
      </c>
      <c r="K7" s="56" t="s">
        <v>171</v>
      </c>
      <c r="L7" s="57" t="s">
        <v>66</v>
      </c>
      <c r="M7" s="58" t="s">
        <v>63</v>
      </c>
      <c r="N7" s="59" t="s">
        <v>34</v>
      </c>
      <c r="O7" s="60" t="s">
        <v>66</v>
      </c>
      <c r="P7" s="58" t="s">
        <v>63</v>
      </c>
      <c r="Q7" s="61" t="s">
        <v>34</v>
      </c>
      <c r="R7" s="59" t="s">
        <v>66</v>
      </c>
      <c r="S7" s="58" t="s">
        <v>63</v>
      </c>
      <c r="T7" s="59" t="s">
        <v>34</v>
      </c>
      <c r="U7" s="280"/>
    </row>
    <row r="8" spans="1:21" s="48" customFormat="1" ht="30" customHeight="1">
      <c r="A8" s="124">
        <v>19</v>
      </c>
      <c r="B8" s="30">
        <v>201</v>
      </c>
      <c r="C8" s="24" t="s">
        <v>71</v>
      </c>
      <c r="D8" s="8" t="s">
        <v>72</v>
      </c>
      <c r="E8" s="31" t="s">
        <v>139</v>
      </c>
      <c r="F8" s="62"/>
      <c r="G8" s="6" t="s">
        <v>140</v>
      </c>
      <c r="H8" s="63" t="s">
        <v>172</v>
      </c>
      <c r="I8" s="63" t="s">
        <v>193</v>
      </c>
      <c r="J8" s="9" t="s">
        <v>194</v>
      </c>
      <c r="K8" s="9"/>
      <c r="L8" s="24" t="s">
        <v>141</v>
      </c>
      <c r="M8" s="64"/>
      <c r="N8" s="64"/>
      <c r="O8" s="64" t="s">
        <v>141</v>
      </c>
      <c r="P8" s="64"/>
      <c r="Q8" s="64"/>
      <c r="R8" s="64"/>
      <c r="S8" s="64"/>
      <c r="T8" s="25"/>
      <c r="U8" s="150">
        <v>1</v>
      </c>
    </row>
    <row r="9" spans="1:21" s="48" customFormat="1" ht="15" customHeight="1">
      <c r="A9" s="124">
        <v>19</v>
      </c>
      <c r="B9" s="30">
        <v>202</v>
      </c>
      <c r="C9" s="24" t="s">
        <v>71</v>
      </c>
      <c r="D9" s="8" t="s">
        <v>160</v>
      </c>
      <c r="E9" s="31"/>
      <c r="F9" s="62"/>
      <c r="G9" s="6"/>
      <c r="H9" s="63"/>
      <c r="I9" s="63"/>
      <c r="J9" s="9"/>
      <c r="K9" s="9"/>
      <c r="L9" s="24"/>
      <c r="M9" s="64"/>
      <c r="N9" s="64"/>
      <c r="O9" s="64"/>
      <c r="P9" s="64"/>
      <c r="Q9" s="64"/>
      <c r="R9" s="64"/>
      <c r="S9" s="64"/>
      <c r="T9" s="25"/>
      <c r="U9" s="150">
        <v>1</v>
      </c>
    </row>
    <row r="10" spans="1:21" s="48" customFormat="1" ht="15" customHeight="1">
      <c r="A10" s="124">
        <v>19</v>
      </c>
      <c r="B10" s="30">
        <v>204</v>
      </c>
      <c r="C10" s="32" t="s">
        <v>71</v>
      </c>
      <c r="D10" s="9" t="s">
        <v>75</v>
      </c>
      <c r="E10" s="31"/>
      <c r="F10" s="62"/>
      <c r="G10" s="6"/>
      <c r="H10" s="63"/>
      <c r="I10" s="63"/>
      <c r="J10" s="9"/>
      <c r="K10" s="9"/>
      <c r="L10" s="24"/>
      <c r="M10" s="64"/>
      <c r="N10" s="64"/>
      <c r="O10" s="64"/>
      <c r="P10" s="64"/>
      <c r="Q10" s="64"/>
      <c r="R10" s="64"/>
      <c r="S10" s="64"/>
      <c r="T10" s="25"/>
      <c r="U10" s="151">
        <v>1</v>
      </c>
    </row>
    <row r="11" spans="1:21" s="48" customFormat="1" ht="15" customHeight="1">
      <c r="A11" s="124">
        <v>19</v>
      </c>
      <c r="B11" s="30">
        <v>205</v>
      </c>
      <c r="C11" s="32" t="s">
        <v>71</v>
      </c>
      <c r="D11" s="9" t="s">
        <v>79</v>
      </c>
      <c r="E11" s="31"/>
      <c r="F11" s="62"/>
      <c r="G11" s="6"/>
      <c r="H11" s="63"/>
      <c r="I11" s="63"/>
      <c r="J11" s="9"/>
      <c r="K11" s="9"/>
      <c r="L11" s="24"/>
      <c r="M11" s="64"/>
      <c r="N11" s="64"/>
      <c r="O11" s="64"/>
      <c r="P11" s="64"/>
      <c r="Q11" s="64"/>
      <c r="R11" s="64"/>
      <c r="S11" s="64"/>
      <c r="T11" s="25"/>
      <c r="U11" s="151">
        <v>1</v>
      </c>
    </row>
    <row r="12" spans="1:21" s="48" customFormat="1" ht="15" customHeight="1">
      <c r="A12" s="124">
        <v>19</v>
      </c>
      <c r="B12" s="30">
        <v>206</v>
      </c>
      <c r="C12" s="32" t="s">
        <v>71</v>
      </c>
      <c r="D12" s="9" t="s">
        <v>82</v>
      </c>
      <c r="E12" s="31"/>
      <c r="F12" s="62"/>
      <c r="G12" s="6"/>
      <c r="H12" s="63"/>
      <c r="I12" s="63"/>
      <c r="J12" s="63"/>
      <c r="K12" s="8"/>
      <c r="L12" s="24"/>
      <c r="M12" s="64"/>
      <c r="N12" s="64"/>
      <c r="O12" s="64"/>
      <c r="P12" s="64"/>
      <c r="Q12" s="64"/>
      <c r="R12" s="64"/>
      <c r="S12" s="64"/>
      <c r="T12" s="25"/>
      <c r="U12" s="151">
        <v>0</v>
      </c>
    </row>
    <row r="13" spans="1:21" s="48" customFormat="1" ht="15" customHeight="1">
      <c r="A13" s="124">
        <v>19</v>
      </c>
      <c r="B13" s="30">
        <v>207</v>
      </c>
      <c r="C13" s="32" t="s">
        <v>71</v>
      </c>
      <c r="D13" s="9" t="s">
        <v>85</v>
      </c>
      <c r="E13" s="31"/>
      <c r="F13" s="62"/>
      <c r="G13" s="6"/>
      <c r="H13" s="63"/>
      <c r="I13" s="63"/>
      <c r="J13" s="63"/>
      <c r="K13" s="8"/>
      <c r="L13" s="24"/>
      <c r="M13" s="64"/>
      <c r="N13" s="64"/>
      <c r="O13" s="64"/>
      <c r="P13" s="64"/>
      <c r="Q13" s="64"/>
      <c r="R13" s="64"/>
      <c r="S13" s="64"/>
      <c r="T13" s="25"/>
      <c r="U13" s="151">
        <v>1</v>
      </c>
    </row>
    <row r="14" spans="1:21" s="48" customFormat="1" ht="30" customHeight="1">
      <c r="A14" s="124">
        <v>19</v>
      </c>
      <c r="B14" s="30">
        <v>208</v>
      </c>
      <c r="C14" s="32" t="s">
        <v>71</v>
      </c>
      <c r="D14" s="9" t="s">
        <v>88</v>
      </c>
      <c r="E14" s="31" t="s">
        <v>142</v>
      </c>
      <c r="F14" s="62"/>
      <c r="G14" s="6" t="s">
        <v>143</v>
      </c>
      <c r="H14" s="63" t="s">
        <v>173</v>
      </c>
      <c r="I14" s="63" t="s">
        <v>195</v>
      </c>
      <c r="J14" s="63" t="s">
        <v>196</v>
      </c>
      <c r="K14" s="8" t="s">
        <v>148</v>
      </c>
      <c r="L14" s="24" t="s">
        <v>141</v>
      </c>
      <c r="M14" s="64"/>
      <c r="N14" s="64"/>
      <c r="O14" s="64" t="s">
        <v>144</v>
      </c>
      <c r="P14" s="64"/>
      <c r="Q14" s="64"/>
      <c r="R14" s="64"/>
      <c r="S14" s="64"/>
      <c r="T14" s="25"/>
      <c r="U14" s="151">
        <v>1</v>
      </c>
    </row>
    <row r="15" spans="1:21" s="48" customFormat="1" ht="15" customHeight="1">
      <c r="A15" s="124">
        <v>19</v>
      </c>
      <c r="B15" s="30">
        <v>209</v>
      </c>
      <c r="C15" s="32" t="s">
        <v>71</v>
      </c>
      <c r="D15" s="9" t="s">
        <v>91</v>
      </c>
      <c r="E15" s="31"/>
      <c r="F15" s="62"/>
      <c r="G15" s="6"/>
      <c r="H15" s="63"/>
      <c r="I15" s="63"/>
      <c r="J15" s="63"/>
      <c r="K15" s="8"/>
      <c r="L15" s="24"/>
      <c r="M15" s="64"/>
      <c r="N15" s="64"/>
      <c r="O15" s="64"/>
      <c r="P15" s="64"/>
      <c r="Q15" s="64"/>
      <c r="R15" s="64"/>
      <c r="S15" s="64"/>
      <c r="T15" s="25"/>
      <c r="U15" s="151">
        <v>0</v>
      </c>
    </row>
    <row r="16" spans="1:21" s="48" customFormat="1" ht="15" customHeight="1">
      <c r="A16" s="124">
        <v>19</v>
      </c>
      <c r="B16" s="30">
        <v>210</v>
      </c>
      <c r="C16" s="32" t="s">
        <v>71</v>
      </c>
      <c r="D16" s="9" t="s">
        <v>95</v>
      </c>
      <c r="E16" s="31"/>
      <c r="F16" s="62"/>
      <c r="G16" s="6"/>
      <c r="H16" s="63"/>
      <c r="I16" s="63"/>
      <c r="J16" s="63"/>
      <c r="K16" s="8"/>
      <c r="L16" s="24"/>
      <c r="M16" s="64"/>
      <c r="N16" s="64"/>
      <c r="O16" s="64"/>
      <c r="P16" s="64"/>
      <c r="Q16" s="64"/>
      <c r="R16" s="64"/>
      <c r="S16" s="64"/>
      <c r="T16" s="25"/>
      <c r="U16" s="151">
        <v>0</v>
      </c>
    </row>
    <row r="17" spans="1:21" s="48" customFormat="1" ht="15" customHeight="1">
      <c r="A17" s="124">
        <v>19</v>
      </c>
      <c r="B17" s="30">
        <v>211</v>
      </c>
      <c r="C17" s="32" t="s">
        <v>71</v>
      </c>
      <c r="D17" s="9" t="s">
        <v>98</v>
      </c>
      <c r="E17" s="31"/>
      <c r="F17" s="62"/>
      <c r="G17" s="6"/>
      <c r="H17" s="63"/>
      <c r="I17" s="63"/>
      <c r="J17" s="63"/>
      <c r="K17" s="8"/>
      <c r="L17" s="24"/>
      <c r="M17" s="64"/>
      <c r="N17" s="64"/>
      <c r="O17" s="64"/>
      <c r="P17" s="64"/>
      <c r="Q17" s="64"/>
      <c r="R17" s="64"/>
      <c r="S17" s="64"/>
      <c r="T17" s="25"/>
      <c r="U17" s="151">
        <v>0</v>
      </c>
    </row>
    <row r="18" spans="1:21" s="48" customFormat="1" ht="15" customHeight="1">
      <c r="A18" s="124">
        <v>19</v>
      </c>
      <c r="B18" s="30">
        <v>212</v>
      </c>
      <c r="C18" s="32" t="s">
        <v>71</v>
      </c>
      <c r="D18" s="9" t="s">
        <v>100</v>
      </c>
      <c r="E18" s="31"/>
      <c r="F18" s="62"/>
      <c r="G18" s="6"/>
      <c r="H18" s="63"/>
      <c r="I18" s="63"/>
      <c r="J18" s="63"/>
      <c r="K18" s="8"/>
      <c r="L18" s="24"/>
      <c r="M18" s="64"/>
      <c r="N18" s="64"/>
      <c r="O18" s="64"/>
      <c r="P18" s="64"/>
      <c r="Q18" s="64"/>
      <c r="R18" s="64"/>
      <c r="S18" s="64"/>
      <c r="T18" s="25"/>
      <c r="U18" s="151">
        <v>0</v>
      </c>
    </row>
    <row r="19" spans="1:21" s="48" customFormat="1" ht="15" customHeight="1">
      <c r="A19" s="124">
        <v>19</v>
      </c>
      <c r="B19" s="30">
        <v>213</v>
      </c>
      <c r="C19" s="32" t="s">
        <v>71</v>
      </c>
      <c r="D19" s="9" t="s">
        <v>102</v>
      </c>
      <c r="E19" s="31"/>
      <c r="F19" s="62"/>
      <c r="G19" s="6"/>
      <c r="H19" s="63"/>
      <c r="I19" s="63"/>
      <c r="J19" s="9"/>
      <c r="K19" s="9"/>
      <c r="L19" s="24"/>
      <c r="M19" s="64"/>
      <c r="N19" s="64"/>
      <c r="O19" s="64"/>
      <c r="P19" s="64"/>
      <c r="Q19" s="64"/>
      <c r="R19" s="64"/>
      <c r="S19" s="64"/>
      <c r="T19" s="25"/>
      <c r="U19" s="151">
        <v>0</v>
      </c>
    </row>
    <row r="20" spans="1:21" s="48" customFormat="1" ht="15" customHeight="1">
      <c r="A20" s="124">
        <v>19</v>
      </c>
      <c r="B20" s="30">
        <v>214</v>
      </c>
      <c r="C20" s="32" t="s">
        <v>71</v>
      </c>
      <c r="D20" s="9" t="s">
        <v>105</v>
      </c>
      <c r="E20" s="31"/>
      <c r="F20" s="62"/>
      <c r="G20" s="6"/>
      <c r="H20" s="63"/>
      <c r="I20" s="63"/>
      <c r="J20" s="9"/>
      <c r="K20" s="9"/>
      <c r="L20" s="24"/>
      <c r="M20" s="64"/>
      <c r="N20" s="64"/>
      <c r="O20" s="64"/>
      <c r="P20" s="64"/>
      <c r="Q20" s="64"/>
      <c r="R20" s="64"/>
      <c r="S20" s="64"/>
      <c r="T20" s="25"/>
      <c r="U20" s="151">
        <v>0</v>
      </c>
    </row>
    <row r="21" spans="1:21" s="48" customFormat="1" ht="15" customHeight="1">
      <c r="A21" s="124">
        <v>19</v>
      </c>
      <c r="B21" s="30">
        <v>346</v>
      </c>
      <c r="C21" s="32" t="s">
        <v>71</v>
      </c>
      <c r="D21" s="9" t="s">
        <v>108</v>
      </c>
      <c r="E21" s="31"/>
      <c r="F21" s="62"/>
      <c r="G21" s="6"/>
      <c r="H21" s="63"/>
      <c r="I21" s="63"/>
      <c r="J21" s="9"/>
      <c r="K21" s="9"/>
      <c r="L21" s="24"/>
      <c r="M21" s="64"/>
      <c r="N21" s="64"/>
      <c r="O21" s="64"/>
      <c r="P21" s="64"/>
      <c r="Q21" s="64"/>
      <c r="R21" s="64"/>
      <c r="S21" s="64"/>
      <c r="T21" s="25"/>
      <c r="U21" s="151">
        <v>0</v>
      </c>
    </row>
    <row r="22" spans="1:21" s="48" customFormat="1" ht="15" customHeight="1">
      <c r="A22" s="124">
        <v>19</v>
      </c>
      <c r="B22" s="30">
        <v>368</v>
      </c>
      <c r="C22" s="32" t="s">
        <v>71</v>
      </c>
      <c r="D22" s="9" t="s">
        <v>111</v>
      </c>
      <c r="E22" s="31"/>
      <c r="F22" s="62"/>
      <c r="G22" s="6"/>
      <c r="H22" s="63"/>
      <c r="I22" s="63"/>
      <c r="J22" s="9"/>
      <c r="K22" s="9"/>
      <c r="L22" s="24"/>
      <c r="M22" s="64"/>
      <c r="N22" s="64"/>
      <c r="O22" s="64"/>
      <c r="P22" s="64"/>
      <c r="Q22" s="64"/>
      <c r="R22" s="64"/>
      <c r="S22" s="64"/>
      <c r="T22" s="25"/>
      <c r="U22" s="151">
        <v>0</v>
      </c>
    </row>
    <row r="23" spans="1:21" s="48" customFormat="1" ht="15" customHeight="1">
      <c r="A23" s="124">
        <v>19</v>
      </c>
      <c r="B23" s="30">
        <v>364</v>
      </c>
      <c r="C23" s="32" t="s">
        <v>71</v>
      </c>
      <c r="D23" s="9" t="s">
        <v>113</v>
      </c>
      <c r="E23" s="31"/>
      <c r="F23" s="62"/>
      <c r="G23" s="6"/>
      <c r="H23" s="63"/>
      <c r="I23" s="63"/>
      <c r="J23" s="9"/>
      <c r="K23" s="9"/>
      <c r="L23" s="24"/>
      <c r="M23" s="64"/>
      <c r="N23" s="64"/>
      <c r="O23" s="64"/>
      <c r="P23" s="64"/>
      <c r="Q23" s="64"/>
      <c r="R23" s="64"/>
      <c r="S23" s="64"/>
      <c r="T23" s="25"/>
      <c r="U23" s="151">
        <v>0</v>
      </c>
    </row>
    <row r="24" spans="1:21" s="48" customFormat="1" ht="15" customHeight="1">
      <c r="A24" s="124">
        <v>19</v>
      </c>
      <c r="B24" s="30">
        <v>365</v>
      </c>
      <c r="C24" s="32" t="s">
        <v>71</v>
      </c>
      <c r="D24" s="9" t="s">
        <v>116</v>
      </c>
      <c r="E24" s="31"/>
      <c r="F24" s="62"/>
      <c r="G24" s="6"/>
      <c r="H24" s="63"/>
      <c r="I24" s="63"/>
      <c r="J24" s="9"/>
      <c r="K24" s="9"/>
      <c r="L24" s="24"/>
      <c r="M24" s="64"/>
      <c r="N24" s="64"/>
      <c r="O24" s="64"/>
      <c r="P24" s="64"/>
      <c r="Q24" s="64"/>
      <c r="R24" s="64"/>
      <c r="S24" s="64"/>
      <c r="T24" s="25"/>
      <c r="U24" s="151">
        <v>0</v>
      </c>
    </row>
    <row r="25" spans="1:21" s="48" customFormat="1" ht="15" customHeight="1">
      <c r="A25" s="124">
        <v>19</v>
      </c>
      <c r="B25" s="30">
        <v>366</v>
      </c>
      <c r="C25" s="32" t="s">
        <v>71</v>
      </c>
      <c r="D25" s="9" t="s">
        <v>119</v>
      </c>
      <c r="E25" s="31"/>
      <c r="F25" s="62"/>
      <c r="G25" s="6"/>
      <c r="H25" s="63"/>
      <c r="I25" s="63"/>
      <c r="J25" s="9"/>
      <c r="K25" s="9"/>
      <c r="L25" s="24"/>
      <c r="M25" s="64"/>
      <c r="N25" s="64"/>
      <c r="O25" s="64"/>
      <c r="P25" s="64"/>
      <c r="Q25" s="64"/>
      <c r="R25" s="64"/>
      <c r="S25" s="64"/>
      <c r="T25" s="25"/>
      <c r="U25" s="151">
        <v>0</v>
      </c>
    </row>
    <row r="26" spans="1:21" s="48" customFormat="1" ht="15" customHeight="1">
      <c r="A26" s="124">
        <v>19</v>
      </c>
      <c r="B26" s="30">
        <v>384</v>
      </c>
      <c r="C26" s="32" t="s">
        <v>71</v>
      </c>
      <c r="D26" s="9" t="s">
        <v>122</v>
      </c>
      <c r="E26" s="31"/>
      <c r="F26" s="62"/>
      <c r="G26" s="6"/>
      <c r="H26" s="63"/>
      <c r="I26" s="63"/>
      <c r="J26" s="9"/>
      <c r="K26" s="9"/>
      <c r="L26" s="24"/>
      <c r="M26" s="64"/>
      <c r="N26" s="64"/>
      <c r="O26" s="64"/>
      <c r="P26" s="64"/>
      <c r="Q26" s="64"/>
      <c r="R26" s="64"/>
      <c r="S26" s="64"/>
      <c r="T26" s="25"/>
      <c r="U26" s="151">
        <v>0</v>
      </c>
    </row>
    <row r="27" spans="1:21" s="48" customFormat="1" ht="15" customHeight="1">
      <c r="A27" s="124">
        <v>19</v>
      </c>
      <c r="B27" s="30">
        <v>422</v>
      </c>
      <c r="C27" s="32" t="s">
        <v>71</v>
      </c>
      <c r="D27" s="9" t="s">
        <v>124</v>
      </c>
      <c r="E27" s="31"/>
      <c r="F27" s="62"/>
      <c r="G27" s="6"/>
      <c r="H27" s="63"/>
      <c r="I27" s="63"/>
      <c r="J27" s="9"/>
      <c r="K27" s="9"/>
      <c r="L27" s="24"/>
      <c r="M27" s="64"/>
      <c r="N27" s="64"/>
      <c r="O27" s="64"/>
      <c r="P27" s="64"/>
      <c r="Q27" s="64"/>
      <c r="R27" s="64"/>
      <c r="S27" s="64"/>
      <c r="T27" s="25"/>
      <c r="U27" s="151">
        <v>0</v>
      </c>
    </row>
    <row r="28" spans="1:21" s="48" customFormat="1" ht="15" customHeight="1">
      <c r="A28" s="124">
        <v>19</v>
      </c>
      <c r="B28" s="30">
        <v>423</v>
      </c>
      <c r="C28" s="32" t="s">
        <v>71</v>
      </c>
      <c r="D28" s="9" t="s">
        <v>125</v>
      </c>
      <c r="E28" s="31"/>
      <c r="F28" s="62"/>
      <c r="G28" s="6"/>
      <c r="H28" s="63"/>
      <c r="I28" s="63"/>
      <c r="J28" s="9"/>
      <c r="K28" s="9"/>
      <c r="L28" s="24"/>
      <c r="M28" s="64"/>
      <c r="N28" s="64"/>
      <c r="O28" s="64"/>
      <c r="P28" s="64"/>
      <c r="Q28" s="64"/>
      <c r="R28" s="64"/>
      <c r="S28" s="64"/>
      <c r="T28" s="25"/>
      <c r="U28" s="151">
        <v>0</v>
      </c>
    </row>
    <row r="29" spans="1:21" s="48" customFormat="1" ht="15" customHeight="1">
      <c r="A29" s="124">
        <v>19</v>
      </c>
      <c r="B29" s="30">
        <v>424</v>
      </c>
      <c r="C29" s="32" t="s">
        <v>71</v>
      </c>
      <c r="D29" s="9" t="s">
        <v>127</v>
      </c>
      <c r="E29" s="31"/>
      <c r="F29" s="62"/>
      <c r="G29" s="6"/>
      <c r="H29" s="63"/>
      <c r="I29" s="63"/>
      <c r="J29" s="9"/>
      <c r="K29" s="9"/>
      <c r="L29" s="24"/>
      <c r="M29" s="64"/>
      <c r="N29" s="64"/>
      <c r="O29" s="64"/>
      <c r="P29" s="64"/>
      <c r="Q29" s="64"/>
      <c r="R29" s="64"/>
      <c r="S29" s="64"/>
      <c r="T29" s="25"/>
      <c r="U29" s="151">
        <v>0</v>
      </c>
    </row>
    <row r="30" spans="1:21" s="48" customFormat="1" ht="15" customHeight="1">
      <c r="A30" s="124">
        <v>19</v>
      </c>
      <c r="B30" s="30">
        <v>425</v>
      </c>
      <c r="C30" s="32" t="s">
        <v>71</v>
      </c>
      <c r="D30" s="9" t="s">
        <v>131</v>
      </c>
      <c r="E30" s="31"/>
      <c r="F30" s="62"/>
      <c r="G30" s="6"/>
      <c r="H30" s="63"/>
      <c r="I30" s="63"/>
      <c r="J30" s="9"/>
      <c r="K30" s="9"/>
      <c r="L30" s="24"/>
      <c r="M30" s="64"/>
      <c r="N30" s="64"/>
      <c r="O30" s="64"/>
      <c r="P30" s="64"/>
      <c r="Q30" s="64"/>
      <c r="R30" s="64"/>
      <c r="S30" s="64"/>
      <c r="T30" s="25"/>
      <c r="U30" s="151">
        <v>1</v>
      </c>
    </row>
    <row r="31" spans="1:21" s="48" customFormat="1" ht="15" customHeight="1">
      <c r="A31" s="124">
        <v>19</v>
      </c>
      <c r="B31" s="30">
        <v>429</v>
      </c>
      <c r="C31" s="32" t="s">
        <v>71</v>
      </c>
      <c r="D31" s="9" t="s">
        <v>133</v>
      </c>
      <c r="E31" s="31"/>
      <c r="F31" s="62"/>
      <c r="G31" s="6"/>
      <c r="H31" s="63"/>
      <c r="I31" s="63"/>
      <c r="J31" s="9"/>
      <c r="K31" s="9"/>
      <c r="L31" s="24"/>
      <c r="M31" s="64"/>
      <c r="N31" s="64"/>
      <c r="O31" s="64"/>
      <c r="P31" s="64"/>
      <c r="Q31" s="64"/>
      <c r="R31" s="64"/>
      <c r="S31" s="64"/>
      <c r="T31" s="25"/>
      <c r="U31" s="151">
        <v>0</v>
      </c>
    </row>
    <row r="32" spans="1:21" s="48" customFormat="1" ht="30" customHeight="1">
      <c r="A32" s="144">
        <v>19</v>
      </c>
      <c r="B32" s="30">
        <v>430</v>
      </c>
      <c r="C32" s="24" t="s">
        <v>71</v>
      </c>
      <c r="D32" s="8" t="s">
        <v>134</v>
      </c>
      <c r="E32" s="66"/>
      <c r="F32" s="67"/>
      <c r="G32" s="68"/>
      <c r="H32" s="69"/>
      <c r="I32" s="69"/>
      <c r="J32" s="70"/>
      <c r="K32" s="70"/>
      <c r="L32" s="65"/>
      <c r="M32" s="71"/>
      <c r="N32" s="71"/>
      <c r="O32" s="71"/>
      <c r="P32" s="71"/>
      <c r="Q32" s="71"/>
      <c r="R32" s="71"/>
      <c r="S32" s="71"/>
      <c r="T32" s="72"/>
      <c r="U32" s="152">
        <v>0</v>
      </c>
    </row>
    <row r="33" spans="1:21" s="48" customFormat="1" ht="15" customHeight="1">
      <c r="A33" s="124">
        <v>19</v>
      </c>
      <c r="B33" s="145">
        <v>442</v>
      </c>
      <c r="C33" s="19" t="s">
        <v>71</v>
      </c>
      <c r="D33" s="8" t="s">
        <v>135</v>
      </c>
      <c r="E33" s="73"/>
      <c r="F33" s="62"/>
      <c r="G33" s="6"/>
      <c r="H33" s="63"/>
      <c r="I33" s="63"/>
      <c r="J33" s="9"/>
      <c r="K33" s="9"/>
      <c r="L33" s="24"/>
      <c r="M33" s="64"/>
      <c r="N33" s="64"/>
      <c r="O33" s="64"/>
      <c r="P33" s="64"/>
      <c r="Q33" s="64"/>
      <c r="R33" s="64"/>
      <c r="S33" s="64"/>
      <c r="T33" s="25"/>
      <c r="U33" s="153">
        <v>1</v>
      </c>
    </row>
    <row r="34" spans="1:21" s="48" customFormat="1" ht="15" customHeight="1" thickBot="1">
      <c r="A34" s="132">
        <v>19</v>
      </c>
      <c r="B34" s="131">
        <v>443</v>
      </c>
      <c r="C34" s="37" t="s">
        <v>71</v>
      </c>
      <c r="D34" s="38" t="s">
        <v>147</v>
      </c>
      <c r="E34" s="74"/>
      <c r="F34" s="75"/>
      <c r="G34" s="76"/>
      <c r="H34" s="77"/>
      <c r="I34" s="77"/>
      <c r="J34" s="78"/>
      <c r="K34" s="78"/>
      <c r="L34" s="37"/>
      <c r="M34" s="79"/>
      <c r="N34" s="79"/>
      <c r="O34" s="79"/>
      <c r="P34" s="79"/>
      <c r="Q34" s="79"/>
      <c r="R34" s="79"/>
      <c r="S34" s="79"/>
      <c r="T34" s="80"/>
      <c r="U34" s="154">
        <v>0</v>
      </c>
    </row>
    <row r="35" spans="1:21" s="48" customFormat="1" ht="18" customHeight="1" thickBot="1">
      <c r="A35" s="127"/>
      <c r="B35" s="128"/>
      <c r="C35" s="249" t="s">
        <v>5</v>
      </c>
      <c r="D35" s="249"/>
      <c r="E35" s="146">
        <f>COUNTA(E8:E33)</f>
        <v>2</v>
      </c>
      <c r="F35" s="81"/>
      <c r="G35" s="81"/>
      <c r="H35" s="81"/>
      <c r="I35" s="81"/>
      <c r="J35" s="82"/>
      <c r="K35" s="82"/>
      <c r="L35" s="147">
        <f>COUNTA(L8:L33)</f>
        <v>2</v>
      </c>
      <c r="M35" s="148">
        <f aca="true" t="shared" si="0" ref="M35:T35">COUNTA(M8:M33)</f>
        <v>0</v>
      </c>
      <c r="N35" s="148">
        <f t="shared" si="0"/>
        <v>0</v>
      </c>
      <c r="O35" s="148">
        <f t="shared" si="0"/>
        <v>2</v>
      </c>
      <c r="P35" s="148">
        <f t="shared" si="0"/>
        <v>0</v>
      </c>
      <c r="Q35" s="148">
        <f t="shared" si="0"/>
        <v>0</v>
      </c>
      <c r="R35" s="148">
        <f t="shared" si="0"/>
        <v>0</v>
      </c>
      <c r="S35" s="148">
        <f t="shared" si="0"/>
        <v>0</v>
      </c>
      <c r="T35" s="149">
        <f t="shared" si="0"/>
        <v>0</v>
      </c>
      <c r="U35" s="155">
        <f>SUM(U8:U34)</f>
        <v>8</v>
      </c>
    </row>
  </sheetData>
  <sheetProtection/>
  <mergeCells count="14">
    <mergeCell ref="R2:U2"/>
    <mergeCell ref="C35:D35"/>
    <mergeCell ref="A4:A7"/>
    <mergeCell ref="B4:B7"/>
    <mergeCell ref="C4:C7"/>
    <mergeCell ref="D4:D7"/>
    <mergeCell ref="U4:U7"/>
    <mergeCell ref="E6:E7"/>
    <mergeCell ref="O6:Q6"/>
    <mergeCell ref="R6:T6"/>
    <mergeCell ref="L5:T5"/>
    <mergeCell ref="E4:T4"/>
    <mergeCell ref="G6:K6"/>
    <mergeCell ref="L6:N6"/>
  </mergeCells>
  <printOptions horizontalCentered="1"/>
  <pageMargins left="0.3937007874015748" right="0.3937007874015748" top="0.5905511811023623" bottom="0.5905511811023623" header="0.5118110236220472" footer="0.31496062992125984"/>
  <pageSetup firstPageNumber="131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="102" zoomScaleNormal="102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7.625" style="1" customWidth="1"/>
    <col min="4" max="4" width="10.625" style="1" customWidth="1"/>
    <col min="5" max="5" width="11.75390625" style="1" customWidth="1"/>
    <col min="6" max="6" width="45.625" style="1" customWidth="1"/>
    <col min="7" max="8" width="5.125" style="13" customWidth="1"/>
    <col min="9" max="19" width="6.625" style="1" customWidth="1"/>
    <col min="20" max="16384" width="9.00390625" style="1" customWidth="1"/>
  </cols>
  <sheetData>
    <row r="1" ht="12" thickBot="1">
      <c r="A1" s="1" t="s">
        <v>22</v>
      </c>
    </row>
    <row r="2" spans="1:19" ht="19.5" customHeight="1" thickBot="1">
      <c r="A2" s="15" t="s">
        <v>38</v>
      </c>
      <c r="E2" s="83"/>
      <c r="Q2" s="244" t="s">
        <v>71</v>
      </c>
      <c r="R2" s="275"/>
      <c r="S2" s="245"/>
    </row>
    <row r="3" ht="12" thickBot="1"/>
    <row r="4" spans="1:19" s="16" customFormat="1" ht="13.5" customHeight="1">
      <c r="A4" s="251" t="s">
        <v>27</v>
      </c>
      <c r="B4" s="260" t="s">
        <v>207</v>
      </c>
      <c r="C4" s="251" t="s">
        <v>0</v>
      </c>
      <c r="D4" s="266" t="s">
        <v>18</v>
      </c>
      <c r="E4" s="283" t="s">
        <v>208</v>
      </c>
      <c r="F4" s="284"/>
      <c r="G4" s="284"/>
      <c r="H4" s="285"/>
      <c r="I4" s="283" t="s">
        <v>37</v>
      </c>
      <c r="J4" s="284"/>
      <c r="K4" s="284"/>
      <c r="L4" s="284"/>
      <c r="M4" s="284"/>
      <c r="N4" s="284"/>
      <c r="O4" s="284"/>
      <c r="P4" s="284"/>
      <c r="Q4" s="284"/>
      <c r="R4" s="284"/>
      <c r="S4" s="285"/>
    </row>
    <row r="5" spans="1:19" s="12" customFormat="1" ht="12" customHeight="1">
      <c r="A5" s="252"/>
      <c r="B5" s="261"/>
      <c r="C5" s="252"/>
      <c r="D5" s="276"/>
      <c r="E5" s="299" t="s">
        <v>51</v>
      </c>
      <c r="F5" s="300" t="s">
        <v>174</v>
      </c>
      <c r="G5" s="297" t="s">
        <v>6</v>
      </c>
      <c r="H5" s="286" t="s">
        <v>209</v>
      </c>
      <c r="I5" s="299" t="s">
        <v>175</v>
      </c>
      <c r="J5" s="288" t="s">
        <v>23</v>
      </c>
      <c r="K5" s="67" t="s">
        <v>210</v>
      </c>
      <c r="L5" s="292" t="s">
        <v>176</v>
      </c>
      <c r="M5" s="295" t="s">
        <v>25</v>
      </c>
      <c r="N5" s="288" t="s">
        <v>50</v>
      </c>
      <c r="O5" s="67" t="s">
        <v>210</v>
      </c>
      <c r="P5" s="292" t="s">
        <v>176</v>
      </c>
      <c r="Q5" s="288" t="s">
        <v>24</v>
      </c>
      <c r="R5" s="67" t="s">
        <v>211</v>
      </c>
      <c r="S5" s="290" t="s">
        <v>176</v>
      </c>
    </row>
    <row r="6" spans="1:19" s="16" customFormat="1" ht="84" customHeight="1">
      <c r="A6" s="253"/>
      <c r="B6" s="262"/>
      <c r="C6" s="253"/>
      <c r="D6" s="277"/>
      <c r="E6" s="253"/>
      <c r="F6" s="301"/>
      <c r="G6" s="298"/>
      <c r="H6" s="287"/>
      <c r="I6" s="253"/>
      <c r="J6" s="294"/>
      <c r="K6" s="84" t="s">
        <v>212</v>
      </c>
      <c r="L6" s="293"/>
      <c r="M6" s="296"/>
      <c r="N6" s="289"/>
      <c r="O6" s="85" t="s">
        <v>213</v>
      </c>
      <c r="P6" s="293"/>
      <c r="Q6" s="294"/>
      <c r="R6" s="86" t="s">
        <v>214</v>
      </c>
      <c r="S6" s="291"/>
    </row>
    <row r="7" spans="1:19" s="48" customFormat="1" ht="15" customHeight="1">
      <c r="A7" s="124">
        <v>19</v>
      </c>
      <c r="B7" s="30">
        <v>201</v>
      </c>
      <c r="C7" s="24" t="s">
        <v>71</v>
      </c>
      <c r="D7" s="8" t="s">
        <v>72</v>
      </c>
      <c r="E7" s="87"/>
      <c r="F7" s="62"/>
      <c r="G7" s="88"/>
      <c r="H7" s="30"/>
      <c r="I7" s="163">
        <v>1</v>
      </c>
      <c r="J7" s="164">
        <v>2</v>
      </c>
      <c r="K7" s="164">
        <v>0</v>
      </c>
      <c r="L7" s="185">
        <f aca="true" t="shared" si="0" ref="L7:L31">IF(J7=""," ",ROUND(K7/J7*100,1))</f>
        <v>0</v>
      </c>
      <c r="M7" s="171"/>
      <c r="N7" s="172"/>
      <c r="O7" s="164"/>
      <c r="P7" s="185" t="str">
        <f>IF(N7=""," ",ROUND(O7/N7*100,1))</f>
        <v> </v>
      </c>
      <c r="Q7" s="171">
        <v>522</v>
      </c>
      <c r="R7" s="164">
        <v>19</v>
      </c>
      <c r="S7" s="189">
        <f>IF(Q7=""," ",ROUND(R7/Q7*100,1))</f>
        <v>3.6</v>
      </c>
    </row>
    <row r="8" spans="1:19" s="48" customFormat="1" ht="15" customHeight="1">
      <c r="A8" s="124">
        <v>19</v>
      </c>
      <c r="B8" s="30">
        <v>202</v>
      </c>
      <c r="C8" s="24" t="s">
        <v>71</v>
      </c>
      <c r="D8" s="8" t="s">
        <v>160</v>
      </c>
      <c r="E8" s="87"/>
      <c r="F8" s="62"/>
      <c r="G8" s="88"/>
      <c r="H8" s="30"/>
      <c r="I8" s="163">
        <v>1</v>
      </c>
      <c r="J8" s="164">
        <v>1</v>
      </c>
      <c r="K8" s="164">
        <v>0</v>
      </c>
      <c r="L8" s="185">
        <f t="shared" si="0"/>
        <v>0</v>
      </c>
      <c r="M8" s="171"/>
      <c r="N8" s="172"/>
      <c r="O8" s="164"/>
      <c r="P8" s="185" t="str">
        <f>IF(N8=""," ",ROUND(O8/N8*100,1))</f>
        <v> </v>
      </c>
      <c r="Q8" s="171">
        <v>33</v>
      </c>
      <c r="R8" s="164">
        <v>0</v>
      </c>
      <c r="S8" s="189">
        <f aca="true" t="shared" si="1" ref="S8:S33">IF(Q8=""," ",ROUND(R8/Q8*100,1))</f>
        <v>0</v>
      </c>
    </row>
    <row r="9" spans="1:19" s="48" customFormat="1" ht="15" customHeight="1">
      <c r="A9" s="124">
        <v>19</v>
      </c>
      <c r="B9" s="30">
        <v>204</v>
      </c>
      <c r="C9" s="32" t="s">
        <v>71</v>
      </c>
      <c r="D9" s="9" t="s">
        <v>75</v>
      </c>
      <c r="E9" s="87">
        <v>36954</v>
      </c>
      <c r="F9" s="62" t="s">
        <v>145</v>
      </c>
      <c r="G9" s="88">
        <v>1</v>
      </c>
      <c r="H9" s="30">
        <v>1</v>
      </c>
      <c r="I9" s="163">
        <v>1</v>
      </c>
      <c r="J9" s="164">
        <v>0</v>
      </c>
      <c r="K9" s="164">
        <v>0</v>
      </c>
      <c r="L9" s="185">
        <v>0</v>
      </c>
      <c r="M9" s="171"/>
      <c r="N9" s="172"/>
      <c r="O9" s="164"/>
      <c r="P9" s="185" t="str">
        <f aca="true" t="shared" si="2" ref="P9:P33">IF(N9=""," ",ROUND(O9/N9*100,1))</f>
        <v> </v>
      </c>
      <c r="Q9" s="171">
        <v>91</v>
      </c>
      <c r="R9" s="164">
        <v>0</v>
      </c>
      <c r="S9" s="189">
        <f t="shared" si="1"/>
        <v>0</v>
      </c>
    </row>
    <row r="10" spans="1:19" s="48" customFormat="1" ht="15" customHeight="1">
      <c r="A10" s="124">
        <v>19</v>
      </c>
      <c r="B10" s="30">
        <v>205</v>
      </c>
      <c r="C10" s="32" t="s">
        <v>71</v>
      </c>
      <c r="D10" s="9" t="s">
        <v>79</v>
      </c>
      <c r="E10" s="89"/>
      <c r="F10" s="62"/>
      <c r="G10" s="88"/>
      <c r="H10" s="30"/>
      <c r="I10" s="163">
        <v>1</v>
      </c>
      <c r="J10" s="164">
        <v>1</v>
      </c>
      <c r="K10" s="164">
        <v>0</v>
      </c>
      <c r="L10" s="185">
        <f t="shared" si="0"/>
        <v>0</v>
      </c>
      <c r="M10" s="171"/>
      <c r="N10" s="172"/>
      <c r="O10" s="164"/>
      <c r="P10" s="185"/>
      <c r="Q10" s="171">
        <v>86</v>
      </c>
      <c r="R10" s="164">
        <v>0</v>
      </c>
      <c r="S10" s="189">
        <f t="shared" si="1"/>
        <v>0</v>
      </c>
    </row>
    <row r="11" spans="1:19" s="48" customFormat="1" ht="15" customHeight="1">
      <c r="A11" s="124">
        <v>19</v>
      </c>
      <c r="B11" s="30">
        <v>206</v>
      </c>
      <c r="C11" s="32" t="s">
        <v>71</v>
      </c>
      <c r="D11" s="9" t="s">
        <v>82</v>
      </c>
      <c r="E11" s="89"/>
      <c r="F11" s="62"/>
      <c r="G11" s="88"/>
      <c r="H11" s="30"/>
      <c r="I11" s="163">
        <v>1</v>
      </c>
      <c r="J11" s="164">
        <v>0</v>
      </c>
      <c r="K11" s="164">
        <v>0</v>
      </c>
      <c r="L11" s="185">
        <v>0</v>
      </c>
      <c r="M11" s="171"/>
      <c r="N11" s="172"/>
      <c r="O11" s="164"/>
      <c r="P11" s="185" t="str">
        <f t="shared" si="2"/>
        <v> </v>
      </c>
      <c r="Q11" s="171">
        <v>172</v>
      </c>
      <c r="R11" s="164">
        <v>6</v>
      </c>
      <c r="S11" s="189">
        <f t="shared" si="1"/>
        <v>3.5</v>
      </c>
    </row>
    <row r="12" spans="1:19" s="48" customFormat="1" ht="15" customHeight="1">
      <c r="A12" s="124">
        <v>19</v>
      </c>
      <c r="B12" s="30">
        <v>207</v>
      </c>
      <c r="C12" s="32" t="s">
        <v>71</v>
      </c>
      <c r="D12" s="9" t="s">
        <v>85</v>
      </c>
      <c r="E12" s="89"/>
      <c r="F12" s="62"/>
      <c r="G12" s="88"/>
      <c r="H12" s="30"/>
      <c r="I12" s="163">
        <v>1</v>
      </c>
      <c r="J12" s="164">
        <v>1</v>
      </c>
      <c r="K12" s="164">
        <v>0</v>
      </c>
      <c r="L12" s="185">
        <f t="shared" si="0"/>
        <v>0</v>
      </c>
      <c r="M12" s="171"/>
      <c r="N12" s="172"/>
      <c r="O12" s="164"/>
      <c r="P12" s="185" t="str">
        <f t="shared" si="2"/>
        <v> </v>
      </c>
      <c r="Q12" s="171">
        <v>100</v>
      </c>
      <c r="R12" s="164">
        <v>0</v>
      </c>
      <c r="S12" s="189">
        <f t="shared" si="1"/>
        <v>0</v>
      </c>
    </row>
    <row r="13" spans="1:19" s="48" customFormat="1" ht="30" customHeight="1">
      <c r="A13" s="124">
        <v>19</v>
      </c>
      <c r="B13" s="30">
        <v>208</v>
      </c>
      <c r="C13" s="32" t="s">
        <v>71</v>
      </c>
      <c r="D13" s="9" t="s">
        <v>88</v>
      </c>
      <c r="E13" s="87">
        <v>39138</v>
      </c>
      <c r="F13" s="62" t="s">
        <v>146</v>
      </c>
      <c r="G13" s="88">
        <v>2</v>
      </c>
      <c r="H13" s="30">
        <v>1</v>
      </c>
      <c r="I13" s="163">
        <v>1</v>
      </c>
      <c r="J13" s="164">
        <v>1</v>
      </c>
      <c r="K13" s="164">
        <v>0</v>
      </c>
      <c r="L13" s="185">
        <f t="shared" si="0"/>
        <v>0</v>
      </c>
      <c r="M13" s="171"/>
      <c r="N13" s="172"/>
      <c r="O13" s="164"/>
      <c r="P13" s="185" t="str">
        <f t="shared" si="2"/>
        <v> </v>
      </c>
      <c r="Q13" s="171">
        <v>110</v>
      </c>
      <c r="R13" s="164">
        <v>0</v>
      </c>
      <c r="S13" s="189">
        <f t="shared" si="1"/>
        <v>0</v>
      </c>
    </row>
    <row r="14" spans="1:19" s="48" customFormat="1" ht="15" customHeight="1">
      <c r="A14" s="124">
        <v>19</v>
      </c>
      <c r="B14" s="30">
        <v>209</v>
      </c>
      <c r="C14" s="32" t="s">
        <v>71</v>
      </c>
      <c r="D14" s="9" t="s">
        <v>91</v>
      </c>
      <c r="E14" s="89"/>
      <c r="F14" s="62"/>
      <c r="G14" s="88"/>
      <c r="H14" s="30"/>
      <c r="I14" s="163">
        <v>1</v>
      </c>
      <c r="J14" s="164">
        <v>1</v>
      </c>
      <c r="K14" s="164">
        <v>0</v>
      </c>
      <c r="L14" s="185">
        <f t="shared" si="0"/>
        <v>0</v>
      </c>
      <c r="M14" s="171"/>
      <c r="N14" s="172"/>
      <c r="O14" s="164"/>
      <c r="P14" s="185" t="str">
        <f t="shared" si="2"/>
        <v> </v>
      </c>
      <c r="Q14" s="171">
        <v>122</v>
      </c>
      <c r="R14" s="164">
        <v>0</v>
      </c>
      <c r="S14" s="189">
        <f t="shared" si="1"/>
        <v>0</v>
      </c>
    </row>
    <row r="15" spans="1:19" s="48" customFormat="1" ht="15" customHeight="1">
      <c r="A15" s="124">
        <v>19</v>
      </c>
      <c r="B15" s="30">
        <v>210</v>
      </c>
      <c r="C15" s="32" t="s">
        <v>71</v>
      </c>
      <c r="D15" s="9" t="s">
        <v>95</v>
      </c>
      <c r="E15" s="89"/>
      <c r="F15" s="62"/>
      <c r="G15" s="88"/>
      <c r="H15" s="30"/>
      <c r="I15" s="163">
        <v>1</v>
      </c>
      <c r="J15" s="164">
        <v>1</v>
      </c>
      <c r="K15" s="164">
        <v>0</v>
      </c>
      <c r="L15" s="185">
        <f t="shared" si="0"/>
        <v>0</v>
      </c>
      <c r="M15" s="171"/>
      <c r="N15" s="172"/>
      <c r="O15" s="164"/>
      <c r="P15" s="185" t="str">
        <f t="shared" si="2"/>
        <v> </v>
      </c>
      <c r="Q15" s="171">
        <v>136</v>
      </c>
      <c r="R15" s="164">
        <v>1</v>
      </c>
      <c r="S15" s="189">
        <f t="shared" si="1"/>
        <v>0.7</v>
      </c>
    </row>
    <row r="16" spans="1:19" s="48" customFormat="1" ht="15" customHeight="1">
      <c r="A16" s="124">
        <v>19</v>
      </c>
      <c r="B16" s="30">
        <v>211</v>
      </c>
      <c r="C16" s="32" t="s">
        <v>71</v>
      </c>
      <c r="D16" s="9" t="s">
        <v>98</v>
      </c>
      <c r="E16" s="89"/>
      <c r="F16" s="62"/>
      <c r="G16" s="88"/>
      <c r="H16" s="30"/>
      <c r="I16" s="163">
        <v>1</v>
      </c>
      <c r="J16" s="164">
        <v>1</v>
      </c>
      <c r="K16" s="164">
        <v>0</v>
      </c>
      <c r="L16" s="185">
        <f t="shared" si="0"/>
        <v>0</v>
      </c>
      <c r="M16" s="171"/>
      <c r="N16" s="172"/>
      <c r="O16" s="164"/>
      <c r="P16" s="185" t="str">
        <f t="shared" si="2"/>
        <v> </v>
      </c>
      <c r="Q16" s="171">
        <v>132</v>
      </c>
      <c r="R16" s="164">
        <v>1</v>
      </c>
      <c r="S16" s="189">
        <f t="shared" si="1"/>
        <v>0.8</v>
      </c>
    </row>
    <row r="17" spans="1:19" s="48" customFormat="1" ht="15" customHeight="1">
      <c r="A17" s="124">
        <v>19</v>
      </c>
      <c r="B17" s="30">
        <v>212</v>
      </c>
      <c r="C17" s="32" t="s">
        <v>71</v>
      </c>
      <c r="D17" s="9" t="s">
        <v>100</v>
      </c>
      <c r="E17" s="89"/>
      <c r="F17" s="62"/>
      <c r="G17" s="88"/>
      <c r="H17" s="30"/>
      <c r="I17" s="163">
        <v>1</v>
      </c>
      <c r="J17" s="164">
        <v>1</v>
      </c>
      <c r="K17" s="164">
        <v>0</v>
      </c>
      <c r="L17" s="185">
        <f t="shared" si="0"/>
        <v>0</v>
      </c>
      <c r="M17" s="171"/>
      <c r="N17" s="172"/>
      <c r="O17" s="164"/>
      <c r="P17" s="185" t="str">
        <f t="shared" si="2"/>
        <v> </v>
      </c>
      <c r="Q17" s="171">
        <v>111</v>
      </c>
      <c r="R17" s="164">
        <v>1</v>
      </c>
      <c r="S17" s="189">
        <f t="shared" si="1"/>
        <v>0.9</v>
      </c>
    </row>
    <row r="18" spans="1:19" s="48" customFormat="1" ht="15" customHeight="1">
      <c r="A18" s="124">
        <v>19</v>
      </c>
      <c r="B18" s="30">
        <v>213</v>
      </c>
      <c r="C18" s="32" t="s">
        <v>71</v>
      </c>
      <c r="D18" s="9" t="s">
        <v>102</v>
      </c>
      <c r="E18" s="89"/>
      <c r="F18" s="62"/>
      <c r="G18" s="88"/>
      <c r="H18" s="30"/>
      <c r="I18" s="163">
        <v>1</v>
      </c>
      <c r="J18" s="164">
        <v>1</v>
      </c>
      <c r="K18" s="164">
        <v>0</v>
      </c>
      <c r="L18" s="185">
        <f t="shared" si="0"/>
        <v>0</v>
      </c>
      <c r="M18" s="171"/>
      <c r="N18" s="172"/>
      <c r="O18" s="164"/>
      <c r="P18" s="185" t="str">
        <f t="shared" si="2"/>
        <v> </v>
      </c>
      <c r="Q18" s="171">
        <v>100</v>
      </c>
      <c r="R18" s="164">
        <v>1</v>
      </c>
      <c r="S18" s="189">
        <f t="shared" si="1"/>
        <v>1</v>
      </c>
    </row>
    <row r="19" spans="1:19" s="48" customFormat="1" ht="15" customHeight="1">
      <c r="A19" s="124">
        <v>19</v>
      </c>
      <c r="B19" s="30">
        <v>214</v>
      </c>
      <c r="C19" s="32" t="s">
        <v>71</v>
      </c>
      <c r="D19" s="9" t="s">
        <v>105</v>
      </c>
      <c r="E19" s="89"/>
      <c r="F19" s="62"/>
      <c r="G19" s="88"/>
      <c r="H19" s="30"/>
      <c r="I19" s="163">
        <v>1</v>
      </c>
      <c r="J19" s="164">
        <v>1</v>
      </c>
      <c r="K19" s="164">
        <v>0</v>
      </c>
      <c r="L19" s="185">
        <f t="shared" si="0"/>
        <v>0</v>
      </c>
      <c r="M19" s="171"/>
      <c r="N19" s="172"/>
      <c r="O19" s="164"/>
      <c r="P19" s="185" t="str">
        <f t="shared" si="2"/>
        <v> </v>
      </c>
      <c r="Q19" s="171">
        <v>60</v>
      </c>
      <c r="R19" s="164">
        <v>2</v>
      </c>
      <c r="S19" s="189">
        <f t="shared" si="1"/>
        <v>3.3</v>
      </c>
    </row>
    <row r="20" spans="1:19" s="48" customFormat="1" ht="15" customHeight="1">
      <c r="A20" s="124">
        <v>19</v>
      </c>
      <c r="B20" s="30">
        <v>346</v>
      </c>
      <c r="C20" s="32" t="s">
        <v>71</v>
      </c>
      <c r="D20" s="9" t="s">
        <v>108</v>
      </c>
      <c r="E20" s="89"/>
      <c r="F20" s="62"/>
      <c r="G20" s="88"/>
      <c r="H20" s="30"/>
      <c r="I20" s="163"/>
      <c r="J20" s="164"/>
      <c r="K20" s="164"/>
      <c r="L20" s="185" t="str">
        <f t="shared" si="0"/>
        <v> </v>
      </c>
      <c r="M20" s="171">
        <v>1</v>
      </c>
      <c r="N20" s="164">
        <v>0</v>
      </c>
      <c r="O20" s="164">
        <v>0</v>
      </c>
      <c r="P20" s="185">
        <v>0</v>
      </c>
      <c r="Q20" s="171">
        <v>53</v>
      </c>
      <c r="R20" s="164">
        <v>0</v>
      </c>
      <c r="S20" s="189">
        <f t="shared" si="1"/>
        <v>0</v>
      </c>
    </row>
    <row r="21" spans="1:19" s="48" customFormat="1" ht="15" customHeight="1">
      <c r="A21" s="124">
        <v>19</v>
      </c>
      <c r="B21" s="30">
        <v>368</v>
      </c>
      <c r="C21" s="32" t="s">
        <v>71</v>
      </c>
      <c r="D21" s="9" t="s">
        <v>111</v>
      </c>
      <c r="E21" s="89"/>
      <c r="F21" s="62"/>
      <c r="G21" s="88"/>
      <c r="H21" s="30"/>
      <c r="I21" s="163"/>
      <c r="J21" s="164"/>
      <c r="K21" s="164"/>
      <c r="L21" s="185" t="str">
        <f t="shared" si="0"/>
        <v> </v>
      </c>
      <c r="M21" s="171">
        <v>1</v>
      </c>
      <c r="N21" s="164">
        <v>0</v>
      </c>
      <c r="O21" s="164">
        <v>0</v>
      </c>
      <c r="P21" s="185">
        <v>0</v>
      </c>
      <c r="Q21" s="171">
        <v>21</v>
      </c>
      <c r="R21" s="164">
        <v>0</v>
      </c>
      <c r="S21" s="189">
        <f t="shared" si="1"/>
        <v>0</v>
      </c>
    </row>
    <row r="22" spans="1:19" s="48" customFormat="1" ht="15" customHeight="1">
      <c r="A22" s="124">
        <v>19</v>
      </c>
      <c r="B22" s="30">
        <v>364</v>
      </c>
      <c r="C22" s="32" t="s">
        <v>71</v>
      </c>
      <c r="D22" s="9" t="s">
        <v>113</v>
      </c>
      <c r="E22" s="89"/>
      <c r="F22" s="62"/>
      <c r="G22" s="88"/>
      <c r="H22" s="30"/>
      <c r="I22" s="163"/>
      <c r="J22" s="164"/>
      <c r="K22" s="164"/>
      <c r="L22" s="185" t="str">
        <f t="shared" si="0"/>
        <v> </v>
      </c>
      <c r="M22" s="171">
        <v>1</v>
      </c>
      <c r="N22" s="164">
        <v>0</v>
      </c>
      <c r="O22" s="164">
        <v>0</v>
      </c>
      <c r="P22" s="185">
        <v>0</v>
      </c>
      <c r="Q22" s="171">
        <v>35</v>
      </c>
      <c r="R22" s="164">
        <v>2</v>
      </c>
      <c r="S22" s="189">
        <f t="shared" si="1"/>
        <v>5.7</v>
      </c>
    </row>
    <row r="23" spans="1:19" s="48" customFormat="1" ht="15" customHeight="1">
      <c r="A23" s="124">
        <v>19</v>
      </c>
      <c r="B23" s="30">
        <v>365</v>
      </c>
      <c r="C23" s="32" t="s">
        <v>71</v>
      </c>
      <c r="D23" s="9" t="s">
        <v>116</v>
      </c>
      <c r="E23" s="89"/>
      <c r="F23" s="62"/>
      <c r="G23" s="88"/>
      <c r="H23" s="30"/>
      <c r="I23" s="163"/>
      <c r="J23" s="164"/>
      <c r="K23" s="164"/>
      <c r="L23" s="185" t="str">
        <f t="shared" si="0"/>
        <v> </v>
      </c>
      <c r="M23" s="171">
        <v>1</v>
      </c>
      <c r="N23" s="164">
        <v>0</v>
      </c>
      <c r="O23" s="164">
        <v>0</v>
      </c>
      <c r="P23" s="185">
        <v>0</v>
      </c>
      <c r="Q23" s="171">
        <v>127</v>
      </c>
      <c r="R23" s="164">
        <v>0</v>
      </c>
      <c r="S23" s="189">
        <f t="shared" si="1"/>
        <v>0</v>
      </c>
    </row>
    <row r="24" spans="1:19" s="48" customFormat="1" ht="15" customHeight="1">
      <c r="A24" s="124">
        <v>19</v>
      </c>
      <c r="B24" s="30">
        <v>366</v>
      </c>
      <c r="C24" s="32" t="s">
        <v>71</v>
      </c>
      <c r="D24" s="9" t="s">
        <v>119</v>
      </c>
      <c r="E24" s="89"/>
      <c r="F24" s="62"/>
      <c r="G24" s="88"/>
      <c r="H24" s="30"/>
      <c r="I24" s="163"/>
      <c r="J24" s="164"/>
      <c r="K24" s="164"/>
      <c r="L24" s="185" t="str">
        <f t="shared" si="0"/>
        <v> </v>
      </c>
      <c r="M24" s="171">
        <v>1</v>
      </c>
      <c r="N24" s="164">
        <v>0</v>
      </c>
      <c r="O24" s="164">
        <v>0</v>
      </c>
      <c r="P24" s="185">
        <v>0</v>
      </c>
      <c r="Q24" s="171">
        <v>25</v>
      </c>
      <c r="R24" s="164">
        <v>0</v>
      </c>
      <c r="S24" s="189">
        <f t="shared" si="1"/>
        <v>0</v>
      </c>
    </row>
    <row r="25" spans="1:19" s="48" customFormat="1" ht="15" customHeight="1">
      <c r="A25" s="124">
        <v>19</v>
      </c>
      <c r="B25" s="30">
        <v>384</v>
      </c>
      <c r="C25" s="32" t="s">
        <v>71</v>
      </c>
      <c r="D25" s="9" t="s">
        <v>122</v>
      </c>
      <c r="E25" s="89"/>
      <c r="F25" s="62"/>
      <c r="G25" s="88"/>
      <c r="H25" s="30"/>
      <c r="I25" s="163"/>
      <c r="J25" s="164"/>
      <c r="K25" s="164"/>
      <c r="L25" s="185" t="str">
        <f t="shared" si="0"/>
        <v> </v>
      </c>
      <c r="M25" s="171">
        <v>1</v>
      </c>
      <c r="N25" s="164">
        <v>0</v>
      </c>
      <c r="O25" s="164">
        <v>0</v>
      </c>
      <c r="P25" s="185">
        <v>0</v>
      </c>
      <c r="Q25" s="171">
        <v>12</v>
      </c>
      <c r="R25" s="164">
        <v>0</v>
      </c>
      <c r="S25" s="189">
        <f t="shared" si="1"/>
        <v>0</v>
      </c>
    </row>
    <row r="26" spans="1:19" s="48" customFormat="1" ht="15" customHeight="1">
      <c r="A26" s="124">
        <v>19</v>
      </c>
      <c r="B26" s="30">
        <v>422</v>
      </c>
      <c r="C26" s="32" t="s">
        <v>71</v>
      </c>
      <c r="D26" s="9" t="s">
        <v>124</v>
      </c>
      <c r="E26" s="89"/>
      <c r="F26" s="62"/>
      <c r="G26" s="88"/>
      <c r="H26" s="30"/>
      <c r="I26" s="163"/>
      <c r="J26" s="164"/>
      <c r="K26" s="164"/>
      <c r="L26" s="185" t="str">
        <f t="shared" si="0"/>
        <v> </v>
      </c>
      <c r="M26" s="171">
        <v>1</v>
      </c>
      <c r="N26" s="164">
        <v>0</v>
      </c>
      <c r="O26" s="164">
        <v>0</v>
      </c>
      <c r="P26" s="185">
        <v>0</v>
      </c>
      <c r="Q26" s="171">
        <v>27</v>
      </c>
      <c r="R26" s="164">
        <v>0</v>
      </c>
      <c r="S26" s="189">
        <f t="shared" si="1"/>
        <v>0</v>
      </c>
    </row>
    <row r="27" spans="1:19" s="48" customFormat="1" ht="15" customHeight="1">
      <c r="A27" s="124">
        <v>19</v>
      </c>
      <c r="B27" s="30">
        <v>423</v>
      </c>
      <c r="C27" s="32" t="s">
        <v>71</v>
      </c>
      <c r="D27" s="9" t="s">
        <v>125</v>
      </c>
      <c r="E27" s="89"/>
      <c r="F27" s="62"/>
      <c r="G27" s="88"/>
      <c r="H27" s="30"/>
      <c r="I27" s="163"/>
      <c r="J27" s="164"/>
      <c r="K27" s="164"/>
      <c r="L27" s="185" t="str">
        <f t="shared" si="0"/>
        <v> </v>
      </c>
      <c r="M27" s="171">
        <v>1</v>
      </c>
      <c r="N27" s="164">
        <v>0</v>
      </c>
      <c r="O27" s="164">
        <v>0</v>
      </c>
      <c r="P27" s="185">
        <v>0</v>
      </c>
      <c r="Q27" s="171">
        <v>5</v>
      </c>
      <c r="R27" s="164">
        <v>0</v>
      </c>
      <c r="S27" s="189">
        <f t="shared" si="1"/>
        <v>0</v>
      </c>
    </row>
    <row r="28" spans="1:19" s="48" customFormat="1" ht="15" customHeight="1">
      <c r="A28" s="124">
        <v>19</v>
      </c>
      <c r="B28" s="30">
        <v>424</v>
      </c>
      <c r="C28" s="32" t="s">
        <v>71</v>
      </c>
      <c r="D28" s="9" t="s">
        <v>127</v>
      </c>
      <c r="E28" s="89"/>
      <c r="F28" s="62"/>
      <c r="G28" s="88"/>
      <c r="H28" s="30"/>
      <c r="I28" s="163"/>
      <c r="J28" s="164"/>
      <c r="K28" s="164"/>
      <c r="L28" s="185" t="str">
        <f t="shared" si="0"/>
        <v> </v>
      </c>
      <c r="M28" s="171">
        <v>1</v>
      </c>
      <c r="N28" s="164">
        <v>0</v>
      </c>
      <c r="O28" s="164">
        <v>0</v>
      </c>
      <c r="P28" s="185">
        <v>0</v>
      </c>
      <c r="Q28" s="171">
        <v>4</v>
      </c>
      <c r="R28" s="164">
        <v>0</v>
      </c>
      <c r="S28" s="189">
        <f t="shared" si="1"/>
        <v>0</v>
      </c>
    </row>
    <row r="29" spans="1:19" s="48" customFormat="1" ht="15" customHeight="1">
      <c r="A29" s="124">
        <v>19</v>
      </c>
      <c r="B29" s="30">
        <v>425</v>
      </c>
      <c r="C29" s="32" t="s">
        <v>71</v>
      </c>
      <c r="D29" s="9" t="s">
        <v>131</v>
      </c>
      <c r="E29" s="89"/>
      <c r="F29" s="62"/>
      <c r="G29" s="88"/>
      <c r="H29" s="30"/>
      <c r="I29" s="163"/>
      <c r="J29" s="164"/>
      <c r="K29" s="164"/>
      <c r="L29" s="185" t="str">
        <f t="shared" si="0"/>
        <v> </v>
      </c>
      <c r="M29" s="171">
        <v>1</v>
      </c>
      <c r="N29" s="172">
        <v>1</v>
      </c>
      <c r="O29" s="164">
        <v>0</v>
      </c>
      <c r="P29" s="185">
        <f t="shared" si="2"/>
        <v>0</v>
      </c>
      <c r="Q29" s="171">
        <v>4</v>
      </c>
      <c r="R29" s="164">
        <v>0</v>
      </c>
      <c r="S29" s="189">
        <f t="shared" si="1"/>
        <v>0</v>
      </c>
    </row>
    <row r="30" spans="1:19" s="48" customFormat="1" ht="15" customHeight="1">
      <c r="A30" s="124">
        <v>19</v>
      </c>
      <c r="B30" s="30">
        <v>429</v>
      </c>
      <c r="C30" s="32" t="s">
        <v>71</v>
      </c>
      <c r="D30" s="9" t="s">
        <v>133</v>
      </c>
      <c r="E30" s="89"/>
      <c r="F30" s="62"/>
      <c r="G30" s="88"/>
      <c r="H30" s="30"/>
      <c r="I30" s="163"/>
      <c r="J30" s="164"/>
      <c r="K30" s="164"/>
      <c r="L30" s="185" t="str">
        <f t="shared" si="0"/>
        <v> </v>
      </c>
      <c r="M30" s="171">
        <v>1</v>
      </c>
      <c r="N30" s="164">
        <v>0</v>
      </c>
      <c r="O30" s="164">
        <v>0</v>
      </c>
      <c r="P30" s="185">
        <v>0</v>
      </c>
      <c r="Q30" s="171">
        <v>2</v>
      </c>
      <c r="R30" s="164">
        <v>0</v>
      </c>
      <c r="S30" s="189">
        <f t="shared" si="1"/>
        <v>0</v>
      </c>
    </row>
    <row r="31" spans="1:19" s="48" customFormat="1" ht="30" customHeight="1">
      <c r="A31" s="124">
        <v>19</v>
      </c>
      <c r="B31" s="30">
        <v>430</v>
      </c>
      <c r="C31" s="24" t="s">
        <v>71</v>
      </c>
      <c r="D31" s="35" t="s">
        <v>134</v>
      </c>
      <c r="E31" s="90"/>
      <c r="F31" s="62"/>
      <c r="G31" s="158"/>
      <c r="H31" s="159"/>
      <c r="I31" s="163"/>
      <c r="J31" s="164"/>
      <c r="K31" s="164"/>
      <c r="L31" s="185" t="str">
        <f t="shared" si="0"/>
        <v> </v>
      </c>
      <c r="M31" s="171">
        <v>1</v>
      </c>
      <c r="N31" s="164">
        <v>0</v>
      </c>
      <c r="O31" s="164">
        <v>0</v>
      </c>
      <c r="P31" s="185">
        <v>0</v>
      </c>
      <c r="Q31" s="177">
        <v>71</v>
      </c>
      <c r="R31" s="178">
        <v>1</v>
      </c>
      <c r="S31" s="189">
        <f t="shared" si="1"/>
        <v>1.4</v>
      </c>
    </row>
    <row r="32" spans="1:19" s="48" customFormat="1" ht="15" customHeight="1">
      <c r="A32" s="124">
        <v>19</v>
      </c>
      <c r="B32" s="30">
        <v>442</v>
      </c>
      <c r="C32" s="19" t="s">
        <v>71</v>
      </c>
      <c r="D32" s="91" t="s">
        <v>135</v>
      </c>
      <c r="E32" s="89"/>
      <c r="F32" s="92"/>
      <c r="G32" s="88"/>
      <c r="H32" s="30"/>
      <c r="I32" s="165"/>
      <c r="J32" s="166"/>
      <c r="K32" s="166"/>
      <c r="L32" s="186"/>
      <c r="M32" s="173">
        <v>1</v>
      </c>
      <c r="N32" s="164">
        <v>0</v>
      </c>
      <c r="O32" s="164">
        <v>0</v>
      </c>
      <c r="P32" s="185">
        <v>0</v>
      </c>
      <c r="Q32" s="172">
        <v>8</v>
      </c>
      <c r="R32" s="172">
        <v>0</v>
      </c>
      <c r="S32" s="189">
        <f t="shared" si="1"/>
        <v>0</v>
      </c>
    </row>
    <row r="33" spans="1:19" s="48" customFormat="1" ht="15" customHeight="1" thickBot="1">
      <c r="A33" s="125">
        <v>19</v>
      </c>
      <c r="B33" s="126">
        <v>443</v>
      </c>
      <c r="C33" s="37" t="s">
        <v>71</v>
      </c>
      <c r="D33" s="38" t="s">
        <v>147</v>
      </c>
      <c r="E33" s="93"/>
      <c r="F33" s="94"/>
      <c r="G33" s="160"/>
      <c r="H33" s="161"/>
      <c r="I33" s="167"/>
      <c r="J33" s="168"/>
      <c r="K33" s="168"/>
      <c r="L33" s="187"/>
      <c r="M33" s="174">
        <v>1</v>
      </c>
      <c r="N33" s="175">
        <v>1</v>
      </c>
      <c r="O33" s="164">
        <v>0</v>
      </c>
      <c r="P33" s="185">
        <f t="shared" si="2"/>
        <v>0</v>
      </c>
      <c r="Q33" s="179">
        <v>8</v>
      </c>
      <c r="R33" s="180">
        <v>0</v>
      </c>
      <c r="S33" s="190">
        <f t="shared" si="1"/>
        <v>0</v>
      </c>
    </row>
    <row r="34" spans="1:19" s="48" customFormat="1" ht="18" customHeight="1" thickBot="1">
      <c r="A34" s="127"/>
      <c r="B34" s="128"/>
      <c r="C34" s="249" t="s">
        <v>5</v>
      </c>
      <c r="D34" s="249"/>
      <c r="E34" s="96"/>
      <c r="F34" s="156">
        <f>COUNTA(F7:F31)</f>
        <v>2</v>
      </c>
      <c r="G34" s="157"/>
      <c r="H34" s="149">
        <f>SUM(H7:H33)</f>
        <v>2</v>
      </c>
      <c r="I34" s="169">
        <f>COUNTA(I7:I33)</f>
        <v>13</v>
      </c>
      <c r="J34" s="170">
        <f>SUM(J7:J33)</f>
        <v>12</v>
      </c>
      <c r="K34" s="170">
        <f>SUM(K7:K33)</f>
        <v>0</v>
      </c>
      <c r="L34" s="188">
        <f>IF(J34=""," ",ROUND(K34/J34*100,1))</f>
        <v>0</v>
      </c>
      <c r="M34" s="176">
        <f>COUNTA(M7:M33)</f>
        <v>14</v>
      </c>
      <c r="N34" s="170">
        <f>SUM(N7:N33)</f>
        <v>2</v>
      </c>
      <c r="O34" s="170">
        <f>SUM(O7:O31)</f>
        <v>0</v>
      </c>
      <c r="P34" s="188">
        <f>IF(N34=""," ",ROUND(O34/N34*100,1))</f>
        <v>0</v>
      </c>
      <c r="Q34" s="181">
        <f>SUM(Q7:Q33)</f>
        <v>2177</v>
      </c>
      <c r="R34" s="182">
        <f>SUM(R7:R33)</f>
        <v>34</v>
      </c>
      <c r="S34" s="191">
        <f>IF(Q34=""," ",ROUND(R34/Q34*100,1))</f>
        <v>1.6</v>
      </c>
    </row>
  </sheetData>
  <sheetProtection/>
  <mergeCells count="20">
    <mergeCell ref="L5:L6"/>
    <mergeCell ref="C34:D34"/>
    <mergeCell ref="Q5:Q6"/>
    <mergeCell ref="M5:M6"/>
    <mergeCell ref="P5:P6"/>
    <mergeCell ref="G5:G6"/>
    <mergeCell ref="I5:I6"/>
    <mergeCell ref="J5:J6"/>
    <mergeCell ref="E5:E6"/>
    <mergeCell ref="F5:F6"/>
    <mergeCell ref="A4:A6"/>
    <mergeCell ref="B4:B6"/>
    <mergeCell ref="C4:C6"/>
    <mergeCell ref="D4:D6"/>
    <mergeCell ref="Q2:S2"/>
    <mergeCell ref="E4:H4"/>
    <mergeCell ref="I4:S4"/>
    <mergeCell ref="H5:H6"/>
    <mergeCell ref="N5:N6"/>
    <mergeCell ref="S5:S6"/>
  </mergeCells>
  <printOptions horizontalCentered="1"/>
  <pageMargins left="0.3937007874015748" right="0.3937007874015748" top="0.5905511811023623" bottom="0.5905511811023623" header="0.5118110236220472" footer="0.31496062992125984"/>
  <pageSetup firstPageNumber="132" useFirstPageNumber="1"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7.625" style="1" customWidth="1"/>
    <col min="4" max="4" width="10.625" style="1" customWidth="1"/>
    <col min="5" max="5" width="5.625" style="1" customWidth="1"/>
    <col min="6" max="6" width="10.75390625" style="1" customWidth="1"/>
    <col min="7" max="7" width="5.625" style="1" customWidth="1"/>
    <col min="8" max="10" width="6.125" style="1" customWidth="1"/>
    <col min="11" max="12" width="5.625" style="1" customWidth="1"/>
    <col min="13" max="15" width="6.125" style="1" customWidth="1"/>
    <col min="16" max="17" width="5.625" style="1" customWidth="1"/>
    <col min="18" max="20" width="6.125" style="1" customWidth="1"/>
    <col min="21" max="21" width="5.625" style="1" customWidth="1"/>
    <col min="22" max="23" width="6.125" style="1" customWidth="1"/>
    <col min="24" max="24" width="5.625" style="1" customWidth="1"/>
    <col min="25" max="26" width="6.125" style="1" customWidth="1"/>
    <col min="27" max="27" width="5.625" style="1" customWidth="1"/>
    <col min="28" max="16384" width="9.00390625" style="1" customWidth="1"/>
  </cols>
  <sheetData>
    <row r="1" spans="1:2" ht="13.5" thickBot="1">
      <c r="A1" s="97" t="s">
        <v>36</v>
      </c>
      <c r="B1" s="97"/>
    </row>
    <row r="2" spans="1:27" ht="21" customHeight="1" thickBot="1">
      <c r="A2" s="15" t="s">
        <v>16</v>
      </c>
      <c r="B2" s="98"/>
      <c r="X2" s="244" t="s">
        <v>71</v>
      </c>
      <c r="Y2" s="275"/>
      <c r="Z2" s="275"/>
      <c r="AA2" s="245"/>
    </row>
    <row r="3" ht="11.25" customHeight="1" thickBot="1"/>
    <row r="4" spans="5:26" s="47" customFormat="1" ht="15.75" customHeight="1" thickBot="1">
      <c r="E4" s="305" t="s">
        <v>215</v>
      </c>
      <c r="F4" s="249"/>
      <c r="G4" s="249"/>
      <c r="H4" s="123">
        <v>1</v>
      </c>
      <c r="I4" s="334">
        <v>40269</v>
      </c>
      <c r="J4" s="334"/>
      <c r="K4" s="334"/>
      <c r="L4" s="123">
        <v>2</v>
      </c>
      <c r="M4" s="334">
        <v>40299</v>
      </c>
      <c r="N4" s="334"/>
      <c r="O4" s="334"/>
      <c r="P4" s="123">
        <v>3</v>
      </c>
      <c r="Q4" s="334" t="s">
        <v>65</v>
      </c>
      <c r="R4" s="334"/>
      <c r="S4" s="334"/>
      <c r="T4" s="335"/>
      <c r="U4" s="99"/>
      <c r="V4" s="99"/>
      <c r="W4" s="99"/>
      <c r="X4" s="99"/>
      <c r="Y4" s="99"/>
      <c r="Z4" s="48"/>
    </row>
    <row r="5" spans="1:27" ht="9.75" customHeight="1" thickBot="1">
      <c r="A5" s="14"/>
      <c r="B5" s="100"/>
      <c r="C5" s="100"/>
      <c r="D5" s="100"/>
      <c r="E5" s="100"/>
      <c r="F5" s="101"/>
      <c r="G5" s="101"/>
      <c r="H5" s="100"/>
      <c r="I5" s="102"/>
      <c r="J5" s="103"/>
      <c r="K5" s="103"/>
      <c r="L5" s="101"/>
      <c r="M5" s="101"/>
      <c r="N5" s="101"/>
      <c r="O5" s="100"/>
      <c r="P5" s="100"/>
      <c r="Q5" s="101"/>
      <c r="R5" s="101"/>
      <c r="S5" s="104"/>
      <c r="T5" s="103"/>
      <c r="U5" s="103"/>
      <c r="V5" s="100"/>
      <c r="W5" s="100"/>
      <c r="X5" s="103"/>
      <c r="Y5" s="103"/>
      <c r="Z5" s="103"/>
      <c r="AA5" s="14"/>
    </row>
    <row r="6" spans="1:27" s="48" customFormat="1" ht="16.5" customHeight="1" thickBot="1">
      <c r="A6" s="47"/>
      <c r="B6" s="105"/>
      <c r="C6" s="105"/>
      <c r="D6" s="105"/>
      <c r="E6" s="305" t="s">
        <v>21</v>
      </c>
      <c r="F6" s="249"/>
      <c r="G6" s="306"/>
      <c r="H6" s="106">
        <v>1</v>
      </c>
      <c r="I6" s="95"/>
      <c r="J6" s="95"/>
      <c r="K6" s="95"/>
      <c r="L6" s="302" t="s">
        <v>21</v>
      </c>
      <c r="M6" s="303"/>
      <c r="N6" s="304"/>
      <c r="O6" s="106">
        <v>1</v>
      </c>
      <c r="P6" s="105"/>
      <c r="Q6" s="302" t="s">
        <v>21</v>
      </c>
      <c r="R6" s="303"/>
      <c r="S6" s="304"/>
      <c r="T6" s="106">
        <v>1</v>
      </c>
      <c r="U6" s="103"/>
      <c r="V6" s="305" t="s">
        <v>21</v>
      </c>
      <c r="W6" s="249"/>
      <c r="X6" s="306"/>
      <c r="Y6" s="106">
        <v>1</v>
      </c>
      <c r="Z6" s="103"/>
      <c r="AA6" s="47"/>
    </row>
    <row r="7" spans="1:27" ht="27.75" customHeight="1">
      <c r="A7" s="328" t="s">
        <v>27</v>
      </c>
      <c r="B7" s="260" t="s">
        <v>207</v>
      </c>
      <c r="C7" s="328" t="s">
        <v>0</v>
      </c>
      <c r="D7" s="331" t="s">
        <v>18</v>
      </c>
      <c r="E7" s="246" t="s">
        <v>39</v>
      </c>
      <c r="F7" s="247"/>
      <c r="G7" s="247"/>
      <c r="H7" s="247"/>
      <c r="I7" s="247"/>
      <c r="J7" s="247"/>
      <c r="K7" s="248"/>
      <c r="L7" s="246" t="s">
        <v>47</v>
      </c>
      <c r="M7" s="247"/>
      <c r="N7" s="247"/>
      <c r="O7" s="247"/>
      <c r="P7" s="248"/>
      <c r="Q7" s="246" t="s">
        <v>48</v>
      </c>
      <c r="R7" s="247"/>
      <c r="S7" s="247"/>
      <c r="T7" s="247"/>
      <c r="U7" s="248"/>
      <c r="V7" s="283" t="s">
        <v>46</v>
      </c>
      <c r="W7" s="284"/>
      <c r="X7" s="284"/>
      <c r="Y7" s="284"/>
      <c r="Z7" s="284"/>
      <c r="AA7" s="285"/>
    </row>
    <row r="8" spans="1:27" ht="13.5" customHeight="1">
      <c r="A8" s="329"/>
      <c r="B8" s="261"/>
      <c r="C8" s="329"/>
      <c r="D8" s="332"/>
      <c r="E8" s="337" t="s">
        <v>40</v>
      </c>
      <c r="F8" s="324" t="s">
        <v>41</v>
      </c>
      <c r="G8" s="307" t="s">
        <v>2</v>
      </c>
      <c r="H8" s="107"/>
      <c r="I8" s="310" t="s">
        <v>1</v>
      </c>
      <c r="J8" s="107"/>
      <c r="K8" s="290" t="s">
        <v>49</v>
      </c>
      <c r="L8" s="307" t="s">
        <v>2</v>
      </c>
      <c r="M8" s="107"/>
      <c r="N8" s="310" t="s">
        <v>1</v>
      </c>
      <c r="O8" s="107"/>
      <c r="P8" s="290" t="s">
        <v>49</v>
      </c>
      <c r="Q8" s="307" t="s">
        <v>70</v>
      </c>
      <c r="R8" s="107"/>
      <c r="S8" s="310" t="s">
        <v>1</v>
      </c>
      <c r="T8" s="107"/>
      <c r="U8" s="290" t="s">
        <v>49</v>
      </c>
      <c r="V8" s="321" t="s">
        <v>10</v>
      </c>
      <c r="W8" s="107"/>
      <c r="X8" s="292" t="s">
        <v>42</v>
      </c>
      <c r="Y8" s="315" t="s">
        <v>11</v>
      </c>
      <c r="Z8" s="316"/>
      <c r="AA8" s="317"/>
    </row>
    <row r="9" spans="1:27" ht="13.5" customHeight="1">
      <c r="A9" s="329"/>
      <c r="B9" s="261"/>
      <c r="C9" s="329"/>
      <c r="D9" s="332"/>
      <c r="E9" s="338"/>
      <c r="F9" s="325"/>
      <c r="G9" s="308"/>
      <c r="H9" s="108" t="s">
        <v>216</v>
      </c>
      <c r="I9" s="311"/>
      <c r="J9" s="108" t="s">
        <v>216</v>
      </c>
      <c r="K9" s="318"/>
      <c r="L9" s="308"/>
      <c r="M9" s="108" t="s">
        <v>216</v>
      </c>
      <c r="N9" s="311"/>
      <c r="O9" s="108" t="s">
        <v>216</v>
      </c>
      <c r="P9" s="318"/>
      <c r="Q9" s="308"/>
      <c r="R9" s="108" t="s">
        <v>216</v>
      </c>
      <c r="S9" s="311"/>
      <c r="T9" s="108" t="s">
        <v>216</v>
      </c>
      <c r="U9" s="318"/>
      <c r="V9" s="322"/>
      <c r="W9" s="108" t="s">
        <v>216</v>
      </c>
      <c r="X9" s="293"/>
      <c r="Y9" s="313" t="s">
        <v>43</v>
      </c>
      <c r="Z9" s="109"/>
      <c r="AA9" s="290" t="s">
        <v>42</v>
      </c>
    </row>
    <row r="10" spans="1:27" ht="54" customHeight="1">
      <c r="A10" s="330"/>
      <c r="B10" s="262"/>
      <c r="C10" s="330"/>
      <c r="D10" s="333"/>
      <c r="E10" s="339"/>
      <c r="F10" s="326"/>
      <c r="G10" s="309"/>
      <c r="H10" s="110" t="s">
        <v>44</v>
      </c>
      <c r="I10" s="312"/>
      <c r="J10" s="110" t="s">
        <v>69</v>
      </c>
      <c r="K10" s="319"/>
      <c r="L10" s="309"/>
      <c r="M10" s="110" t="s">
        <v>44</v>
      </c>
      <c r="N10" s="312"/>
      <c r="O10" s="110" t="s">
        <v>69</v>
      </c>
      <c r="P10" s="319"/>
      <c r="Q10" s="309"/>
      <c r="R10" s="110" t="s">
        <v>44</v>
      </c>
      <c r="S10" s="312"/>
      <c r="T10" s="110" t="s">
        <v>69</v>
      </c>
      <c r="U10" s="319"/>
      <c r="V10" s="323"/>
      <c r="W10" s="110" t="s">
        <v>45</v>
      </c>
      <c r="X10" s="320"/>
      <c r="Y10" s="314"/>
      <c r="Z10" s="111" t="s">
        <v>177</v>
      </c>
      <c r="AA10" s="291"/>
    </row>
    <row r="11" spans="1:36" s="48" customFormat="1" ht="15" customHeight="1">
      <c r="A11" s="124">
        <v>19</v>
      </c>
      <c r="B11" s="30">
        <v>201</v>
      </c>
      <c r="C11" s="24" t="s">
        <v>71</v>
      </c>
      <c r="D11" s="8" t="s">
        <v>72</v>
      </c>
      <c r="E11" s="124">
        <v>30</v>
      </c>
      <c r="F11" s="112" t="s">
        <v>149</v>
      </c>
      <c r="G11" s="172">
        <v>88</v>
      </c>
      <c r="H11" s="172">
        <v>45</v>
      </c>
      <c r="I11" s="172">
        <v>994</v>
      </c>
      <c r="J11" s="172">
        <v>217</v>
      </c>
      <c r="K11" s="189">
        <f>IF(G11=""," ",ROUND(J11/I11*100,1))</f>
        <v>21.8</v>
      </c>
      <c r="L11" s="209">
        <v>30</v>
      </c>
      <c r="M11" s="172">
        <v>20</v>
      </c>
      <c r="N11" s="172">
        <v>480</v>
      </c>
      <c r="O11" s="172">
        <v>73</v>
      </c>
      <c r="P11" s="189">
        <f>IF(L11=""," ",ROUND(O11/N11*100,1))</f>
        <v>15.2</v>
      </c>
      <c r="Q11" s="209">
        <v>6</v>
      </c>
      <c r="R11" s="172">
        <v>3</v>
      </c>
      <c r="S11" s="172">
        <v>55</v>
      </c>
      <c r="T11" s="172">
        <v>3</v>
      </c>
      <c r="U11" s="189">
        <f>IF(Q11=""," ",ROUND(T11/S11*100,1))</f>
        <v>5.5</v>
      </c>
      <c r="V11" s="163">
        <v>175</v>
      </c>
      <c r="W11" s="172">
        <v>8</v>
      </c>
      <c r="X11" s="230">
        <f>IF(V11=""," ",ROUND(W11/V11*100,1))</f>
        <v>4.6</v>
      </c>
      <c r="Y11" s="172">
        <v>97</v>
      </c>
      <c r="Z11" s="172">
        <v>1</v>
      </c>
      <c r="AA11" s="189">
        <f>IF(Y11=""," ",ROUND(Z11/Y11*100,1))</f>
        <v>1</v>
      </c>
      <c r="AC11" s="95"/>
      <c r="AD11" s="138"/>
      <c r="AE11" s="95"/>
      <c r="AF11" s="139"/>
      <c r="AG11" s="95"/>
      <c r="AH11" s="95"/>
      <c r="AI11" s="138"/>
      <c r="AJ11" s="95"/>
    </row>
    <row r="12" spans="1:36" s="48" customFormat="1" ht="15" customHeight="1">
      <c r="A12" s="124">
        <v>19</v>
      </c>
      <c r="B12" s="30">
        <v>202</v>
      </c>
      <c r="C12" s="24" t="s">
        <v>71</v>
      </c>
      <c r="D12" s="8" t="s">
        <v>160</v>
      </c>
      <c r="E12" s="124"/>
      <c r="F12" s="112"/>
      <c r="G12" s="172"/>
      <c r="H12" s="172"/>
      <c r="I12" s="172"/>
      <c r="J12" s="172"/>
      <c r="K12" s="189" t="str">
        <f aca="true" t="shared" si="0" ref="K12:K37">IF(G12=""," ",ROUND(J12/I12*100,1))</f>
        <v> </v>
      </c>
      <c r="L12" s="209">
        <v>10</v>
      </c>
      <c r="M12" s="172">
        <v>9</v>
      </c>
      <c r="N12" s="172">
        <v>141</v>
      </c>
      <c r="O12" s="172">
        <v>39</v>
      </c>
      <c r="P12" s="189">
        <f>IF(L12=""," ",ROUND(O12/N12*100,1))</f>
        <v>27.7</v>
      </c>
      <c r="Q12" s="209">
        <v>6</v>
      </c>
      <c r="R12" s="172">
        <v>1</v>
      </c>
      <c r="S12" s="172">
        <v>48</v>
      </c>
      <c r="T12" s="172">
        <v>1</v>
      </c>
      <c r="U12" s="189">
        <f>IF(Q12=""," ",ROUND(T12/S12*100,1))</f>
        <v>2.1</v>
      </c>
      <c r="V12" s="163">
        <v>85</v>
      </c>
      <c r="W12" s="172">
        <v>7</v>
      </c>
      <c r="X12" s="230">
        <f>IF(V12=""," ",ROUND(W12/V12*100,1))</f>
        <v>8.2</v>
      </c>
      <c r="Y12" s="172">
        <v>72</v>
      </c>
      <c r="Z12" s="172">
        <v>2</v>
      </c>
      <c r="AA12" s="189">
        <f>IF(Y12=""," ",ROUND(Z12/Y12*100,1))</f>
        <v>2.8</v>
      </c>
      <c r="AC12" s="95"/>
      <c r="AD12" s="95"/>
      <c r="AE12" s="95"/>
      <c r="AF12" s="139"/>
      <c r="AG12" s="95"/>
      <c r="AH12" s="95"/>
      <c r="AI12" s="138"/>
      <c r="AJ12" s="95"/>
    </row>
    <row r="13" spans="1:36" s="48" customFormat="1" ht="15" customHeight="1">
      <c r="A13" s="124">
        <v>19</v>
      </c>
      <c r="B13" s="30">
        <v>204</v>
      </c>
      <c r="C13" s="32" t="s">
        <v>71</v>
      </c>
      <c r="D13" s="9" t="s">
        <v>75</v>
      </c>
      <c r="E13" s="124">
        <v>40</v>
      </c>
      <c r="F13" s="112" t="s">
        <v>150</v>
      </c>
      <c r="G13" s="172">
        <v>24</v>
      </c>
      <c r="H13" s="172">
        <v>16</v>
      </c>
      <c r="I13" s="172">
        <v>269</v>
      </c>
      <c r="J13" s="172">
        <v>50</v>
      </c>
      <c r="K13" s="189">
        <f t="shared" si="0"/>
        <v>18.6</v>
      </c>
      <c r="L13" s="209">
        <v>22</v>
      </c>
      <c r="M13" s="172">
        <v>17</v>
      </c>
      <c r="N13" s="172">
        <v>276</v>
      </c>
      <c r="O13" s="172">
        <v>55</v>
      </c>
      <c r="P13" s="189">
        <f aca="true" t="shared" si="1" ref="P13:P33">IF(L13=""," ",ROUND(O13/N13*100,1))</f>
        <v>19.9</v>
      </c>
      <c r="Q13" s="209">
        <v>5</v>
      </c>
      <c r="R13" s="172">
        <v>1</v>
      </c>
      <c r="S13" s="172">
        <v>36</v>
      </c>
      <c r="T13" s="172">
        <v>2</v>
      </c>
      <c r="U13" s="189">
        <f aca="true" t="shared" si="2" ref="U13:U33">IF(Q13=""," ",ROUND(T13/S13*100,1))</f>
        <v>5.6</v>
      </c>
      <c r="V13" s="163">
        <v>28</v>
      </c>
      <c r="W13" s="172">
        <v>2</v>
      </c>
      <c r="X13" s="230">
        <f aca="true" t="shared" si="3" ref="X13:X31">IF(V13=""," ",ROUND(W13/V13*100,1))</f>
        <v>7.1</v>
      </c>
      <c r="Y13" s="172">
        <v>21</v>
      </c>
      <c r="Z13" s="172">
        <v>1</v>
      </c>
      <c r="AA13" s="189">
        <f aca="true" t="shared" si="4" ref="AA13:AA37">IF(Y13=""," ",ROUND(Z13/Y13*100,1))</f>
        <v>4.8</v>
      </c>
      <c r="AC13" s="95"/>
      <c r="AD13" s="95"/>
      <c r="AE13" s="95"/>
      <c r="AF13" s="139"/>
      <c r="AG13" s="95"/>
      <c r="AH13" s="95"/>
      <c r="AI13" s="138"/>
      <c r="AJ13" s="95"/>
    </row>
    <row r="14" spans="1:36" s="48" customFormat="1" ht="15" customHeight="1">
      <c r="A14" s="124">
        <v>19</v>
      </c>
      <c r="B14" s="30">
        <v>205</v>
      </c>
      <c r="C14" s="32" t="s">
        <v>71</v>
      </c>
      <c r="D14" s="9" t="s">
        <v>79</v>
      </c>
      <c r="E14" s="124">
        <v>30</v>
      </c>
      <c r="F14" s="112" t="s">
        <v>151</v>
      </c>
      <c r="G14" s="172">
        <v>20</v>
      </c>
      <c r="H14" s="172">
        <v>15</v>
      </c>
      <c r="I14" s="172">
        <v>321</v>
      </c>
      <c r="J14" s="172">
        <v>56</v>
      </c>
      <c r="K14" s="189">
        <f t="shared" si="0"/>
        <v>17.4</v>
      </c>
      <c r="L14" s="209">
        <v>20</v>
      </c>
      <c r="M14" s="172">
        <v>15</v>
      </c>
      <c r="N14" s="172">
        <v>321</v>
      </c>
      <c r="O14" s="172">
        <v>56</v>
      </c>
      <c r="P14" s="189">
        <f t="shared" si="1"/>
        <v>17.4</v>
      </c>
      <c r="Q14" s="209">
        <v>6</v>
      </c>
      <c r="R14" s="172">
        <v>2</v>
      </c>
      <c r="S14" s="172">
        <v>54</v>
      </c>
      <c r="T14" s="172">
        <v>3</v>
      </c>
      <c r="U14" s="189">
        <f t="shared" si="2"/>
        <v>5.6</v>
      </c>
      <c r="V14" s="163">
        <v>62</v>
      </c>
      <c r="W14" s="172">
        <v>2</v>
      </c>
      <c r="X14" s="230">
        <f t="shared" si="3"/>
        <v>3.2</v>
      </c>
      <c r="Y14" s="172">
        <v>51</v>
      </c>
      <c r="Z14" s="172">
        <v>1</v>
      </c>
      <c r="AA14" s="189">
        <f t="shared" si="4"/>
        <v>2</v>
      </c>
      <c r="AC14" s="95"/>
      <c r="AD14" s="95"/>
      <c r="AE14" s="95"/>
      <c r="AF14" s="139"/>
      <c r="AG14" s="95"/>
      <c r="AH14" s="95"/>
      <c r="AI14" s="138"/>
      <c r="AJ14" s="95"/>
    </row>
    <row r="15" spans="1:36" s="48" customFormat="1" ht="15" customHeight="1">
      <c r="A15" s="124">
        <v>19</v>
      </c>
      <c r="B15" s="30">
        <v>206</v>
      </c>
      <c r="C15" s="32" t="s">
        <v>71</v>
      </c>
      <c r="D15" s="9" t="s">
        <v>82</v>
      </c>
      <c r="E15" s="124"/>
      <c r="F15" s="112"/>
      <c r="G15" s="172"/>
      <c r="H15" s="172"/>
      <c r="I15" s="172"/>
      <c r="J15" s="172"/>
      <c r="K15" s="189" t="str">
        <f t="shared" si="0"/>
        <v> </v>
      </c>
      <c r="L15" s="209">
        <v>15</v>
      </c>
      <c r="M15" s="172">
        <v>9</v>
      </c>
      <c r="N15" s="172">
        <v>260</v>
      </c>
      <c r="O15" s="172">
        <v>41</v>
      </c>
      <c r="P15" s="189">
        <f t="shared" si="1"/>
        <v>15.8</v>
      </c>
      <c r="Q15" s="209">
        <v>5</v>
      </c>
      <c r="R15" s="172">
        <v>1</v>
      </c>
      <c r="S15" s="172">
        <v>32</v>
      </c>
      <c r="T15" s="172">
        <v>2</v>
      </c>
      <c r="U15" s="189">
        <f t="shared" si="2"/>
        <v>6.3</v>
      </c>
      <c r="V15" s="163">
        <v>47</v>
      </c>
      <c r="W15" s="172">
        <v>4</v>
      </c>
      <c r="X15" s="230">
        <f t="shared" si="3"/>
        <v>8.5</v>
      </c>
      <c r="Y15" s="172">
        <v>29</v>
      </c>
      <c r="Z15" s="172">
        <v>1</v>
      </c>
      <c r="AA15" s="189">
        <f t="shared" si="4"/>
        <v>3.4</v>
      </c>
      <c r="AC15" s="95"/>
      <c r="AD15" s="95"/>
      <c r="AE15" s="95"/>
      <c r="AF15" s="139"/>
      <c r="AG15" s="95"/>
      <c r="AH15" s="95"/>
      <c r="AI15" s="138"/>
      <c r="AJ15" s="95"/>
    </row>
    <row r="16" spans="1:36" s="48" customFormat="1" ht="15" customHeight="1">
      <c r="A16" s="124">
        <v>19</v>
      </c>
      <c r="B16" s="30">
        <v>207</v>
      </c>
      <c r="C16" s="32" t="s">
        <v>71</v>
      </c>
      <c r="D16" s="9" t="s">
        <v>85</v>
      </c>
      <c r="E16" s="124">
        <v>30</v>
      </c>
      <c r="F16" s="112" t="s">
        <v>164</v>
      </c>
      <c r="G16" s="172">
        <v>25</v>
      </c>
      <c r="H16" s="172">
        <v>22</v>
      </c>
      <c r="I16" s="172">
        <v>650</v>
      </c>
      <c r="J16" s="172">
        <v>152</v>
      </c>
      <c r="K16" s="189">
        <f t="shared" si="0"/>
        <v>23.4</v>
      </c>
      <c r="L16" s="209">
        <v>25</v>
      </c>
      <c r="M16" s="172">
        <v>22</v>
      </c>
      <c r="N16" s="172">
        <v>650</v>
      </c>
      <c r="O16" s="172">
        <v>152</v>
      </c>
      <c r="P16" s="189">
        <f t="shared" si="1"/>
        <v>23.4</v>
      </c>
      <c r="Q16" s="209">
        <v>6</v>
      </c>
      <c r="R16" s="172">
        <v>2</v>
      </c>
      <c r="S16" s="172">
        <v>45</v>
      </c>
      <c r="T16" s="172">
        <v>4</v>
      </c>
      <c r="U16" s="189">
        <f t="shared" si="2"/>
        <v>8.9</v>
      </c>
      <c r="V16" s="163">
        <v>55</v>
      </c>
      <c r="W16" s="172">
        <v>3</v>
      </c>
      <c r="X16" s="185">
        <f t="shared" si="3"/>
        <v>5.5</v>
      </c>
      <c r="Y16" s="222">
        <v>41</v>
      </c>
      <c r="Z16" s="172">
        <v>1</v>
      </c>
      <c r="AA16" s="189">
        <f t="shared" si="4"/>
        <v>2.4</v>
      </c>
      <c r="AC16" s="95"/>
      <c r="AD16" s="95"/>
      <c r="AE16" s="95"/>
      <c r="AF16" s="139"/>
      <c r="AG16" s="95"/>
      <c r="AH16" s="95"/>
      <c r="AI16" s="138"/>
      <c r="AJ16" s="95"/>
    </row>
    <row r="17" spans="1:36" s="48" customFormat="1" ht="15" customHeight="1">
      <c r="A17" s="124">
        <v>19</v>
      </c>
      <c r="B17" s="30">
        <v>208</v>
      </c>
      <c r="C17" s="32" t="s">
        <v>71</v>
      </c>
      <c r="D17" s="10" t="s">
        <v>88</v>
      </c>
      <c r="E17" s="124">
        <v>40</v>
      </c>
      <c r="F17" s="112" t="s">
        <v>152</v>
      </c>
      <c r="G17" s="172">
        <v>61</v>
      </c>
      <c r="H17" s="172">
        <v>49</v>
      </c>
      <c r="I17" s="172">
        <v>935</v>
      </c>
      <c r="J17" s="172">
        <v>193</v>
      </c>
      <c r="K17" s="189">
        <f t="shared" si="0"/>
        <v>20.6</v>
      </c>
      <c r="L17" s="209">
        <v>31</v>
      </c>
      <c r="M17" s="172">
        <v>27</v>
      </c>
      <c r="N17" s="172">
        <v>569</v>
      </c>
      <c r="O17" s="172">
        <v>106</v>
      </c>
      <c r="P17" s="189">
        <f t="shared" si="1"/>
        <v>18.6</v>
      </c>
      <c r="Q17" s="209">
        <v>6</v>
      </c>
      <c r="R17" s="172">
        <v>3</v>
      </c>
      <c r="S17" s="172">
        <v>55</v>
      </c>
      <c r="T17" s="172">
        <v>5</v>
      </c>
      <c r="U17" s="189">
        <f t="shared" si="2"/>
        <v>9.1</v>
      </c>
      <c r="V17" s="163">
        <v>99</v>
      </c>
      <c r="W17" s="172">
        <v>16</v>
      </c>
      <c r="X17" s="230">
        <f t="shared" si="3"/>
        <v>16.2</v>
      </c>
      <c r="Y17" s="172">
        <v>73</v>
      </c>
      <c r="Z17" s="172">
        <v>0</v>
      </c>
      <c r="AA17" s="189">
        <f t="shared" si="4"/>
        <v>0</v>
      </c>
      <c r="AC17" s="95"/>
      <c r="AD17" s="95"/>
      <c r="AE17" s="95"/>
      <c r="AF17" s="139"/>
      <c r="AG17" s="95"/>
      <c r="AH17" s="95"/>
      <c r="AI17" s="138"/>
      <c r="AJ17" s="95"/>
    </row>
    <row r="18" spans="1:36" s="48" customFormat="1" ht="15" customHeight="1">
      <c r="A18" s="124">
        <v>19</v>
      </c>
      <c r="B18" s="30">
        <v>209</v>
      </c>
      <c r="C18" s="32" t="s">
        <v>71</v>
      </c>
      <c r="D18" s="9" t="s">
        <v>91</v>
      </c>
      <c r="E18" s="124"/>
      <c r="F18" s="112"/>
      <c r="G18" s="172"/>
      <c r="H18" s="172"/>
      <c r="I18" s="172"/>
      <c r="J18" s="172"/>
      <c r="K18" s="189" t="str">
        <f t="shared" si="0"/>
        <v> </v>
      </c>
      <c r="L18" s="209">
        <v>22</v>
      </c>
      <c r="M18" s="172">
        <v>20</v>
      </c>
      <c r="N18" s="172">
        <v>558</v>
      </c>
      <c r="O18" s="172">
        <v>157</v>
      </c>
      <c r="P18" s="189">
        <f t="shared" si="1"/>
        <v>28.1</v>
      </c>
      <c r="Q18" s="209">
        <v>5</v>
      </c>
      <c r="R18" s="172">
        <v>2</v>
      </c>
      <c r="S18" s="172">
        <v>63</v>
      </c>
      <c r="T18" s="172">
        <v>3</v>
      </c>
      <c r="U18" s="189">
        <f t="shared" si="2"/>
        <v>4.8</v>
      </c>
      <c r="V18" s="163">
        <v>82</v>
      </c>
      <c r="W18" s="172">
        <v>12</v>
      </c>
      <c r="X18" s="230">
        <f t="shared" si="3"/>
        <v>14.6</v>
      </c>
      <c r="Y18" s="172">
        <v>75</v>
      </c>
      <c r="Z18" s="172">
        <v>11</v>
      </c>
      <c r="AA18" s="189">
        <f t="shared" si="4"/>
        <v>14.7</v>
      </c>
      <c r="AC18" s="95"/>
      <c r="AD18" s="95"/>
      <c r="AE18" s="95"/>
      <c r="AF18" s="139"/>
      <c r="AG18" s="95"/>
      <c r="AH18" s="95"/>
      <c r="AI18" s="138"/>
      <c r="AJ18" s="95"/>
    </row>
    <row r="19" spans="1:36" s="48" customFormat="1" ht="15" customHeight="1">
      <c r="A19" s="124">
        <v>19</v>
      </c>
      <c r="B19" s="30">
        <v>210</v>
      </c>
      <c r="C19" s="32" t="s">
        <v>71</v>
      </c>
      <c r="D19" s="9" t="s">
        <v>95</v>
      </c>
      <c r="E19" s="124">
        <v>30</v>
      </c>
      <c r="F19" s="112" t="s">
        <v>149</v>
      </c>
      <c r="G19" s="172">
        <v>64</v>
      </c>
      <c r="H19" s="172">
        <v>44</v>
      </c>
      <c r="I19" s="172">
        <v>1756</v>
      </c>
      <c r="J19" s="172">
        <v>343</v>
      </c>
      <c r="K19" s="189">
        <f t="shared" si="0"/>
        <v>19.5</v>
      </c>
      <c r="L19" s="209">
        <v>23</v>
      </c>
      <c r="M19" s="172">
        <v>15</v>
      </c>
      <c r="N19" s="172">
        <v>395</v>
      </c>
      <c r="O19" s="172">
        <v>81</v>
      </c>
      <c r="P19" s="189">
        <f t="shared" si="1"/>
        <v>20.5</v>
      </c>
      <c r="Q19" s="209">
        <v>6</v>
      </c>
      <c r="R19" s="172">
        <v>3</v>
      </c>
      <c r="S19" s="172">
        <v>44</v>
      </c>
      <c r="T19" s="172">
        <v>4</v>
      </c>
      <c r="U19" s="189">
        <f t="shared" si="2"/>
        <v>9.1</v>
      </c>
      <c r="V19" s="163">
        <v>57</v>
      </c>
      <c r="W19" s="172">
        <v>15</v>
      </c>
      <c r="X19" s="230">
        <f t="shared" si="3"/>
        <v>26.3</v>
      </c>
      <c r="Y19" s="172">
        <v>46</v>
      </c>
      <c r="Z19" s="172">
        <v>4</v>
      </c>
      <c r="AA19" s="189">
        <f t="shared" si="4"/>
        <v>8.7</v>
      </c>
      <c r="AC19" s="95"/>
      <c r="AD19" s="95"/>
      <c r="AE19" s="95"/>
      <c r="AF19" s="139"/>
      <c r="AG19" s="95"/>
      <c r="AH19" s="95"/>
      <c r="AI19" s="138"/>
      <c r="AJ19" s="95"/>
    </row>
    <row r="20" spans="1:36" s="48" customFormat="1" ht="15" customHeight="1">
      <c r="A20" s="124">
        <v>19</v>
      </c>
      <c r="B20" s="30">
        <v>211</v>
      </c>
      <c r="C20" s="32" t="s">
        <v>71</v>
      </c>
      <c r="D20" s="9" t="s">
        <v>98</v>
      </c>
      <c r="E20" s="124">
        <v>22</v>
      </c>
      <c r="F20" s="112" t="s">
        <v>153</v>
      </c>
      <c r="G20" s="172">
        <v>26</v>
      </c>
      <c r="H20" s="172">
        <v>18</v>
      </c>
      <c r="I20" s="172">
        <v>475</v>
      </c>
      <c r="J20" s="172">
        <v>130</v>
      </c>
      <c r="K20" s="189">
        <f t="shared" si="0"/>
        <v>27.4</v>
      </c>
      <c r="L20" s="209">
        <v>26</v>
      </c>
      <c r="M20" s="172">
        <v>18</v>
      </c>
      <c r="N20" s="172">
        <v>475</v>
      </c>
      <c r="O20" s="172">
        <v>130</v>
      </c>
      <c r="P20" s="189">
        <f t="shared" si="1"/>
        <v>27.4</v>
      </c>
      <c r="Q20" s="209">
        <v>6</v>
      </c>
      <c r="R20" s="172">
        <v>2</v>
      </c>
      <c r="S20" s="172">
        <v>54</v>
      </c>
      <c r="T20" s="172">
        <v>3</v>
      </c>
      <c r="U20" s="189">
        <f t="shared" si="2"/>
        <v>5.6</v>
      </c>
      <c r="V20" s="163">
        <v>70</v>
      </c>
      <c r="W20" s="172">
        <v>4</v>
      </c>
      <c r="X20" s="230">
        <f t="shared" si="3"/>
        <v>5.7</v>
      </c>
      <c r="Y20" s="172">
        <v>64</v>
      </c>
      <c r="Z20" s="172">
        <v>4</v>
      </c>
      <c r="AA20" s="189">
        <f t="shared" si="4"/>
        <v>6.3</v>
      </c>
      <c r="AC20" s="95"/>
      <c r="AD20" s="95"/>
      <c r="AE20" s="95"/>
      <c r="AF20" s="139"/>
      <c r="AG20" s="95"/>
      <c r="AH20" s="95"/>
      <c r="AI20" s="138"/>
      <c r="AJ20" s="95"/>
    </row>
    <row r="21" spans="1:36" s="48" customFormat="1" ht="15" customHeight="1">
      <c r="A21" s="124">
        <v>19</v>
      </c>
      <c r="B21" s="30">
        <v>212</v>
      </c>
      <c r="C21" s="32" t="s">
        <v>71</v>
      </c>
      <c r="D21" s="9" t="s">
        <v>100</v>
      </c>
      <c r="E21" s="124"/>
      <c r="F21" s="112"/>
      <c r="G21" s="172"/>
      <c r="H21" s="172"/>
      <c r="I21" s="172"/>
      <c r="J21" s="172"/>
      <c r="K21" s="189" t="str">
        <f t="shared" si="0"/>
        <v> </v>
      </c>
      <c r="L21" s="209">
        <v>9</v>
      </c>
      <c r="M21" s="172">
        <v>7</v>
      </c>
      <c r="N21" s="172">
        <v>274</v>
      </c>
      <c r="O21" s="172">
        <v>45</v>
      </c>
      <c r="P21" s="189">
        <f t="shared" si="1"/>
        <v>16.4</v>
      </c>
      <c r="Q21" s="209">
        <v>5</v>
      </c>
      <c r="R21" s="172">
        <v>1</v>
      </c>
      <c r="S21" s="172">
        <v>32</v>
      </c>
      <c r="T21" s="172">
        <v>1</v>
      </c>
      <c r="U21" s="189">
        <f t="shared" si="2"/>
        <v>3.1</v>
      </c>
      <c r="V21" s="163">
        <v>19</v>
      </c>
      <c r="W21" s="172">
        <v>0</v>
      </c>
      <c r="X21" s="230">
        <f t="shared" si="3"/>
        <v>0</v>
      </c>
      <c r="Y21" s="172">
        <v>19</v>
      </c>
      <c r="Z21" s="172">
        <v>0</v>
      </c>
      <c r="AA21" s="189">
        <f t="shared" si="4"/>
        <v>0</v>
      </c>
      <c r="AC21" s="95"/>
      <c r="AD21" s="95"/>
      <c r="AE21" s="95"/>
      <c r="AF21" s="139"/>
      <c r="AG21" s="95"/>
      <c r="AH21" s="95"/>
      <c r="AI21" s="138"/>
      <c r="AJ21" s="95"/>
    </row>
    <row r="22" spans="1:36" s="48" customFormat="1" ht="15" customHeight="1">
      <c r="A22" s="124">
        <v>19</v>
      </c>
      <c r="B22" s="30">
        <v>213</v>
      </c>
      <c r="C22" s="32" t="s">
        <v>71</v>
      </c>
      <c r="D22" s="9" t="s">
        <v>102</v>
      </c>
      <c r="E22" s="124"/>
      <c r="F22" s="112"/>
      <c r="G22" s="172"/>
      <c r="H22" s="172"/>
      <c r="I22" s="172"/>
      <c r="J22" s="172"/>
      <c r="K22" s="189" t="str">
        <f t="shared" si="0"/>
        <v> </v>
      </c>
      <c r="L22" s="209">
        <v>26</v>
      </c>
      <c r="M22" s="172">
        <v>23</v>
      </c>
      <c r="N22" s="172">
        <v>395</v>
      </c>
      <c r="O22" s="172">
        <v>133</v>
      </c>
      <c r="P22" s="189">
        <f t="shared" si="1"/>
        <v>33.7</v>
      </c>
      <c r="Q22" s="209">
        <v>6</v>
      </c>
      <c r="R22" s="172">
        <v>2</v>
      </c>
      <c r="S22" s="172">
        <v>54</v>
      </c>
      <c r="T22" s="172">
        <v>2</v>
      </c>
      <c r="U22" s="189">
        <f t="shared" si="2"/>
        <v>3.7</v>
      </c>
      <c r="V22" s="163">
        <v>27</v>
      </c>
      <c r="W22" s="172">
        <v>1</v>
      </c>
      <c r="X22" s="230">
        <f t="shared" si="3"/>
        <v>3.7</v>
      </c>
      <c r="Y22" s="172">
        <v>26</v>
      </c>
      <c r="Z22" s="172">
        <v>1</v>
      </c>
      <c r="AA22" s="189">
        <f t="shared" si="4"/>
        <v>3.8</v>
      </c>
      <c r="AC22" s="95"/>
      <c r="AD22" s="95"/>
      <c r="AE22" s="95"/>
      <c r="AF22" s="139"/>
      <c r="AG22" s="95"/>
      <c r="AH22" s="95"/>
      <c r="AI22" s="138"/>
      <c r="AJ22" s="95"/>
    </row>
    <row r="23" spans="1:36" s="48" customFormat="1" ht="15" customHeight="1">
      <c r="A23" s="124">
        <v>19</v>
      </c>
      <c r="B23" s="30">
        <v>214</v>
      </c>
      <c r="C23" s="32" t="s">
        <v>71</v>
      </c>
      <c r="D23" s="9" t="s">
        <v>105</v>
      </c>
      <c r="E23" s="124">
        <v>30</v>
      </c>
      <c r="F23" s="112" t="s">
        <v>153</v>
      </c>
      <c r="G23" s="172">
        <v>30</v>
      </c>
      <c r="H23" s="172">
        <v>24</v>
      </c>
      <c r="I23" s="172">
        <v>452</v>
      </c>
      <c r="J23" s="172">
        <v>103</v>
      </c>
      <c r="K23" s="189">
        <f t="shared" si="0"/>
        <v>22.8</v>
      </c>
      <c r="L23" s="209">
        <v>14</v>
      </c>
      <c r="M23" s="172">
        <v>8</v>
      </c>
      <c r="N23" s="172">
        <v>165</v>
      </c>
      <c r="O23" s="172">
        <v>23</v>
      </c>
      <c r="P23" s="189">
        <f t="shared" si="1"/>
        <v>13.9</v>
      </c>
      <c r="Q23" s="209">
        <v>6</v>
      </c>
      <c r="R23" s="172">
        <v>2</v>
      </c>
      <c r="S23" s="172">
        <v>45</v>
      </c>
      <c r="T23" s="172">
        <v>2</v>
      </c>
      <c r="U23" s="189">
        <f t="shared" si="2"/>
        <v>4.4</v>
      </c>
      <c r="V23" s="163">
        <v>33</v>
      </c>
      <c r="W23" s="172">
        <v>1</v>
      </c>
      <c r="X23" s="230">
        <f t="shared" si="3"/>
        <v>3</v>
      </c>
      <c r="Y23" s="172">
        <v>32</v>
      </c>
      <c r="Z23" s="172">
        <v>0</v>
      </c>
      <c r="AA23" s="189">
        <f t="shared" si="4"/>
        <v>0</v>
      </c>
      <c r="AC23" s="95"/>
      <c r="AD23" s="95"/>
      <c r="AE23" s="95"/>
      <c r="AF23" s="139"/>
      <c r="AG23" s="95"/>
      <c r="AH23" s="95"/>
      <c r="AI23" s="138"/>
      <c r="AJ23" s="95"/>
    </row>
    <row r="24" spans="1:36" s="48" customFormat="1" ht="15" customHeight="1">
      <c r="A24" s="124">
        <v>19</v>
      </c>
      <c r="B24" s="30">
        <v>346</v>
      </c>
      <c r="C24" s="32" t="s">
        <v>71</v>
      </c>
      <c r="D24" s="9" t="s">
        <v>108</v>
      </c>
      <c r="E24" s="124">
        <v>17.5</v>
      </c>
      <c r="F24" s="112" t="s">
        <v>151</v>
      </c>
      <c r="G24" s="172">
        <v>28</v>
      </c>
      <c r="H24" s="172">
        <v>17</v>
      </c>
      <c r="I24" s="172">
        <v>318</v>
      </c>
      <c r="J24" s="172">
        <v>52</v>
      </c>
      <c r="K24" s="189">
        <f t="shared" si="0"/>
        <v>16.4</v>
      </c>
      <c r="L24" s="209">
        <v>22</v>
      </c>
      <c r="M24" s="172">
        <v>16</v>
      </c>
      <c r="N24" s="172">
        <v>275</v>
      </c>
      <c r="O24" s="172">
        <v>51</v>
      </c>
      <c r="P24" s="189">
        <f t="shared" si="1"/>
        <v>18.5</v>
      </c>
      <c r="Q24" s="209">
        <v>6</v>
      </c>
      <c r="R24" s="172">
        <v>1</v>
      </c>
      <c r="S24" s="172">
        <v>43</v>
      </c>
      <c r="T24" s="172">
        <v>1</v>
      </c>
      <c r="U24" s="189">
        <f t="shared" si="2"/>
        <v>2.3</v>
      </c>
      <c r="V24" s="163">
        <v>22</v>
      </c>
      <c r="W24" s="172">
        <v>3</v>
      </c>
      <c r="X24" s="230">
        <f t="shared" si="3"/>
        <v>13.6</v>
      </c>
      <c r="Y24" s="172">
        <v>22</v>
      </c>
      <c r="Z24" s="172">
        <v>3</v>
      </c>
      <c r="AA24" s="189">
        <f t="shared" si="4"/>
        <v>13.6</v>
      </c>
      <c r="AC24" s="95"/>
      <c r="AD24" s="95"/>
      <c r="AE24" s="95"/>
      <c r="AF24" s="139"/>
      <c r="AG24" s="95"/>
      <c r="AH24" s="95"/>
      <c r="AI24" s="138"/>
      <c r="AJ24" s="95"/>
    </row>
    <row r="25" spans="1:36" s="48" customFormat="1" ht="15" customHeight="1">
      <c r="A25" s="124">
        <v>19</v>
      </c>
      <c r="B25" s="30">
        <v>368</v>
      </c>
      <c r="C25" s="32" t="s">
        <v>71</v>
      </c>
      <c r="D25" s="9" t="s">
        <v>111</v>
      </c>
      <c r="E25" s="124"/>
      <c r="F25" s="112"/>
      <c r="G25" s="172"/>
      <c r="H25" s="172"/>
      <c r="I25" s="172"/>
      <c r="J25" s="172"/>
      <c r="K25" s="189" t="str">
        <f t="shared" si="0"/>
        <v> </v>
      </c>
      <c r="L25" s="209">
        <v>13</v>
      </c>
      <c r="M25" s="172">
        <v>10</v>
      </c>
      <c r="N25" s="172">
        <v>197</v>
      </c>
      <c r="O25" s="172">
        <v>25</v>
      </c>
      <c r="P25" s="189">
        <f t="shared" si="1"/>
        <v>12.7</v>
      </c>
      <c r="Q25" s="209">
        <v>6</v>
      </c>
      <c r="R25" s="172">
        <v>2</v>
      </c>
      <c r="S25" s="172">
        <v>47</v>
      </c>
      <c r="T25" s="172">
        <v>2</v>
      </c>
      <c r="U25" s="189">
        <f t="shared" si="2"/>
        <v>4.3</v>
      </c>
      <c r="V25" s="163">
        <v>22</v>
      </c>
      <c r="W25" s="172">
        <v>2</v>
      </c>
      <c r="X25" s="230">
        <f t="shared" si="3"/>
        <v>9.1</v>
      </c>
      <c r="Y25" s="172">
        <v>22</v>
      </c>
      <c r="Z25" s="172">
        <v>2</v>
      </c>
      <c r="AA25" s="189">
        <f t="shared" si="4"/>
        <v>9.1</v>
      </c>
      <c r="AC25" s="95"/>
      <c r="AD25" s="95"/>
      <c r="AE25" s="95"/>
      <c r="AF25" s="139"/>
      <c r="AG25" s="95"/>
      <c r="AH25" s="95"/>
      <c r="AI25" s="138"/>
      <c r="AJ25" s="95"/>
    </row>
    <row r="26" spans="1:36" s="48" customFormat="1" ht="15" customHeight="1">
      <c r="A26" s="124">
        <v>19</v>
      </c>
      <c r="B26" s="30">
        <v>364</v>
      </c>
      <c r="C26" s="32" t="s">
        <v>71</v>
      </c>
      <c r="D26" s="9" t="s">
        <v>113</v>
      </c>
      <c r="E26" s="124"/>
      <c r="F26" s="112"/>
      <c r="G26" s="172"/>
      <c r="H26" s="172"/>
      <c r="I26" s="172"/>
      <c r="J26" s="172"/>
      <c r="K26" s="189" t="str">
        <f t="shared" si="0"/>
        <v> </v>
      </c>
      <c r="L26" s="209">
        <v>12</v>
      </c>
      <c r="M26" s="172">
        <v>3</v>
      </c>
      <c r="N26" s="172">
        <v>167</v>
      </c>
      <c r="O26" s="172">
        <v>5</v>
      </c>
      <c r="P26" s="189">
        <f t="shared" si="1"/>
        <v>3</v>
      </c>
      <c r="Q26" s="209">
        <v>6</v>
      </c>
      <c r="R26" s="172">
        <v>1</v>
      </c>
      <c r="S26" s="172">
        <v>27</v>
      </c>
      <c r="T26" s="172">
        <v>1</v>
      </c>
      <c r="U26" s="189">
        <f t="shared" si="2"/>
        <v>3.7</v>
      </c>
      <c r="V26" s="163">
        <v>18</v>
      </c>
      <c r="W26" s="172">
        <v>3</v>
      </c>
      <c r="X26" s="230">
        <f t="shared" si="3"/>
        <v>16.7</v>
      </c>
      <c r="Y26" s="172">
        <v>18</v>
      </c>
      <c r="Z26" s="172">
        <v>3</v>
      </c>
      <c r="AA26" s="189">
        <f t="shared" si="4"/>
        <v>16.7</v>
      </c>
      <c r="AC26" s="95"/>
      <c r="AD26" s="95"/>
      <c r="AE26" s="95"/>
      <c r="AF26" s="139"/>
      <c r="AG26" s="95"/>
      <c r="AH26" s="95"/>
      <c r="AI26" s="138"/>
      <c r="AJ26" s="95"/>
    </row>
    <row r="27" spans="1:36" s="48" customFormat="1" ht="15" customHeight="1">
      <c r="A27" s="124">
        <v>19</v>
      </c>
      <c r="B27" s="30">
        <v>365</v>
      </c>
      <c r="C27" s="32" t="s">
        <v>71</v>
      </c>
      <c r="D27" s="9" t="s">
        <v>116</v>
      </c>
      <c r="E27" s="124"/>
      <c r="F27" s="112"/>
      <c r="G27" s="172"/>
      <c r="H27" s="172"/>
      <c r="I27" s="172"/>
      <c r="J27" s="172"/>
      <c r="K27" s="189" t="str">
        <f t="shared" si="0"/>
        <v> </v>
      </c>
      <c r="L27" s="209">
        <v>8</v>
      </c>
      <c r="M27" s="172">
        <v>6</v>
      </c>
      <c r="N27" s="172">
        <v>124</v>
      </c>
      <c r="O27" s="172">
        <v>27</v>
      </c>
      <c r="P27" s="189">
        <f t="shared" si="1"/>
        <v>21.8</v>
      </c>
      <c r="Q27" s="209">
        <v>6</v>
      </c>
      <c r="R27" s="172">
        <v>0</v>
      </c>
      <c r="S27" s="172">
        <v>41</v>
      </c>
      <c r="T27" s="172">
        <v>0</v>
      </c>
      <c r="U27" s="189">
        <f t="shared" si="2"/>
        <v>0</v>
      </c>
      <c r="V27" s="163">
        <v>20</v>
      </c>
      <c r="W27" s="172">
        <v>1</v>
      </c>
      <c r="X27" s="230">
        <f t="shared" si="3"/>
        <v>5</v>
      </c>
      <c r="Y27" s="172">
        <v>20</v>
      </c>
      <c r="Z27" s="172">
        <v>1</v>
      </c>
      <c r="AA27" s="189">
        <f>IF(Y27=""," ",ROUND(Z27/Y27*100,1))</f>
        <v>5</v>
      </c>
      <c r="AC27" s="95"/>
      <c r="AD27" s="95"/>
      <c r="AE27" s="95"/>
      <c r="AF27" s="139"/>
      <c r="AG27" s="95"/>
      <c r="AH27" s="95"/>
      <c r="AI27" s="138"/>
      <c r="AJ27" s="95"/>
    </row>
    <row r="28" spans="1:36" s="48" customFormat="1" ht="15" customHeight="1">
      <c r="A28" s="124">
        <v>19</v>
      </c>
      <c r="B28" s="30">
        <v>366</v>
      </c>
      <c r="C28" s="32" t="s">
        <v>71</v>
      </c>
      <c r="D28" s="9" t="s">
        <v>119</v>
      </c>
      <c r="E28" s="124">
        <v>40</v>
      </c>
      <c r="F28" s="112" t="s">
        <v>154</v>
      </c>
      <c r="G28" s="172">
        <v>21</v>
      </c>
      <c r="H28" s="172">
        <v>15</v>
      </c>
      <c r="I28" s="172">
        <v>278</v>
      </c>
      <c r="J28" s="172">
        <v>48</v>
      </c>
      <c r="K28" s="189">
        <f t="shared" si="0"/>
        <v>17.3</v>
      </c>
      <c r="L28" s="209">
        <v>15</v>
      </c>
      <c r="M28" s="172">
        <v>13</v>
      </c>
      <c r="N28" s="172">
        <v>241</v>
      </c>
      <c r="O28" s="172">
        <v>46</v>
      </c>
      <c r="P28" s="189">
        <f t="shared" si="1"/>
        <v>19.1</v>
      </c>
      <c r="Q28" s="209">
        <v>6</v>
      </c>
      <c r="R28" s="172">
        <v>2</v>
      </c>
      <c r="S28" s="172">
        <v>37</v>
      </c>
      <c r="T28" s="172">
        <v>2</v>
      </c>
      <c r="U28" s="189">
        <f t="shared" si="2"/>
        <v>5.4</v>
      </c>
      <c r="V28" s="163">
        <v>32</v>
      </c>
      <c r="W28" s="172">
        <v>1</v>
      </c>
      <c r="X28" s="230">
        <f t="shared" si="3"/>
        <v>3.1</v>
      </c>
      <c r="Y28" s="172">
        <v>32</v>
      </c>
      <c r="Z28" s="172">
        <v>1</v>
      </c>
      <c r="AA28" s="189">
        <f t="shared" si="4"/>
        <v>3.1</v>
      </c>
      <c r="AC28" s="95"/>
      <c r="AD28" s="95"/>
      <c r="AE28" s="95"/>
      <c r="AF28" s="139"/>
      <c r="AG28" s="95"/>
      <c r="AH28" s="95"/>
      <c r="AI28" s="138"/>
      <c r="AJ28" s="95"/>
    </row>
    <row r="29" spans="1:36" s="48" customFormat="1" ht="15" customHeight="1">
      <c r="A29" s="124">
        <v>19</v>
      </c>
      <c r="B29" s="30">
        <v>384</v>
      </c>
      <c r="C29" s="32" t="s">
        <v>71</v>
      </c>
      <c r="D29" s="9" t="s">
        <v>122</v>
      </c>
      <c r="E29" s="124"/>
      <c r="F29" s="112"/>
      <c r="G29" s="172"/>
      <c r="H29" s="172"/>
      <c r="I29" s="172"/>
      <c r="J29" s="172"/>
      <c r="K29" s="189" t="str">
        <f t="shared" si="0"/>
        <v> </v>
      </c>
      <c r="L29" s="209">
        <v>14</v>
      </c>
      <c r="M29" s="172">
        <v>10</v>
      </c>
      <c r="N29" s="172">
        <v>214</v>
      </c>
      <c r="O29" s="172">
        <v>26</v>
      </c>
      <c r="P29" s="189">
        <f t="shared" si="1"/>
        <v>12.1</v>
      </c>
      <c r="Q29" s="209">
        <v>6</v>
      </c>
      <c r="R29" s="172">
        <v>1</v>
      </c>
      <c r="S29" s="172">
        <v>32</v>
      </c>
      <c r="T29" s="172">
        <v>2</v>
      </c>
      <c r="U29" s="189">
        <f t="shared" si="2"/>
        <v>6.3</v>
      </c>
      <c r="V29" s="163">
        <v>18</v>
      </c>
      <c r="W29" s="172">
        <v>1</v>
      </c>
      <c r="X29" s="230">
        <f t="shared" si="3"/>
        <v>5.6</v>
      </c>
      <c r="Y29" s="172">
        <v>18</v>
      </c>
      <c r="Z29" s="172">
        <v>1</v>
      </c>
      <c r="AA29" s="189">
        <f t="shared" si="4"/>
        <v>5.6</v>
      </c>
      <c r="AC29" s="95"/>
      <c r="AD29" s="95"/>
      <c r="AE29" s="95"/>
      <c r="AF29" s="139"/>
      <c r="AG29" s="95"/>
      <c r="AH29" s="95"/>
      <c r="AI29" s="138"/>
      <c r="AJ29" s="95"/>
    </row>
    <row r="30" spans="1:36" s="48" customFormat="1" ht="15" customHeight="1">
      <c r="A30" s="124">
        <v>19</v>
      </c>
      <c r="B30" s="30">
        <v>422</v>
      </c>
      <c r="C30" s="32" t="s">
        <v>71</v>
      </c>
      <c r="D30" s="9" t="s">
        <v>124</v>
      </c>
      <c r="E30" s="124"/>
      <c r="F30" s="112"/>
      <c r="G30" s="172"/>
      <c r="H30" s="172"/>
      <c r="I30" s="172"/>
      <c r="J30" s="172"/>
      <c r="K30" s="189" t="str">
        <f t="shared" si="0"/>
        <v> </v>
      </c>
      <c r="L30" s="209">
        <v>2</v>
      </c>
      <c r="M30" s="172">
        <v>2</v>
      </c>
      <c r="N30" s="172">
        <v>26</v>
      </c>
      <c r="O30" s="172">
        <v>10</v>
      </c>
      <c r="P30" s="189">
        <f t="shared" si="1"/>
        <v>38.5</v>
      </c>
      <c r="Q30" s="209">
        <v>5</v>
      </c>
      <c r="R30" s="172">
        <v>1</v>
      </c>
      <c r="S30" s="172">
        <v>28</v>
      </c>
      <c r="T30" s="172">
        <v>1</v>
      </c>
      <c r="U30" s="189">
        <f t="shared" si="2"/>
        <v>3.6</v>
      </c>
      <c r="V30" s="163">
        <v>7</v>
      </c>
      <c r="W30" s="172">
        <v>0</v>
      </c>
      <c r="X30" s="230">
        <f t="shared" si="3"/>
        <v>0</v>
      </c>
      <c r="Y30" s="172">
        <v>7</v>
      </c>
      <c r="Z30" s="172">
        <v>0</v>
      </c>
      <c r="AA30" s="189">
        <f t="shared" si="4"/>
        <v>0</v>
      </c>
      <c r="AC30" s="95"/>
      <c r="AD30" s="95"/>
      <c r="AE30" s="95"/>
      <c r="AF30" s="139"/>
      <c r="AG30" s="95"/>
      <c r="AH30" s="95"/>
      <c r="AI30" s="138"/>
      <c r="AJ30" s="95"/>
    </row>
    <row r="31" spans="1:36" s="48" customFormat="1" ht="15" customHeight="1">
      <c r="A31" s="124">
        <v>19</v>
      </c>
      <c r="B31" s="30">
        <v>423</v>
      </c>
      <c r="C31" s="32" t="s">
        <v>71</v>
      </c>
      <c r="D31" s="9" t="s">
        <v>125</v>
      </c>
      <c r="E31" s="124"/>
      <c r="F31" s="112"/>
      <c r="G31" s="172"/>
      <c r="H31" s="172"/>
      <c r="I31" s="172"/>
      <c r="J31" s="172"/>
      <c r="K31" s="189" t="str">
        <f t="shared" si="0"/>
        <v> </v>
      </c>
      <c r="L31" s="209">
        <v>9</v>
      </c>
      <c r="M31" s="172">
        <v>5</v>
      </c>
      <c r="N31" s="172">
        <v>104</v>
      </c>
      <c r="O31" s="172">
        <v>10</v>
      </c>
      <c r="P31" s="189">
        <f t="shared" si="1"/>
        <v>9.6</v>
      </c>
      <c r="Q31" s="209">
        <v>6</v>
      </c>
      <c r="R31" s="172">
        <v>0</v>
      </c>
      <c r="S31" s="172">
        <v>30</v>
      </c>
      <c r="T31" s="172">
        <v>0</v>
      </c>
      <c r="U31" s="189">
        <f t="shared" si="2"/>
        <v>0</v>
      </c>
      <c r="V31" s="163">
        <v>8</v>
      </c>
      <c r="W31" s="172">
        <v>0</v>
      </c>
      <c r="X31" s="230">
        <f t="shared" si="3"/>
        <v>0</v>
      </c>
      <c r="Y31" s="172">
        <v>8</v>
      </c>
      <c r="Z31" s="172">
        <v>0</v>
      </c>
      <c r="AA31" s="189">
        <f t="shared" si="4"/>
        <v>0</v>
      </c>
      <c r="AC31" s="95"/>
      <c r="AD31" s="95"/>
      <c r="AE31" s="95"/>
      <c r="AF31" s="139"/>
      <c r="AG31" s="95"/>
      <c r="AH31" s="95"/>
      <c r="AI31" s="138"/>
      <c r="AJ31" s="95"/>
    </row>
    <row r="32" spans="1:36" s="48" customFormat="1" ht="15" customHeight="1">
      <c r="A32" s="124">
        <v>19</v>
      </c>
      <c r="B32" s="30">
        <v>424</v>
      </c>
      <c r="C32" s="32" t="s">
        <v>71</v>
      </c>
      <c r="D32" s="9" t="s">
        <v>127</v>
      </c>
      <c r="E32" s="124">
        <v>30</v>
      </c>
      <c r="F32" s="112" t="s">
        <v>155</v>
      </c>
      <c r="G32" s="172">
        <v>22</v>
      </c>
      <c r="H32" s="172">
        <v>9</v>
      </c>
      <c r="I32" s="172">
        <v>144</v>
      </c>
      <c r="J32" s="172">
        <v>25</v>
      </c>
      <c r="K32" s="189">
        <f t="shared" si="0"/>
        <v>17.4</v>
      </c>
      <c r="L32" s="209">
        <v>5</v>
      </c>
      <c r="M32" s="172">
        <v>1</v>
      </c>
      <c r="N32" s="172">
        <v>39</v>
      </c>
      <c r="O32" s="172">
        <v>3</v>
      </c>
      <c r="P32" s="189">
        <f t="shared" si="1"/>
        <v>7.7</v>
      </c>
      <c r="Q32" s="209">
        <v>6</v>
      </c>
      <c r="R32" s="172">
        <v>1</v>
      </c>
      <c r="S32" s="172">
        <v>39</v>
      </c>
      <c r="T32" s="172">
        <v>2</v>
      </c>
      <c r="U32" s="189">
        <f t="shared" si="2"/>
        <v>5.1</v>
      </c>
      <c r="V32" s="163">
        <v>11</v>
      </c>
      <c r="W32" s="172">
        <v>1</v>
      </c>
      <c r="X32" s="230">
        <f aca="true" t="shared" si="5" ref="X32:X37">IF(V32=""," ",ROUND(W32/V32*100,1))</f>
        <v>9.1</v>
      </c>
      <c r="Y32" s="172">
        <v>11</v>
      </c>
      <c r="Z32" s="172">
        <v>1</v>
      </c>
      <c r="AA32" s="189">
        <f t="shared" si="4"/>
        <v>9.1</v>
      </c>
      <c r="AC32" s="95"/>
      <c r="AD32" s="95"/>
      <c r="AE32" s="95"/>
      <c r="AF32" s="139"/>
      <c r="AG32" s="95"/>
      <c r="AH32" s="95"/>
      <c r="AI32" s="138"/>
      <c r="AJ32" s="95"/>
    </row>
    <row r="33" spans="1:36" s="48" customFormat="1" ht="15" customHeight="1">
      <c r="A33" s="124">
        <v>19</v>
      </c>
      <c r="B33" s="30">
        <v>425</v>
      </c>
      <c r="C33" s="32" t="s">
        <v>71</v>
      </c>
      <c r="D33" s="9" t="s">
        <v>131</v>
      </c>
      <c r="E33" s="124">
        <v>30</v>
      </c>
      <c r="F33" s="112" t="s">
        <v>152</v>
      </c>
      <c r="G33" s="172">
        <v>7</v>
      </c>
      <c r="H33" s="172">
        <v>4</v>
      </c>
      <c r="I33" s="172">
        <v>90</v>
      </c>
      <c r="J33" s="172">
        <v>23</v>
      </c>
      <c r="K33" s="189">
        <f t="shared" si="0"/>
        <v>25.6</v>
      </c>
      <c r="L33" s="209">
        <v>6</v>
      </c>
      <c r="M33" s="172">
        <v>3</v>
      </c>
      <c r="N33" s="172">
        <v>71</v>
      </c>
      <c r="O33" s="172">
        <v>15</v>
      </c>
      <c r="P33" s="189">
        <f t="shared" si="1"/>
        <v>21.1</v>
      </c>
      <c r="Q33" s="209">
        <v>6</v>
      </c>
      <c r="R33" s="172">
        <v>0</v>
      </c>
      <c r="S33" s="172">
        <v>31</v>
      </c>
      <c r="T33" s="172">
        <v>0</v>
      </c>
      <c r="U33" s="189">
        <f t="shared" si="2"/>
        <v>0</v>
      </c>
      <c r="V33" s="163">
        <v>15</v>
      </c>
      <c r="W33" s="172">
        <v>0</v>
      </c>
      <c r="X33" s="230">
        <f t="shared" si="5"/>
        <v>0</v>
      </c>
      <c r="Y33" s="172">
        <v>15</v>
      </c>
      <c r="Z33" s="172">
        <v>0</v>
      </c>
      <c r="AA33" s="189">
        <f t="shared" si="4"/>
        <v>0</v>
      </c>
      <c r="AC33" s="95"/>
      <c r="AD33" s="95"/>
      <c r="AE33" s="95"/>
      <c r="AF33" s="139"/>
      <c r="AG33" s="95"/>
      <c r="AH33" s="95"/>
      <c r="AI33" s="138"/>
      <c r="AJ33" s="95"/>
    </row>
    <row r="34" spans="1:36" s="48" customFormat="1" ht="15" customHeight="1">
      <c r="A34" s="124">
        <v>19</v>
      </c>
      <c r="B34" s="30">
        <v>429</v>
      </c>
      <c r="C34" s="32" t="s">
        <v>71</v>
      </c>
      <c r="D34" s="9" t="s">
        <v>133</v>
      </c>
      <c r="E34" s="124"/>
      <c r="F34" s="112"/>
      <c r="G34" s="172"/>
      <c r="H34" s="172"/>
      <c r="I34" s="172"/>
      <c r="J34" s="172"/>
      <c r="K34" s="189" t="str">
        <f t="shared" si="0"/>
        <v> </v>
      </c>
      <c r="L34" s="209">
        <v>6</v>
      </c>
      <c r="M34" s="172">
        <v>2</v>
      </c>
      <c r="N34" s="172">
        <v>76</v>
      </c>
      <c r="O34" s="172">
        <v>7</v>
      </c>
      <c r="P34" s="189">
        <f>IF(L34=""," ",ROUND(O34/N34*100,1))</f>
        <v>9.2</v>
      </c>
      <c r="Q34" s="209">
        <v>6</v>
      </c>
      <c r="R34" s="172">
        <v>0</v>
      </c>
      <c r="S34" s="172">
        <v>27</v>
      </c>
      <c r="T34" s="172">
        <v>0</v>
      </c>
      <c r="U34" s="189">
        <f aca="true" t="shared" si="6" ref="U34:U40">IF(Q34=""," ",ROUND(T34/S34*100,1))</f>
        <v>0</v>
      </c>
      <c r="V34" s="163">
        <v>9</v>
      </c>
      <c r="W34" s="172">
        <v>1</v>
      </c>
      <c r="X34" s="230">
        <f t="shared" si="5"/>
        <v>11.1</v>
      </c>
      <c r="Y34" s="172">
        <v>8</v>
      </c>
      <c r="Z34" s="172">
        <v>0</v>
      </c>
      <c r="AA34" s="189">
        <f t="shared" si="4"/>
        <v>0</v>
      </c>
      <c r="AC34" s="95"/>
      <c r="AD34" s="95"/>
      <c r="AE34" s="95"/>
      <c r="AF34" s="139"/>
      <c r="AG34" s="95"/>
      <c r="AH34" s="95"/>
      <c r="AI34" s="138"/>
      <c r="AJ34" s="95"/>
    </row>
    <row r="35" spans="1:36" s="140" customFormat="1" ht="15" customHeight="1">
      <c r="A35" s="192">
        <v>19</v>
      </c>
      <c r="B35" s="193">
        <v>430</v>
      </c>
      <c r="C35" s="89" t="s">
        <v>71</v>
      </c>
      <c r="D35" s="113" t="s">
        <v>134</v>
      </c>
      <c r="E35" s="197"/>
      <c r="F35" s="114"/>
      <c r="G35" s="202"/>
      <c r="H35" s="203"/>
      <c r="I35" s="202"/>
      <c r="J35" s="203"/>
      <c r="K35" s="223"/>
      <c r="L35" s="210">
        <v>23</v>
      </c>
      <c r="M35" s="203">
        <v>12</v>
      </c>
      <c r="N35" s="202">
        <v>587</v>
      </c>
      <c r="O35" s="203">
        <v>107</v>
      </c>
      <c r="P35" s="223">
        <f>IF(L35=""," ",ROUND(O35/N35*100,1))</f>
        <v>18.2</v>
      </c>
      <c r="Q35" s="210">
        <v>6</v>
      </c>
      <c r="R35" s="203">
        <v>1</v>
      </c>
      <c r="S35" s="202">
        <v>45</v>
      </c>
      <c r="T35" s="203">
        <v>1</v>
      </c>
      <c r="U35" s="223">
        <f t="shared" si="6"/>
        <v>2.2</v>
      </c>
      <c r="V35" s="216">
        <v>19</v>
      </c>
      <c r="W35" s="203">
        <v>1</v>
      </c>
      <c r="X35" s="231">
        <f t="shared" si="5"/>
        <v>5.3</v>
      </c>
      <c r="Y35" s="203">
        <v>19</v>
      </c>
      <c r="Z35" s="203">
        <v>1</v>
      </c>
      <c r="AA35" s="223">
        <f t="shared" si="4"/>
        <v>5.3</v>
      </c>
      <c r="AC35" s="141"/>
      <c r="AD35" s="141"/>
      <c r="AE35" s="141"/>
      <c r="AF35" s="142"/>
      <c r="AG35" s="141"/>
      <c r="AH35" s="141"/>
      <c r="AI35" s="143"/>
      <c r="AJ35" s="141"/>
    </row>
    <row r="36" spans="1:36" s="48" customFormat="1" ht="15" customHeight="1">
      <c r="A36" s="124">
        <v>19</v>
      </c>
      <c r="B36" s="30">
        <v>442</v>
      </c>
      <c r="C36" s="24" t="s">
        <v>71</v>
      </c>
      <c r="D36" s="91" t="s">
        <v>135</v>
      </c>
      <c r="E36" s="144">
        <v>20</v>
      </c>
      <c r="F36" s="114" t="s">
        <v>156</v>
      </c>
      <c r="G36" s="204">
        <v>8</v>
      </c>
      <c r="H36" s="172">
        <v>5</v>
      </c>
      <c r="I36" s="204">
        <v>65</v>
      </c>
      <c r="J36" s="172">
        <v>19</v>
      </c>
      <c r="K36" s="189">
        <v>29.2</v>
      </c>
      <c r="L36" s="211">
        <v>8</v>
      </c>
      <c r="M36" s="172">
        <v>5</v>
      </c>
      <c r="N36" s="204">
        <v>65</v>
      </c>
      <c r="O36" s="172">
        <v>19</v>
      </c>
      <c r="P36" s="189">
        <f>IF(L36=""," ",ROUND(O36/N36*100,1))</f>
        <v>29.2</v>
      </c>
      <c r="Q36" s="211">
        <v>5</v>
      </c>
      <c r="R36" s="172">
        <v>2</v>
      </c>
      <c r="S36" s="204">
        <v>21</v>
      </c>
      <c r="T36" s="172">
        <v>2</v>
      </c>
      <c r="U36" s="189">
        <f t="shared" si="6"/>
        <v>9.5</v>
      </c>
      <c r="V36" s="217">
        <v>5</v>
      </c>
      <c r="W36" s="172">
        <v>0</v>
      </c>
      <c r="X36" s="230">
        <f t="shared" si="5"/>
        <v>0</v>
      </c>
      <c r="Y36" s="172">
        <v>6</v>
      </c>
      <c r="Z36" s="172">
        <v>0</v>
      </c>
      <c r="AA36" s="189">
        <f>IF(Y36=""," ",ROUND(Z36/Y36*100,1))</f>
        <v>0</v>
      </c>
      <c r="AC36" s="95"/>
      <c r="AD36" s="95"/>
      <c r="AE36" s="95"/>
      <c r="AF36" s="139"/>
      <c r="AG36" s="95"/>
      <c r="AH36" s="95"/>
      <c r="AI36" s="138"/>
      <c r="AJ36" s="95"/>
    </row>
    <row r="37" spans="1:36" s="48" customFormat="1" ht="15" customHeight="1" thickBot="1">
      <c r="A37" s="125">
        <v>19</v>
      </c>
      <c r="B37" s="126">
        <v>443</v>
      </c>
      <c r="C37" s="36" t="s">
        <v>71</v>
      </c>
      <c r="D37" s="38" t="s">
        <v>147</v>
      </c>
      <c r="E37" s="144"/>
      <c r="F37" s="115"/>
      <c r="G37" s="204"/>
      <c r="H37" s="172"/>
      <c r="I37" s="204"/>
      <c r="J37" s="172"/>
      <c r="K37" s="189" t="str">
        <f t="shared" si="0"/>
        <v> </v>
      </c>
      <c r="L37" s="211">
        <v>12</v>
      </c>
      <c r="M37" s="172">
        <v>6</v>
      </c>
      <c r="N37" s="204">
        <v>129</v>
      </c>
      <c r="O37" s="172">
        <v>14</v>
      </c>
      <c r="P37" s="189">
        <f>IF(L37=""," ",ROUND(O37/N37*100,1))</f>
        <v>10.9</v>
      </c>
      <c r="Q37" s="211">
        <v>5</v>
      </c>
      <c r="R37" s="172">
        <v>2</v>
      </c>
      <c r="S37" s="204">
        <v>21</v>
      </c>
      <c r="T37" s="172">
        <v>2</v>
      </c>
      <c r="U37" s="189">
        <f t="shared" si="6"/>
        <v>9.5</v>
      </c>
      <c r="V37" s="217">
        <v>7</v>
      </c>
      <c r="W37" s="172">
        <v>0</v>
      </c>
      <c r="X37" s="230">
        <f t="shared" si="5"/>
        <v>0</v>
      </c>
      <c r="Y37" s="172">
        <v>5</v>
      </c>
      <c r="Z37" s="172">
        <v>0</v>
      </c>
      <c r="AA37" s="189">
        <f t="shared" si="4"/>
        <v>0</v>
      </c>
      <c r="AC37" s="95"/>
      <c r="AD37" s="95"/>
      <c r="AE37" s="95"/>
      <c r="AF37" s="139"/>
      <c r="AG37" s="95"/>
      <c r="AH37" s="95"/>
      <c r="AI37" s="138"/>
      <c r="AJ37" s="95"/>
    </row>
    <row r="38" spans="1:27" s="48" customFormat="1" ht="15.75" customHeight="1" thickBot="1">
      <c r="A38" s="162"/>
      <c r="B38" s="194"/>
      <c r="C38" s="116"/>
      <c r="D38" s="117" t="s">
        <v>13</v>
      </c>
      <c r="E38" s="198"/>
      <c r="F38" s="2"/>
      <c r="G38" s="205"/>
      <c r="H38" s="205"/>
      <c r="I38" s="205"/>
      <c r="J38" s="205"/>
      <c r="K38" s="224"/>
      <c r="L38" s="212">
        <f>SUM(L11:L37)</f>
        <v>428</v>
      </c>
      <c r="M38" s="212">
        <f>SUM(M11:M37)</f>
        <v>304</v>
      </c>
      <c r="N38" s="212">
        <f>SUM(N11:N37)</f>
        <v>7274</v>
      </c>
      <c r="O38" s="212">
        <f>SUM(O11:O37)</f>
        <v>1456</v>
      </c>
      <c r="P38" s="191">
        <f>IF(L38=" "," ",ROUND(O38/N38*100,1))</f>
        <v>20</v>
      </c>
      <c r="Q38" s="212">
        <f>SUM(Q11:Q37)</f>
        <v>155</v>
      </c>
      <c r="R38" s="212">
        <f>SUM(R11:R37)</f>
        <v>39</v>
      </c>
      <c r="S38" s="212">
        <f>SUM(S11:S37)</f>
        <v>1086</v>
      </c>
      <c r="T38" s="212">
        <f>SUM(T11:T37)</f>
        <v>51</v>
      </c>
      <c r="U38" s="191">
        <f t="shared" si="6"/>
        <v>4.7</v>
      </c>
      <c r="V38" s="218"/>
      <c r="W38" s="205"/>
      <c r="X38" s="232"/>
      <c r="Y38" s="205"/>
      <c r="Z38" s="205"/>
      <c r="AA38" s="224"/>
    </row>
    <row r="39" spans="1:27" s="48" customFormat="1" ht="15" customHeight="1">
      <c r="A39" s="236">
        <v>19</v>
      </c>
      <c r="B39" s="195"/>
      <c r="C39" s="118" t="s">
        <v>71</v>
      </c>
      <c r="D39" s="119" t="s">
        <v>160</v>
      </c>
      <c r="E39" s="199"/>
      <c r="F39" s="5"/>
      <c r="G39" s="206"/>
      <c r="H39" s="206"/>
      <c r="I39" s="206"/>
      <c r="J39" s="206"/>
      <c r="K39" s="225"/>
      <c r="L39" s="213">
        <v>2</v>
      </c>
      <c r="M39" s="214">
        <v>2</v>
      </c>
      <c r="N39" s="214">
        <v>42</v>
      </c>
      <c r="O39" s="214">
        <v>19</v>
      </c>
      <c r="P39" s="228">
        <f>IF(L39=""," ",ROUND(O39/N39*100,1))</f>
        <v>45.2</v>
      </c>
      <c r="Q39" s="213"/>
      <c r="R39" s="214"/>
      <c r="S39" s="214"/>
      <c r="T39" s="214"/>
      <c r="U39" s="228" t="str">
        <f>IF(Q39=""," ",ROUND(T39/S39*100,1))</f>
        <v> </v>
      </c>
      <c r="V39" s="219"/>
      <c r="W39" s="206"/>
      <c r="X39" s="233"/>
      <c r="Y39" s="206"/>
      <c r="Z39" s="206"/>
      <c r="AA39" s="225"/>
    </row>
    <row r="40" spans="1:27" s="48" customFormat="1" ht="15" customHeight="1">
      <c r="A40" s="237">
        <v>19</v>
      </c>
      <c r="B40" s="196"/>
      <c r="C40" s="19" t="s">
        <v>71</v>
      </c>
      <c r="D40" s="120" t="s">
        <v>75</v>
      </c>
      <c r="E40" s="200"/>
      <c r="F40" s="7"/>
      <c r="G40" s="207"/>
      <c r="H40" s="207"/>
      <c r="I40" s="207"/>
      <c r="J40" s="207"/>
      <c r="K40" s="226"/>
      <c r="L40" s="215">
        <v>3</v>
      </c>
      <c r="M40" s="184">
        <v>3</v>
      </c>
      <c r="N40" s="184">
        <v>45</v>
      </c>
      <c r="O40" s="184">
        <v>13</v>
      </c>
      <c r="P40" s="229">
        <f aca="true" t="shared" si="7" ref="P40:P45">IF(L40=""," ",ROUND(O40/N40*100,1))</f>
        <v>28.9</v>
      </c>
      <c r="Q40" s="215">
        <v>1</v>
      </c>
      <c r="R40" s="184">
        <v>0</v>
      </c>
      <c r="S40" s="184">
        <v>3</v>
      </c>
      <c r="T40" s="184">
        <v>0</v>
      </c>
      <c r="U40" s="229">
        <f t="shared" si="6"/>
        <v>0</v>
      </c>
      <c r="V40" s="220"/>
      <c r="W40" s="207"/>
      <c r="X40" s="234"/>
      <c r="Y40" s="207"/>
      <c r="Z40" s="207"/>
      <c r="AA40" s="226"/>
    </row>
    <row r="41" spans="1:27" s="48" customFormat="1" ht="15" customHeight="1">
      <c r="A41" s="237">
        <v>19</v>
      </c>
      <c r="B41" s="183"/>
      <c r="C41" s="19" t="s">
        <v>71</v>
      </c>
      <c r="D41" s="121" t="s">
        <v>95</v>
      </c>
      <c r="E41" s="201"/>
      <c r="F41" s="3"/>
      <c r="G41" s="208"/>
      <c r="H41" s="208"/>
      <c r="I41" s="208"/>
      <c r="J41" s="208"/>
      <c r="K41" s="227"/>
      <c r="L41" s="209">
        <v>2</v>
      </c>
      <c r="M41" s="172">
        <v>2</v>
      </c>
      <c r="N41" s="172">
        <v>30</v>
      </c>
      <c r="O41" s="172">
        <v>7</v>
      </c>
      <c r="P41" s="189">
        <f>IF(L41=""," ",ROUND(O41/N41*100,1))</f>
        <v>23.3</v>
      </c>
      <c r="Q41" s="209"/>
      <c r="R41" s="172"/>
      <c r="S41" s="172"/>
      <c r="T41" s="172"/>
      <c r="U41" s="189" t="str">
        <f>IF(Q41=""," ",ROUND(T41/S41*100,1))</f>
        <v> </v>
      </c>
      <c r="V41" s="221"/>
      <c r="W41" s="208"/>
      <c r="X41" s="235"/>
      <c r="Y41" s="208"/>
      <c r="Z41" s="208"/>
      <c r="AA41" s="227"/>
    </row>
    <row r="42" spans="1:27" s="48" customFormat="1" ht="15" customHeight="1">
      <c r="A42" s="237">
        <v>19</v>
      </c>
      <c r="B42" s="183"/>
      <c r="C42" s="19" t="s">
        <v>71</v>
      </c>
      <c r="D42" s="8" t="s">
        <v>98</v>
      </c>
      <c r="E42" s="201"/>
      <c r="F42" s="3"/>
      <c r="G42" s="208"/>
      <c r="H42" s="208"/>
      <c r="I42" s="208"/>
      <c r="J42" s="208"/>
      <c r="K42" s="227"/>
      <c r="L42" s="209">
        <v>1</v>
      </c>
      <c r="M42" s="172">
        <v>0</v>
      </c>
      <c r="N42" s="172">
        <v>12</v>
      </c>
      <c r="O42" s="172">
        <v>0</v>
      </c>
      <c r="P42" s="189">
        <f>IF(L42=""," ",ROUND(O42/N42*100,1))</f>
        <v>0</v>
      </c>
      <c r="Q42" s="209"/>
      <c r="R42" s="172"/>
      <c r="S42" s="172"/>
      <c r="T42" s="172"/>
      <c r="U42" s="189" t="str">
        <f>IF(Q42=""," ",ROUND(T42/S42*100,1))</f>
        <v> </v>
      </c>
      <c r="V42" s="221"/>
      <c r="W42" s="208"/>
      <c r="X42" s="235"/>
      <c r="Y42" s="208"/>
      <c r="Z42" s="208"/>
      <c r="AA42" s="227"/>
    </row>
    <row r="43" spans="1:27" s="48" customFormat="1" ht="15" customHeight="1">
      <c r="A43" s="237">
        <v>19</v>
      </c>
      <c r="B43" s="196"/>
      <c r="C43" s="19" t="s">
        <v>71</v>
      </c>
      <c r="D43" s="120" t="s">
        <v>200</v>
      </c>
      <c r="E43" s="200"/>
      <c r="F43" s="7"/>
      <c r="G43" s="207"/>
      <c r="H43" s="207"/>
      <c r="I43" s="207"/>
      <c r="J43" s="207"/>
      <c r="K43" s="226"/>
      <c r="L43" s="215">
        <v>2</v>
      </c>
      <c r="M43" s="184">
        <v>2</v>
      </c>
      <c r="N43" s="184">
        <v>48</v>
      </c>
      <c r="O43" s="184">
        <v>19</v>
      </c>
      <c r="P43" s="229">
        <f t="shared" si="7"/>
        <v>39.6</v>
      </c>
      <c r="Q43" s="215"/>
      <c r="R43" s="184"/>
      <c r="S43" s="184"/>
      <c r="T43" s="184"/>
      <c r="U43" s="229"/>
      <c r="V43" s="220"/>
      <c r="W43" s="207"/>
      <c r="X43" s="234"/>
      <c r="Y43" s="207"/>
      <c r="Z43" s="207"/>
      <c r="AA43" s="226"/>
    </row>
    <row r="44" spans="1:27" s="48" customFormat="1" ht="15" customHeight="1">
      <c r="A44" s="237">
        <v>19</v>
      </c>
      <c r="B44" s="196"/>
      <c r="C44" s="19" t="s">
        <v>71</v>
      </c>
      <c r="D44" s="120" t="s">
        <v>201</v>
      </c>
      <c r="E44" s="200"/>
      <c r="F44" s="7"/>
      <c r="G44" s="207"/>
      <c r="H44" s="207"/>
      <c r="I44" s="207"/>
      <c r="J44" s="207"/>
      <c r="K44" s="226"/>
      <c r="L44" s="215">
        <v>3</v>
      </c>
      <c r="M44" s="184">
        <v>3</v>
      </c>
      <c r="N44" s="184">
        <v>73</v>
      </c>
      <c r="O44" s="184">
        <v>16</v>
      </c>
      <c r="P44" s="229">
        <f t="shared" si="7"/>
        <v>21.9</v>
      </c>
      <c r="Q44" s="215"/>
      <c r="R44" s="184"/>
      <c r="S44" s="184"/>
      <c r="T44" s="184"/>
      <c r="U44" s="229"/>
      <c r="V44" s="220"/>
      <c r="W44" s="207"/>
      <c r="X44" s="234"/>
      <c r="Y44" s="207"/>
      <c r="Z44" s="207"/>
      <c r="AA44" s="226"/>
    </row>
    <row r="45" spans="1:27" s="48" customFormat="1" ht="15" customHeight="1" thickBot="1">
      <c r="A45" s="237">
        <v>19</v>
      </c>
      <c r="B45" s="183"/>
      <c r="C45" s="19" t="s">
        <v>71</v>
      </c>
      <c r="D45" s="121" t="s">
        <v>202</v>
      </c>
      <c r="E45" s="201"/>
      <c r="F45" s="3"/>
      <c r="G45" s="208"/>
      <c r="H45" s="208"/>
      <c r="I45" s="208"/>
      <c r="J45" s="208"/>
      <c r="K45" s="227"/>
      <c r="L45" s="209">
        <v>2</v>
      </c>
      <c r="M45" s="172">
        <v>1</v>
      </c>
      <c r="N45" s="172">
        <v>20</v>
      </c>
      <c r="O45" s="172">
        <v>7</v>
      </c>
      <c r="P45" s="189">
        <f t="shared" si="7"/>
        <v>35</v>
      </c>
      <c r="Q45" s="209"/>
      <c r="R45" s="172"/>
      <c r="S45" s="172"/>
      <c r="T45" s="172"/>
      <c r="U45" s="189" t="str">
        <f>IF(Q45=""," ",ROUND(T45/S45*100,1))</f>
        <v> </v>
      </c>
      <c r="V45" s="221"/>
      <c r="W45" s="208"/>
      <c r="X45" s="235"/>
      <c r="Y45" s="208"/>
      <c r="Z45" s="208"/>
      <c r="AA45" s="227"/>
    </row>
    <row r="46" spans="1:27" s="48" customFormat="1" ht="15.75" customHeight="1" thickBot="1">
      <c r="A46" s="162"/>
      <c r="B46" s="194"/>
      <c r="C46" s="305" t="s">
        <v>12</v>
      </c>
      <c r="D46" s="327"/>
      <c r="E46" s="198"/>
      <c r="F46" s="2"/>
      <c r="G46" s="205"/>
      <c r="H46" s="205"/>
      <c r="I46" s="205"/>
      <c r="J46" s="205"/>
      <c r="K46" s="224"/>
      <c r="L46" s="169">
        <f>SUM(L39:L45)</f>
        <v>15</v>
      </c>
      <c r="M46" s="212">
        <f>SUM(M39:M45)</f>
        <v>13</v>
      </c>
      <c r="N46" s="212">
        <f>SUM(N39:N45)</f>
        <v>270</v>
      </c>
      <c r="O46" s="212">
        <f>SUM(O39:O45)</f>
        <v>81</v>
      </c>
      <c r="P46" s="191">
        <f>IF(L46=0,"",ROUND(O46/N46*100,1))</f>
        <v>30</v>
      </c>
      <c r="Q46" s="212">
        <f>SUM(Q40:Q45)</f>
        <v>1</v>
      </c>
      <c r="R46" s="212">
        <f>SUM(R40:R45)</f>
        <v>0</v>
      </c>
      <c r="S46" s="212">
        <f>SUM(S40:S45)</f>
        <v>3</v>
      </c>
      <c r="T46" s="212">
        <f>SUM(T40:T45)</f>
        <v>0</v>
      </c>
      <c r="U46" s="191">
        <f>IF(Q46=""," ",ROUND(T46/S46*100,1))</f>
        <v>0</v>
      </c>
      <c r="V46" s="218"/>
      <c r="W46" s="205"/>
      <c r="X46" s="232"/>
      <c r="Y46" s="205"/>
      <c r="Z46" s="205"/>
      <c r="AA46" s="224"/>
    </row>
    <row r="47" spans="1:27" s="48" customFormat="1" ht="15.75" customHeight="1" thickBot="1">
      <c r="A47" s="162"/>
      <c r="B47" s="128"/>
      <c r="C47" s="305" t="s">
        <v>5</v>
      </c>
      <c r="D47" s="336"/>
      <c r="E47" s="198"/>
      <c r="F47" s="2"/>
      <c r="G47" s="170">
        <f>SUM(G11:G37)</f>
        <v>424</v>
      </c>
      <c r="H47" s="170">
        <f>SUM(H11:H37)</f>
        <v>283</v>
      </c>
      <c r="I47" s="170">
        <f>SUM(I11:I37)</f>
        <v>6747</v>
      </c>
      <c r="J47" s="170">
        <f>SUM(J11:J37)</f>
        <v>1411</v>
      </c>
      <c r="K47" s="191">
        <f>IF(G47=" "," ",ROUND(J47/I47*100,1))</f>
        <v>20.9</v>
      </c>
      <c r="L47" s="212">
        <f>L38+L46</f>
        <v>443</v>
      </c>
      <c r="M47" s="170">
        <f>M38+M46</f>
        <v>317</v>
      </c>
      <c r="N47" s="170">
        <f>N38+N46</f>
        <v>7544</v>
      </c>
      <c r="O47" s="170">
        <f>O38+O46</f>
        <v>1537</v>
      </c>
      <c r="P47" s="191">
        <f>IF(L47=""," ",ROUND(O47/N47*100,1))</f>
        <v>20.4</v>
      </c>
      <c r="Q47" s="212">
        <f>Q38+Q46</f>
        <v>156</v>
      </c>
      <c r="R47" s="170">
        <f>R38+R46</f>
        <v>39</v>
      </c>
      <c r="S47" s="170">
        <f>S38+S46</f>
        <v>1089</v>
      </c>
      <c r="T47" s="170">
        <f>T38+T46</f>
        <v>51</v>
      </c>
      <c r="U47" s="191">
        <f>IF(Q47=""," ",ROUND(T47/S47*100,1))</f>
        <v>4.7</v>
      </c>
      <c r="V47" s="169">
        <f>SUM(V11:V37)</f>
        <v>1052</v>
      </c>
      <c r="W47" s="170">
        <f>SUM(W11:W37)</f>
        <v>89</v>
      </c>
      <c r="X47" s="188">
        <f>IF(V47=""," ",ROUND(W47/V47*100,1))</f>
        <v>8.5</v>
      </c>
      <c r="Y47" s="212">
        <f>SUM(Y11:Y37)</f>
        <v>857</v>
      </c>
      <c r="Z47" s="170">
        <f>SUM(Z11:Z37)</f>
        <v>40</v>
      </c>
      <c r="AA47" s="191">
        <f>IF(Y47=0," ",ROUND(Z47/Y47*100,1))</f>
        <v>4.7</v>
      </c>
    </row>
    <row r="50" spans="9:10" ht="11.25">
      <c r="I50" s="122">
        <f>SUM(I11:I23)</f>
        <v>5852</v>
      </c>
      <c r="J50" s="122">
        <f>SUM(J11:J23)</f>
        <v>1244</v>
      </c>
    </row>
    <row r="51" spans="9:10" ht="11.25">
      <c r="I51" s="122">
        <f>SUM(I24:I37)</f>
        <v>895</v>
      </c>
      <c r="J51" s="122">
        <f>SUM(J24:J37)</f>
        <v>167</v>
      </c>
    </row>
  </sheetData>
  <sheetProtection/>
  <mergeCells count="35">
    <mergeCell ref="X2:AA2"/>
    <mergeCell ref="E4:G4"/>
    <mergeCell ref="I4:K4"/>
    <mergeCell ref="M4:O4"/>
    <mergeCell ref="Q4:T4"/>
    <mergeCell ref="C47:D47"/>
    <mergeCell ref="E7:K7"/>
    <mergeCell ref="I8:I10"/>
    <mergeCell ref="K8:K10"/>
    <mergeCell ref="E8:E10"/>
    <mergeCell ref="G8:G10"/>
    <mergeCell ref="F8:F10"/>
    <mergeCell ref="C46:D46"/>
    <mergeCell ref="Q8:Q10"/>
    <mergeCell ref="A7:A10"/>
    <mergeCell ref="C7:C10"/>
    <mergeCell ref="D7:D10"/>
    <mergeCell ref="B7:B10"/>
    <mergeCell ref="P8:P10"/>
    <mergeCell ref="N8:N10"/>
    <mergeCell ref="L8:L10"/>
    <mergeCell ref="S8:S10"/>
    <mergeCell ref="AA9:AA10"/>
    <mergeCell ref="Y9:Y10"/>
    <mergeCell ref="Y8:AA8"/>
    <mergeCell ref="U8:U10"/>
    <mergeCell ref="X8:X10"/>
    <mergeCell ref="V8:V10"/>
    <mergeCell ref="Q6:S6"/>
    <mergeCell ref="V6:X6"/>
    <mergeCell ref="E6:G6"/>
    <mergeCell ref="Q7:U7"/>
    <mergeCell ref="V7:AA7"/>
    <mergeCell ref="L6:N6"/>
    <mergeCell ref="L7:P7"/>
  </mergeCells>
  <conditionalFormatting sqref="Z37 Z11:Z14 J11:J37 H11:H37 O11:O37 M11:M37 R11:R37 W11:W37 T11:T37 Z16:Z17 Z19:Z20 Z22:Z23 Z25:Z26 T39:T45 R39:R45 O39:O45 M39:M45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1:Y15 Y17:Y26 Y37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conditionalFormatting sqref="Z15 Z18 Z21 Z24">
    <cfRule type="cellIs" priority="5" dxfId="1" operator="lessThanOrEqual" stopIfTrue="1">
      <formula>V16</formula>
    </cfRule>
    <cfRule type="cellIs" priority="6" dxfId="0" operator="greaterThan" stopIfTrue="1">
      <formula>V16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133" useFirstPageNumber="1" fitToHeight="0" horizontalDpi="600" verticalDpi="600" orientation="landscape" paperSize="9" scale="85" r:id="rId1"/>
  <ignoredErrors>
    <ignoredError sqref="U47 U38" evalError="1"/>
    <ignoredError sqref="P38 P47" evalError="1" formula="1"/>
    <ignoredError sqref="P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2010-12-22T02:50:05Z</dcterms:created>
  <dcterms:modified xsi:type="dcterms:W3CDTF">2010-12-22T02:50:22Z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