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6257" activeTab="0"/>
  </bookViews>
  <sheets>
    <sheet name="神奈川県４－１" sheetId="1" r:id="rId1"/>
    <sheet name="神奈川県４－２" sheetId="2" r:id="rId2"/>
    <sheet name="神奈川県４－３" sheetId="3" r:id="rId3"/>
    <sheet name="神奈川県４－４" sheetId="4" r:id="rId4"/>
  </sheets>
  <definedNames>
    <definedName name="_xlnm.Print_Area" localSheetId="3">'神奈川県４－４'!$A$1:$AA$48</definedName>
    <definedName name="_xlnm.Print_Titles" localSheetId="0">'神奈川県４－１'!$4:$6</definedName>
    <definedName name="_xlnm.Print_Titles" localSheetId="1">'神奈川県４－２'!$4:$7</definedName>
    <definedName name="_xlnm.Print_Titles" localSheetId="2">'神奈川県４－３'!$4:$6</definedName>
    <definedName name="_xlnm.Print_Titles" localSheetId="3">'神奈川県４－４'!$7:$10</definedName>
  </definedNames>
  <calcPr fullCalcOnLoad="1"/>
</workbook>
</file>

<file path=xl/sharedStrings.xml><?xml version="1.0" encoding="utf-8"?>
<sst xmlns="http://schemas.openxmlformats.org/spreadsheetml/2006/main" count="614" uniqueCount="300">
  <si>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</si>
  <si>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</si>
  <si>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</si>
  <si>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</si>
  <si>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</si>
  <si>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</si>
  <si>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</si>
  <si>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</si>
  <si>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</si>
  <si>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</si>
  <si>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</si>
  <si>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</si>
  <si>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</si>
  <si>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</si>
  <si>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</si>
  <si>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</si>
  <si>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</si>
  <si>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</si>
  <si>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</si>
  <si>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</si>
  <si>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</si>
  <si>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</si>
  <si>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</si>
  <si>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</si>
  <si>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</si>
  <si>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</si>
  <si>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</si>
  <si>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</si>
  <si>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</si>
  <si>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</si>
  <si>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</si>
  <si>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</si>
  <si>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</si>
  <si>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</si>
  <si>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</si>
  <si>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</si>
  <si>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</si>
  <si>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</si>
  <si>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</si>
  <si>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</si>
  <si>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</si>
  <si>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</si>
  <si>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</si>
  <si>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</si>
  <si>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</si>
  <si>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</si>
  <si>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</si>
  <si>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</si>
  <si>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</si>
  <si>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</si>
  <si>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</si>
  <si>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</si>
  <si>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</si>
  <si>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</si>
  <si>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</si>
  <si>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</si>
  <si>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</si>
  <si>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</si>
  <si>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</si>
  <si>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</si>
  <si>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</si>
  <si>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</si>
  <si>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</si>
  <si>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</si>
  <si>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</si>
  <si>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</si>
  <si>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</si>
  <si>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</si>
  <si>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</si>
  <si>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</si>
  <si>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宣　　言　　名　　称</t>
  </si>
  <si>
    <t>市　（区）　長</t>
  </si>
  <si>
    <t>女
性
比
率 
（％）</t>
  </si>
  <si>
    <t xml:space="preserve">うち
　女理
　性職
　管数
</t>
  </si>
  <si>
    <t>神奈川県</t>
  </si>
  <si>
    <t>横須賀市</t>
  </si>
  <si>
    <t>横須賀市男女共同参画推進条例</t>
  </si>
  <si>
    <t>横須賀市男女共同参画プラン（第3次）　～デュオプランPartⅢ～</t>
  </si>
  <si>
    <t>平塚市</t>
  </si>
  <si>
    <t>人権・男女共同参画課</t>
  </si>
  <si>
    <t>ひらつか男女共同参画プラン2007</t>
  </si>
  <si>
    <t>鎌倉市</t>
  </si>
  <si>
    <t>鎌倉市男女共同参画推進条例</t>
  </si>
  <si>
    <t>かまくら21男女共同参画プラン</t>
  </si>
  <si>
    <t>藤沢市</t>
  </si>
  <si>
    <t>共生社会推進課</t>
  </si>
  <si>
    <t>ふじさわ男女共同参画プラン2010</t>
  </si>
  <si>
    <t>小田原市</t>
  </si>
  <si>
    <t>地域政策課</t>
  </si>
  <si>
    <t>おだわら女性ビジョン</t>
  </si>
  <si>
    <t>茅ヶ崎市</t>
  </si>
  <si>
    <t>男女共同参画課</t>
  </si>
  <si>
    <t>ちがさき男女平等参画プラン</t>
  </si>
  <si>
    <t>逗子市</t>
  </si>
  <si>
    <t>生活安全課</t>
  </si>
  <si>
    <t>ずし男女共同参画プラン</t>
  </si>
  <si>
    <t>三浦市</t>
  </si>
  <si>
    <t>協働推進課</t>
  </si>
  <si>
    <t>みうら男女共同参画プラン</t>
  </si>
  <si>
    <t>秦野市</t>
  </si>
  <si>
    <t>市民自治振興課</t>
  </si>
  <si>
    <t>はだの男女共同参画プラン－後期行動計画－</t>
  </si>
  <si>
    <t>厚木市</t>
  </si>
  <si>
    <t>人権男女参画課</t>
  </si>
  <si>
    <t>厚木市男女共同参画計画</t>
  </si>
  <si>
    <t>大和市</t>
  </si>
  <si>
    <t>国際・男女共同参画課</t>
  </si>
  <si>
    <t>やまと男女共同参画プラン</t>
  </si>
  <si>
    <t>伊勢原市</t>
  </si>
  <si>
    <t>人権・男女共同参画推進室</t>
  </si>
  <si>
    <t>伊勢原市男女共同参画プラン</t>
  </si>
  <si>
    <t>海老名市</t>
  </si>
  <si>
    <t>広聴相談課</t>
  </si>
  <si>
    <t>海老名市男女共同参画計画</t>
  </si>
  <si>
    <t>座間市</t>
  </si>
  <si>
    <t>市民人権課</t>
  </si>
  <si>
    <t>ざま男女共同参画プラン</t>
  </si>
  <si>
    <t>南足柄市</t>
  </si>
  <si>
    <t>改訂21女性プランみなみあしがら</t>
  </si>
  <si>
    <t>綾瀬市</t>
  </si>
  <si>
    <t>市民協働課</t>
  </si>
  <si>
    <t>あやせ男女共同参画プラン</t>
  </si>
  <si>
    <t>葉山町</t>
  </si>
  <si>
    <t>町民サービス課</t>
  </si>
  <si>
    <t>男女共同参画プランはやま（第2次）</t>
  </si>
  <si>
    <t>寒川町</t>
  </si>
  <si>
    <t>町民課</t>
  </si>
  <si>
    <t>第二次さむかわ男女共同参画プラン～男女がともに輝くように～</t>
  </si>
  <si>
    <t>大磯町</t>
  </si>
  <si>
    <t>大磯町男女共同参画プラン</t>
  </si>
  <si>
    <t>二宮町</t>
  </si>
  <si>
    <t>企画室</t>
  </si>
  <si>
    <t>二宮町男女共同参画プラン</t>
  </si>
  <si>
    <t>中井町</t>
  </si>
  <si>
    <t>企画課</t>
  </si>
  <si>
    <t>中井町男女共同参画プラン</t>
  </si>
  <si>
    <t>大井町</t>
  </si>
  <si>
    <t>大井町男女共同参画プラン</t>
  </si>
  <si>
    <t>松田町</t>
  </si>
  <si>
    <t>企画財政課</t>
  </si>
  <si>
    <t>まつだ女性支援プラン</t>
  </si>
  <si>
    <t>山北町</t>
  </si>
  <si>
    <t>やまきた男女共同参画プラン</t>
  </si>
  <si>
    <t>開成町</t>
  </si>
  <si>
    <t>自治活動応援課</t>
  </si>
  <si>
    <t>かいせい男女共同参画プラン－改訂版－</t>
  </si>
  <si>
    <t>箱根町</t>
  </si>
  <si>
    <t>はこね男女共同参画推進プラン</t>
  </si>
  <si>
    <t>真鶴町</t>
  </si>
  <si>
    <t>企画調整課</t>
  </si>
  <si>
    <t>まなづる男女共同参画プラン</t>
  </si>
  <si>
    <t>湯河原町</t>
  </si>
  <si>
    <t>ゆがわら男女共同参画プラン改訂版</t>
  </si>
  <si>
    <t>愛川町</t>
  </si>
  <si>
    <t>生涯学習課</t>
  </si>
  <si>
    <t>愛川町男女共同参画基本計画</t>
  </si>
  <si>
    <t>清川村</t>
  </si>
  <si>
    <t>横須賀市本町2-1　横須賀市立総合福祉会館5階</t>
  </si>
  <si>
    <t>平成28年度</t>
  </si>
  <si>
    <t>平成23年度</t>
  </si>
  <si>
    <t>平成22年</t>
  </si>
  <si>
    <t>平成22年度</t>
  </si>
  <si>
    <t>平成23年</t>
  </si>
  <si>
    <t>平成22年3月</t>
  </si>
  <si>
    <t>平成25年3月</t>
  </si>
  <si>
    <t>平成23年3月</t>
  </si>
  <si>
    <t>平成24年</t>
  </si>
  <si>
    <t>当面</t>
  </si>
  <si>
    <t>平成24年3月</t>
  </si>
  <si>
    <t>平成30年</t>
  </si>
  <si>
    <t>期限なし</t>
  </si>
  <si>
    <t>横浜市</t>
  </si>
  <si>
    <t>川崎市</t>
  </si>
  <si>
    <t>相模原市</t>
  </si>
  <si>
    <t>平成31年度</t>
  </si>
  <si>
    <t>企画課(女性センター)</t>
  </si>
  <si>
    <t>平成19年度～平成24年度</t>
  </si>
  <si>
    <t>平成19年度～平成28年度</t>
  </si>
  <si>
    <t>平成13年度～平成22年度</t>
  </si>
  <si>
    <t>平成18年度～平成27年度</t>
  </si>
  <si>
    <t>平成20年度～平成24年度</t>
  </si>
  <si>
    <t>平成17年度～平成26年度</t>
  </si>
  <si>
    <t>平成13年度～平成32年度</t>
  </si>
  <si>
    <t>平成22年度～平成26年度</t>
  </si>
  <si>
    <t>平成15年度～平成24年度</t>
  </si>
  <si>
    <t>平成15年度～平成26年度</t>
  </si>
  <si>
    <t>平成20年度～平成25年度</t>
  </si>
  <si>
    <t>平成13年度～平成23年度</t>
  </si>
  <si>
    <t>平成13年度～平成23年度</t>
  </si>
  <si>
    <t>平成13年4月～平成23年3月</t>
  </si>
  <si>
    <t>平成11年～平成22年</t>
  </si>
  <si>
    <t>平成12年4月～平成22年3月</t>
  </si>
  <si>
    <t>平成18年4月～平成23年3月</t>
  </si>
  <si>
    <t>平成15年4月～平成25年3月</t>
  </si>
  <si>
    <t>平成13年～平成22年</t>
  </si>
  <si>
    <t>平成14年4月～平成23年3月</t>
  </si>
  <si>
    <t>平成16年4月～平成23年3月</t>
  </si>
  <si>
    <t>（後期)平成17年～平成22年</t>
  </si>
  <si>
    <t>平成21年度～おおむね10年間</t>
  </si>
  <si>
    <t>施設管理</t>
  </si>
  <si>
    <t>事業運営</t>
  </si>
  <si>
    <t>そ　の　他</t>
  </si>
  <si>
    <t>平成18年度～平成22年度</t>
  </si>
  <si>
    <t>フォーラム</t>
  </si>
  <si>
    <t>フォーラム南太田</t>
  </si>
  <si>
    <t>アートフォーラムあざみ野</t>
  </si>
  <si>
    <t>横浜市青葉区あざみ野南1-17-3</t>
  </si>
  <si>
    <t>人権・男女共同参画室</t>
  </si>
  <si>
    <t>すくらむ21</t>
  </si>
  <si>
    <t>平成25年度</t>
  </si>
  <si>
    <t>教育委員会事務局社会教育係</t>
  </si>
  <si>
    <t>平成26年度末</t>
  </si>
  <si>
    <t>平成18年度～平成27年度</t>
  </si>
  <si>
    <t>平成24年度</t>
  </si>
  <si>
    <t>綾瀬市男女共同参画都市宣言</t>
  </si>
  <si>
    <t>平成22年度末</t>
  </si>
  <si>
    <t>男女平等かわさき条例</t>
  </si>
  <si>
    <t>平成21年度～平成25年度</t>
  </si>
  <si>
    <t>男女共同参画推進課</t>
  </si>
  <si>
    <t>横浜市男女共同参画推進条例</t>
  </si>
  <si>
    <t>よこはま男女共同参画行動計画</t>
  </si>
  <si>
    <t>男女共同参画課</t>
  </si>
  <si>
    <t>さがみはら男女共同参画プラン21</t>
  </si>
  <si>
    <t>男女共同参画センター横浜</t>
  </si>
  <si>
    <t>244-0816</t>
  </si>
  <si>
    <t>横浜市戸塚区上倉田町435-1</t>
  </si>
  <si>
    <t>(045)
862-5050</t>
  </si>
  <si>
    <t>(045)
862-3101</t>
  </si>
  <si>
    <t>http://www.women.city.yokohama.jp/</t>
  </si>
  <si>
    <t>○</t>
  </si>
  <si>
    <t>男女共同参画センター横浜南</t>
  </si>
  <si>
    <t>232-0006</t>
  </si>
  <si>
    <t>横浜市南区南太田1-7-20</t>
  </si>
  <si>
    <t>(045)
714-5911</t>
  </si>
  <si>
    <t>（045）
714-5912</t>
  </si>
  <si>
    <t>男女共同参画センター横浜北</t>
  </si>
  <si>
    <t>225-0012</t>
  </si>
  <si>
    <t>(045)
910-5700</t>
  </si>
  <si>
    <t>(045)
910-5755</t>
  </si>
  <si>
    <t>川崎市男女共同参画センター</t>
  </si>
  <si>
    <t>213-0001</t>
  </si>
  <si>
    <t>川崎市高津区溝口2-20-1</t>
  </si>
  <si>
    <t>(044)
813-0808</t>
  </si>
  <si>
    <t>(044)
813-0864</t>
  </si>
  <si>
    <t>http://www.scrum21.or.jp/</t>
  </si>
  <si>
    <t>○</t>
  </si>
  <si>
    <t>相模原市立男女共同参画推進センター</t>
  </si>
  <si>
    <t>ソレイユさがみ</t>
  </si>
  <si>
    <t>252-0143</t>
  </si>
  <si>
    <t>相模原市緑区橋本6-2-1　シティ・プラザはしもと内</t>
  </si>
  <si>
    <t>(042)
775-1775　</t>
  </si>
  <si>
    <t>(042)
775-1776</t>
  </si>
  <si>
    <t>http://www.soleilsagami.jp/</t>
  </si>
  <si>
    <t>○</t>
  </si>
  <si>
    <t xml:space="preserve"> </t>
  </si>
  <si>
    <t>市(区)町村コード</t>
  </si>
  <si>
    <t>男女共同参画に関する条例（可決済のもの）</t>
  </si>
  <si>
    <t>市（区）町村コード</t>
  </si>
  <si>
    <t>管　理　・　運　営　主　体</t>
  </si>
  <si>
    <t>ホームページ</t>
  </si>
  <si>
    <t>デュオよこすか</t>
  </si>
  <si>
    <t>238-0041</t>
  </si>
  <si>
    <t>(046)
822-0804</t>
  </si>
  <si>
    <t>http://www.yokosuka-benri.jp/db/sisetu
/fc100000850.html</t>
  </si>
  <si>
    <t>茅ヶ崎市女性センター</t>
  </si>
  <si>
    <t>253-0041</t>
  </si>
  <si>
    <t>茅ヶ崎市新栄町12-12　茅ヶ崎トラストビル4階</t>
  </si>
  <si>
    <t>(0467)
57-1414</t>
  </si>
  <si>
    <t>(0467)
57-1666</t>
  </si>
  <si>
    <t>http://www.city.chigasaki.kanagawa.jp/newsection/danjo/index.html</t>
  </si>
  <si>
    <t>○</t>
  </si>
  <si>
    <t>厚木市立あつぎパートナーセンター</t>
  </si>
  <si>
    <t>243-0018</t>
  </si>
  <si>
    <t>厚木市中町1－4－3</t>
  </si>
  <si>
    <t>(046)
225-2500</t>
  </si>
  <si>
    <t>(046)
223-8432</t>
  </si>
  <si>
    <t>http://www.city.atsugi.kanagawa.jp/</t>
  </si>
  <si>
    <t>○</t>
  </si>
  <si>
    <t>南足柄市女性センター</t>
  </si>
  <si>
    <t>250-0105</t>
  </si>
  <si>
    <t>南足柄市関本591－1　ヴェルミ3　</t>
  </si>
  <si>
    <t>(0465)
73-8211</t>
  </si>
  <si>
    <t>http://www.city.minamiashigara.kanagawa.jp</t>
  </si>
  <si>
    <t>○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</si>
  <si>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</si>
  <si>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</si>
  <si>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</si>
  <si>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</si>
  <si>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</si>
  <si>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</si>
  <si>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</si>
  <si>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さがみはら男女共同参画都市宣言</t>
  </si>
  <si>
    <t xml:space="preserve">
※川崎市：平成21年6月1日
※相模原市：平成22年3月31日(｢管理職の在職状況｣を除く)</t>
  </si>
  <si>
    <t>調査時点コード</t>
  </si>
  <si>
    <t>うち</t>
  </si>
  <si>
    <t>－</t>
  </si>
  <si>
    <t>－</t>
  </si>
  <si>
    <t>－</t>
  </si>
  <si>
    <t>さがみはら男女共同参画条例</t>
  </si>
  <si>
    <t>川崎市男女平等推進行動計画「かわさき☆かがやきプラン」（第2期）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</si>
</sst>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 wrapText="1"/>
    </xf>
    <xf numFmtId="38" fontId="2" fillId="0" borderId="11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shrinkToFit="1"/>
    </xf>
    <xf numFmtId="188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57" fontId="2" fillId="0" borderId="12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32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distributed" textRotation="255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top" textRotation="255" wrapText="1"/>
    </xf>
    <xf numFmtId="57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32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top" textRotation="255" wrapText="1"/>
    </xf>
    <xf numFmtId="0" fontId="2" fillId="0" borderId="12" xfId="0" applyFont="1" applyFill="1" applyBorder="1" applyAlignment="1">
      <alignment vertical="top" wrapText="1"/>
    </xf>
    <xf numFmtId="38" fontId="2" fillId="0" borderId="13" xfId="49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wrapText="1"/>
    </xf>
    <xf numFmtId="38" fontId="2" fillId="0" borderId="39" xfId="49" applyFont="1" applyFill="1" applyBorder="1" applyAlignment="1">
      <alignment vertical="center" shrinkToFit="1"/>
    </xf>
    <xf numFmtId="188" fontId="2" fillId="0" borderId="40" xfId="0" applyNumberFormat="1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188" fontId="2" fillId="0" borderId="43" xfId="0" applyNumberFormat="1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 shrinkToFit="1"/>
    </xf>
    <xf numFmtId="38" fontId="2" fillId="0" borderId="46" xfId="49" applyFont="1" applyFill="1" applyBorder="1" applyAlignment="1">
      <alignment vertical="center" shrinkToFit="1"/>
    </xf>
    <xf numFmtId="0" fontId="2" fillId="0" borderId="46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vertical="center" shrinkToFit="1"/>
    </xf>
    <xf numFmtId="38" fontId="2" fillId="0" borderId="0" xfId="0" applyNumberFormat="1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vertical="center"/>
    </xf>
    <xf numFmtId="192" fontId="2" fillId="0" borderId="45" xfId="49" applyNumberFormat="1" applyFont="1" applyFill="1" applyBorder="1" applyAlignment="1">
      <alignment vertical="center"/>
    </xf>
    <xf numFmtId="192" fontId="2" fillId="0" borderId="20" xfId="49" applyNumberFormat="1" applyFont="1" applyFill="1" applyBorder="1" applyAlignment="1">
      <alignment vertical="center"/>
    </xf>
    <xf numFmtId="192" fontId="2" fillId="0" borderId="38" xfId="49" applyNumberFormat="1" applyFont="1" applyFill="1" applyBorder="1" applyAlignment="1">
      <alignment vertical="center"/>
    </xf>
    <xf numFmtId="0" fontId="2" fillId="0" borderId="57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46" xfId="0" applyNumberFormat="1" applyFont="1" applyFill="1" applyBorder="1" applyAlignment="1">
      <alignment vertical="center"/>
    </xf>
    <xf numFmtId="0" fontId="2" fillId="0" borderId="5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58" xfId="0" applyNumberFormat="1" applyFont="1" applyFill="1" applyBorder="1" applyAlignment="1">
      <alignment vertical="center"/>
    </xf>
    <xf numFmtId="0" fontId="2" fillId="0" borderId="59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192" fontId="2" fillId="0" borderId="20" xfId="49" applyNumberFormat="1" applyFont="1" applyFill="1" applyBorder="1" applyAlignment="1">
      <alignment horizontal="right" vertical="center"/>
    </xf>
    <xf numFmtId="192" fontId="2" fillId="0" borderId="48" xfId="49" applyNumberFormat="1" applyFont="1" applyFill="1" applyBorder="1" applyAlignment="1">
      <alignment vertical="center"/>
    </xf>
    <xf numFmtId="192" fontId="2" fillId="0" borderId="60" xfId="49" applyNumberFormat="1" applyFont="1" applyFill="1" applyBorder="1" applyAlignment="1">
      <alignment vertical="center"/>
    </xf>
    <xf numFmtId="192" fontId="2" fillId="0" borderId="61" xfId="49" applyNumberFormat="1" applyFont="1" applyFill="1" applyBorder="1" applyAlignment="1">
      <alignment vertical="center"/>
    </xf>
    <xf numFmtId="192" fontId="2" fillId="0" borderId="38" xfId="49" applyNumberFormat="1" applyFont="1" applyFill="1" applyBorder="1" applyAlignment="1">
      <alignment vertical="center" shrinkToFit="1"/>
    </xf>
    <xf numFmtId="192" fontId="2" fillId="0" borderId="16" xfId="49" applyNumberFormat="1" applyFont="1" applyFill="1" applyBorder="1" applyAlignment="1">
      <alignment vertical="center"/>
    </xf>
    <xf numFmtId="192" fontId="2" fillId="0" borderId="18" xfId="49" applyNumberFormat="1" applyFont="1" applyFill="1" applyBorder="1" applyAlignment="1">
      <alignment vertical="center"/>
    </xf>
    <xf numFmtId="192" fontId="2" fillId="0" borderId="14" xfId="49" applyNumberFormat="1" applyFont="1" applyFill="1" applyBorder="1" applyAlignment="1">
      <alignment vertical="center"/>
    </xf>
    <xf numFmtId="192" fontId="2" fillId="0" borderId="14" xfId="49" applyNumberFormat="1" applyFont="1" applyFill="1" applyBorder="1" applyAlignment="1">
      <alignment horizontal="right" vertical="center"/>
    </xf>
    <xf numFmtId="192" fontId="2" fillId="0" borderId="36" xfId="49" applyNumberFormat="1" applyFont="1" applyFill="1" applyBorder="1" applyAlignment="1">
      <alignment vertical="center"/>
    </xf>
    <xf numFmtId="192" fontId="2" fillId="0" borderId="62" xfId="49" applyNumberFormat="1" applyFont="1" applyFill="1" applyBorder="1" applyAlignment="1">
      <alignment vertical="center"/>
    </xf>
    <xf numFmtId="192" fontId="2" fillId="0" borderId="63" xfId="49" applyNumberFormat="1" applyFont="1" applyFill="1" applyBorder="1" applyAlignment="1">
      <alignment vertical="center"/>
    </xf>
    <xf numFmtId="192" fontId="2" fillId="0" borderId="45" xfId="49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66" xfId="0" applyFont="1" applyFill="1" applyBorder="1" applyAlignment="1">
      <alignment horizontal="center" vertical="distributed" textRotation="255" shrinkToFit="1"/>
    </xf>
    <xf numFmtId="0" fontId="2" fillId="0" borderId="22" xfId="0" applyFont="1" applyFill="1" applyBorder="1" applyAlignment="1">
      <alignment horizontal="center" vertical="distributed" textRotation="255" shrinkToFit="1"/>
    </xf>
    <xf numFmtId="0" fontId="2" fillId="0" borderId="21" xfId="0" applyFont="1" applyFill="1" applyBorder="1" applyAlignment="1">
      <alignment horizontal="center" vertical="distributed" textRotation="255" shrinkToFit="1"/>
    </xf>
    <xf numFmtId="0" fontId="2" fillId="0" borderId="67" xfId="0" applyFont="1" applyFill="1" applyBorder="1" applyAlignment="1">
      <alignment horizontal="center" vertical="distributed" textRotation="255" shrinkToFit="1"/>
    </xf>
    <xf numFmtId="0" fontId="2" fillId="0" borderId="68" xfId="0" applyFont="1" applyFill="1" applyBorder="1" applyAlignment="1">
      <alignment horizontal="center" vertical="distributed" textRotation="255" shrinkToFit="1"/>
    </xf>
    <xf numFmtId="0" fontId="2" fillId="0" borderId="19" xfId="0" applyFont="1" applyFill="1" applyBorder="1" applyAlignment="1">
      <alignment horizontal="center" vertical="distributed" textRotation="255" shrinkToFit="1"/>
    </xf>
    <xf numFmtId="0" fontId="2" fillId="0" borderId="67" xfId="0" applyFont="1" applyFill="1" applyBorder="1" applyAlignment="1">
      <alignment horizontal="center" vertical="center" textRotation="255" shrinkToFit="1"/>
    </xf>
    <xf numFmtId="0" fontId="2" fillId="0" borderId="68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distributed" textRotation="255"/>
    </xf>
    <xf numFmtId="0" fontId="0" fillId="0" borderId="68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2" fillId="0" borderId="66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distributed" textRotation="255"/>
    </xf>
    <xf numFmtId="0" fontId="2" fillId="0" borderId="37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5" fillId="0" borderId="5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4" fillId="0" borderId="7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6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78" xfId="0" applyFont="1" applyFill="1" applyBorder="1" applyAlignment="1">
      <alignment horizontal="center" vertical="distributed" textRotation="255"/>
    </xf>
    <xf numFmtId="0" fontId="2" fillId="0" borderId="79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23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distributed" textRotation="255" wrapText="1"/>
    </xf>
    <xf numFmtId="0" fontId="4" fillId="0" borderId="19" xfId="0" applyFont="1" applyFill="1" applyBorder="1" applyAlignment="1">
      <alignment vertical="distributed" textRotation="255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center"/>
    </xf>
    <xf numFmtId="58" fontId="10" fillId="0" borderId="56" xfId="0" applyNumberFormat="1" applyFont="1" applyFill="1" applyBorder="1" applyAlignment="1">
      <alignment horizontal="center" vertical="center"/>
    </xf>
    <xf numFmtId="58" fontId="10" fillId="0" borderId="7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vertical="center" textRotation="255"/>
    </xf>
    <xf numFmtId="0" fontId="2" fillId="0" borderId="76" xfId="0" applyFont="1" applyFill="1" applyBorder="1" applyAlignment="1">
      <alignment vertical="center" textRotation="255"/>
    </xf>
    <xf numFmtId="0" fontId="2" fillId="0" borderId="29" xfId="0" applyFont="1" applyFill="1" applyBorder="1" applyAlignment="1">
      <alignment vertical="center" textRotation="255"/>
    </xf>
    <xf numFmtId="0" fontId="2" fillId="0" borderId="6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 textRotation="255" wrapText="1"/>
    </xf>
    <xf numFmtId="0" fontId="2" fillId="0" borderId="76" xfId="0" applyFont="1" applyFill="1" applyBorder="1" applyAlignment="1">
      <alignment vertical="center" textRotation="255" wrapText="1"/>
    </xf>
    <xf numFmtId="0" fontId="2" fillId="0" borderId="29" xfId="0" applyFont="1" applyFill="1" applyBorder="1" applyAlignment="1">
      <alignment vertical="center" textRotation="255" wrapText="1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66" xfId="0" applyFont="1" applyFill="1" applyBorder="1" applyAlignment="1">
      <alignment horizontal="distributed" vertical="distributed" textRotation="255"/>
    </xf>
    <xf numFmtId="0" fontId="2" fillId="0" borderId="22" xfId="0" applyFont="1" applyFill="1" applyBorder="1" applyAlignment="1">
      <alignment horizontal="distributed" vertical="distributed" textRotation="255"/>
    </xf>
    <xf numFmtId="0" fontId="2" fillId="0" borderId="21" xfId="0" applyFont="1" applyFill="1" applyBorder="1" applyAlignment="1">
      <alignment horizontal="distributed" vertical="distributed" textRotation="255"/>
    </xf>
    <xf numFmtId="0" fontId="2" fillId="0" borderId="67" xfId="0" applyFont="1" applyFill="1" applyBorder="1" applyAlignment="1">
      <alignment horizontal="distributed" vertical="distributed" textRotation="255"/>
    </xf>
    <xf numFmtId="0" fontId="2" fillId="0" borderId="68" xfId="0" applyFont="1" applyFill="1" applyBorder="1" applyAlignment="1">
      <alignment horizontal="distributed" vertical="distributed" textRotation="255"/>
    </xf>
    <xf numFmtId="0" fontId="2" fillId="0" borderId="19" xfId="0" applyFont="1" applyFill="1" applyBorder="1" applyAlignment="1">
      <alignment horizontal="distributed" vertical="distributed" textRotation="255"/>
    </xf>
    <xf numFmtId="0" fontId="2" fillId="0" borderId="75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vertical="center" textRotation="255"/>
    </xf>
    <xf numFmtId="0" fontId="2" fillId="0" borderId="27" xfId="0" applyFont="1" applyFill="1" applyBorder="1" applyAlignment="1">
      <alignment vertical="center" textRotation="255"/>
    </xf>
    <xf numFmtId="0" fontId="2" fillId="0" borderId="24" xfId="0" applyFont="1" applyFill="1" applyBorder="1" applyAlignment="1">
      <alignment vertical="center" textRotation="255"/>
    </xf>
    <xf numFmtId="0" fontId="2" fillId="0" borderId="8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102" zoomScaleSheetLayoutView="102" zoomScalePageLayoutView="0" workbookViewId="0" topLeftCell="A1">
      <selection activeCell="N17" sqref="N17"/>
    </sheetView>
  </sheetViews>
  <sheetFormatPr defaultColWidth="9.00390625" defaultRowHeight="13.5"/>
  <cols>
    <col min="1" max="1" width="3.125" style="18" customWidth="1"/>
    <col min="2" max="2" width="3.625" style="18" customWidth="1"/>
    <col min="3" max="3" width="7.625" style="18" customWidth="1"/>
    <col min="4" max="4" width="10.625" style="18" customWidth="1"/>
    <col min="5" max="5" width="20.625" style="18" customWidth="1"/>
    <col min="6" max="9" width="3.375" style="18" customWidth="1"/>
    <col min="10" max="10" width="30.625" style="18" customWidth="1"/>
    <col min="11" max="12" width="8.625" style="18" customWidth="1"/>
    <col min="13" max="13" width="3.375" style="18" customWidth="1"/>
    <col min="14" max="14" width="32.625" style="18" customWidth="1"/>
    <col min="15" max="15" width="20.625" style="18" customWidth="1"/>
    <col min="16" max="16" width="3.375" style="18" customWidth="1"/>
    <col min="17" max="17" width="7.125" style="19" customWidth="1"/>
    <col min="18" max="22" width="9.00390625" style="19" customWidth="1"/>
    <col min="23" max="16384" width="9.00390625" style="18" customWidth="1"/>
  </cols>
  <sheetData>
    <row r="1" spans="1:4" ht="16.5" customHeight="1" thickBot="1">
      <c r="A1" s="17" t="s">
        <v>14</v>
      </c>
      <c r="B1" s="17"/>
      <c r="D1" s="18" t="s">
        <v>254</v>
      </c>
    </row>
    <row r="2" spans="1:16" ht="22.5" customHeight="1" thickBot="1">
      <c r="A2" s="20" t="s">
        <v>18</v>
      </c>
      <c r="O2" s="199" t="s">
        <v>74</v>
      </c>
      <c r="P2" s="200"/>
    </row>
    <row r="3" ht="9.75" customHeight="1" thickBot="1"/>
    <row r="4" spans="1:16" s="21" customFormat="1" ht="31.5" customHeight="1">
      <c r="A4" s="172" t="s">
        <v>26</v>
      </c>
      <c r="B4" s="181" t="s">
        <v>255</v>
      </c>
      <c r="C4" s="175" t="s">
        <v>51</v>
      </c>
      <c r="D4" s="178" t="s">
        <v>17</v>
      </c>
      <c r="E4" s="184" t="s">
        <v>52</v>
      </c>
      <c r="F4" s="196" t="s">
        <v>53</v>
      </c>
      <c r="G4" s="187" t="s">
        <v>54</v>
      </c>
      <c r="H4" s="190" t="s">
        <v>63</v>
      </c>
      <c r="I4" s="178" t="s">
        <v>55</v>
      </c>
      <c r="J4" s="201" t="s">
        <v>256</v>
      </c>
      <c r="K4" s="202"/>
      <c r="L4" s="202"/>
      <c r="M4" s="203"/>
      <c r="N4" s="201" t="s">
        <v>66</v>
      </c>
      <c r="O4" s="202"/>
      <c r="P4" s="203"/>
    </row>
    <row r="5" spans="1:16" s="23" customFormat="1" ht="18" customHeight="1">
      <c r="A5" s="173"/>
      <c r="B5" s="182"/>
      <c r="C5" s="176"/>
      <c r="D5" s="179"/>
      <c r="E5" s="185"/>
      <c r="F5" s="197"/>
      <c r="G5" s="188"/>
      <c r="H5" s="191"/>
      <c r="I5" s="179"/>
      <c r="J5" s="193" t="s">
        <v>7</v>
      </c>
      <c r="K5" s="194"/>
      <c r="L5" s="195"/>
      <c r="M5" s="22" t="s">
        <v>8</v>
      </c>
      <c r="N5" s="193" t="s">
        <v>9</v>
      </c>
      <c r="O5" s="195"/>
      <c r="P5" s="22" t="s">
        <v>8</v>
      </c>
    </row>
    <row r="6" spans="1:16" s="21" customFormat="1" ht="60" customHeight="1">
      <c r="A6" s="174"/>
      <c r="B6" s="183"/>
      <c r="C6" s="177"/>
      <c r="D6" s="180"/>
      <c r="E6" s="186"/>
      <c r="F6" s="198"/>
      <c r="G6" s="189"/>
      <c r="H6" s="192"/>
      <c r="I6" s="180"/>
      <c r="J6" s="25" t="s">
        <v>56</v>
      </c>
      <c r="K6" s="26" t="s">
        <v>3</v>
      </c>
      <c r="L6" s="26" t="s">
        <v>4</v>
      </c>
      <c r="M6" s="15" t="s">
        <v>57</v>
      </c>
      <c r="N6" s="27" t="s">
        <v>58</v>
      </c>
      <c r="O6" s="28" t="s">
        <v>25</v>
      </c>
      <c r="P6" s="15" t="s">
        <v>57</v>
      </c>
    </row>
    <row r="7" spans="1:16" s="37" customFormat="1" ht="15" customHeight="1">
      <c r="A7" s="105">
        <v>14</v>
      </c>
      <c r="B7" s="35">
        <v>100</v>
      </c>
      <c r="C7" s="29" t="s">
        <v>74</v>
      </c>
      <c r="D7" s="31" t="s">
        <v>171</v>
      </c>
      <c r="E7" s="32" t="s">
        <v>218</v>
      </c>
      <c r="F7" s="108">
        <v>1</v>
      </c>
      <c r="G7" s="35">
        <v>1</v>
      </c>
      <c r="H7" s="105">
        <v>1</v>
      </c>
      <c r="I7" s="35">
        <v>1</v>
      </c>
      <c r="J7" s="32" t="s">
        <v>219</v>
      </c>
      <c r="K7" s="34">
        <v>36978</v>
      </c>
      <c r="L7" s="34">
        <v>36982</v>
      </c>
      <c r="M7" s="35"/>
      <c r="N7" s="36" t="s">
        <v>220</v>
      </c>
      <c r="O7" s="16" t="s">
        <v>202</v>
      </c>
      <c r="P7" s="35"/>
    </row>
    <row r="8" spans="1:16" s="37" customFormat="1" ht="30" customHeight="1">
      <c r="A8" s="105">
        <v>14</v>
      </c>
      <c r="B8" s="35">
        <v>130</v>
      </c>
      <c r="C8" s="29" t="s">
        <v>74</v>
      </c>
      <c r="D8" s="31" t="s">
        <v>172</v>
      </c>
      <c r="E8" s="32" t="s">
        <v>207</v>
      </c>
      <c r="F8" s="108">
        <v>1</v>
      </c>
      <c r="G8" s="35">
        <v>1</v>
      </c>
      <c r="H8" s="105">
        <v>1</v>
      </c>
      <c r="I8" s="35">
        <v>1</v>
      </c>
      <c r="J8" s="32" t="s">
        <v>216</v>
      </c>
      <c r="K8" s="34">
        <v>37071</v>
      </c>
      <c r="L8" s="34">
        <v>37165</v>
      </c>
      <c r="M8" s="35"/>
      <c r="N8" s="36" t="s">
        <v>299</v>
      </c>
      <c r="O8" s="16" t="s">
        <v>217</v>
      </c>
      <c r="P8" s="35"/>
    </row>
    <row r="9" spans="1:16" s="37" customFormat="1" ht="15" customHeight="1">
      <c r="A9" s="105">
        <v>14</v>
      </c>
      <c r="B9" s="35">
        <v>150</v>
      </c>
      <c r="C9" s="29" t="s">
        <v>74</v>
      </c>
      <c r="D9" s="31" t="s">
        <v>173</v>
      </c>
      <c r="E9" s="32" t="s">
        <v>221</v>
      </c>
      <c r="F9" s="108">
        <v>1</v>
      </c>
      <c r="G9" s="35">
        <v>1</v>
      </c>
      <c r="H9" s="105">
        <v>1</v>
      </c>
      <c r="I9" s="35">
        <v>1</v>
      </c>
      <c r="J9" s="32" t="s">
        <v>298</v>
      </c>
      <c r="K9" s="34">
        <v>38072</v>
      </c>
      <c r="L9" s="34">
        <v>38078</v>
      </c>
      <c r="M9" s="35"/>
      <c r="N9" s="36" t="s">
        <v>222</v>
      </c>
      <c r="O9" s="16" t="s">
        <v>187</v>
      </c>
      <c r="P9" s="35"/>
    </row>
    <row r="10" spans="1:16" s="37" customFormat="1" ht="30" customHeight="1">
      <c r="A10" s="105">
        <v>14</v>
      </c>
      <c r="B10" s="35">
        <v>201</v>
      </c>
      <c r="C10" s="29" t="s">
        <v>74</v>
      </c>
      <c r="D10" s="31" t="s">
        <v>75</v>
      </c>
      <c r="E10" s="32" t="s">
        <v>79</v>
      </c>
      <c r="F10" s="108">
        <v>1</v>
      </c>
      <c r="G10" s="35">
        <v>1</v>
      </c>
      <c r="H10" s="105">
        <v>1</v>
      </c>
      <c r="I10" s="35">
        <v>1</v>
      </c>
      <c r="J10" s="32" t="s">
        <v>76</v>
      </c>
      <c r="K10" s="34">
        <v>37246</v>
      </c>
      <c r="L10" s="34">
        <v>37347</v>
      </c>
      <c r="M10" s="35"/>
      <c r="N10" s="36" t="s">
        <v>77</v>
      </c>
      <c r="O10" s="16" t="s">
        <v>176</v>
      </c>
      <c r="P10" s="35"/>
    </row>
    <row r="11" spans="1:16" s="37" customFormat="1" ht="15" customHeight="1">
      <c r="A11" s="105">
        <v>14</v>
      </c>
      <c r="B11" s="35">
        <v>203</v>
      </c>
      <c r="C11" s="29" t="s">
        <v>74</v>
      </c>
      <c r="D11" s="31" t="s">
        <v>78</v>
      </c>
      <c r="E11" s="32" t="s">
        <v>79</v>
      </c>
      <c r="F11" s="108">
        <v>1</v>
      </c>
      <c r="G11" s="35">
        <v>1</v>
      </c>
      <c r="H11" s="105">
        <v>1</v>
      </c>
      <c r="I11" s="35">
        <v>1</v>
      </c>
      <c r="J11" s="32"/>
      <c r="K11" s="34"/>
      <c r="L11" s="34"/>
      <c r="M11" s="35">
        <v>0</v>
      </c>
      <c r="N11" s="36" t="s">
        <v>80</v>
      </c>
      <c r="O11" s="16" t="s">
        <v>177</v>
      </c>
      <c r="P11" s="35"/>
    </row>
    <row r="12" spans="1:16" s="37" customFormat="1" ht="15" customHeight="1">
      <c r="A12" s="105">
        <v>14</v>
      </c>
      <c r="B12" s="35">
        <v>204</v>
      </c>
      <c r="C12" s="29" t="s">
        <v>74</v>
      </c>
      <c r="D12" s="8" t="s">
        <v>81</v>
      </c>
      <c r="E12" s="32" t="s">
        <v>79</v>
      </c>
      <c r="F12" s="108">
        <v>1</v>
      </c>
      <c r="G12" s="35">
        <v>1</v>
      </c>
      <c r="H12" s="105">
        <v>1</v>
      </c>
      <c r="I12" s="35">
        <v>1</v>
      </c>
      <c r="J12" s="32" t="s">
        <v>82</v>
      </c>
      <c r="K12" s="34">
        <v>39086</v>
      </c>
      <c r="L12" s="34">
        <v>39114</v>
      </c>
      <c r="M12" s="35"/>
      <c r="N12" s="36" t="s">
        <v>83</v>
      </c>
      <c r="O12" s="9" t="s">
        <v>188</v>
      </c>
      <c r="P12" s="35"/>
    </row>
    <row r="13" spans="1:16" s="37" customFormat="1" ht="15" customHeight="1">
      <c r="A13" s="105">
        <v>14</v>
      </c>
      <c r="B13" s="35">
        <v>205</v>
      </c>
      <c r="C13" s="29" t="s">
        <v>74</v>
      </c>
      <c r="D13" s="8" t="s">
        <v>84</v>
      </c>
      <c r="E13" s="32" t="s">
        <v>85</v>
      </c>
      <c r="F13" s="108">
        <v>1</v>
      </c>
      <c r="G13" s="35">
        <v>2</v>
      </c>
      <c r="H13" s="105">
        <v>1</v>
      </c>
      <c r="I13" s="35">
        <v>1</v>
      </c>
      <c r="J13" s="32"/>
      <c r="K13" s="38"/>
      <c r="L13" s="38"/>
      <c r="M13" s="35">
        <v>0</v>
      </c>
      <c r="N13" s="32" t="s">
        <v>86</v>
      </c>
      <c r="O13" s="9" t="s">
        <v>189</v>
      </c>
      <c r="P13" s="35"/>
    </row>
    <row r="14" spans="1:16" s="37" customFormat="1" ht="15" customHeight="1">
      <c r="A14" s="105">
        <v>14</v>
      </c>
      <c r="B14" s="35">
        <v>206</v>
      </c>
      <c r="C14" s="29" t="s">
        <v>74</v>
      </c>
      <c r="D14" s="8" t="s">
        <v>87</v>
      </c>
      <c r="E14" s="32" t="s">
        <v>88</v>
      </c>
      <c r="F14" s="108">
        <v>1</v>
      </c>
      <c r="G14" s="35">
        <v>2</v>
      </c>
      <c r="H14" s="105">
        <v>1</v>
      </c>
      <c r="I14" s="35">
        <v>0</v>
      </c>
      <c r="J14" s="32"/>
      <c r="K14" s="38"/>
      <c r="L14" s="38"/>
      <c r="M14" s="35">
        <v>0</v>
      </c>
      <c r="N14" s="32" t="s">
        <v>89</v>
      </c>
      <c r="O14" s="9" t="s">
        <v>190</v>
      </c>
      <c r="P14" s="35"/>
    </row>
    <row r="15" spans="1:16" s="37" customFormat="1" ht="15" customHeight="1">
      <c r="A15" s="105">
        <v>14</v>
      </c>
      <c r="B15" s="35">
        <v>207</v>
      </c>
      <c r="C15" s="29" t="s">
        <v>74</v>
      </c>
      <c r="D15" s="8" t="s">
        <v>90</v>
      </c>
      <c r="E15" s="32" t="s">
        <v>91</v>
      </c>
      <c r="F15" s="108">
        <v>1</v>
      </c>
      <c r="G15" s="35">
        <v>1</v>
      </c>
      <c r="H15" s="105">
        <v>1</v>
      </c>
      <c r="I15" s="35">
        <v>1</v>
      </c>
      <c r="J15" s="32"/>
      <c r="K15" s="38"/>
      <c r="L15" s="38"/>
      <c r="M15" s="35">
        <v>0</v>
      </c>
      <c r="N15" s="32" t="s">
        <v>92</v>
      </c>
      <c r="O15" s="9" t="s">
        <v>178</v>
      </c>
      <c r="P15" s="35"/>
    </row>
    <row r="16" spans="1:16" s="37" customFormat="1" ht="15" customHeight="1">
      <c r="A16" s="105">
        <v>14</v>
      </c>
      <c r="B16" s="35">
        <v>208</v>
      </c>
      <c r="C16" s="29" t="s">
        <v>74</v>
      </c>
      <c r="D16" s="8" t="s">
        <v>93</v>
      </c>
      <c r="E16" s="32" t="s">
        <v>94</v>
      </c>
      <c r="F16" s="108">
        <v>1</v>
      </c>
      <c r="G16" s="35">
        <v>2</v>
      </c>
      <c r="H16" s="105">
        <v>1</v>
      </c>
      <c r="I16" s="35">
        <v>1</v>
      </c>
      <c r="J16" s="32"/>
      <c r="K16" s="38"/>
      <c r="L16" s="38"/>
      <c r="M16" s="35">
        <v>0</v>
      </c>
      <c r="N16" s="32" t="s">
        <v>95</v>
      </c>
      <c r="O16" s="9" t="s">
        <v>179</v>
      </c>
      <c r="P16" s="35"/>
    </row>
    <row r="17" spans="1:16" s="37" customFormat="1" ht="15" customHeight="1">
      <c r="A17" s="105">
        <v>14</v>
      </c>
      <c r="B17" s="35">
        <v>210</v>
      </c>
      <c r="C17" s="29" t="s">
        <v>74</v>
      </c>
      <c r="D17" s="8" t="s">
        <v>96</v>
      </c>
      <c r="E17" s="32" t="s">
        <v>97</v>
      </c>
      <c r="F17" s="108">
        <v>1</v>
      </c>
      <c r="G17" s="35">
        <v>2</v>
      </c>
      <c r="H17" s="105">
        <v>1</v>
      </c>
      <c r="I17" s="35">
        <v>0</v>
      </c>
      <c r="J17" s="32"/>
      <c r="K17" s="38"/>
      <c r="L17" s="38"/>
      <c r="M17" s="35">
        <v>0</v>
      </c>
      <c r="N17" s="32" t="s">
        <v>98</v>
      </c>
      <c r="O17" s="9" t="s">
        <v>191</v>
      </c>
      <c r="P17" s="35"/>
    </row>
    <row r="18" spans="1:16" s="37" customFormat="1" ht="30" customHeight="1">
      <c r="A18" s="105">
        <v>14</v>
      </c>
      <c r="B18" s="35">
        <v>211</v>
      </c>
      <c r="C18" s="29" t="s">
        <v>74</v>
      </c>
      <c r="D18" s="8" t="s">
        <v>99</v>
      </c>
      <c r="E18" s="32" t="s">
        <v>100</v>
      </c>
      <c r="F18" s="108">
        <v>1</v>
      </c>
      <c r="G18" s="35">
        <v>2</v>
      </c>
      <c r="H18" s="105">
        <v>1</v>
      </c>
      <c r="I18" s="35">
        <v>1</v>
      </c>
      <c r="J18" s="32"/>
      <c r="K18" s="38"/>
      <c r="L18" s="38"/>
      <c r="M18" s="35">
        <v>0</v>
      </c>
      <c r="N18" s="32" t="s">
        <v>101</v>
      </c>
      <c r="O18" s="9" t="s">
        <v>192</v>
      </c>
      <c r="P18" s="35"/>
    </row>
    <row r="19" spans="1:16" s="37" customFormat="1" ht="15" customHeight="1">
      <c r="A19" s="105">
        <v>14</v>
      </c>
      <c r="B19" s="35">
        <v>212</v>
      </c>
      <c r="C19" s="29" t="s">
        <v>74</v>
      </c>
      <c r="D19" s="8" t="s">
        <v>102</v>
      </c>
      <c r="E19" s="32" t="s">
        <v>103</v>
      </c>
      <c r="F19" s="108">
        <v>1</v>
      </c>
      <c r="G19" s="35">
        <v>1</v>
      </c>
      <c r="H19" s="105">
        <v>1</v>
      </c>
      <c r="I19" s="35">
        <v>1</v>
      </c>
      <c r="J19" s="32"/>
      <c r="K19" s="38"/>
      <c r="L19" s="38"/>
      <c r="M19" s="35">
        <v>0</v>
      </c>
      <c r="N19" s="32" t="s">
        <v>104</v>
      </c>
      <c r="O19" s="9" t="s">
        <v>193</v>
      </c>
      <c r="P19" s="35"/>
    </row>
    <row r="20" spans="1:16" s="37" customFormat="1" ht="15" customHeight="1">
      <c r="A20" s="105">
        <v>14</v>
      </c>
      <c r="B20" s="35">
        <v>213</v>
      </c>
      <c r="C20" s="29" t="s">
        <v>74</v>
      </c>
      <c r="D20" s="8" t="s">
        <v>105</v>
      </c>
      <c r="E20" s="32" t="s">
        <v>106</v>
      </c>
      <c r="F20" s="108">
        <v>1</v>
      </c>
      <c r="G20" s="35">
        <v>2</v>
      </c>
      <c r="H20" s="105">
        <v>1</v>
      </c>
      <c r="I20" s="35">
        <v>1</v>
      </c>
      <c r="J20" s="32"/>
      <c r="K20" s="38"/>
      <c r="L20" s="38"/>
      <c r="M20" s="35">
        <v>0</v>
      </c>
      <c r="N20" s="32" t="s">
        <v>107</v>
      </c>
      <c r="O20" s="9" t="s">
        <v>194</v>
      </c>
      <c r="P20" s="35"/>
    </row>
    <row r="21" spans="1:16" s="37" customFormat="1" ht="30" customHeight="1">
      <c r="A21" s="105">
        <v>14</v>
      </c>
      <c r="B21" s="35">
        <v>214</v>
      </c>
      <c r="C21" s="29" t="s">
        <v>74</v>
      </c>
      <c r="D21" s="8" t="s">
        <v>108</v>
      </c>
      <c r="E21" s="32" t="s">
        <v>109</v>
      </c>
      <c r="F21" s="108">
        <v>1</v>
      </c>
      <c r="G21" s="35">
        <v>2</v>
      </c>
      <c r="H21" s="105">
        <v>1</v>
      </c>
      <c r="I21" s="35">
        <v>1</v>
      </c>
      <c r="J21" s="32"/>
      <c r="K21" s="38"/>
      <c r="L21" s="38"/>
      <c r="M21" s="35">
        <v>0</v>
      </c>
      <c r="N21" s="32" t="s">
        <v>110</v>
      </c>
      <c r="O21" s="9" t="s">
        <v>180</v>
      </c>
      <c r="P21" s="35"/>
    </row>
    <row r="22" spans="1:16" s="37" customFormat="1" ht="15" customHeight="1">
      <c r="A22" s="105">
        <v>14</v>
      </c>
      <c r="B22" s="35">
        <v>215</v>
      </c>
      <c r="C22" s="29" t="s">
        <v>74</v>
      </c>
      <c r="D22" s="8" t="s">
        <v>111</v>
      </c>
      <c r="E22" s="32" t="s">
        <v>112</v>
      </c>
      <c r="F22" s="108">
        <v>1</v>
      </c>
      <c r="G22" s="35">
        <v>2</v>
      </c>
      <c r="H22" s="105">
        <v>1</v>
      </c>
      <c r="I22" s="35">
        <v>1</v>
      </c>
      <c r="J22" s="32"/>
      <c r="K22" s="38"/>
      <c r="L22" s="38"/>
      <c r="M22" s="35">
        <v>0</v>
      </c>
      <c r="N22" s="32" t="s">
        <v>113</v>
      </c>
      <c r="O22" s="9" t="s">
        <v>181</v>
      </c>
      <c r="P22" s="35"/>
    </row>
    <row r="23" spans="1:16" s="37" customFormat="1" ht="15" customHeight="1">
      <c r="A23" s="105">
        <v>14</v>
      </c>
      <c r="B23" s="35">
        <v>216</v>
      </c>
      <c r="C23" s="29" t="s">
        <v>74</v>
      </c>
      <c r="D23" s="8" t="s">
        <v>114</v>
      </c>
      <c r="E23" s="32" t="s">
        <v>115</v>
      </c>
      <c r="F23" s="108">
        <v>1</v>
      </c>
      <c r="G23" s="35">
        <v>2</v>
      </c>
      <c r="H23" s="105">
        <v>1</v>
      </c>
      <c r="I23" s="35">
        <v>1</v>
      </c>
      <c r="J23" s="32"/>
      <c r="K23" s="38"/>
      <c r="L23" s="38"/>
      <c r="M23" s="35">
        <v>0</v>
      </c>
      <c r="N23" s="32" t="s">
        <v>116</v>
      </c>
      <c r="O23" s="9" t="s">
        <v>178</v>
      </c>
      <c r="P23" s="35"/>
    </row>
    <row r="24" spans="1:16" s="37" customFormat="1" ht="15" customHeight="1">
      <c r="A24" s="105">
        <v>14</v>
      </c>
      <c r="B24" s="35">
        <v>217</v>
      </c>
      <c r="C24" s="29" t="s">
        <v>74</v>
      </c>
      <c r="D24" s="8" t="s">
        <v>117</v>
      </c>
      <c r="E24" s="32" t="s">
        <v>175</v>
      </c>
      <c r="F24" s="108">
        <v>1</v>
      </c>
      <c r="G24" s="35">
        <v>2</v>
      </c>
      <c r="H24" s="105">
        <v>1</v>
      </c>
      <c r="I24" s="35">
        <v>1</v>
      </c>
      <c r="J24" s="32"/>
      <c r="K24" s="38"/>
      <c r="L24" s="38"/>
      <c r="M24" s="35">
        <v>0</v>
      </c>
      <c r="N24" s="32" t="s">
        <v>118</v>
      </c>
      <c r="O24" s="9" t="s">
        <v>194</v>
      </c>
      <c r="P24" s="35"/>
    </row>
    <row r="25" spans="1:16" s="37" customFormat="1" ht="15" customHeight="1">
      <c r="A25" s="105">
        <v>14</v>
      </c>
      <c r="B25" s="35">
        <v>218</v>
      </c>
      <c r="C25" s="29" t="s">
        <v>74</v>
      </c>
      <c r="D25" s="8" t="s">
        <v>119</v>
      </c>
      <c r="E25" s="32" t="s">
        <v>120</v>
      </c>
      <c r="F25" s="108">
        <v>1</v>
      </c>
      <c r="G25" s="35">
        <v>2</v>
      </c>
      <c r="H25" s="105">
        <v>1</v>
      </c>
      <c r="I25" s="35">
        <v>1</v>
      </c>
      <c r="J25" s="32"/>
      <c r="K25" s="38"/>
      <c r="L25" s="38"/>
      <c r="M25" s="35">
        <v>0</v>
      </c>
      <c r="N25" s="32" t="s">
        <v>121</v>
      </c>
      <c r="O25" s="9" t="s">
        <v>182</v>
      </c>
      <c r="P25" s="35"/>
    </row>
    <row r="26" spans="1:16" s="37" customFormat="1" ht="15" customHeight="1">
      <c r="A26" s="105">
        <v>14</v>
      </c>
      <c r="B26" s="35">
        <v>301</v>
      </c>
      <c r="C26" s="29" t="s">
        <v>74</v>
      </c>
      <c r="D26" s="8" t="s">
        <v>122</v>
      </c>
      <c r="E26" s="32" t="s">
        <v>123</v>
      </c>
      <c r="F26" s="108">
        <v>1</v>
      </c>
      <c r="G26" s="35">
        <v>2</v>
      </c>
      <c r="H26" s="105">
        <v>0</v>
      </c>
      <c r="I26" s="35">
        <v>0</v>
      </c>
      <c r="J26" s="32"/>
      <c r="K26" s="38"/>
      <c r="L26" s="38"/>
      <c r="M26" s="35">
        <v>0</v>
      </c>
      <c r="N26" s="32" t="s">
        <v>124</v>
      </c>
      <c r="O26" s="9" t="s">
        <v>183</v>
      </c>
      <c r="P26" s="35"/>
    </row>
    <row r="27" spans="1:16" s="37" customFormat="1" ht="30" customHeight="1">
      <c r="A27" s="105">
        <v>14</v>
      </c>
      <c r="B27" s="35">
        <v>321</v>
      </c>
      <c r="C27" s="29" t="s">
        <v>74</v>
      </c>
      <c r="D27" s="8" t="s">
        <v>125</v>
      </c>
      <c r="E27" s="32" t="s">
        <v>126</v>
      </c>
      <c r="F27" s="108">
        <v>1</v>
      </c>
      <c r="G27" s="35">
        <v>2</v>
      </c>
      <c r="H27" s="105">
        <v>1</v>
      </c>
      <c r="I27" s="35">
        <v>1</v>
      </c>
      <c r="J27" s="32"/>
      <c r="K27" s="38"/>
      <c r="L27" s="38"/>
      <c r="M27" s="35">
        <v>0</v>
      </c>
      <c r="N27" s="32" t="s">
        <v>127</v>
      </c>
      <c r="O27" s="9" t="s">
        <v>192</v>
      </c>
      <c r="P27" s="35"/>
    </row>
    <row r="28" spans="1:16" s="37" customFormat="1" ht="15" customHeight="1">
      <c r="A28" s="105">
        <v>14</v>
      </c>
      <c r="B28" s="35">
        <v>341</v>
      </c>
      <c r="C28" s="29" t="s">
        <v>74</v>
      </c>
      <c r="D28" s="8" t="s">
        <v>128</v>
      </c>
      <c r="E28" s="32" t="s">
        <v>126</v>
      </c>
      <c r="F28" s="108">
        <v>1</v>
      </c>
      <c r="G28" s="35">
        <v>2</v>
      </c>
      <c r="H28" s="105">
        <v>0</v>
      </c>
      <c r="I28" s="35">
        <v>0</v>
      </c>
      <c r="J28" s="32"/>
      <c r="K28" s="38"/>
      <c r="L28" s="38"/>
      <c r="M28" s="35">
        <v>0</v>
      </c>
      <c r="N28" s="32" t="s">
        <v>129</v>
      </c>
      <c r="O28" s="9" t="s">
        <v>212</v>
      </c>
      <c r="P28" s="35"/>
    </row>
    <row r="29" spans="1:16" s="37" customFormat="1" ht="15" customHeight="1">
      <c r="A29" s="105">
        <v>14</v>
      </c>
      <c r="B29" s="35">
        <v>342</v>
      </c>
      <c r="C29" s="29" t="s">
        <v>74</v>
      </c>
      <c r="D29" s="8" t="s">
        <v>130</v>
      </c>
      <c r="E29" s="32" t="s">
        <v>131</v>
      </c>
      <c r="F29" s="108">
        <v>1</v>
      </c>
      <c r="G29" s="35">
        <v>2</v>
      </c>
      <c r="H29" s="105">
        <v>1</v>
      </c>
      <c r="I29" s="35">
        <v>1</v>
      </c>
      <c r="J29" s="32"/>
      <c r="K29" s="38"/>
      <c r="L29" s="38"/>
      <c r="M29" s="35">
        <v>0</v>
      </c>
      <c r="N29" s="32" t="s">
        <v>132</v>
      </c>
      <c r="O29" s="9" t="s">
        <v>184</v>
      </c>
      <c r="P29" s="35"/>
    </row>
    <row r="30" spans="1:16" s="37" customFormat="1" ht="15" customHeight="1">
      <c r="A30" s="105">
        <v>14</v>
      </c>
      <c r="B30" s="35">
        <v>361</v>
      </c>
      <c r="C30" s="29" t="s">
        <v>74</v>
      </c>
      <c r="D30" s="8" t="s">
        <v>133</v>
      </c>
      <c r="E30" s="32" t="s">
        <v>134</v>
      </c>
      <c r="F30" s="108">
        <v>1</v>
      </c>
      <c r="G30" s="35">
        <v>2</v>
      </c>
      <c r="H30" s="105">
        <v>0</v>
      </c>
      <c r="I30" s="35">
        <v>1</v>
      </c>
      <c r="J30" s="32"/>
      <c r="K30" s="38"/>
      <c r="L30" s="38"/>
      <c r="M30" s="35">
        <v>0</v>
      </c>
      <c r="N30" s="32" t="s">
        <v>135</v>
      </c>
      <c r="O30" s="9" t="s">
        <v>181</v>
      </c>
      <c r="P30" s="35"/>
    </row>
    <row r="31" spans="1:16" s="37" customFormat="1" ht="15" customHeight="1">
      <c r="A31" s="105">
        <v>14</v>
      </c>
      <c r="B31" s="35">
        <v>362</v>
      </c>
      <c r="C31" s="29" t="s">
        <v>74</v>
      </c>
      <c r="D31" s="8" t="s">
        <v>136</v>
      </c>
      <c r="E31" s="32" t="s">
        <v>126</v>
      </c>
      <c r="F31" s="108">
        <v>1</v>
      </c>
      <c r="G31" s="35">
        <v>2</v>
      </c>
      <c r="H31" s="105">
        <v>1</v>
      </c>
      <c r="I31" s="35">
        <v>1</v>
      </c>
      <c r="J31" s="32"/>
      <c r="K31" s="38"/>
      <c r="L31" s="38"/>
      <c r="M31" s="35">
        <v>0</v>
      </c>
      <c r="N31" s="32" t="s">
        <v>137</v>
      </c>
      <c r="O31" s="9" t="s">
        <v>195</v>
      </c>
      <c r="P31" s="35"/>
    </row>
    <row r="32" spans="1:16" s="37" customFormat="1" ht="15" customHeight="1">
      <c r="A32" s="105">
        <v>14</v>
      </c>
      <c r="B32" s="35">
        <v>363</v>
      </c>
      <c r="C32" s="29" t="s">
        <v>74</v>
      </c>
      <c r="D32" s="8" t="s">
        <v>138</v>
      </c>
      <c r="E32" s="32" t="s">
        <v>139</v>
      </c>
      <c r="F32" s="108">
        <v>1</v>
      </c>
      <c r="G32" s="35">
        <v>2</v>
      </c>
      <c r="H32" s="105">
        <v>0</v>
      </c>
      <c r="I32" s="35">
        <v>0</v>
      </c>
      <c r="J32" s="32"/>
      <c r="K32" s="38"/>
      <c r="L32" s="38"/>
      <c r="M32" s="35">
        <v>0</v>
      </c>
      <c r="N32" s="32" t="s">
        <v>140</v>
      </c>
      <c r="O32" s="9" t="s">
        <v>196</v>
      </c>
      <c r="P32" s="35"/>
    </row>
    <row r="33" spans="1:16" s="37" customFormat="1" ht="15" customHeight="1">
      <c r="A33" s="105">
        <v>14</v>
      </c>
      <c r="B33" s="35">
        <v>364</v>
      </c>
      <c r="C33" s="29" t="s">
        <v>74</v>
      </c>
      <c r="D33" s="8" t="s">
        <v>141</v>
      </c>
      <c r="E33" s="32" t="s">
        <v>139</v>
      </c>
      <c r="F33" s="108">
        <v>1</v>
      </c>
      <c r="G33" s="35">
        <v>2</v>
      </c>
      <c r="H33" s="105">
        <v>0</v>
      </c>
      <c r="I33" s="35">
        <v>0</v>
      </c>
      <c r="J33" s="32"/>
      <c r="K33" s="38"/>
      <c r="L33" s="38"/>
      <c r="M33" s="35">
        <v>0</v>
      </c>
      <c r="N33" s="32" t="s">
        <v>142</v>
      </c>
      <c r="O33" s="9" t="s">
        <v>185</v>
      </c>
      <c r="P33" s="35"/>
    </row>
    <row r="34" spans="1:16" s="37" customFormat="1" ht="15" customHeight="1">
      <c r="A34" s="105">
        <v>14</v>
      </c>
      <c r="B34" s="35">
        <v>366</v>
      </c>
      <c r="C34" s="29" t="s">
        <v>74</v>
      </c>
      <c r="D34" s="8" t="s">
        <v>143</v>
      </c>
      <c r="E34" s="32" t="s">
        <v>144</v>
      </c>
      <c r="F34" s="108">
        <v>1</v>
      </c>
      <c r="G34" s="35">
        <v>2</v>
      </c>
      <c r="H34" s="105">
        <v>0</v>
      </c>
      <c r="I34" s="35">
        <v>0</v>
      </c>
      <c r="J34" s="32"/>
      <c r="K34" s="38"/>
      <c r="L34" s="38"/>
      <c r="M34" s="35">
        <v>0</v>
      </c>
      <c r="N34" s="32" t="s">
        <v>145</v>
      </c>
      <c r="O34" s="9" t="s">
        <v>186</v>
      </c>
      <c r="P34" s="35"/>
    </row>
    <row r="35" spans="1:16" s="37" customFormat="1" ht="15" customHeight="1">
      <c r="A35" s="105">
        <v>14</v>
      </c>
      <c r="B35" s="35">
        <v>382</v>
      </c>
      <c r="C35" s="29" t="s">
        <v>74</v>
      </c>
      <c r="D35" s="8" t="s">
        <v>146</v>
      </c>
      <c r="E35" s="32" t="s">
        <v>134</v>
      </c>
      <c r="F35" s="108">
        <v>1</v>
      </c>
      <c r="G35" s="35">
        <v>2</v>
      </c>
      <c r="H35" s="105">
        <v>1</v>
      </c>
      <c r="I35" s="35">
        <v>1</v>
      </c>
      <c r="J35" s="32"/>
      <c r="K35" s="38"/>
      <c r="L35" s="38"/>
      <c r="M35" s="35">
        <v>0</v>
      </c>
      <c r="N35" s="32" t="s">
        <v>147</v>
      </c>
      <c r="O35" s="9" t="s">
        <v>181</v>
      </c>
      <c r="P35" s="35"/>
    </row>
    <row r="36" spans="1:16" s="37" customFormat="1" ht="15" customHeight="1">
      <c r="A36" s="105">
        <v>14</v>
      </c>
      <c r="B36" s="35">
        <v>383</v>
      </c>
      <c r="C36" s="29" t="s">
        <v>74</v>
      </c>
      <c r="D36" s="8" t="s">
        <v>148</v>
      </c>
      <c r="E36" s="32" t="s">
        <v>149</v>
      </c>
      <c r="F36" s="108">
        <v>1</v>
      </c>
      <c r="G36" s="35">
        <v>2</v>
      </c>
      <c r="H36" s="105">
        <v>1</v>
      </c>
      <c r="I36" s="35">
        <v>0</v>
      </c>
      <c r="J36" s="32"/>
      <c r="K36" s="38"/>
      <c r="L36" s="38"/>
      <c r="M36" s="35">
        <v>0</v>
      </c>
      <c r="N36" s="32" t="s">
        <v>150</v>
      </c>
      <c r="O36" s="9" t="s">
        <v>198</v>
      </c>
      <c r="P36" s="35"/>
    </row>
    <row r="37" spans="1:16" s="37" customFormat="1" ht="15" customHeight="1">
      <c r="A37" s="105">
        <v>14</v>
      </c>
      <c r="B37" s="35">
        <v>384</v>
      </c>
      <c r="C37" s="29" t="s">
        <v>74</v>
      </c>
      <c r="D37" s="8" t="s">
        <v>151</v>
      </c>
      <c r="E37" s="32" t="s">
        <v>88</v>
      </c>
      <c r="F37" s="108">
        <v>1</v>
      </c>
      <c r="G37" s="35">
        <v>2</v>
      </c>
      <c r="H37" s="105">
        <v>1</v>
      </c>
      <c r="I37" s="35">
        <v>1</v>
      </c>
      <c r="J37" s="32"/>
      <c r="K37" s="38"/>
      <c r="L37" s="38"/>
      <c r="M37" s="35">
        <v>0</v>
      </c>
      <c r="N37" s="32" t="s">
        <v>152</v>
      </c>
      <c r="O37" s="9" t="s">
        <v>183</v>
      </c>
      <c r="P37" s="35"/>
    </row>
    <row r="38" spans="1:16" s="37" customFormat="1" ht="15" customHeight="1">
      <c r="A38" s="105">
        <v>14</v>
      </c>
      <c r="B38" s="35">
        <v>401</v>
      </c>
      <c r="C38" s="29" t="s">
        <v>74</v>
      </c>
      <c r="D38" s="8" t="s">
        <v>153</v>
      </c>
      <c r="E38" s="32" t="s">
        <v>154</v>
      </c>
      <c r="F38" s="108">
        <v>2</v>
      </c>
      <c r="G38" s="35">
        <v>2</v>
      </c>
      <c r="H38" s="105">
        <v>0</v>
      </c>
      <c r="I38" s="35">
        <v>1</v>
      </c>
      <c r="J38" s="32"/>
      <c r="K38" s="38"/>
      <c r="L38" s="38"/>
      <c r="M38" s="35">
        <v>0</v>
      </c>
      <c r="N38" s="32" t="s">
        <v>155</v>
      </c>
      <c r="O38" s="9" t="s">
        <v>197</v>
      </c>
      <c r="P38" s="35"/>
    </row>
    <row r="39" spans="1:16" s="37" customFormat="1" ht="30" customHeight="1" thickBot="1">
      <c r="A39" s="105">
        <v>14</v>
      </c>
      <c r="B39" s="35">
        <v>402</v>
      </c>
      <c r="C39" s="29" t="s">
        <v>74</v>
      </c>
      <c r="D39" s="8" t="s">
        <v>156</v>
      </c>
      <c r="E39" s="32" t="s">
        <v>210</v>
      </c>
      <c r="F39" s="108">
        <v>2</v>
      </c>
      <c r="G39" s="35">
        <v>2</v>
      </c>
      <c r="H39" s="105">
        <v>0</v>
      </c>
      <c r="I39" s="35">
        <v>0</v>
      </c>
      <c r="J39" s="32"/>
      <c r="K39" s="38"/>
      <c r="L39" s="38"/>
      <c r="M39" s="35">
        <v>0</v>
      </c>
      <c r="N39" s="32"/>
      <c r="O39" s="9"/>
      <c r="P39" s="35">
        <v>0</v>
      </c>
    </row>
    <row r="40" spans="1:16" s="37" customFormat="1" ht="18" customHeight="1" thickBot="1">
      <c r="A40" s="106"/>
      <c r="B40" s="107"/>
      <c r="C40" s="171" t="s">
        <v>5</v>
      </c>
      <c r="D40" s="171"/>
      <c r="E40" s="39"/>
      <c r="F40" s="109"/>
      <c r="G40" s="110"/>
      <c r="H40" s="111">
        <f>SUM(H7:H39)</f>
        <v>25</v>
      </c>
      <c r="I40" s="112">
        <f>SUM(I7:I39)</f>
        <v>24</v>
      </c>
      <c r="J40" s="111">
        <f>COUNTA(J7:J39)</f>
        <v>5</v>
      </c>
      <c r="K40" s="40"/>
      <c r="L40" s="40"/>
      <c r="M40" s="113"/>
      <c r="N40" s="111">
        <f>COUNTA(N7:N39)</f>
        <v>32</v>
      </c>
      <c r="O40" s="41"/>
      <c r="P40" s="113"/>
    </row>
    <row r="41" ht="18.75" customHeight="1"/>
  </sheetData>
  <sheetProtection/>
  <mergeCells count="15">
    <mergeCell ref="J5:L5"/>
    <mergeCell ref="F4:F6"/>
    <mergeCell ref="O2:P2"/>
    <mergeCell ref="J4:M4"/>
    <mergeCell ref="N4:P4"/>
    <mergeCell ref="N5:O5"/>
    <mergeCell ref="C40:D40"/>
    <mergeCell ref="A4:A6"/>
    <mergeCell ref="C4:C6"/>
    <mergeCell ref="D4:D6"/>
    <mergeCell ref="B4:B6"/>
    <mergeCell ref="I4:I6"/>
    <mergeCell ref="E4:E6"/>
    <mergeCell ref="G4:G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106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18" customWidth="1"/>
    <col min="2" max="2" width="3.625" style="18" customWidth="1"/>
    <col min="3" max="3" width="7.625" style="18" customWidth="1"/>
    <col min="4" max="4" width="10.625" style="18" customWidth="1"/>
    <col min="5" max="5" width="23.625" style="18" customWidth="1"/>
    <col min="6" max="6" width="11.625" style="18" customWidth="1"/>
    <col min="7" max="7" width="8.125" style="18" customWidth="1"/>
    <col min="8" max="8" width="21.625" style="18" customWidth="1"/>
    <col min="9" max="10" width="9.125" style="18" customWidth="1"/>
    <col min="11" max="11" width="21.625" style="18" customWidth="1"/>
    <col min="12" max="20" width="3.375" style="18" customWidth="1"/>
    <col min="21" max="21" width="6.625" style="18" customWidth="1"/>
    <col min="22" max="16384" width="9.00390625" style="18" customWidth="1"/>
  </cols>
  <sheetData>
    <row r="1" spans="1:2" ht="12" thickBot="1">
      <c r="A1" s="17" t="s">
        <v>15</v>
      </c>
      <c r="B1" s="17"/>
    </row>
    <row r="2" spans="1:21" ht="22.5" customHeight="1" thickBot="1">
      <c r="A2" s="20" t="s">
        <v>34</v>
      </c>
      <c r="R2" s="199" t="s">
        <v>74</v>
      </c>
      <c r="S2" s="206"/>
      <c r="T2" s="206"/>
      <c r="U2" s="200"/>
    </row>
    <row r="3" ht="12" thickBot="1"/>
    <row r="4" spans="1:21" s="21" customFormat="1" ht="18" customHeight="1">
      <c r="A4" s="172" t="s">
        <v>26</v>
      </c>
      <c r="B4" s="181" t="s">
        <v>257</v>
      </c>
      <c r="C4" s="172" t="s">
        <v>59</v>
      </c>
      <c r="D4" s="187" t="s">
        <v>60</v>
      </c>
      <c r="E4" s="201" t="s">
        <v>67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3"/>
      <c r="U4" s="209" t="s">
        <v>19</v>
      </c>
    </row>
    <row r="5" spans="1:21" s="21" customFormat="1" ht="18" customHeight="1">
      <c r="A5" s="173"/>
      <c r="B5" s="182"/>
      <c r="C5" s="173"/>
      <c r="D5" s="207"/>
      <c r="E5" s="42"/>
      <c r="F5" s="43"/>
      <c r="G5" s="44"/>
      <c r="H5" s="45"/>
      <c r="I5" s="45"/>
      <c r="J5" s="45"/>
      <c r="K5" s="45"/>
      <c r="L5" s="193" t="s">
        <v>258</v>
      </c>
      <c r="M5" s="194"/>
      <c r="N5" s="194"/>
      <c r="O5" s="194"/>
      <c r="P5" s="194"/>
      <c r="Q5" s="194"/>
      <c r="R5" s="194"/>
      <c r="S5" s="194"/>
      <c r="T5" s="225"/>
      <c r="U5" s="210"/>
    </row>
    <row r="6" spans="1:21" s="21" customFormat="1" ht="18" customHeight="1">
      <c r="A6" s="173"/>
      <c r="B6" s="182"/>
      <c r="C6" s="173"/>
      <c r="D6" s="207"/>
      <c r="E6" s="226" t="s">
        <v>32</v>
      </c>
      <c r="F6" s="46"/>
      <c r="G6" s="204" t="s">
        <v>31</v>
      </c>
      <c r="H6" s="204"/>
      <c r="I6" s="204"/>
      <c r="J6" s="205"/>
      <c r="K6" s="205"/>
      <c r="L6" s="193" t="s">
        <v>199</v>
      </c>
      <c r="M6" s="194"/>
      <c r="N6" s="195"/>
      <c r="O6" s="205" t="s">
        <v>200</v>
      </c>
      <c r="P6" s="194"/>
      <c r="Q6" s="195"/>
      <c r="R6" s="205" t="s">
        <v>201</v>
      </c>
      <c r="S6" s="194"/>
      <c r="T6" s="225"/>
      <c r="U6" s="210"/>
    </row>
    <row r="7" spans="1:21" ht="55.5" customHeight="1">
      <c r="A7" s="174"/>
      <c r="B7" s="183"/>
      <c r="C7" s="174"/>
      <c r="D7" s="208"/>
      <c r="E7" s="226"/>
      <c r="F7" s="33" t="s">
        <v>27</v>
      </c>
      <c r="G7" s="47" t="s">
        <v>28</v>
      </c>
      <c r="H7" s="48" t="s">
        <v>30</v>
      </c>
      <c r="I7" s="48" t="s">
        <v>29</v>
      </c>
      <c r="J7" s="49" t="s">
        <v>61</v>
      </c>
      <c r="K7" s="49" t="s">
        <v>259</v>
      </c>
      <c r="L7" s="50" t="s">
        <v>65</v>
      </c>
      <c r="M7" s="51" t="s">
        <v>62</v>
      </c>
      <c r="N7" s="52" t="s">
        <v>33</v>
      </c>
      <c r="O7" s="53" t="s">
        <v>65</v>
      </c>
      <c r="P7" s="51" t="s">
        <v>62</v>
      </c>
      <c r="Q7" s="54" t="s">
        <v>33</v>
      </c>
      <c r="R7" s="52" t="s">
        <v>65</v>
      </c>
      <c r="S7" s="51" t="s">
        <v>62</v>
      </c>
      <c r="T7" s="52" t="s">
        <v>33</v>
      </c>
      <c r="U7" s="211"/>
    </row>
    <row r="8" spans="1:21" s="37" customFormat="1" ht="30" customHeight="1">
      <c r="A8" s="215">
        <v>14</v>
      </c>
      <c r="B8" s="218">
        <v>100</v>
      </c>
      <c r="C8" s="221" t="s">
        <v>74</v>
      </c>
      <c r="D8" s="222" t="s">
        <v>171</v>
      </c>
      <c r="E8" s="4" t="s">
        <v>223</v>
      </c>
      <c r="F8" s="5" t="s">
        <v>203</v>
      </c>
      <c r="G8" s="57" t="s">
        <v>224</v>
      </c>
      <c r="H8" s="5" t="s">
        <v>225</v>
      </c>
      <c r="I8" s="5" t="s">
        <v>226</v>
      </c>
      <c r="J8" s="5" t="s">
        <v>227</v>
      </c>
      <c r="K8" s="212" t="s">
        <v>228</v>
      </c>
      <c r="L8" s="55"/>
      <c r="M8" s="58" t="s">
        <v>229</v>
      </c>
      <c r="N8" s="58"/>
      <c r="O8" s="58"/>
      <c r="P8" s="58" t="s">
        <v>229</v>
      </c>
      <c r="Q8" s="58"/>
      <c r="R8" s="58"/>
      <c r="S8" s="58"/>
      <c r="T8" s="56"/>
      <c r="U8" s="116"/>
    </row>
    <row r="9" spans="1:21" s="37" customFormat="1" ht="30" customHeight="1">
      <c r="A9" s="216"/>
      <c r="B9" s="219"/>
      <c r="C9" s="185"/>
      <c r="D9" s="223"/>
      <c r="E9" s="4" t="s">
        <v>230</v>
      </c>
      <c r="F9" s="5" t="s">
        <v>204</v>
      </c>
      <c r="G9" s="57" t="s">
        <v>231</v>
      </c>
      <c r="H9" s="5" t="s">
        <v>232</v>
      </c>
      <c r="I9" s="5" t="s">
        <v>233</v>
      </c>
      <c r="J9" s="5" t="s">
        <v>234</v>
      </c>
      <c r="K9" s="213"/>
      <c r="L9" s="29"/>
      <c r="M9" s="59" t="s">
        <v>229</v>
      </c>
      <c r="N9" s="59"/>
      <c r="O9" s="59"/>
      <c r="P9" s="59" t="s">
        <v>229</v>
      </c>
      <c r="Q9" s="59"/>
      <c r="R9" s="59"/>
      <c r="S9" s="59"/>
      <c r="T9" s="30"/>
      <c r="U9" s="160">
        <v>1</v>
      </c>
    </row>
    <row r="10" spans="1:21" s="37" customFormat="1" ht="30" customHeight="1">
      <c r="A10" s="217"/>
      <c r="B10" s="220"/>
      <c r="C10" s="186"/>
      <c r="D10" s="224"/>
      <c r="E10" s="4" t="s">
        <v>235</v>
      </c>
      <c r="F10" s="5" t="s">
        <v>205</v>
      </c>
      <c r="G10" s="57" t="s">
        <v>236</v>
      </c>
      <c r="H10" s="5" t="s">
        <v>206</v>
      </c>
      <c r="I10" s="5" t="s">
        <v>237</v>
      </c>
      <c r="J10" s="5" t="s">
        <v>238</v>
      </c>
      <c r="K10" s="214"/>
      <c r="L10" s="24"/>
      <c r="M10" s="48" t="s">
        <v>229</v>
      </c>
      <c r="N10" s="48"/>
      <c r="O10" s="48"/>
      <c r="P10" s="48" t="s">
        <v>229</v>
      </c>
      <c r="Q10" s="48"/>
      <c r="R10" s="48"/>
      <c r="S10" s="48"/>
      <c r="T10" s="60"/>
      <c r="U10" s="117"/>
    </row>
    <row r="11" spans="1:21" s="37" customFormat="1" ht="30" customHeight="1">
      <c r="A11" s="105">
        <v>14</v>
      </c>
      <c r="B11" s="35">
        <v>130</v>
      </c>
      <c r="C11" s="29" t="s">
        <v>74</v>
      </c>
      <c r="D11" s="31" t="s">
        <v>172</v>
      </c>
      <c r="E11" s="36" t="s">
        <v>239</v>
      </c>
      <c r="F11" s="5" t="s">
        <v>208</v>
      </c>
      <c r="G11" s="57" t="s">
        <v>240</v>
      </c>
      <c r="H11" s="5" t="s">
        <v>241</v>
      </c>
      <c r="I11" s="5" t="s">
        <v>242</v>
      </c>
      <c r="J11" s="5" t="s">
        <v>243</v>
      </c>
      <c r="K11" s="61" t="s">
        <v>244</v>
      </c>
      <c r="L11" s="29"/>
      <c r="M11" s="59" t="s">
        <v>245</v>
      </c>
      <c r="N11" s="59"/>
      <c r="O11" s="59"/>
      <c r="P11" s="59" t="s">
        <v>245</v>
      </c>
      <c r="Q11" s="59"/>
      <c r="R11" s="59"/>
      <c r="S11" s="59"/>
      <c r="T11" s="30"/>
      <c r="U11" s="118">
        <v>0</v>
      </c>
    </row>
    <row r="12" spans="1:21" s="37" customFormat="1" ht="30" customHeight="1">
      <c r="A12" s="105">
        <v>14</v>
      </c>
      <c r="B12" s="35">
        <v>150</v>
      </c>
      <c r="C12" s="29" t="s">
        <v>74</v>
      </c>
      <c r="D12" s="31" t="s">
        <v>173</v>
      </c>
      <c r="E12" s="36" t="s">
        <v>246</v>
      </c>
      <c r="F12" s="5" t="s">
        <v>247</v>
      </c>
      <c r="G12" s="57" t="s">
        <v>248</v>
      </c>
      <c r="H12" s="5" t="s">
        <v>249</v>
      </c>
      <c r="I12" s="5" t="s">
        <v>250</v>
      </c>
      <c r="J12" s="5" t="s">
        <v>251</v>
      </c>
      <c r="K12" s="8" t="s">
        <v>252</v>
      </c>
      <c r="L12" s="29"/>
      <c r="M12" s="59" t="s">
        <v>253</v>
      </c>
      <c r="N12" s="59"/>
      <c r="O12" s="59" t="s">
        <v>253</v>
      </c>
      <c r="P12" s="59" t="s">
        <v>253</v>
      </c>
      <c r="Q12" s="59"/>
      <c r="R12" s="59"/>
      <c r="S12" s="59"/>
      <c r="T12" s="30"/>
      <c r="U12" s="118">
        <v>1</v>
      </c>
    </row>
    <row r="13" spans="1:21" s="37" customFormat="1" ht="39.75" customHeight="1">
      <c r="A13" s="105">
        <v>14</v>
      </c>
      <c r="B13" s="35">
        <v>201</v>
      </c>
      <c r="C13" s="29" t="s">
        <v>74</v>
      </c>
      <c r="D13" s="31" t="s">
        <v>75</v>
      </c>
      <c r="E13" s="36" t="s">
        <v>260</v>
      </c>
      <c r="F13" s="5"/>
      <c r="G13" s="57" t="s">
        <v>261</v>
      </c>
      <c r="H13" s="5" t="s">
        <v>157</v>
      </c>
      <c r="I13" s="5" t="s">
        <v>262</v>
      </c>
      <c r="J13" s="5" t="s">
        <v>262</v>
      </c>
      <c r="K13" s="8" t="s">
        <v>263</v>
      </c>
      <c r="L13" s="29" t="s">
        <v>229</v>
      </c>
      <c r="M13" s="59"/>
      <c r="N13" s="59"/>
      <c r="O13" s="59" t="s">
        <v>229</v>
      </c>
      <c r="P13" s="59"/>
      <c r="Q13" s="59"/>
      <c r="R13" s="59"/>
      <c r="S13" s="59"/>
      <c r="T13" s="30"/>
      <c r="U13" s="118">
        <v>1</v>
      </c>
    </row>
    <row r="14" spans="1:21" s="37" customFormat="1" ht="15" customHeight="1">
      <c r="A14" s="105">
        <v>14</v>
      </c>
      <c r="B14" s="35">
        <v>203</v>
      </c>
      <c r="C14" s="29" t="s">
        <v>74</v>
      </c>
      <c r="D14" s="31" t="s">
        <v>78</v>
      </c>
      <c r="E14" s="36"/>
      <c r="F14" s="5"/>
      <c r="G14" s="57"/>
      <c r="H14" s="5"/>
      <c r="I14" s="5"/>
      <c r="J14" s="8"/>
      <c r="K14" s="8"/>
      <c r="L14" s="29"/>
      <c r="M14" s="59"/>
      <c r="N14" s="59"/>
      <c r="O14" s="59"/>
      <c r="P14" s="59"/>
      <c r="Q14" s="59"/>
      <c r="R14" s="59"/>
      <c r="S14" s="59"/>
      <c r="T14" s="30"/>
      <c r="U14" s="118">
        <v>0</v>
      </c>
    </row>
    <row r="15" spans="1:21" s="37" customFormat="1" ht="15" customHeight="1">
      <c r="A15" s="105">
        <v>14</v>
      </c>
      <c r="B15" s="35">
        <v>204</v>
      </c>
      <c r="C15" s="29" t="s">
        <v>74</v>
      </c>
      <c r="D15" s="8" t="s">
        <v>81</v>
      </c>
      <c r="E15" s="36"/>
      <c r="F15" s="5"/>
      <c r="G15" s="57"/>
      <c r="H15" s="5"/>
      <c r="I15" s="5"/>
      <c r="J15" s="8"/>
      <c r="K15" s="8"/>
      <c r="L15" s="29"/>
      <c r="M15" s="59"/>
      <c r="N15" s="59"/>
      <c r="O15" s="59"/>
      <c r="P15" s="59"/>
      <c r="Q15" s="59"/>
      <c r="R15" s="59"/>
      <c r="S15" s="59"/>
      <c r="T15" s="30"/>
      <c r="U15" s="118">
        <v>1</v>
      </c>
    </row>
    <row r="16" spans="1:21" s="37" customFormat="1" ht="15" customHeight="1">
      <c r="A16" s="105">
        <v>14</v>
      </c>
      <c r="B16" s="35">
        <v>205</v>
      </c>
      <c r="C16" s="29" t="s">
        <v>74</v>
      </c>
      <c r="D16" s="8" t="s">
        <v>84</v>
      </c>
      <c r="E16" s="36"/>
      <c r="F16" s="5"/>
      <c r="G16" s="57"/>
      <c r="H16" s="5"/>
      <c r="I16" s="5"/>
      <c r="J16" s="8"/>
      <c r="K16" s="8"/>
      <c r="L16" s="29"/>
      <c r="M16" s="59"/>
      <c r="N16" s="59"/>
      <c r="O16" s="59"/>
      <c r="P16" s="59"/>
      <c r="Q16" s="59"/>
      <c r="R16" s="59"/>
      <c r="S16" s="59"/>
      <c r="T16" s="30"/>
      <c r="U16" s="118">
        <v>0</v>
      </c>
    </row>
    <row r="17" spans="1:21" s="37" customFormat="1" ht="15" customHeight="1">
      <c r="A17" s="105">
        <v>14</v>
      </c>
      <c r="B17" s="35">
        <v>206</v>
      </c>
      <c r="C17" s="29" t="s">
        <v>74</v>
      </c>
      <c r="D17" s="8" t="s">
        <v>87</v>
      </c>
      <c r="E17" s="36"/>
      <c r="F17" s="5"/>
      <c r="G17" s="57"/>
      <c r="H17" s="5"/>
      <c r="I17" s="5"/>
      <c r="J17" s="8"/>
      <c r="K17" s="8"/>
      <c r="L17" s="29"/>
      <c r="M17" s="59"/>
      <c r="N17" s="59"/>
      <c r="O17" s="59"/>
      <c r="P17" s="59"/>
      <c r="Q17" s="59"/>
      <c r="R17" s="59"/>
      <c r="S17" s="59"/>
      <c r="T17" s="30"/>
      <c r="U17" s="118">
        <v>0</v>
      </c>
    </row>
    <row r="18" spans="1:21" s="37" customFormat="1" ht="39.75" customHeight="1">
      <c r="A18" s="105">
        <v>14</v>
      </c>
      <c r="B18" s="35">
        <v>207</v>
      </c>
      <c r="C18" s="29" t="s">
        <v>74</v>
      </c>
      <c r="D18" s="8" t="s">
        <v>90</v>
      </c>
      <c r="E18" s="36" t="s">
        <v>264</v>
      </c>
      <c r="F18" s="5"/>
      <c r="G18" s="57" t="s">
        <v>265</v>
      </c>
      <c r="H18" s="5" t="s">
        <v>266</v>
      </c>
      <c r="I18" s="5" t="s">
        <v>267</v>
      </c>
      <c r="J18" s="5" t="s">
        <v>268</v>
      </c>
      <c r="K18" s="8" t="s">
        <v>269</v>
      </c>
      <c r="L18" s="29" t="s">
        <v>270</v>
      </c>
      <c r="M18" s="59"/>
      <c r="N18" s="59"/>
      <c r="O18" s="59" t="s">
        <v>270</v>
      </c>
      <c r="P18" s="59"/>
      <c r="Q18" s="59"/>
      <c r="R18" s="59"/>
      <c r="S18" s="59"/>
      <c r="T18" s="30"/>
      <c r="U18" s="118">
        <v>0</v>
      </c>
    </row>
    <row r="19" spans="1:21" s="37" customFormat="1" ht="15" customHeight="1">
      <c r="A19" s="105">
        <v>14</v>
      </c>
      <c r="B19" s="35">
        <v>208</v>
      </c>
      <c r="C19" s="29" t="s">
        <v>74</v>
      </c>
      <c r="D19" s="8" t="s">
        <v>93</v>
      </c>
      <c r="E19" s="36"/>
      <c r="F19" s="5"/>
      <c r="G19" s="57"/>
      <c r="H19" s="5"/>
      <c r="I19" s="5"/>
      <c r="J19" s="8"/>
      <c r="K19" s="8"/>
      <c r="L19" s="29"/>
      <c r="M19" s="59"/>
      <c r="N19" s="59"/>
      <c r="O19" s="59"/>
      <c r="P19" s="59"/>
      <c r="Q19" s="59"/>
      <c r="R19" s="59"/>
      <c r="S19" s="59"/>
      <c r="T19" s="30"/>
      <c r="U19" s="118">
        <v>0</v>
      </c>
    </row>
    <row r="20" spans="1:21" s="37" customFormat="1" ht="15" customHeight="1">
      <c r="A20" s="105">
        <v>14</v>
      </c>
      <c r="B20" s="35">
        <v>210</v>
      </c>
      <c r="C20" s="29" t="s">
        <v>74</v>
      </c>
      <c r="D20" s="8" t="s">
        <v>96</v>
      </c>
      <c r="E20" s="36"/>
      <c r="F20" s="5"/>
      <c r="G20" s="57"/>
      <c r="H20" s="5"/>
      <c r="I20" s="5"/>
      <c r="J20" s="8"/>
      <c r="K20" s="8"/>
      <c r="L20" s="29"/>
      <c r="M20" s="59"/>
      <c r="N20" s="59"/>
      <c r="O20" s="59"/>
      <c r="P20" s="59"/>
      <c r="Q20" s="59"/>
      <c r="R20" s="59"/>
      <c r="S20" s="59"/>
      <c r="T20" s="30"/>
      <c r="U20" s="118">
        <v>0</v>
      </c>
    </row>
    <row r="21" spans="1:21" s="37" customFormat="1" ht="15" customHeight="1">
      <c r="A21" s="105">
        <v>14</v>
      </c>
      <c r="B21" s="35">
        <v>211</v>
      </c>
      <c r="C21" s="29" t="s">
        <v>74</v>
      </c>
      <c r="D21" s="8" t="s">
        <v>99</v>
      </c>
      <c r="E21" s="36"/>
      <c r="F21" s="5"/>
      <c r="G21" s="57"/>
      <c r="H21" s="5"/>
      <c r="I21" s="5"/>
      <c r="J21" s="8"/>
      <c r="K21" s="8"/>
      <c r="L21" s="29"/>
      <c r="M21" s="59"/>
      <c r="N21" s="59"/>
      <c r="O21" s="59"/>
      <c r="P21" s="59"/>
      <c r="Q21" s="59"/>
      <c r="R21" s="59"/>
      <c r="S21" s="59"/>
      <c r="T21" s="30"/>
      <c r="U21" s="118">
        <v>0</v>
      </c>
    </row>
    <row r="22" spans="1:21" s="37" customFormat="1" ht="30" customHeight="1">
      <c r="A22" s="105">
        <v>14</v>
      </c>
      <c r="B22" s="35">
        <v>212</v>
      </c>
      <c r="C22" s="29" t="s">
        <v>74</v>
      </c>
      <c r="D22" s="8" t="s">
        <v>102</v>
      </c>
      <c r="E22" s="36" t="s">
        <v>271</v>
      </c>
      <c r="F22" s="5"/>
      <c r="G22" s="57" t="s">
        <v>272</v>
      </c>
      <c r="H22" s="5" t="s">
        <v>273</v>
      </c>
      <c r="I22" s="5" t="s">
        <v>274</v>
      </c>
      <c r="J22" s="5" t="s">
        <v>275</v>
      </c>
      <c r="K22" s="8" t="s">
        <v>276</v>
      </c>
      <c r="L22" s="29" t="s">
        <v>277</v>
      </c>
      <c r="M22" s="59"/>
      <c r="N22" s="59"/>
      <c r="O22" s="59" t="s">
        <v>277</v>
      </c>
      <c r="P22" s="59"/>
      <c r="Q22" s="59"/>
      <c r="R22" s="59" t="s">
        <v>277</v>
      </c>
      <c r="S22" s="59"/>
      <c r="T22" s="30"/>
      <c r="U22" s="118">
        <v>0</v>
      </c>
    </row>
    <row r="23" spans="1:21" s="37" customFormat="1" ht="15" customHeight="1">
      <c r="A23" s="105">
        <v>14</v>
      </c>
      <c r="B23" s="35">
        <v>213</v>
      </c>
      <c r="C23" s="29" t="s">
        <v>74</v>
      </c>
      <c r="D23" s="8" t="s">
        <v>105</v>
      </c>
      <c r="E23" s="36"/>
      <c r="F23" s="5"/>
      <c r="G23" s="57"/>
      <c r="H23" s="5"/>
      <c r="I23" s="5"/>
      <c r="J23" s="8"/>
      <c r="K23" s="8"/>
      <c r="L23" s="29"/>
      <c r="M23" s="59"/>
      <c r="N23" s="59"/>
      <c r="O23" s="59"/>
      <c r="P23" s="59"/>
      <c r="Q23" s="59"/>
      <c r="R23" s="59"/>
      <c r="S23" s="59"/>
      <c r="T23" s="30"/>
      <c r="U23" s="118">
        <v>0</v>
      </c>
    </row>
    <row r="24" spans="1:21" s="37" customFormat="1" ht="15" customHeight="1">
      <c r="A24" s="105">
        <v>14</v>
      </c>
      <c r="B24" s="35">
        <v>214</v>
      </c>
      <c r="C24" s="29" t="s">
        <v>74</v>
      </c>
      <c r="D24" s="8" t="s">
        <v>108</v>
      </c>
      <c r="E24" s="36"/>
      <c r="F24" s="5"/>
      <c r="G24" s="57"/>
      <c r="H24" s="5"/>
      <c r="I24" s="5"/>
      <c r="J24" s="8"/>
      <c r="K24" s="8"/>
      <c r="L24" s="29"/>
      <c r="M24" s="59"/>
      <c r="N24" s="59"/>
      <c r="O24" s="59"/>
      <c r="P24" s="59"/>
      <c r="Q24" s="59"/>
      <c r="R24" s="59"/>
      <c r="S24" s="59"/>
      <c r="T24" s="30"/>
      <c r="U24" s="118">
        <v>0</v>
      </c>
    </row>
    <row r="25" spans="1:21" s="37" customFormat="1" ht="15" customHeight="1">
      <c r="A25" s="105">
        <v>14</v>
      </c>
      <c r="B25" s="35">
        <v>215</v>
      </c>
      <c r="C25" s="29" t="s">
        <v>74</v>
      </c>
      <c r="D25" s="8" t="s">
        <v>111</v>
      </c>
      <c r="E25" s="36"/>
      <c r="F25" s="5"/>
      <c r="G25" s="57"/>
      <c r="H25" s="5"/>
      <c r="I25" s="5"/>
      <c r="J25" s="8"/>
      <c r="K25" s="8"/>
      <c r="L25" s="29"/>
      <c r="M25" s="59"/>
      <c r="N25" s="59"/>
      <c r="O25" s="59"/>
      <c r="P25" s="59"/>
      <c r="Q25" s="59"/>
      <c r="R25" s="59"/>
      <c r="S25" s="59"/>
      <c r="T25" s="30"/>
      <c r="U25" s="118">
        <v>0</v>
      </c>
    </row>
    <row r="26" spans="1:21" s="37" customFormat="1" ht="15" customHeight="1">
      <c r="A26" s="105">
        <v>14</v>
      </c>
      <c r="B26" s="35">
        <v>216</v>
      </c>
      <c r="C26" s="29" t="s">
        <v>74</v>
      </c>
      <c r="D26" s="8" t="s">
        <v>114</v>
      </c>
      <c r="E26" s="36"/>
      <c r="F26" s="5"/>
      <c r="G26" s="57"/>
      <c r="H26" s="5"/>
      <c r="I26" s="5"/>
      <c r="J26" s="8"/>
      <c r="K26" s="8"/>
      <c r="L26" s="29"/>
      <c r="M26" s="59"/>
      <c r="N26" s="59"/>
      <c r="O26" s="59"/>
      <c r="P26" s="59"/>
      <c r="Q26" s="59"/>
      <c r="R26" s="59"/>
      <c r="S26" s="59"/>
      <c r="T26" s="30"/>
      <c r="U26" s="118">
        <v>0</v>
      </c>
    </row>
    <row r="27" spans="1:21" s="37" customFormat="1" ht="30" customHeight="1">
      <c r="A27" s="105">
        <v>14</v>
      </c>
      <c r="B27" s="35">
        <v>217</v>
      </c>
      <c r="C27" s="29" t="s">
        <v>74</v>
      </c>
      <c r="D27" s="8" t="s">
        <v>117</v>
      </c>
      <c r="E27" s="36" t="s">
        <v>278</v>
      </c>
      <c r="F27" s="5"/>
      <c r="G27" s="57" t="s">
        <v>279</v>
      </c>
      <c r="H27" s="5" t="s">
        <v>280</v>
      </c>
      <c r="I27" s="5" t="s">
        <v>281</v>
      </c>
      <c r="J27" s="5" t="s">
        <v>281</v>
      </c>
      <c r="K27" s="8" t="s">
        <v>282</v>
      </c>
      <c r="L27" s="29"/>
      <c r="M27" s="59"/>
      <c r="N27" s="59"/>
      <c r="O27" s="59" t="s">
        <v>283</v>
      </c>
      <c r="P27" s="59"/>
      <c r="Q27" s="59"/>
      <c r="R27" s="59"/>
      <c r="S27" s="59"/>
      <c r="T27" s="30"/>
      <c r="U27" s="118">
        <v>1</v>
      </c>
    </row>
    <row r="28" spans="1:21" s="37" customFormat="1" ht="15" customHeight="1">
      <c r="A28" s="105">
        <v>14</v>
      </c>
      <c r="B28" s="35">
        <v>218</v>
      </c>
      <c r="C28" s="29" t="s">
        <v>74</v>
      </c>
      <c r="D28" s="8" t="s">
        <v>119</v>
      </c>
      <c r="E28" s="36"/>
      <c r="F28" s="5"/>
      <c r="G28" s="57"/>
      <c r="H28" s="5"/>
      <c r="I28" s="5"/>
      <c r="J28" s="8"/>
      <c r="K28" s="8"/>
      <c r="L28" s="29"/>
      <c r="M28" s="59"/>
      <c r="N28" s="59"/>
      <c r="O28" s="59"/>
      <c r="P28" s="59"/>
      <c r="Q28" s="59"/>
      <c r="R28" s="59"/>
      <c r="S28" s="59"/>
      <c r="T28" s="30"/>
      <c r="U28" s="118">
        <v>0</v>
      </c>
    </row>
    <row r="29" spans="1:21" s="37" customFormat="1" ht="15" customHeight="1">
      <c r="A29" s="105">
        <v>14</v>
      </c>
      <c r="B29" s="35">
        <v>301</v>
      </c>
      <c r="C29" s="29" t="s">
        <v>74</v>
      </c>
      <c r="D29" s="8" t="s">
        <v>122</v>
      </c>
      <c r="E29" s="36"/>
      <c r="F29" s="5"/>
      <c r="G29" s="57"/>
      <c r="H29" s="5"/>
      <c r="I29" s="5"/>
      <c r="J29" s="8"/>
      <c r="K29" s="8"/>
      <c r="L29" s="29"/>
      <c r="M29" s="59"/>
      <c r="N29" s="59"/>
      <c r="O29" s="59"/>
      <c r="P29" s="59"/>
      <c r="Q29" s="59"/>
      <c r="R29" s="59"/>
      <c r="S29" s="59"/>
      <c r="T29" s="30"/>
      <c r="U29" s="118">
        <v>0</v>
      </c>
    </row>
    <row r="30" spans="1:21" s="37" customFormat="1" ht="15" customHeight="1">
      <c r="A30" s="105">
        <v>14</v>
      </c>
      <c r="B30" s="35">
        <v>321</v>
      </c>
      <c r="C30" s="29" t="s">
        <v>74</v>
      </c>
      <c r="D30" s="8" t="s">
        <v>125</v>
      </c>
      <c r="E30" s="36"/>
      <c r="F30" s="5"/>
      <c r="G30" s="57"/>
      <c r="H30" s="5"/>
      <c r="I30" s="5"/>
      <c r="J30" s="8"/>
      <c r="K30" s="8"/>
      <c r="L30" s="29"/>
      <c r="M30" s="59"/>
      <c r="N30" s="59"/>
      <c r="O30" s="59"/>
      <c r="P30" s="59"/>
      <c r="Q30" s="59"/>
      <c r="R30" s="59"/>
      <c r="S30" s="59"/>
      <c r="T30" s="30"/>
      <c r="U30" s="118">
        <v>0</v>
      </c>
    </row>
    <row r="31" spans="1:21" s="37" customFormat="1" ht="15" customHeight="1">
      <c r="A31" s="105">
        <v>14</v>
      </c>
      <c r="B31" s="35">
        <v>341</v>
      </c>
      <c r="C31" s="29" t="s">
        <v>74</v>
      </c>
      <c r="D31" s="8" t="s">
        <v>128</v>
      </c>
      <c r="E31" s="36"/>
      <c r="F31" s="5"/>
      <c r="G31" s="57"/>
      <c r="H31" s="5"/>
      <c r="I31" s="5"/>
      <c r="J31" s="8"/>
      <c r="K31" s="8"/>
      <c r="L31" s="29"/>
      <c r="M31" s="59"/>
      <c r="N31" s="59"/>
      <c r="O31" s="59"/>
      <c r="P31" s="59"/>
      <c r="Q31" s="59"/>
      <c r="R31" s="59"/>
      <c r="S31" s="59"/>
      <c r="T31" s="30"/>
      <c r="U31" s="118">
        <v>0</v>
      </c>
    </row>
    <row r="32" spans="1:21" s="37" customFormat="1" ht="15" customHeight="1">
      <c r="A32" s="105">
        <v>14</v>
      </c>
      <c r="B32" s="35">
        <v>342</v>
      </c>
      <c r="C32" s="29" t="s">
        <v>74</v>
      </c>
      <c r="D32" s="8" t="s">
        <v>130</v>
      </c>
      <c r="E32" s="36"/>
      <c r="F32" s="5"/>
      <c r="G32" s="57"/>
      <c r="H32" s="5"/>
      <c r="I32" s="5"/>
      <c r="J32" s="8"/>
      <c r="K32" s="8"/>
      <c r="L32" s="29"/>
      <c r="M32" s="59"/>
      <c r="N32" s="59"/>
      <c r="O32" s="59"/>
      <c r="P32" s="59"/>
      <c r="Q32" s="59"/>
      <c r="R32" s="59"/>
      <c r="S32" s="59"/>
      <c r="T32" s="30"/>
      <c r="U32" s="118">
        <v>0</v>
      </c>
    </row>
    <row r="33" spans="1:21" s="37" customFormat="1" ht="15" customHeight="1">
      <c r="A33" s="105">
        <v>14</v>
      </c>
      <c r="B33" s="35">
        <v>361</v>
      </c>
      <c r="C33" s="29" t="s">
        <v>74</v>
      </c>
      <c r="D33" s="8" t="s">
        <v>133</v>
      </c>
      <c r="E33" s="36"/>
      <c r="F33" s="5"/>
      <c r="G33" s="57"/>
      <c r="H33" s="5"/>
      <c r="I33" s="5"/>
      <c r="J33" s="8"/>
      <c r="K33" s="8"/>
      <c r="L33" s="29"/>
      <c r="M33" s="59"/>
      <c r="N33" s="59"/>
      <c r="O33" s="59"/>
      <c r="P33" s="59"/>
      <c r="Q33" s="59"/>
      <c r="R33" s="59"/>
      <c r="S33" s="59"/>
      <c r="T33" s="30"/>
      <c r="U33" s="118">
        <v>0</v>
      </c>
    </row>
    <row r="34" spans="1:21" s="37" customFormat="1" ht="15" customHeight="1">
      <c r="A34" s="105">
        <v>14</v>
      </c>
      <c r="B34" s="35">
        <v>362</v>
      </c>
      <c r="C34" s="29" t="s">
        <v>74</v>
      </c>
      <c r="D34" s="8" t="s">
        <v>136</v>
      </c>
      <c r="E34" s="36"/>
      <c r="F34" s="5"/>
      <c r="G34" s="57"/>
      <c r="H34" s="5"/>
      <c r="I34" s="5"/>
      <c r="J34" s="8"/>
      <c r="K34" s="8"/>
      <c r="L34" s="29"/>
      <c r="M34" s="59"/>
      <c r="N34" s="59"/>
      <c r="O34" s="59"/>
      <c r="P34" s="59"/>
      <c r="Q34" s="59"/>
      <c r="R34" s="59"/>
      <c r="S34" s="59"/>
      <c r="T34" s="30"/>
      <c r="U34" s="118">
        <v>0</v>
      </c>
    </row>
    <row r="35" spans="1:21" s="37" customFormat="1" ht="15" customHeight="1">
      <c r="A35" s="105">
        <v>14</v>
      </c>
      <c r="B35" s="35">
        <v>363</v>
      </c>
      <c r="C35" s="29" t="s">
        <v>74</v>
      </c>
      <c r="D35" s="8" t="s">
        <v>138</v>
      </c>
      <c r="E35" s="36"/>
      <c r="F35" s="5"/>
      <c r="G35" s="57"/>
      <c r="H35" s="5"/>
      <c r="I35" s="5"/>
      <c r="J35" s="8"/>
      <c r="K35" s="8"/>
      <c r="L35" s="29"/>
      <c r="M35" s="59"/>
      <c r="N35" s="59"/>
      <c r="O35" s="59"/>
      <c r="P35" s="59"/>
      <c r="Q35" s="59"/>
      <c r="R35" s="59"/>
      <c r="S35" s="59"/>
      <c r="T35" s="30"/>
      <c r="U35" s="118">
        <v>0</v>
      </c>
    </row>
    <row r="36" spans="1:21" s="37" customFormat="1" ht="15" customHeight="1">
      <c r="A36" s="105">
        <v>14</v>
      </c>
      <c r="B36" s="35">
        <v>364</v>
      </c>
      <c r="C36" s="29" t="s">
        <v>74</v>
      </c>
      <c r="D36" s="8" t="s">
        <v>141</v>
      </c>
      <c r="E36" s="36"/>
      <c r="F36" s="5"/>
      <c r="G36" s="57"/>
      <c r="H36" s="5"/>
      <c r="I36" s="5"/>
      <c r="J36" s="8"/>
      <c r="K36" s="8"/>
      <c r="L36" s="29"/>
      <c r="M36" s="59"/>
      <c r="N36" s="59"/>
      <c r="O36" s="59"/>
      <c r="P36" s="59"/>
      <c r="Q36" s="59"/>
      <c r="R36" s="59"/>
      <c r="S36" s="59"/>
      <c r="T36" s="30"/>
      <c r="U36" s="118">
        <v>0</v>
      </c>
    </row>
    <row r="37" spans="1:21" s="37" customFormat="1" ht="15" customHeight="1">
      <c r="A37" s="105">
        <v>14</v>
      </c>
      <c r="B37" s="35">
        <v>366</v>
      </c>
      <c r="C37" s="29" t="s">
        <v>74</v>
      </c>
      <c r="D37" s="8" t="s">
        <v>143</v>
      </c>
      <c r="E37" s="36"/>
      <c r="F37" s="5"/>
      <c r="G37" s="57"/>
      <c r="H37" s="5"/>
      <c r="I37" s="5"/>
      <c r="J37" s="8"/>
      <c r="K37" s="8"/>
      <c r="L37" s="29"/>
      <c r="M37" s="59"/>
      <c r="N37" s="59"/>
      <c r="O37" s="59"/>
      <c r="P37" s="59"/>
      <c r="Q37" s="59"/>
      <c r="R37" s="59"/>
      <c r="S37" s="59"/>
      <c r="T37" s="30"/>
      <c r="U37" s="118">
        <v>0</v>
      </c>
    </row>
    <row r="38" spans="1:21" s="37" customFormat="1" ht="15" customHeight="1">
      <c r="A38" s="105">
        <v>14</v>
      </c>
      <c r="B38" s="35">
        <v>382</v>
      </c>
      <c r="C38" s="29" t="s">
        <v>74</v>
      </c>
      <c r="D38" s="8" t="s">
        <v>146</v>
      </c>
      <c r="E38" s="36"/>
      <c r="F38" s="5"/>
      <c r="G38" s="57"/>
      <c r="H38" s="5"/>
      <c r="I38" s="5"/>
      <c r="J38" s="8"/>
      <c r="K38" s="8"/>
      <c r="L38" s="29"/>
      <c r="M38" s="59"/>
      <c r="N38" s="59"/>
      <c r="O38" s="59"/>
      <c r="P38" s="59"/>
      <c r="Q38" s="59"/>
      <c r="R38" s="59"/>
      <c r="S38" s="59"/>
      <c r="T38" s="30"/>
      <c r="U38" s="118">
        <v>0</v>
      </c>
    </row>
    <row r="39" spans="1:21" s="37" customFormat="1" ht="15" customHeight="1">
      <c r="A39" s="105">
        <v>14</v>
      </c>
      <c r="B39" s="35">
        <v>383</v>
      </c>
      <c r="C39" s="29" t="s">
        <v>74</v>
      </c>
      <c r="D39" s="8" t="s">
        <v>148</v>
      </c>
      <c r="E39" s="36"/>
      <c r="F39" s="5"/>
      <c r="G39" s="57"/>
      <c r="H39" s="5"/>
      <c r="I39" s="5"/>
      <c r="J39" s="8"/>
      <c r="K39" s="8"/>
      <c r="L39" s="29"/>
      <c r="M39" s="59"/>
      <c r="N39" s="59"/>
      <c r="O39" s="59"/>
      <c r="P39" s="59"/>
      <c r="Q39" s="59"/>
      <c r="R39" s="59"/>
      <c r="S39" s="59"/>
      <c r="T39" s="30"/>
      <c r="U39" s="118">
        <v>0</v>
      </c>
    </row>
    <row r="40" spans="1:21" s="37" customFormat="1" ht="15" customHeight="1">
      <c r="A40" s="105">
        <v>14</v>
      </c>
      <c r="B40" s="35">
        <v>384</v>
      </c>
      <c r="C40" s="29" t="s">
        <v>74</v>
      </c>
      <c r="D40" s="8" t="s">
        <v>151</v>
      </c>
      <c r="E40" s="36"/>
      <c r="F40" s="5"/>
      <c r="G40" s="57"/>
      <c r="H40" s="5"/>
      <c r="I40" s="5"/>
      <c r="J40" s="8"/>
      <c r="K40" s="8"/>
      <c r="L40" s="29"/>
      <c r="M40" s="59"/>
      <c r="N40" s="59"/>
      <c r="O40" s="59"/>
      <c r="P40" s="59"/>
      <c r="Q40" s="59"/>
      <c r="R40" s="59"/>
      <c r="S40" s="59"/>
      <c r="T40" s="30"/>
      <c r="U40" s="118">
        <v>0</v>
      </c>
    </row>
    <row r="41" spans="1:21" s="37" customFormat="1" ht="15" customHeight="1">
      <c r="A41" s="105">
        <v>14</v>
      </c>
      <c r="B41" s="35">
        <v>401</v>
      </c>
      <c r="C41" s="29" t="s">
        <v>74</v>
      </c>
      <c r="D41" s="8" t="s">
        <v>153</v>
      </c>
      <c r="E41" s="36"/>
      <c r="F41" s="5"/>
      <c r="G41" s="57"/>
      <c r="H41" s="5"/>
      <c r="I41" s="5"/>
      <c r="J41" s="8"/>
      <c r="K41" s="8"/>
      <c r="L41" s="29"/>
      <c r="M41" s="59"/>
      <c r="N41" s="59"/>
      <c r="O41" s="59"/>
      <c r="P41" s="59"/>
      <c r="Q41" s="59"/>
      <c r="R41" s="59"/>
      <c r="S41" s="59"/>
      <c r="T41" s="30"/>
      <c r="U41" s="118">
        <v>0</v>
      </c>
    </row>
    <row r="42" spans="1:21" s="37" customFormat="1" ht="15" customHeight="1" thickBot="1">
      <c r="A42" s="114">
        <v>14</v>
      </c>
      <c r="B42" s="115">
        <v>402</v>
      </c>
      <c r="C42" s="62" t="s">
        <v>74</v>
      </c>
      <c r="D42" s="64" t="s">
        <v>156</v>
      </c>
      <c r="E42" s="65"/>
      <c r="F42" s="66"/>
      <c r="G42" s="67"/>
      <c r="H42" s="66"/>
      <c r="I42" s="66"/>
      <c r="J42" s="64"/>
      <c r="K42" s="64"/>
      <c r="L42" s="62"/>
      <c r="M42" s="68"/>
      <c r="N42" s="68"/>
      <c r="O42" s="68"/>
      <c r="P42" s="68"/>
      <c r="Q42" s="68"/>
      <c r="R42" s="68"/>
      <c r="S42" s="68"/>
      <c r="T42" s="63"/>
      <c r="U42" s="119">
        <v>0</v>
      </c>
    </row>
    <row r="43" spans="1:21" s="37" customFormat="1" ht="18" customHeight="1" thickBot="1">
      <c r="A43" s="106"/>
      <c r="B43" s="107"/>
      <c r="C43" s="171" t="s">
        <v>5</v>
      </c>
      <c r="D43" s="171"/>
      <c r="E43" s="122">
        <f>COUNTA(E8:E42)</f>
        <v>9</v>
      </c>
      <c r="F43" s="69"/>
      <c r="G43" s="69"/>
      <c r="H43" s="69"/>
      <c r="I43" s="69"/>
      <c r="J43" s="70"/>
      <c r="K43" s="70"/>
      <c r="L43" s="111">
        <f aca="true" t="shared" si="0" ref="L43:T43">COUNTA(L8:L42)</f>
        <v>3</v>
      </c>
      <c r="M43" s="121">
        <f>COUNTA(M8:M42)</f>
        <v>5</v>
      </c>
      <c r="N43" s="121">
        <f t="shared" si="0"/>
        <v>0</v>
      </c>
      <c r="O43" s="121">
        <f t="shared" si="0"/>
        <v>5</v>
      </c>
      <c r="P43" s="121">
        <f t="shared" si="0"/>
        <v>5</v>
      </c>
      <c r="Q43" s="121">
        <f t="shared" si="0"/>
        <v>0</v>
      </c>
      <c r="R43" s="121">
        <f t="shared" si="0"/>
        <v>1</v>
      </c>
      <c r="S43" s="121">
        <f t="shared" si="0"/>
        <v>0</v>
      </c>
      <c r="T43" s="112">
        <f t="shared" si="0"/>
        <v>0</v>
      </c>
      <c r="U43" s="120">
        <f>SUM(U8:U42)</f>
        <v>5</v>
      </c>
    </row>
    <row r="44" s="37" customFormat="1" ht="11.25"/>
    <row r="45" s="37" customFormat="1" ht="11.25"/>
    <row r="46" s="37" customFormat="1" ht="11.25"/>
    <row r="47" s="37" customFormat="1" ht="11.25"/>
    <row r="48" s="37" customFormat="1" ht="11.25"/>
    <row r="49" s="37" customFormat="1" ht="11.25"/>
    <row r="50" s="37" customFormat="1" ht="11.25"/>
    <row r="51" s="37" customFormat="1" ht="11.25"/>
    <row r="52" s="37" customFormat="1" ht="11.25"/>
    <row r="53" s="37" customFormat="1" ht="11.25"/>
    <row r="54" s="37" customFormat="1" ht="11.25"/>
    <row r="55" s="37" customFormat="1" ht="11.25"/>
    <row r="56" s="37" customFormat="1" ht="11.25"/>
    <row r="57" s="37" customFormat="1" ht="11.25"/>
    <row r="58" s="37" customFormat="1" ht="11.25"/>
  </sheetData>
  <sheetProtection/>
  <mergeCells count="19">
    <mergeCell ref="K8:K10"/>
    <mergeCell ref="A8:A10"/>
    <mergeCell ref="B8:B10"/>
    <mergeCell ref="C8:C10"/>
    <mergeCell ref="D8:D10"/>
    <mergeCell ref="L5:T5"/>
    <mergeCell ref="E6:E7"/>
    <mergeCell ref="O6:Q6"/>
    <mergeCell ref="R6:T6"/>
    <mergeCell ref="E4:T4"/>
    <mergeCell ref="G6:K6"/>
    <mergeCell ref="L6:N6"/>
    <mergeCell ref="R2:U2"/>
    <mergeCell ref="C43:D43"/>
    <mergeCell ref="A4:A7"/>
    <mergeCell ref="B4:B7"/>
    <mergeCell ref="C4:C7"/>
    <mergeCell ref="D4:D7"/>
    <mergeCell ref="U4:U7"/>
  </mergeCells>
  <printOptions horizontalCentered="1"/>
  <pageMargins left="0.3937007874015748" right="0.3937007874015748" top="0.5905511811023623" bottom="0.5905511811023623" header="0.5118110236220472" footer="0.31496062992125984"/>
  <pageSetup firstPageNumber="108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8" customWidth="1"/>
    <col min="2" max="2" width="3.625" style="18" customWidth="1"/>
    <col min="3" max="3" width="7.625" style="18" customWidth="1"/>
    <col min="4" max="4" width="10.625" style="18" customWidth="1"/>
    <col min="5" max="5" width="11.75390625" style="18" customWidth="1"/>
    <col min="6" max="6" width="45.625" style="18" customWidth="1"/>
    <col min="7" max="8" width="5.125" style="18" customWidth="1"/>
    <col min="9" max="19" width="6.625" style="18" customWidth="1"/>
    <col min="20" max="16384" width="9.00390625" style="18" customWidth="1"/>
  </cols>
  <sheetData>
    <row r="1" ht="12" thickBot="1">
      <c r="A1" s="18" t="s">
        <v>21</v>
      </c>
    </row>
    <row r="2" spans="1:19" ht="19.5" customHeight="1" thickBot="1">
      <c r="A2" s="20" t="s">
        <v>37</v>
      </c>
      <c r="E2" s="71"/>
      <c r="Q2" s="199" t="s">
        <v>74</v>
      </c>
      <c r="R2" s="206"/>
      <c r="S2" s="200"/>
    </row>
    <row r="3" ht="12" thickBot="1"/>
    <row r="4" spans="1:19" s="21" customFormat="1" ht="13.5" customHeight="1">
      <c r="A4" s="172" t="s">
        <v>26</v>
      </c>
      <c r="B4" s="181" t="s">
        <v>257</v>
      </c>
      <c r="C4" s="172" t="s">
        <v>0</v>
      </c>
      <c r="D4" s="187" t="s">
        <v>17</v>
      </c>
      <c r="E4" s="242" t="s">
        <v>284</v>
      </c>
      <c r="F4" s="243"/>
      <c r="G4" s="243"/>
      <c r="H4" s="244"/>
      <c r="I4" s="242" t="s">
        <v>36</v>
      </c>
      <c r="J4" s="243"/>
      <c r="K4" s="243"/>
      <c r="L4" s="243"/>
      <c r="M4" s="243"/>
      <c r="N4" s="243"/>
      <c r="O4" s="243"/>
      <c r="P4" s="243"/>
      <c r="Q4" s="243"/>
      <c r="R4" s="243"/>
      <c r="S4" s="244"/>
    </row>
    <row r="5" spans="1:19" s="17" customFormat="1" ht="12" customHeight="1">
      <c r="A5" s="173"/>
      <c r="B5" s="182"/>
      <c r="C5" s="173"/>
      <c r="D5" s="207"/>
      <c r="E5" s="231" t="s">
        <v>50</v>
      </c>
      <c r="F5" s="238" t="s">
        <v>70</v>
      </c>
      <c r="G5" s="236" t="s">
        <v>6</v>
      </c>
      <c r="H5" s="240" t="s">
        <v>285</v>
      </c>
      <c r="I5" s="231" t="s">
        <v>71</v>
      </c>
      <c r="J5" s="232" t="s">
        <v>22</v>
      </c>
      <c r="K5" s="72" t="s">
        <v>286</v>
      </c>
      <c r="L5" s="229" t="s">
        <v>72</v>
      </c>
      <c r="M5" s="234" t="s">
        <v>24</v>
      </c>
      <c r="N5" s="232" t="s">
        <v>49</v>
      </c>
      <c r="O5" s="72" t="s">
        <v>286</v>
      </c>
      <c r="P5" s="229" t="s">
        <v>72</v>
      </c>
      <c r="Q5" s="232" t="s">
        <v>23</v>
      </c>
      <c r="R5" s="72" t="s">
        <v>287</v>
      </c>
      <c r="S5" s="227" t="s">
        <v>72</v>
      </c>
    </row>
    <row r="6" spans="1:19" s="21" customFormat="1" ht="84" customHeight="1">
      <c r="A6" s="174"/>
      <c r="B6" s="183"/>
      <c r="C6" s="174"/>
      <c r="D6" s="208"/>
      <c r="E6" s="174"/>
      <c r="F6" s="239"/>
      <c r="G6" s="237"/>
      <c r="H6" s="241"/>
      <c r="I6" s="174"/>
      <c r="J6" s="233"/>
      <c r="K6" s="73" t="s">
        <v>288</v>
      </c>
      <c r="L6" s="230"/>
      <c r="M6" s="235"/>
      <c r="N6" s="245"/>
      <c r="O6" s="74" t="s">
        <v>289</v>
      </c>
      <c r="P6" s="230"/>
      <c r="Q6" s="233"/>
      <c r="R6" s="75" t="s">
        <v>290</v>
      </c>
      <c r="S6" s="228"/>
    </row>
    <row r="7" spans="1:19" s="37" customFormat="1" ht="14.25" customHeight="1">
      <c r="A7" s="105">
        <v>14</v>
      </c>
      <c r="B7" s="35">
        <v>100</v>
      </c>
      <c r="C7" s="29" t="s">
        <v>74</v>
      </c>
      <c r="D7" s="31" t="s">
        <v>171</v>
      </c>
      <c r="E7" s="76"/>
      <c r="F7" s="5"/>
      <c r="G7" s="77"/>
      <c r="H7" s="35"/>
      <c r="I7" s="84">
        <v>2</v>
      </c>
      <c r="J7" s="125">
        <v>3</v>
      </c>
      <c r="K7" s="125">
        <v>0</v>
      </c>
      <c r="L7" s="129">
        <f>IF(J7=""," ",ROUND(K7/J7*100,1))</f>
        <v>0</v>
      </c>
      <c r="M7" s="104"/>
      <c r="N7" s="3"/>
      <c r="O7" s="125"/>
      <c r="P7" s="129" t="str">
        <f>IF(N7=""," ",ROUND(O7/N7*100,1))</f>
        <v> </v>
      </c>
      <c r="Q7" s="104">
        <v>2589</v>
      </c>
      <c r="R7" s="125">
        <v>287</v>
      </c>
      <c r="S7" s="131">
        <f>IF(Q7=""," ",ROUND(R7/Q7*100,1))</f>
        <v>11.1</v>
      </c>
    </row>
    <row r="8" spans="1:19" s="37" customFormat="1" ht="14.25" customHeight="1">
      <c r="A8" s="105">
        <v>14</v>
      </c>
      <c r="B8" s="35">
        <v>130</v>
      </c>
      <c r="C8" s="29" t="s">
        <v>74</v>
      </c>
      <c r="D8" s="31" t="s">
        <v>172</v>
      </c>
      <c r="E8" s="76"/>
      <c r="F8" s="5"/>
      <c r="G8" s="77"/>
      <c r="H8" s="35"/>
      <c r="I8" s="84">
        <v>1</v>
      </c>
      <c r="J8" s="125">
        <v>3</v>
      </c>
      <c r="K8" s="125">
        <v>0</v>
      </c>
      <c r="L8" s="129">
        <f>IF(J8=""," ",ROUND(K8/J8*100,1))</f>
        <v>0</v>
      </c>
      <c r="M8" s="104"/>
      <c r="N8" s="3"/>
      <c r="O8" s="125"/>
      <c r="P8" s="129" t="str">
        <f>IF(N8=""," ",ROUND(O8/N8*100,1))</f>
        <v> </v>
      </c>
      <c r="Q8" s="104">
        <v>602</v>
      </c>
      <c r="R8" s="125">
        <v>46</v>
      </c>
      <c r="S8" s="131">
        <f>IF(Q8=""," ",ROUND(R8/Q8*100,1))</f>
        <v>7.6</v>
      </c>
    </row>
    <row r="9" spans="1:19" s="37" customFormat="1" ht="14.25" customHeight="1">
      <c r="A9" s="105">
        <v>14</v>
      </c>
      <c r="B9" s="35">
        <v>150</v>
      </c>
      <c r="C9" s="29" t="s">
        <v>74</v>
      </c>
      <c r="D9" s="31" t="s">
        <v>173</v>
      </c>
      <c r="E9" s="76">
        <v>36715</v>
      </c>
      <c r="F9" s="5" t="s">
        <v>291</v>
      </c>
      <c r="G9" s="77">
        <v>1</v>
      </c>
      <c r="H9" s="35">
        <v>1</v>
      </c>
      <c r="I9" s="84">
        <v>1</v>
      </c>
      <c r="J9" s="125">
        <v>3</v>
      </c>
      <c r="K9" s="125">
        <v>0</v>
      </c>
      <c r="L9" s="129">
        <f>IF(J9=""," ",ROUND(K9/J9*100,1))</f>
        <v>0</v>
      </c>
      <c r="M9" s="104"/>
      <c r="N9" s="3"/>
      <c r="O9" s="125"/>
      <c r="P9" s="129" t="str">
        <f>IF(N9=""," ",ROUND(O9/N9*100,1))</f>
        <v> </v>
      </c>
      <c r="Q9" s="104">
        <v>593</v>
      </c>
      <c r="R9" s="125">
        <v>35</v>
      </c>
      <c r="S9" s="131">
        <f>IF(Q9=""," ",ROUND(R9/Q9*100,1))</f>
        <v>5.9</v>
      </c>
    </row>
    <row r="10" spans="1:19" s="37" customFormat="1" ht="14.25" customHeight="1">
      <c r="A10" s="105">
        <v>14</v>
      </c>
      <c r="B10" s="35">
        <v>201</v>
      </c>
      <c r="C10" s="29" t="s">
        <v>74</v>
      </c>
      <c r="D10" s="31" t="s">
        <v>75</v>
      </c>
      <c r="E10" s="76"/>
      <c r="F10" s="5"/>
      <c r="G10" s="77"/>
      <c r="H10" s="35"/>
      <c r="I10" s="84">
        <v>1</v>
      </c>
      <c r="J10" s="125">
        <v>2</v>
      </c>
      <c r="K10" s="125">
        <v>0</v>
      </c>
      <c r="L10" s="129">
        <f>IF(J10=""," ",ROUND(K10/J10*100,1))</f>
        <v>0</v>
      </c>
      <c r="M10" s="104"/>
      <c r="N10" s="3"/>
      <c r="O10" s="125"/>
      <c r="P10" s="129" t="str">
        <f>IF(N10=""," ",ROUND(O10/N10*100,1))</f>
        <v> </v>
      </c>
      <c r="Q10" s="104">
        <v>361</v>
      </c>
      <c r="R10" s="125">
        <v>20</v>
      </c>
      <c r="S10" s="131">
        <f>IF(Q10=""," ",ROUND(R10/Q10*100,1))</f>
        <v>5.5</v>
      </c>
    </row>
    <row r="11" spans="1:19" s="37" customFormat="1" ht="14.25" customHeight="1">
      <c r="A11" s="105">
        <v>14</v>
      </c>
      <c r="B11" s="35">
        <v>203</v>
      </c>
      <c r="C11" s="29" t="s">
        <v>74</v>
      </c>
      <c r="D11" s="31" t="s">
        <v>78</v>
      </c>
      <c r="E11" s="76"/>
      <c r="F11" s="5"/>
      <c r="G11" s="77"/>
      <c r="H11" s="35"/>
      <c r="I11" s="84">
        <v>2</v>
      </c>
      <c r="J11" s="125">
        <v>2</v>
      </c>
      <c r="K11" s="125">
        <v>0</v>
      </c>
      <c r="L11" s="129">
        <f aca="true" t="shared" si="0" ref="L11:L39">IF(J11=""," ",ROUND(K11/J11*100,1))</f>
        <v>0</v>
      </c>
      <c r="M11" s="104"/>
      <c r="N11" s="3"/>
      <c r="O11" s="125"/>
      <c r="P11" s="129" t="str">
        <f aca="true" t="shared" si="1" ref="P11:P37">IF(N11=""," ",ROUND(O11/N11*100,1))</f>
        <v> </v>
      </c>
      <c r="Q11" s="104">
        <v>235</v>
      </c>
      <c r="R11" s="125">
        <v>14</v>
      </c>
      <c r="S11" s="131">
        <f aca="true" t="shared" si="2" ref="S11:S39">IF(Q11=""," ",ROUND(R11/Q11*100,1))</f>
        <v>6</v>
      </c>
    </row>
    <row r="12" spans="1:19" s="37" customFormat="1" ht="14.25" customHeight="1">
      <c r="A12" s="105">
        <v>14</v>
      </c>
      <c r="B12" s="35">
        <v>204</v>
      </c>
      <c r="C12" s="29" t="s">
        <v>74</v>
      </c>
      <c r="D12" s="8" t="s">
        <v>81</v>
      </c>
      <c r="E12" s="29"/>
      <c r="F12" s="5"/>
      <c r="G12" s="77"/>
      <c r="H12" s="35"/>
      <c r="I12" s="84">
        <v>1</v>
      </c>
      <c r="J12" s="125">
        <v>1</v>
      </c>
      <c r="K12" s="125">
        <v>0</v>
      </c>
      <c r="L12" s="129">
        <f t="shared" si="0"/>
        <v>0</v>
      </c>
      <c r="M12" s="104"/>
      <c r="N12" s="3"/>
      <c r="O12" s="125"/>
      <c r="P12" s="129" t="str">
        <f t="shared" si="1"/>
        <v> </v>
      </c>
      <c r="Q12" s="104">
        <v>193</v>
      </c>
      <c r="R12" s="125">
        <v>14</v>
      </c>
      <c r="S12" s="131">
        <f t="shared" si="2"/>
        <v>7.3</v>
      </c>
    </row>
    <row r="13" spans="1:19" s="37" customFormat="1" ht="14.25" customHeight="1">
      <c r="A13" s="105">
        <v>14</v>
      </c>
      <c r="B13" s="35">
        <v>205</v>
      </c>
      <c r="C13" s="29" t="s">
        <v>74</v>
      </c>
      <c r="D13" s="8" t="s">
        <v>84</v>
      </c>
      <c r="E13" s="29"/>
      <c r="F13" s="5"/>
      <c r="G13" s="77"/>
      <c r="H13" s="35"/>
      <c r="I13" s="84">
        <v>1</v>
      </c>
      <c r="J13" s="125">
        <v>2</v>
      </c>
      <c r="K13" s="125">
        <v>0</v>
      </c>
      <c r="L13" s="129">
        <f t="shared" si="0"/>
        <v>0</v>
      </c>
      <c r="M13" s="104"/>
      <c r="N13" s="3"/>
      <c r="O13" s="125"/>
      <c r="P13" s="129" t="str">
        <f t="shared" si="1"/>
        <v> </v>
      </c>
      <c r="Q13" s="104">
        <v>0</v>
      </c>
      <c r="R13" s="125">
        <v>0</v>
      </c>
      <c r="S13" s="131">
        <v>0</v>
      </c>
    </row>
    <row r="14" spans="1:19" s="37" customFormat="1" ht="14.25" customHeight="1">
      <c r="A14" s="105">
        <v>14</v>
      </c>
      <c r="B14" s="35">
        <v>206</v>
      </c>
      <c r="C14" s="29" t="s">
        <v>74</v>
      </c>
      <c r="D14" s="8" t="s">
        <v>87</v>
      </c>
      <c r="E14" s="29"/>
      <c r="F14" s="5"/>
      <c r="G14" s="77"/>
      <c r="H14" s="35"/>
      <c r="I14" s="84">
        <v>1</v>
      </c>
      <c r="J14" s="125">
        <v>2</v>
      </c>
      <c r="K14" s="125">
        <v>0</v>
      </c>
      <c r="L14" s="129">
        <f t="shared" si="0"/>
        <v>0</v>
      </c>
      <c r="M14" s="104"/>
      <c r="N14" s="3"/>
      <c r="O14" s="125"/>
      <c r="P14" s="129" t="str">
        <f t="shared" si="1"/>
        <v> </v>
      </c>
      <c r="Q14" s="104">
        <v>256</v>
      </c>
      <c r="R14" s="125">
        <v>4</v>
      </c>
      <c r="S14" s="131">
        <f t="shared" si="2"/>
        <v>1.6</v>
      </c>
    </row>
    <row r="15" spans="1:19" s="37" customFormat="1" ht="14.25" customHeight="1">
      <c r="A15" s="105">
        <v>14</v>
      </c>
      <c r="B15" s="35">
        <v>207</v>
      </c>
      <c r="C15" s="29" t="s">
        <v>74</v>
      </c>
      <c r="D15" s="8" t="s">
        <v>90</v>
      </c>
      <c r="E15" s="29"/>
      <c r="F15" s="5"/>
      <c r="G15" s="77"/>
      <c r="H15" s="35"/>
      <c r="I15" s="84">
        <v>1</v>
      </c>
      <c r="J15" s="125">
        <v>2</v>
      </c>
      <c r="K15" s="125">
        <v>0</v>
      </c>
      <c r="L15" s="129">
        <f t="shared" si="0"/>
        <v>0</v>
      </c>
      <c r="M15" s="104"/>
      <c r="N15" s="3"/>
      <c r="O15" s="125"/>
      <c r="P15" s="129" t="str">
        <f t="shared" si="1"/>
        <v> </v>
      </c>
      <c r="Q15" s="104">
        <v>132</v>
      </c>
      <c r="R15" s="125">
        <v>11</v>
      </c>
      <c r="S15" s="131">
        <f t="shared" si="2"/>
        <v>8.3</v>
      </c>
    </row>
    <row r="16" spans="1:19" s="37" customFormat="1" ht="14.25" customHeight="1">
      <c r="A16" s="105">
        <v>14</v>
      </c>
      <c r="B16" s="35">
        <v>208</v>
      </c>
      <c r="C16" s="29" t="s">
        <v>74</v>
      </c>
      <c r="D16" s="8" t="s">
        <v>93</v>
      </c>
      <c r="E16" s="29"/>
      <c r="F16" s="5"/>
      <c r="G16" s="77"/>
      <c r="H16" s="35"/>
      <c r="I16" s="84">
        <v>1</v>
      </c>
      <c r="J16" s="125">
        <v>0</v>
      </c>
      <c r="K16" s="125">
        <v>0</v>
      </c>
      <c r="L16" s="129">
        <v>0</v>
      </c>
      <c r="M16" s="104"/>
      <c r="N16" s="3"/>
      <c r="O16" s="125"/>
      <c r="P16" s="129" t="str">
        <f t="shared" si="1"/>
        <v> </v>
      </c>
      <c r="Q16" s="104">
        <v>72</v>
      </c>
      <c r="R16" s="125">
        <v>14</v>
      </c>
      <c r="S16" s="131">
        <f t="shared" si="2"/>
        <v>19.4</v>
      </c>
    </row>
    <row r="17" spans="1:19" s="37" customFormat="1" ht="14.25" customHeight="1">
      <c r="A17" s="105">
        <v>14</v>
      </c>
      <c r="B17" s="35">
        <v>210</v>
      </c>
      <c r="C17" s="29" t="s">
        <v>74</v>
      </c>
      <c r="D17" s="8" t="s">
        <v>96</v>
      </c>
      <c r="E17" s="29"/>
      <c r="F17" s="5"/>
      <c r="G17" s="77"/>
      <c r="H17" s="35"/>
      <c r="I17" s="84">
        <v>1</v>
      </c>
      <c r="J17" s="125">
        <v>1</v>
      </c>
      <c r="K17" s="125">
        <v>0</v>
      </c>
      <c r="L17" s="129">
        <f t="shared" si="0"/>
        <v>0</v>
      </c>
      <c r="M17" s="104"/>
      <c r="N17" s="3"/>
      <c r="O17" s="125"/>
      <c r="P17" s="129" t="str">
        <f t="shared" si="1"/>
        <v> </v>
      </c>
      <c r="Q17" s="104">
        <v>56</v>
      </c>
      <c r="R17" s="125">
        <v>3</v>
      </c>
      <c r="S17" s="131">
        <f t="shared" si="2"/>
        <v>5.4</v>
      </c>
    </row>
    <row r="18" spans="1:19" s="37" customFormat="1" ht="14.25" customHeight="1">
      <c r="A18" s="105">
        <v>14</v>
      </c>
      <c r="B18" s="35">
        <v>211</v>
      </c>
      <c r="C18" s="29" t="s">
        <v>74</v>
      </c>
      <c r="D18" s="8" t="s">
        <v>99</v>
      </c>
      <c r="E18" s="29"/>
      <c r="F18" s="5"/>
      <c r="G18" s="77"/>
      <c r="H18" s="35"/>
      <c r="I18" s="84">
        <v>1</v>
      </c>
      <c r="J18" s="125">
        <v>2</v>
      </c>
      <c r="K18" s="125">
        <v>0</v>
      </c>
      <c r="L18" s="129">
        <f t="shared" si="0"/>
        <v>0</v>
      </c>
      <c r="M18" s="104"/>
      <c r="N18" s="3"/>
      <c r="O18" s="125"/>
      <c r="P18" s="129" t="str">
        <f t="shared" si="1"/>
        <v> </v>
      </c>
      <c r="Q18" s="104">
        <v>243</v>
      </c>
      <c r="R18" s="125">
        <v>3</v>
      </c>
      <c r="S18" s="131">
        <f t="shared" si="2"/>
        <v>1.2</v>
      </c>
    </row>
    <row r="19" spans="1:19" s="37" customFormat="1" ht="14.25" customHeight="1">
      <c r="A19" s="105">
        <v>14</v>
      </c>
      <c r="B19" s="35">
        <v>212</v>
      </c>
      <c r="C19" s="29" t="s">
        <v>74</v>
      </c>
      <c r="D19" s="8" t="s">
        <v>102</v>
      </c>
      <c r="E19" s="29"/>
      <c r="F19" s="5"/>
      <c r="G19" s="77"/>
      <c r="H19" s="35"/>
      <c r="I19" s="84">
        <v>1</v>
      </c>
      <c r="J19" s="125">
        <v>1</v>
      </c>
      <c r="K19" s="125">
        <v>0</v>
      </c>
      <c r="L19" s="129">
        <f t="shared" si="0"/>
        <v>0</v>
      </c>
      <c r="M19" s="104"/>
      <c r="N19" s="3"/>
      <c r="O19" s="125"/>
      <c r="P19" s="129" t="str">
        <f t="shared" si="1"/>
        <v> </v>
      </c>
      <c r="Q19" s="104">
        <v>220</v>
      </c>
      <c r="R19" s="125">
        <v>6</v>
      </c>
      <c r="S19" s="131">
        <f t="shared" si="2"/>
        <v>2.7</v>
      </c>
    </row>
    <row r="20" spans="1:19" s="37" customFormat="1" ht="14.25" customHeight="1">
      <c r="A20" s="105">
        <v>14</v>
      </c>
      <c r="B20" s="35">
        <v>213</v>
      </c>
      <c r="C20" s="29" t="s">
        <v>74</v>
      </c>
      <c r="D20" s="8" t="s">
        <v>105</v>
      </c>
      <c r="E20" s="29"/>
      <c r="F20" s="5"/>
      <c r="G20" s="77"/>
      <c r="H20" s="35"/>
      <c r="I20" s="84">
        <v>1</v>
      </c>
      <c r="J20" s="125">
        <v>2</v>
      </c>
      <c r="K20" s="125">
        <v>0</v>
      </c>
      <c r="L20" s="129">
        <f t="shared" si="0"/>
        <v>0</v>
      </c>
      <c r="M20" s="104"/>
      <c r="N20" s="3"/>
      <c r="O20" s="125"/>
      <c r="P20" s="129" t="str">
        <f t="shared" si="1"/>
        <v> </v>
      </c>
      <c r="Q20" s="104">
        <v>157</v>
      </c>
      <c r="R20" s="125">
        <v>5</v>
      </c>
      <c r="S20" s="131">
        <f t="shared" si="2"/>
        <v>3.2</v>
      </c>
    </row>
    <row r="21" spans="1:19" s="37" customFormat="1" ht="14.25" customHeight="1">
      <c r="A21" s="105">
        <v>14</v>
      </c>
      <c r="B21" s="35">
        <v>214</v>
      </c>
      <c r="C21" s="29" t="s">
        <v>74</v>
      </c>
      <c r="D21" s="8" t="s">
        <v>108</v>
      </c>
      <c r="E21" s="29"/>
      <c r="F21" s="5"/>
      <c r="G21" s="77"/>
      <c r="H21" s="35"/>
      <c r="I21" s="84">
        <v>2</v>
      </c>
      <c r="J21" s="125">
        <v>1</v>
      </c>
      <c r="K21" s="125">
        <v>0</v>
      </c>
      <c r="L21" s="129">
        <f t="shared" si="0"/>
        <v>0</v>
      </c>
      <c r="M21" s="104"/>
      <c r="N21" s="3"/>
      <c r="O21" s="125"/>
      <c r="P21" s="129" t="str">
        <f t="shared" si="1"/>
        <v> </v>
      </c>
      <c r="Q21" s="104">
        <v>100</v>
      </c>
      <c r="R21" s="125">
        <v>3</v>
      </c>
      <c r="S21" s="131">
        <f t="shared" si="2"/>
        <v>3</v>
      </c>
    </row>
    <row r="22" spans="1:19" s="37" customFormat="1" ht="14.25" customHeight="1">
      <c r="A22" s="105">
        <v>14</v>
      </c>
      <c r="B22" s="35">
        <v>215</v>
      </c>
      <c r="C22" s="29" t="s">
        <v>74</v>
      </c>
      <c r="D22" s="8" t="s">
        <v>111</v>
      </c>
      <c r="E22" s="29"/>
      <c r="F22" s="5"/>
      <c r="G22" s="77"/>
      <c r="H22" s="35"/>
      <c r="I22" s="84">
        <v>1</v>
      </c>
      <c r="J22" s="125">
        <v>2</v>
      </c>
      <c r="K22" s="125">
        <v>0</v>
      </c>
      <c r="L22" s="129">
        <f t="shared" si="0"/>
        <v>0</v>
      </c>
      <c r="M22" s="104"/>
      <c r="N22" s="3"/>
      <c r="O22" s="125"/>
      <c r="P22" s="129" t="str">
        <f t="shared" si="1"/>
        <v> </v>
      </c>
      <c r="Q22" s="104">
        <v>59</v>
      </c>
      <c r="R22" s="125">
        <v>2</v>
      </c>
      <c r="S22" s="131">
        <f t="shared" si="2"/>
        <v>3.4</v>
      </c>
    </row>
    <row r="23" spans="1:19" s="37" customFormat="1" ht="14.25" customHeight="1">
      <c r="A23" s="105">
        <v>14</v>
      </c>
      <c r="B23" s="35">
        <v>216</v>
      </c>
      <c r="C23" s="29" t="s">
        <v>74</v>
      </c>
      <c r="D23" s="8" t="s">
        <v>114</v>
      </c>
      <c r="E23" s="29"/>
      <c r="F23" s="5"/>
      <c r="G23" s="77"/>
      <c r="H23" s="35"/>
      <c r="I23" s="84">
        <v>1</v>
      </c>
      <c r="J23" s="125">
        <v>1</v>
      </c>
      <c r="K23" s="125">
        <v>0</v>
      </c>
      <c r="L23" s="129">
        <f t="shared" si="0"/>
        <v>0</v>
      </c>
      <c r="M23" s="104"/>
      <c r="N23" s="3"/>
      <c r="O23" s="125"/>
      <c r="P23" s="129" t="str">
        <f t="shared" si="1"/>
        <v> </v>
      </c>
      <c r="Q23" s="104">
        <v>195</v>
      </c>
      <c r="R23" s="125">
        <v>17</v>
      </c>
      <c r="S23" s="131">
        <f t="shared" si="2"/>
        <v>8.7</v>
      </c>
    </row>
    <row r="24" spans="1:19" s="37" customFormat="1" ht="14.25" customHeight="1">
      <c r="A24" s="105">
        <v>14</v>
      </c>
      <c r="B24" s="35">
        <v>217</v>
      </c>
      <c r="C24" s="29" t="s">
        <v>74</v>
      </c>
      <c r="D24" s="8" t="s">
        <v>117</v>
      </c>
      <c r="E24" s="29"/>
      <c r="F24" s="5"/>
      <c r="G24" s="77"/>
      <c r="H24" s="35"/>
      <c r="I24" s="84">
        <v>1</v>
      </c>
      <c r="J24" s="125">
        <v>1</v>
      </c>
      <c r="K24" s="125">
        <v>0</v>
      </c>
      <c r="L24" s="129">
        <f t="shared" si="0"/>
        <v>0</v>
      </c>
      <c r="M24" s="104"/>
      <c r="N24" s="3"/>
      <c r="O24" s="125"/>
      <c r="P24" s="129" t="str">
        <f t="shared" si="1"/>
        <v> </v>
      </c>
      <c r="Q24" s="104">
        <v>34</v>
      </c>
      <c r="R24" s="125">
        <v>0</v>
      </c>
      <c r="S24" s="131">
        <f t="shared" si="2"/>
        <v>0</v>
      </c>
    </row>
    <row r="25" spans="1:19" s="37" customFormat="1" ht="14.25" customHeight="1">
      <c r="A25" s="105">
        <v>14</v>
      </c>
      <c r="B25" s="35">
        <v>218</v>
      </c>
      <c r="C25" s="29" t="s">
        <v>74</v>
      </c>
      <c r="D25" s="8" t="s">
        <v>119</v>
      </c>
      <c r="E25" s="76">
        <v>37444</v>
      </c>
      <c r="F25" s="5" t="s">
        <v>214</v>
      </c>
      <c r="G25" s="77">
        <v>2</v>
      </c>
      <c r="H25" s="35">
        <v>1</v>
      </c>
      <c r="I25" s="84">
        <v>1</v>
      </c>
      <c r="J25" s="125">
        <v>2</v>
      </c>
      <c r="K25" s="125">
        <v>0</v>
      </c>
      <c r="L25" s="129">
        <f t="shared" si="0"/>
        <v>0</v>
      </c>
      <c r="M25" s="104"/>
      <c r="N25" s="3"/>
      <c r="O25" s="125"/>
      <c r="P25" s="129" t="str">
        <f t="shared" si="1"/>
        <v> </v>
      </c>
      <c r="Q25" s="104">
        <v>14</v>
      </c>
      <c r="R25" s="125">
        <v>0</v>
      </c>
      <c r="S25" s="131">
        <f t="shared" si="2"/>
        <v>0</v>
      </c>
    </row>
    <row r="26" spans="1:19" s="37" customFormat="1" ht="14.25" customHeight="1">
      <c r="A26" s="105">
        <v>14</v>
      </c>
      <c r="B26" s="35">
        <v>301</v>
      </c>
      <c r="C26" s="29" t="s">
        <v>74</v>
      </c>
      <c r="D26" s="8" t="s">
        <v>122</v>
      </c>
      <c r="E26" s="29"/>
      <c r="F26" s="5"/>
      <c r="G26" s="77"/>
      <c r="H26" s="35"/>
      <c r="I26" s="84"/>
      <c r="J26" s="125"/>
      <c r="K26" s="125"/>
      <c r="L26" s="129" t="str">
        <f t="shared" si="0"/>
        <v> </v>
      </c>
      <c r="M26" s="104">
        <v>1</v>
      </c>
      <c r="N26" s="125">
        <v>0</v>
      </c>
      <c r="O26" s="125">
        <v>0</v>
      </c>
      <c r="P26" s="129">
        <v>0</v>
      </c>
      <c r="Q26" s="104">
        <v>28</v>
      </c>
      <c r="R26" s="125">
        <v>3</v>
      </c>
      <c r="S26" s="131">
        <f t="shared" si="2"/>
        <v>10.7</v>
      </c>
    </row>
    <row r="27" spans="1:19" s="37" customFormat="1" ht="14.25" customHeight="1">
      <c r="A27" s="105">
        <v>14</v>
      </c>
      <c r="B27" s="35">
        <v>321</v>
      </c>
      <c r="C27" s="29" t="s">
        <v>74</v>
      </c>
      <c r="D27" s="8" t="s">
        <v>125</v>
      </c>
      <c r="E27" s="29"/>
      <c r="F27" s="5"/>
      <c r="G27" s="77"/>
      <c r="H27" s="35"/>
      <c r="I27" s="84"/>
      <c r="J27" s="125"/>
      <c r="K27" s="125"/>
      <c r="L27" s="129" t="str">
        <f t="shared" si="0"/>
        <v> </v>
      </c>
      <c r="M27" s="104">
        <v>1</v>
      </c>
      <c r="N27" s="3">
        <v>1</v>
      </c>
      <c r="O27" s="125">
        <v>0</v>
      </c>
      <c r="P27" s="129">
        <f t="shared" si="1"/>
        <v>0</v>
      </c>
      <c r="Q27" s="104">
        <v>23</v>
      </c>
      <c r="R27" s="125">
        <v>3</v>
      </c>
      <c r="S27" s="131">
        <f t="shared" si="2"/>
        <v>13</v>
      </c>
    </row>
    <row r="28" spans="1:19" s="37" customFormat="1" ht="14.25" customHeight="1">
      <c r="A28" s="105">
        <v>14</v>
      </c>
      <c r="B28" s="35">
        <v>341</v>
      </c>
      <c r="C28" s="29" t="s">
        <v>74</v>
      </c>
      <c r="D28" s="8" t="s">
        <v>128</v>
      </c>
      <c r="E28" s="29"/>
      <c r="F28" s="5"/>
      <c r="G28" s="77"/>
      <c r="H28" s="35"/>
      <c r="I28" s="84"/>
      <c r="J28" s="125"/>
      <c r="K28" s="125"/>
      <c r="L28" s="129" t="str">
        <f t="shared" si="0"/>
        <v> </v>
      </c>
      <c r="M28" s="104">
        <v>1</v>
      </c>
      <c r="N28" s="3">
        <v>1</v>
      </c>
      <c r="O28" s="125">
        <v>0</v>
      </c>
      <c r="P28" s="129">
        <f t="shared" si="1"/>
        <v>0</v>
      </c>
      <c r="Q28" s="104">
        <v>24</v>
      </c>
      <c r="R28" s="125">
        <v>0</v>
      </c>
      <c r="S28" s="131">
        <f t="shared" si="2"/>
        <v>0</v>
      </c>
    </row>
    <row r="29" spans="1:19" s="37" customFormat="1" ht="14.25" customHeight="1">
      <c r="A29" s="105">
        <v>14</v>
      </c>
      <c r="B29" s="35">
        <v>342</v>
      </c>
      <c r="C29" s="29" t="s">
        <v>74</v>
      </c>
      <c r="D29" s="8" t="s">
        <v>130</v>
      </c>
      <c r="E29" s="29"/>
      <c r="F29" s="5"/>
      <c r="G29" s="77"/>
      <c r="H29" s="35"/>
      <c r="I29" s="84"/>
      <c r="J29" s="125"/>
      <c r="K29" s="125"/>
      <c r="L29" s="129" t="str">
        <f t="shared" si="0"/>
        <v> </v>
      </c>
      <c r="M29" s="104">
        <v>1</v>
      </c>
      <c r="N29" s="3">
        <v>1</v>
      </c>
      <c r="O29" s="125">
        <v>0</v>
      </c>
      <c r="P29" s="129">
        <f t="shared" si="1"/>
        <v>0</v>
      </c>
      <c r="Q29" s="104">
        <v>20</v>
      </c>
      <c r="R29" s="125">
        <v>0</v>
      </c>
      <c r="S29" s="131">
        <f t="shared" si="2"/>
        <v>0</v>
      </c>
    </row>
    <row r="30" spans="1:19" s="37" customFormat="1" ht="14.25" customHeight="1">
      <c r="A30" s="105">
        <v>14</v>
      </c>
      <c r="B30" s="35">
        <v>361</v>
      </c>
      <c r="C30" s="29" t="s">
        <v>74</v>
      </c>
      <c r="D30" s="8" t="s">
        <v>133</v>
      </c>
      <c r="E30" s="29"/>
      <c r="F30" s="5"/>
      <c r="G30" s="77"/>
      <c r="H30" s="35"/>
      <c r="I30" s="84"/>
      <c r="J30" s="125"/>
      <c r="K30" s="125"/>
      <c r="L30" s="129" t="str">
        <f t="shared" si="0"/>
        <v> </v>
      </c>
      <c r="M30" s="104">
        <v>1</v>
      </c>
      <c r="N30" s="3">
        <v>1</v>
      </c>
      <c r="O30" s="125">
        <v>0</v>
      </c>
      <c r="P30" s="129">
        <f t="shared" si="1"/>
        <v>0</v>
      </c>
      <c r="Q30" s="104">
        <v>27</v>
      </c>
      <c r="R30" s="125">
        <v>0</v>
      </c>
      <c r="S30" s="131">
        <f t="shared" si="2"/>
        <v>0</v>
      </c>
    </row>
    <row r="31" spans="1:19" s="37" customFormat="1" ht="14.25" customHeight="1">
      <c r="A31" s="105">
        <v>14</v>
      </c>
      <c r="B31" s="35">
        <v>362</v>
      </c>
      <c r="C31" s="29" t="s">
        <v>74</v>
      </c>
      <c r="D31" s="8" t="s">
        <v>136</v>
      </c>
      <c r="E31" s="29"/>
      <c r="F31" s="5"/>
      <c r="G31" s="77"/>
      <c r="H31" s="35"/>
      <c r="I31" s="84"/>
      <c r="J31" s="125"/>
      <c r="K31" s="125"/>
      <c r="L31" s="129" t="str">
        <f t="shared" si="0"/>
        <v> </v>
      </c>
      <c r="M31" s="104">
        <v>1</v>
      </c>
      <c r="N31" s="3">
        <v>1</v>
      </c>
      <c r="O31" s="125">
        <v>0</v>
      </c>
      <c r="P31" s="129">
        <f t="shared" si="1"/>
        <v>0</v>
      </c>
      <c r="Q31" s="104">
        <v>42</v>
      </c>
      <c r="R31" s="125">
        <v>0</v>
      </c>
      <c r="S31" s="131">
        <f t="shared" si="2"/>
        <v>0</v>
      </c>
    </row>
    <row r="32" spans="1:19" s="37" customFormat="1" ht="14.25" customHeight="1">
      <c r="A32" s="105">
        <v>14</v>
      </c>
      <c r="B32" s="35">
        <v>363</v>
      </c>
      <c r="C32" s="29" t="s">
        <v>74</v>
      </c>
      <c r="D32" s="8" t="s">
        <v>138</v>
      </c>
      <c r="E32" s="29"/>
      <c r="F32" s="5"/>
      <c r="G32" s="77"/>
      <c r="H32" s="35"/>
      <c r="I32" s="84"/>
      <c r="J32" s="125"/>
      <c r="K32" s="125"/>
      <c r="L32" s="129" t="str">
        <f t="shared" si="0"/>
        <v> </v>
      </c>
      <c r="M32" s="104">
        <v>1</v>
      </c>
      <c r="N32" s="3">
        <v>1</v>
      </c>
      <c r="O32" s="125">
        <v>0</v>
      </c>
      <c r="P32" s="129">
        <f t="shared" si="1"/>
        <v>0</v>
      </c>
      <c r="Q32" s="104">
        <v>26</v>
      </c>
      <c r="R32" s="125">
        <v>0</v>
      </c>
      <c r="S32" s="131">
        <f t="shared" si="2"/>
        <v>0</v>
      </c>
    </row>
    <row r="33" spans="1:19" s="37" customFormat="1" ht="14.25" customHeight="1">
      <c r="A33" s="105">
        <v>14</v>
      </c>
      <c r="B33" s="35">
        <v>364</v>
      </c>
      <c r="C33" s="29" t="s">
        <v>74</v>
      </c>
      <c r="D33" s="8" t="s">
        <v>141</v>
      </c>
      <c r="E33" s="29"/>
      <c r="F33" s="5"/>
      <c r="G33" s="77"/>
      <c r="H33" s="35"/>
      <c r="I33" s="84"/>
      <c r="J33" s="125"/>
      <c r="K33" s="125"/>
      <c r="L33" s="129" t="str">
        <f t="shared" si="0"/>
        <v> </v>
      </c>
      <c r="M33" s="104">
        <v>1</v>
      </c>
      <c r="N33" s="3">
        <v>1</v>
      </c>
      <c r="O33" s="125">
        <v>0</v>
      </c>
      <c r="P33" s="129">
        <f t="shared" si="1"/>
        <v>0</v>
      </c>
      <c r="Q33" s="104">
        <v>58</v>
      </c>
      <c r="R33" s="125">
        <v>0</v>
      </c>
      <c r="S33" s="131">
        <f t="shared" si="2"/>
        <v>0</v>
      </c>
    </row>
    <row r="34" spans="1:19" s="37" customFormat="1" ht="14.25" customHeight="1">
      <c r="A34" s="105">
        <v>14</v>
      </c>
      <c r="B34" s="35">
        <v>366</v>
      </c>
      <c r="C34" s="29" t="s">
        <v>74</v>
      </c>
      <c r="D34" s="8" t="s">
        <v>143</v>
      </c>
      <c r="E34" s="29"/>
      <c r="F34" s="5"/>
      <c r="G34" s="77"/>
      <c r="H34" s="35"/>
      <c r="I34" s="84"/>
      <c r="J34" s="125"/>
      <c r="K34" s="125"/>
      <c r="L34" s="129" t="str">
        <f t="shared" si="0"/>
        <v> </v>
      </c>
      <c r="M34" s="104">
        <v>1</v>
      </c>
      <c r="N34" s="3">
        <v>1</v>
      </c>
      <c r="O34" s="125">
        <v>0</v>
      </c>
      <c r="P34" s="129">
        <f t="shared" si="1"/>
        <v>0</v>
      </c>
      <c r="Q34" s="104">
        <v>13</v>
      </c>
      <c r="R34" s="125">
        <v>0</v>
      </c>
      <c r="S34" s="131">
        <f t="shared" si="2"/>
        <v>0</v>
      </c>
    </row>
    <row r="35" spans="1:19" s="37" customFormat="1" ht="14.25" customHeight="1">
      <c r="A35" s="105">
        <v>14</v>
      </c>
      <c r="B35" s="35">
        <v>382</v>
      </c>
      <c r="C35" s="29" t="s">
        <v>74</v>
      </c>
      <c r="D35" s="8" t="s">
        <v>146</v>
      </c>
      <c r="E35" s="29"/>
      <c r="F35" s="5"/>
      <c r="G35" s="77"/>
      <c r="H35" s="35"/>
      <c r="I35" s="84"/>
      <c r="J35" s="125"/>
      <c r="K35" s="125"/>
      <c r="L35" s="129" t="str">
        <f t="shared" si="0"/>
        <v> </v>
      </c>
      <c r="M35" s="104">
        <v>1</v>
      </c>
      <c r="N35" s="3">
        <v>1</v>
      </c>
      <c r="O35" s="125">
        <v>0</v>
      </c>
      <c r="P35" s="129">
        <f t="shared" si="1"/>
        <v>0</v>
      </c>
      <c r="Q35" s="104">
        <v>35</v>
      </c>
      <c r="R35" s="125">
        <v>0</v>
      </c>
      <c r="S35" s="131">
        <f t="shared" si="2"/>
        <v>0</v>
      </c>
    </row>
    <row r="36" spans="1:19" s="37" customFormat="1" ht="14.25" customHeight="1">
      <c r="A36" s="105">
        <v>14</v>
      </c>
      <c r="B36" s="35">
        <v>383</v>
      </c>
      <c r="C36" s="29" t="s">
        <v>74</v>
      </c>
      <c r="D36" s="8" t="s">
        <v>148</v>
      </c>
      <c r="E36" s="29"/>
      <c r="F36" s="5"/>
      <c r="G36" s="77"/>
      <c r="H36" s="35"/>
      <c r="I36" s="84"/>
      <c r="J36" s="125"/>
      <c r="K36" s="125"/>
      <c r="L36" s="129" t="str">
        <f t="shared" si="0"/>
        <v> </v>
      </c>
      <c r="M36" s="104">
        <v>1</v>
      </c>
      <c r="N36" s="3">
        <v>1</v>
      </c>
      <c r="O36" s="125">
        <v>0</v>
      </c>
      <c r="P36" s="129">
        <f t="shared" si="1"/>
        <v>0</v>
      </c>
      <c r="Q36" s="104">
        <v>9</v>
      </c>
      <c r="R36" s="125">
        <v>0</v>
      </c>
      <c r="S36" s="131">
        <f t="shared" si="2"/>
        <v>0</v>
      </c>
    </row>
    <row r="37" spans="1:19" s="37" customFormat="1" ht="14.25" customHeight="1">
      <c r="A37" s="105">
        <v>14</v>
      </c>
      <c r="B37" s="35">
        <v>384</v>
      </c>
      <c r="C37" s="29" t="s">
        <v>74</v>
      </c>
      <c r="D37" s="8" t="s">
        <v>151</v>
      </c>
      <c r="E37" s="29"/>
      <c r="F37" s="5"/>
      <c r="G37" s="77"/>
      <c r="H37" s="35"/>
      <c r="I37" s="84"/>
      <c r="J37" s="125"/>
      <c r="K37" s="125"/>
      <c r="L37" s="129" t="str">
        <f t="shared" si="0"/>
        <v> </v>
      </c>
      <c r="M37" s="104">
        <v>1</v>
      </c>
      <c r="N37" s="3">
        <v>1</v>
      </c>
      <c r="O37" s="125">
        <v>0</v>
      </c>
      <c r="P37" s="129">
        <f t="shared" si="1"/>
        <v>0</v>
      </c>
      <c r="Q37" s="104">
        <v>11</v>
      </c>
      <c r="R37" s="125">
        <v>0</v>
      </c>
      <c r="S37" s="131">
        <f t="shared" si="2"/>
        <v>0</v>
      </c>
    </row>
    <row r="38" spans="1:19" s="37" customFormat="1" ht="14.25" customHeight="1">
      <c r="A38" s="105">
        <v>14</v>
      </c>
      <c r="B38" s="35">
        <v>401</v>
      </c>
      <c r="C38" s="29" t="s">
        <v>74</v>
      </c>
      <c r="D38" s="8" t="s">
        <v>153</v>
      </c>
      <c r="E38" s="29"/>
      <c r="F38" s="5"/>
      <c r="G38" s="77"/>
      <c r="H38" s="35"/>
      <c r="I38" s="84"/>
      <c r="J38" s="125"/>
      <c r="K38" s="125"/>
      <c r="L38" s="129" t="str">
        <f t="shared" si="0"/>
        <v> </v>
      </c>
      <c r="M38" s="104">
        <v>1</v>
      </c>
      <c r="N38" s="125">
        <v>0</v>
      </c>
      <c r="O38" s="125">
        <v>0</v>
      </c>
      <c r="P38" s="129">
        <v>0</v>
      </c>
      <c r="Q38" s="104">
        <v>21</v>
      </c>
      <c r="R38" s="125">
        <v>0</v>
      </c>
      <c r="S38" s="131">
        <f t="shared" si="2"/>
        <v>0</v>
      </c>
    </row>
    <row r="39" spans="1:19" s="37" customFormat="1" ht="14.25" customHeight="1" thickBot="1">
      <c r="A39" s="105">
        <v>14</v>
      </c>
      <c r="B39" s="35">
        <v>402</v>
      </c>
      <c r="C39" s="29" t="s">
        <v>74</v>
      </c>
      <c r="D39" s="8" t="s">
        <v>156</v>
      </c>
      <c r="E39" s="29"/>
      <c r="F39" s="5"/>
      <c r="G39" s="77"/>
      <c r="H39" s="35"/>
      <c r="I39" s="84"/>
      <c r="J39" s="125"/>
      <c r="K39" s="125"/>
      <c r="L39" s="129" t="str">
        <f t="shared" si="0"/>
        <v> </v>
      </c>
      <c r="M39" s="104">
        <v>1</v>
      </c>
      <c r="N39" s="3">
        <v>1</v>
      </c>
      <c r="O39" s="125">
        <v>0</v>
      </c>
      <c r="P39" s="129">
        <f>IF(N39=""," ",ROUND(O39/N39*100,1))</f>
        <v>0</v>
      </c>
      <c r="Q39" s="104">
        <v>32</v>
      </c>
      <c r="R39" s="125">
        <v>1</v>
      </c>
      <c r="S39" s="131">
        <f t="shared" si="2"/>
        <v>3.1</v>
      </c>
    </row>
    <row r="40" spans="1:19" s="37" customFormat="1" ht="18" customHeight="1" thickBot="1">
      <c r="A40" s="106"/>
      <c r="B40" s="107"/>
      <c r="C40" s="171" t="s">
        <v>5</v>
      </c>
      <c r="D40" s="171"/>
      <c r="E40" s="39"/>
      <c r="F40" s="123">
        <f>COUNTA(F7:F39)</f>
        <v>2</v>
      </c>
      <c r="G40" s="124"/>
      <c r="H40" s="112">
        <f>SUM(H7:H39)</f>
        <v>2</v>
      </c>
      <c r="I40" s="126">
        <f>COUNTA(I7:I39)</f>
        <v>19</v>
      </c>
      <c r="J40" s="127">
        <f>SUM(J7:J39)</f>
        <v>33</v>
      </c>
      <c r="K40" s="127">
        <f>SUM(K7:K39)</f>
        <v>0</v>
      </c>
      <c r="L40" s="130">
        <f>IF(J40=""," ",ROUND(K40/J40*100,1))</f>
        <v>0</v>
      </c>
      <c r="M40" s="126">
        <f>COUNTA(M7:M39)</f>
        <v>14</v>
      </c>
      <c r="N40" s="127">
        <f>SUM(N7:N39)</f>
        <v>12</v>
      </c>
      <c r="O40" s="127">
        <f>SUM(O7:O39)</f>
        <v>0</v>
      </c>
      <c r="P40" s="130">
        <f>IF(N40=""," ",ROUND(O40/N40*100,1))</f>
        <v>0</v>
      </c>
      <c r="Q40" s="128">
        <f>SUM(Q7:Q39)</f>
        <v>6480</v>
      </c>
      <c r="R40" s="127">
        <f>SUM(R7:R39)</f>
        <v>491</v>
      </c>
      <c r="S40" s="132">
        <f>IF(Q40=""," ",ROUND(R40/Q40*100,1))</f>
        <v>7.6</v>
      </c>
    </row>
  </sheetData>
  <sheetProtection/>
  <mergeCells count="20">
    <mergeCell ref="C40:D40"/>
    <mergeCell ref="G5:G6"/>
    <mergeCell ref="F5:F6"/>
    <mergeCell ref="I5:I6"/>
    <mergeCell ref="H5:H6"/>
    <mergeCell ref="Q2:S2"/>
    <mergeCell ref="E4:H4"/>
    <mergeCell ref="I4:S4"/>
    <mergeCell ref="L5:L6"/>
    <mergeCell ref="N5:N6"/>
    <mergeCell ref="A4:A6"/>
    <mergeCell ref="B4:B6"/>
    <mergeCell ref="C4:C6"/>
    <mergeCell ref="D4:D6"/>
    <mergeCell ref="S5:S6"/>
    <mergeCell ref="P5:P6"/>
    <mergeCell ref="E5:E6"/>
    <mergeCell ref="J5:J6"/>
    <mergeCell ref="Q5:Q6"/>
    <mergeCell ref="M5:M6"/>
  </mergeCells>
  <printOptions horizontalCentered="1"/>
  <pageMargins left="0.3937007874015748" right="0.3937007874015748" top="0.5905511811023623" bottom="0.5905511811023623" header="0.5118110236220472" footer="0.31496062992125984"/>
  <pageSetup firstPageNumber="110" useFirstPageNumber="1" fitToHeight="0" horizontalDpi="600" verticalDpi="600" orientation="landscape" paperSize="9" scale="85" r:id="rId1"/>
  <ignoredErrors>
    <ignoredError sqref="L40" evalError="1"/>
    <ignoredError sqref="P40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50"/>
  <sheetViews>
    <sheetView zoomScale="102" zoomScaleNormal="102" zoomScaleSheetLayoutView="95" zoomScalePageLayoutView="0" workbookViewId="0" topLeftCell="A1">
      <selection activeCell="L54" sqref="L54"/>
    </sheetView>
  </sheetViews>
  <sheetFormatPr defaultColWidth="9.00390625" defaultRowHeight="13.5"/>
  <cols>
    <col min="1" max="1" width="3.125" style="18" customWidth="1"/>
    <col min="2" max="2" width="3.625" style="18" customWidth="1"/>
    <col min="3" max="3" width="7.625" style="18" customWidth="1"/>
    <col min="4" max="4" width="10.625" style="18" customWidth="1"/>
    <col min="5" max="5" width="5.625" style="18" customWidth="1"/>
    <col min="6" max="6" width="10.75390625" style="18" customWidth="1"/>
    <col min="7" max="7" width="5.625" style="18" customWidth="1"/>
    <col min="8" max="10" width="6.125" style="18" customWidth="1"/>
    <col min="11" max="12" width="5.625" style="18" customWidth="1"/>
    <col min="13" max="15" width="6.125" style="18" customWidth="1"/>
    <col min="16" max="17" width="5.625" style="18" customWidth="1"/>
    <col min="18" max="20" width="6.125" style="18" customWidth="1"/>
    <col min="21" max="21" width="5.625" style="18" customWidth="1"/>
    <col min="22" max="23" width="6.125" style="18" customWidth="1"/>
    <col min="24" max="24" width="5.625" style="18" customWidth="1"/>
    <col min="25" max="26" width="6.125" style="18" customWidth="1"/>
    <col min="27" max="27" width="5.625" style="18" customWidth="1"/>
    <col min="28" max="16384" width="9.00390625" style="18" customWidth="1"/>
  </cols>
  <sheetData>
    <row r="1" spans="1:2" ht="13.5" thickBot="1">
      <c r="A1" s="161" t="s">
        <v>35</v>
      </c>
      <c r="B1" s="161"/>
    </row>
    <row r="2" spans="1:27" ht="21" customHeight="1" thickBot="1">
      <c r="A2" s="20" t="s">
        <v>16</v>
      </c>
      <c r="B2" s="78"/>
      <c r="X2" s="199" t="s">
        <v>74</v>
      </c>
      <c r="Y2" s="206"/>
      <c r="Z2" s="206"/>
      <c r="AA2" s="200"/>
    </row>
    <row r="3" spans="21:27" ht="16.5" customHeight="1" thickBot="1">
      <c r="U3" s="249" t="s">
        <v>292</v>
      </c>
      <c r="V3" s="249"/>
      <c r="W3" s="249"/>
      <c r="X3" s="249"/>
      <c r="Y3" s="249"/>
      <c r="Z3" s="249"/>
      <c r="AA3" s="249"/>
    </row>
    <row r="4" spans="5:27" s="162" customFormat="1" ht="18.75" customHeight="1" thickBot="1">
      <c r="E4" s="246" t="s">
        <v>293</v>
      </c>
      <c r="F4" s="171"/>
      <c r="G4" s="171"/>
      <c r="H4" s="101">
        <v>1</v>
      </c>
      <c r="I4" s="247">
        <v>40269</v>
      </c>
      <c r="J4" s="247"/>
      <c r="K4" s="247"/>
      <c r="L4" s="101">
        <v>2</v>
      </c>
      <c r="M4" s="247">
        <v>40299</v>
      </c>
      <c r="N4" s="247"/>
      <c r="O4" s="247"/>
      <c r="P4" s="101">
        <v>3</v>
      </c>
      <c r="Q4" s="247" t="s">
        <v>64</v>
      </c>
      <c r="R4" s="247"/>
      <c r="S4" s="247"/>
      <c r="T4" s="248"/>
      <c r="U4" s="249"/>
      <c r="V4" s="249"/>
      <c r="W4" s="249"/>
      <c r="X4" s="249"/>
      <c r="Y4" s="249"/>
      <c r="Z4" s="249"/>
      <c r="AA4" s="249"/>
    </row>
    <row r="5" spans="1:27" ht="9.75" customHeight="1" thickBot="1">
      <c r="A5" s="163"/>
      <c r="B5" s="164"/>
      <c r="C5" s="164"/>
      <c r="D5" s="164"/>
      <c r="E5" s="164"/>
      <c r="F5" s="165"/>
      <c r="G5" s="165"/>
      <c r="H5" s="164"/>
      <c r="I5" s="166"/>
      <c r="J5" s="167"/>
      <c r="K5" s="167"/>
      <c r="L5" s="165"/>
      <c r="M5" s="165"/>
      <c r="N5" s="165"/>
      <c r="O5" s="164"/>
      <c r="P5" s="164"/>
      <c r="Q5" s="165"/>
      <c r="R5" s="165"/>
      <c r="S5" s="168"/>
      <c r="T5" s="167"/>
      <c r="U5" s="249"/>
      <c r="V5" s="249"/>
      <c r="W5" s="249"/>
      <c r="X5" s="249"/>
      <c r="Y5" s="249"/>
      <c r="Z5" s="249"/>
      <c r="AA5" s="249"/>
    </row>
    <row r="6" spans="1:27" s="37" customFormat="1" ht="16.5" customHeight="1" thickBot="1">
      <c r="A6" s="162"/>
      <c r="B6" s="169"/>
      <c r="C6" s="169"/>
      <c r="D6" s="169"/>
      <c r="E6" s="246" t="s">
        <v>20</v>
      </c>
      <c r="F6" s="171"/>
      <c r="G6" s="283"/>
      <c r="H6" s="170">
        <v>1</v>
      </c>
      <c r="I6" s="86"/>
      <c r="J6" s="86"/>
      <c r="K6" s="86"/>
      <c r="L6" s="280" t="s">
        <v>20</v>
      </c>
      <c r="M6" s="281"/>
      <c r="N6" s="282"/>
      <c r="O6" s="170">
        <v>1</v>
      </c>
      <c r="P6" s="169"/>
      <c r="Q6" s="280" t="s">
        <v>20</v>
      </c>
      <c r="R6" s="281"/>
      <c r="S6" s="282"/>
      <c r="T6" s="170">
        <v>1</v>
      </c>
      <c r="U6" s="167"/>
      <c r="V6" s="246" t="s">
        <v>20</v>
      </c>
      <c r="W6" s="171"/>
      <c r="X6" s="283"/>
      <c r="Y6" s="170">
        <v>1</v>
      </c>
      <c r="Z6" s="167"/>
      <c r="AA6" s="162"/>
    </row>
    <row r="7" spans="1:27" ht="27.75" customHeight="1">
      <c r="A7" s="265" t="s">
        <v>26</v>
      </c>
      <c r="B7" s="181" t="s">
        <v>257</v>
      </c>
      <c r="C7" s="265" t="s">
        <v>0</v>
      </c>
      <c r="D7" s="268" t="s">
        <v>17</v>
      </c>
      <c r="E7" s="201" t="s">
        <v>38</v>
      </c>
      <c r="F7" s="202"/>
      <c r="G7" s="202"/>
      <c r="H7" s="202"/>
      <c r="I7" s="202"/>
      <c r="J7" s="202"/>
      <c r="K7" s="203"/>
      <c r="L7" s="201" t="s">
        <v>46</v>
      </c>
      <c r="M7" s="202"/>
      <c r="N7" s="202"/>
      <c r="O7" s="202"/>
      <c r="P7" s="203"/>
      <c r="Q7" s="201" t="s">
        <v>47</v>
      </c>
      <c r="R7" s="202"/>
      <c r="S7" s="202"/>
      <c r="T7" s="202"/>
      <c r="U7" s="203"/>
      <c r="V7" s="242" t="s">
        <v>45</v>
      </c>
      <c r="W7" s="243"/>
      <c r="X7" s="243"/>
      <c r="Y7" s="243"/>
      <c r="Z7" s="243"/>
      <c r="AA7" s="244"/>
    </row>
    <row r="8" spans="1:27" ht="13.5" customHeight="1">
      <c r="A8" s="266"/>
      <c r="B8" s="182"/>
      <c r="C8" s="266"/>
      <c r="D8" s="269"/>
      <c r="E8" s="256" t="s">
        <v>39</v>
      </c>
      <c r="F8" s="262" t="s">
        <v>40</v>
      </c>
      <c r="G8" s="259" t="s">
        <v>2</v>
      </c>
      <c r="H8" s="79"/>
      <c r="I8" s="251" t="s">
        <v>1</v>
      </c>
      <c r="J8" s="79"/>
      <c r="K8" s="227" t="s">
        <v>48</v>
      </c>
      <c r="L8" s="259" t="s">
        <v>2</v>
      </c>
      <c r="M8" s="79"/>
      <c r="N8" s="251" t="s">
        <v>1</v>
      </c>
      <c r="O8" s="79"/>
      <c r="P8" s="227" t="s">
        <v>48</v>
      </c>
      <c r="Q8" s="259" t="s">
        <v>69</v>
      </c>
      <c r="R8" s="79"/>
      <c r="S8" s="251" t="s">
        <v>1</v>
      </c>
      <c r="T8" s="79"/>
      <c r="U8" s="227" t="s">
        <v>48</v>
      </c>
      <c r="V8" s="277" t="s">
        <v>10</v>
      </c>
      <c r="W8" s="79"/>
      <c r="X8" s="229" t="s">
        <v>41</v>
      </c>
      <c r="Y8" s="273" t="s">
        <v>11</v>
      </c>
      <c r="Z8" s="274"/>
      <c r="AA8" s="275"/>
    </row>
    <row r="9" spans="1:27" ht="13.5" customHeight="1">
      <c r="A9" s="266"/>
      <c r="B9" s="182"/>
      <c r="C9" s="266"/>
      <c r="D9" s="269"/>
      <c r="E9" s="257"/>
      <c r="F9" s="263"/>
      <c r="G9" s="260"/>
      <c r="H9" s="80" t="s">
        <v>294</v>
      </c>
      <c r="I9" s="252"/>
      <c r="J9" s="80" t="s">
        <v>294</v>
      </c>
      <c r="K9" s="254"/>
      <c r="L9" s="260"/>
      <c r="M9" s="80" t="s">
        <v>294</v>
      </c>
      <c r="N9" s="252"/>
      <c r="O9" s="80" t="s">
        <v>294</v>
      </c>
      <c r="P9" s="254"/>
      <c r="Q9" s="260"/>
      <c r="R9" s="80" t="s">
        <v>294</v>
      </c>
      <c r="S9" s="252"/>
      <c r="T9" s="80" t="s">
        <v>294</v>
      </c>
      <c r="U9" s="254"/>
      <c r="V9" s="278"/>
      <c r="W9" s="80" t="s">
        <v>294</v>
      </c>
      <c r="X9" s="230"/>
      <c r="Y9" s="271" t="s">
        <v>42</v>
      </c>
      <c r="Z9" s="81"/>
      <c r="AA9" s="227" t="s">
        <v>41</v>
      </c>
    </row>
    <row r="10" spans="1:27" ht="54" customHeight="1">
      <c r="A10" s="267"/>
      <c r="B10" s="183"/>
      <c r="C10" s="267"/>
      <c r="D10" s="270"/>
      <c r="E10" s="258"/>
      <c r="F10" s="264"/>
      <c r="G10" s="261"/>
      <c r="H10" s="82" t="s">
        <v>43</v>
      </c>
      <c r="I10" s="253"/>
      <c r="J10" s="82" t="s">
        <v>68</v>
      </c>
      <c r="K10" s="255"/>
      <c r="L10" s="261"/>
      <c r="M10" s="82" t="s">
        <v>43</v>
      </c>
      <c r="N10" s="253"/>
      <c r="O10" s="82" t="s">
        <v>68</v>
      </c>
      <c r="P10" s="255"/>
      <c r="Q10" s="261"/>
      <c r="R10" s="82" t="s">
        <v>43</v>
      </c>
      <c r="S10" s="253"/>
      <c r="T10" s="82" t="s">
        <v>68</v>
      </c>
      <c r="U10" s="255"/>
      <c r="V10" s="279"/>
      <c r="W10" s="82" t="s">
        <v>44</v>
      </c>
      <c r="X10" s="276"/>
      <c r="Y10" s="272"/>
      <c r="Z10" s="83" t="s">
        <v>73</v>
      </c>
      <c r="AA10" s="228"/>
    </row>
    <row r="11" spans="1:36" s="37" customFormat="1" ht="15" customHeight="1">
      <c r="A11" s="105">
        <v>14</v>
      </c>
      <c r="B11" s="35">
        <v>100</v>
      </c>
      <c r="C11" s="29" t="s">
        <v>74</v>
      </c>
      <c r="D11" s="31" t="s">
        <v>171</v>
      </c>
      <c r="E11" s="105">
        <v>35</v>
      </c>
      <c r="F11" s="10" t="s">
        <v>295</v>
      </c>
      <c r="G11" s="3">
        <v>110</v>
      </c>
      <c r="H11" s="3">
        <v>110</v>
      </c>
      <c r="I11" s="3">
        <v>2141</v>
      </c>
      <c r="J11" s="3">
        <v>731</v>
      </c>
      <c r="K11" s="131">
        <f>IF(G11=""," ",ROUND(J11/I11*100,1))</f>
        <v>34.1</v>
      </c>
      <c r="L11" s="2">
        <v>67</v>
      </c>
      <c r="M11" s="3">
        <v>67</v>
      </c>
      <c r="N11" s="3">
        <v>1739</v>
      </c>
      <c r="O11" s="3">
        <v>588</v>
      </c>
      <c r="P11" s="131">
        <f>IF(L11=""," ",ROUND(O11/N11*100,1))</f>
        <v>33.8</v>
      </c>
      <c r="Q11" s="2">
        <v>6</v>
      </c>
      <c r="R11" s="3">
        <v>4</v>
      </c>
      <c r="S11" s="3">
        <v>158</v>
      </c>
      <c r="T11" s="3">
        <v>16</v>
      </c>
      <c r="U11" s="131">
        <f>IF(Q11=""," ",ROUND(T11/S11*100,1))</f>
        <v>10.1</v>
      </c>
      <c r="V11" s="84">
        <v>1215</v>
      </c>
      <c r="W11" s="3">
        <v>102</v>
      </c>
      <c r="X11" s="153">
        <f>IF(V11=""," ",ROUND(W11/V11*100,1))</f>
        <v>8.4</v>
      </c>
      <c r="Y11" s="3">
        <v>984</v>
      </c>
      <c r="Z11" s="3">
        <v>65</v>
      </c>
      <c r="AA11" s="131">
        <f>IF(Y11=""," ",ROUND(Z11/Y11*100,1))</f>
        <v>6.6</v>
      </c>
      <c r="AC11" s="85"/>
      <c r="AD11" s="86"/>
      <c r="AE11" s="86"/>
      <c r="AF11" s="85"/>
      <c r="AG11" s="86"/>
      <c r="AH11" s="86"/>
      <c r="AI11" s="85"/>
      <c r="AJ11" s="86"/>
    </row>
    <row r="12" spans="1:36" s="37" customFormat="1" ht="15" customHeight="1">
      <c r="A12" s="105">
        <v>14</v>
      </c>
      <c r="B12" s="35">
        <v>130</v>
      </c>
      <c r="C12" s="29" t="s">
        <v>74</v>
      </c>
      <c r="D12" s="31" t="s">
        <v>172</v>
      </c>
      <c r="E12" s="105">
        <v>35</v>
      </c>
      <c r="F12" s="10" t="s">
        <v>209</v>
      </c>
      <c r="G12" s="3">
        <v>214</v>
      </c>
      <c r="H12" s="3">
        <v>200</v>
      </c>
      <c r="I12" s="3">
        <v>3100</v>
      </c>
      <c r="J12" s="3">
        <v>895</v>
      </c>
      <c r="K12" s="131">
        <f>IF(G12=""," ",ROUND(J12/I12*100,1))</f>
        <v>28.9</v>
      </c>
      <c r="L12" s="2">
        <v>16</v>
      </c>
      <c r="M12" s="3">
        <v>15</v>
      </c>
      <c r="N12" s="3">
        <v>571</v>
      </c>
      <c r="O12" s="3">
        <v>169</v>
      </c>
      <c r="P12" s="131">
        <f>IF(L12=""," ",ROUND(O12/N12*100,1))</f>
        <v>29.6</v>
      </c>
      <c r="Q12" s="2">
        <v>6</v>
      </c>
      <c r="R12" s="3">
        <v>5</v>
      </c>
      <c r="S12" s="3">
        <v>54</v>
      </c>
      <c r="T12" s="3">
        <v>10</v>
      </c>
      <c r="U12" s="131">
        <f>IF(Q12=""," ",ROUND(T12/S12*100,1))</f>
        <v>18.5</v>
      </c>
      <c r="V12" s="84">
        <v>1049</v>
      </c>
      <c r="W12" s="3">
        <v>131</v>
      </c>
      <c r="X12" s="153">
        <f>IF(V12=""," ",ROUND(W12/V12*100,1))</f>
        <v>12.5</v>
      </c>
      <c r="Y12" s="3">
        <v>805</v>
      </c>
      <c r="Z12" s="3">
        <v>69</v>
      </c>
      <c r="AA12" s="131">
        <f>IF(Y12=""," ",ROUND(Z12/Y12*100,1))</f>
        <v>8.6</v>
      </c>
      <c r="AC12" s="85"/>
      <c r="AD12" s="86"/>
      <c r="AE12" s="86"/>
      <c r="AF12" s="85"/>
      <c r="AG12" s="86"/>
      <c r="AH12" s="86"/>
      <c r="AI12" s="85"/>
      <c r="AJ12" s="86"/>
    </row>
    <row r="13" spans="1:36" s="37" customFormat="1" ht="15" customHeight="1">
      <c r="A13" s="105">
        <v>14</v>
      </c>
      <c r="B13" s="35">
        <v>150</v>
      </c>
      <c r="C13" s="29" t="s">
        <v>74</v>
      </c>
      <c r="D13" s="31" t="s">
        <v>173</v>
      </c>
      <c r="E13" s="105">
        <v>40</v>
      </c>
      <c r="F13" s="10" t="s">
        <v>174</v>
      </c>
      <c r="G13" s="3">
        <v>141</v>
      </c>
      <c r="H13" s="3">
        <v>123</v>
      </c>
      <c r="I13" s="3">
        <v>2349</v>
      </c>
      <c r="J13" s="3">
        <v>633</v>
      </c>
      <c r="K13" s="131">
        <f>IF(G13=""," ",ROUND(J13/I13*100,1))</f>
        <v>26.9</v>
      </c>
      <c r="L13" s="2">
        <v>74</v>
      </c>
      <c r="M13" s="3">
        <v>66</v>
      </c>
      <c r="N13" s="3">
        <v>1383</v>
      </c>
      <c r="O13" s="3">
        <v>421</v>
      </c>
      <c r="P13" s="131">
        <f>IF(L13=""," ",ROUND(O13/N13*100,1))</f>
        <v>30.4</v>
      </c>
      <c r="Q13" s="2">
        <v>6</v>
      </c>
      <c r="R13" s="3">
        <v>4</v>
      </c>
      <c r="S13" s="3">
        <v>55</v>
      </c>
      <c r="T13" s="3">
        <v>6</v>
      </c>
      <c r="U13" s="131">
        <f>IF(Q13=""," ",ROUND(T13/S13*100,1))</f>
        <v>10.9</v>
      </c>
      <c r="V13" s="84">
        <v>640</v>
      </c>
      <c r="W13" s="3">
        <v>60</v>
      </c>
      <c r="X13" s="153">
        <f>IF(V13=""," ",ROUND(W13/V13*100,1))</f>
        <v>9.4</v>
      </c>
      <c r="Y13" s="3">
        <v>520</v>
      </c>
      <c r="Z13" s="3">
        <v>50</v>
      </c>
      <c r="AA13" s="131">
        <f>IF(Y13=""," ",ROUND(Z13/Y13*100,1))</f>
        <v>9.6</v>
      </c>
      <c r="AC13" s="85"/>
      <c r="AD13" s="86"/>
      <c r="AE13" s="86"/>
      <c r="AF13" s="85"/>
      <c r="AG13" s="86"/>
      <c r="AH13" s="86"/>
      <c r="AI13" s="85"/>
      <c r="AJ13" s="86"/>
    </row>
    <row r="14" spans="1:36" s="37" customFormat="1" ht="15" customHeight="1">
      <c r="A14" s="105">
        <v>14</v>
      </c>
      <c r="B14" s="35">
        <v>201</v>
      </c>
      <c r="C14" s="29" t="s">
        <v>74</v>
      </c>
      <c r="D14" s="31" t="s">
        <v>75</v>
      </c>
      <c r="E14" s="105">
        <v>30</v>
      </c>
      <c r="F14" s="10" t="s">
        <v>295</v>
      </c>
      <c r="G14" s="3">
        <v>103</v>
      </c>
      <c r="H14" s="3">
        <v>69</v>
      </c>
      <c r="I14" s="3">
        <v>1073</v>
      </c>
      <c r="J14" s="3">
        <v>260</v>
      </c>
      <c r="K14" s="131">
        <f>IF(G14=""," ",ROUND(J14/I14*100,1))</f>
        <v>24.2</v>
      </c>
      <c r="L14" s="2">
        <v>40</v>
      </c>
      <c r="M14" s="3">
        <v>37</v>
      </c>
      <c r="N14" s="3">
        <v>590</v>
      </c>
      <c r="O14" s="3">
        <v>168</v>
      </c>
      <c r="P14" s="131">
        <f>IF(L14=""," ",ROUND(O14/N14*100,1))</f>
        <v>28.5</v>
      </c>
      <c r="Q14" s="2">
        <v>6</v>
      </c>
      <c r="R14" s="3">
        <v>3</v>
      </c>
      <c r="S14" s="3">
        <v>41</v>
      </c>
      <c r="T14" s="3">
        <v>6</v>
      </c>
      <c r="U14" s="131">
        <f>IF(Q14=""," ",ROUND(T14/S14*100,1))</f>
        <v>14.6</v>
      </c>
      <c r="V14" s="84">
        <v>164</v>
      </c>
      <c r="W14" s="3">
        <v>11</v>
      </c>
      <c r="X14" s="153">
        <f>IF(V14=""," ",ROUND(W14/V14*100,1))</f>
        <v>6.7</v>
      </c>
      <c r="Y14" s="3">
        <v>139</v>
      </c>
      <c r="Z14" s="3">
        <v>10</v>
      </c>
      <c r="AA14" s="131">
        <f>IF(Y14=""," ",ROUND(Z14/Y14*100,1))</f>
        <v>7.2</v>
      </c>
      <c r="AC14" s="85"/>
      <c r="AD14" s="86"/>
      <c r="AE14" s="86"/>
      <c r="AF14" s="85"/>
      <c r="AG14" s="86"/>
      <c r="AH14" s="86"/>
      <c r="AI14" s="85"/>
      <c r="AJ14" s="86"/>
    </row>
    <row r="15" spans="1:36" s="37" customFormat="1" ht="15" customHeight="1">
      <c r="A15" s="105">
        <v>14</v>
      </c>
      <c r="B15" s="35">
        <v>203</v>
      </c>
      <c r="C15" s="29" t="s">
        <v>74</v>
      </c>
      <c r="D15" s="31" t="s">
        <v>78</v>
      </c>
      <c r="E15" s="105">
        <v>40</v>
      </c>
      <c r="F15" s="10" t="s">
        <v>158</v>
      </c>
      <c r="G15" s="3">
        <v>52</v>
      </c>
      <c r="H15" s="3">
        <v>46</v>
      </c>
      <c r="I15" s="3">
        <v>972</v>
      </c>
      <c r="J15" s="3">
        <v>310</v>
      </c>
      <c r="K15" s="131">
        <f aca="true" t="shared" si="0" ref="K15:K43">IF(G15=""," ",ROUND(J15/I15*100,1))</f>
        <v>31.9</v>
      </c>
      <c r="L15" s="2">
        <v>33</v>
      </c>
      <c r="M15" s="3">
        <v>29</v>
      </c>
      <c r="N15" s="3">
        <v>412</v>
      </c>
      <c r="O15" s="3">
        <v>83</v>
      </c>
      <c r="P15" s="131">
        <f>IF(L15=""," ",ROUND(O15/N15*100,1))</f>
        <v>20.1</v>
      </c>
      <c r="Q15" s="2">
        <v>6</v>
      </c>
      <c r="R15" s="3">
        <v>1</v>
      </c>
      <c r="S15" s="3">
        <v>50</v>
      </c>
      <c r="T15" s="3">
        <v>2</v>
      </c>
      <c r="U15" s="131">
        <f>IF(Q15=""," ",ROUND(T15/S15*100,1))</f>
        <v>4</v>
      </c>
      <c r="V15" s="84">
        <v>290</v>
      </c>
      <c r="W15" s="3">
        <v>54</v>
      </c>
      <c r="X15" s="153">
        <f>IF(V15=""," ",ROUND(W15/V15*100,1))</f>
        <v>18.6</v>
      </c>
      <c r="Y15" s="3">
        <v>225</v>
      </c>
      <c r="Z15" s="3">
        <v>32</v>
      </c>
      <c r="AA15" s="131">
        <f>IF(Y15=""," ",ROUND(Z15/Y15*100,1))</f>
        <v>14.2</v>
      </c>
      <c r="AC15" s="85"/>
      <c r="AD15" s="86"/>
      <c r="AE15" s="86"/>
      <c r="AF15" s="85"/>
      <c r="AG15" s="86"/>
      <c r="AH15" s="86"/>
      <c r="AI15" s="85"/>
      <c r="AJ15" s="86"/>
    </row>
    <row r="16" spans="1:36" s="37" customFormat="1" ht="15" customHeight="1">
      <c r="A16" s="105">
        <v>14</v>
      </c>
      <c r="B16" s="35">
        <v>204</v>
      </c>
      <c r="C16" s="29" t="s">
        <v>74</v>
      </c>
      <c r="D16" s="8" t="s">
        <v>81</v>
      </c>
      <c r="E16" s="105">
        <v>30</v>
      </c>
      <c r="F16" s="10" t="s">
        <v>159</v>
      </c>
      <c r="G16" s="3">
        <v>74</v>
      </c>
      <c r="H16" s="3">
        <v>68</v>
      </c>
      <c r="I16" s="3">
        <v>933</v>
      </c>
      <c r="J16" s="3">
        <v>247</v>
      </c>
      <c r="K16" s="131">
        <f t="shared" si="0"/>
        <v>26.5</v>
      </c>
      <c r="L16" s="2">
        <v>33</v>
      </c>
      <c r="M16" s="3">
        <v>30</v>
      </c>
      <c r="N16" s="3">
        <v>411</v>
      </c>
      <c r="O16" s="3">
        <v>115</v>
      </c>
      <c r="P16" s="131">
        <f aca="true" t="shared" si="1" ref="P16:P43">IF(L16=""," ",ROUND(O16/N16*100,1))</f>
        <v>28</v>
      </c>
      <c r="Q16" s="2">
        <v>6</v>
      </c>
      <c r="R16" s="3">
        <v>6</v>
      </c>
      <c r="S16" s="3">
        <v>32</v>
      </c>
      <c r="T16" s="3">
        <v>7</v>
      </c>
      <c r="U16" s="131">
        <f aca="true" t="shared" si="2" ref="U16:U43">IF(Q16=""," ",ROUND(T16/S16*100,1))</f>
        <v>21.9</v>
      </c>
      <c r="V16" s="84">
        <v>141</v>
      </c>
      <c r="W16" s="3">
        <v>7</v>
      </c>
      <c r="X16" s="153">
        <f aca="true" t="shared" si="3" ref="X16:X43">IF(V16=""," ",ROUND(W16/V16*100,1))</f>
        <v>5</v>
      </c>
      <c r="Y16" s="3">
        <v>125</v>
      </c>
      <c r="Z16" s="3">
        <v>7</v>
      </c>
      <c r="AA16" s="131">
        <f aca="true" t="shared" si="4" ref="AA16:AA43">IF(Y16=""," ",ROUND(Z16/Y16*100,1))</f>
        <v>5.6</v>
      </c>
      <c r="AC16" s="85"/>
      <c r="AD16" s="86"/>
      <c r="AE16" s="86"/>
      <c r="AF16" s="85"/>
      <c r="AG16" s="86"/>
      <c r="AH16" s="86"/>
      <c r="AI16" s="85"/>
      <c r="AJ16" s="86"/>
    </row>
    <row r="17" spans="1:36" s="37" customFormat="1" ht="15" customHeight="1">
      <c r="A17" s="105">
        <v>14</v>
      </c>
      <c r="B17" s="35">
        <v>205</v>
      </c>
      <c r="C17" s="29" t="s">
        <v>74</v>
      </c>
      <c r="D17" s="8" t="s">
        <v>84</v>
      </c>
      <c r="E17" s="105">
        <v>40</v>
      </c>
      <c r="F17" s="10" t="s">
        <v>160</v>
      </c>
      <c r="G17" s="3">
        <v>54</v>
      </c>
      <c r="H17" s="3">
        <v>49</v>
      </c>
      <c r="I17" s="3">
        <v>638</v>
      </c>
      <c r="J17" s="3">
        <v>199</v>
      </c>
      <c r="K17" s="131">
        <f t="shared" si="0"/>
        <v>31.2</v>
      </c>
      <c r="L17" s="2">
        <v>60</v>
      </c>
      <c r="M17" s="3">
        <v>57</v>
      </c>
      <c r="N17" s="3">
        <v>619</v>
      </c>
      <c r="O17" s="3">
        <v>194</v>
      </c>
      <c r="P17" s="131">
        <f t="shared" si="1"/>
        <v>31.3</v>
      </c>
      <c r="Q17" s="2">
        <v>6</v>
      </c>
      <c r="R17" s="3">
        <v>4</v>
      </c>
      <c r="S17" s="3">
        <v>19</v>
      </c>
      <c r="T17" s="3">
        <v>5</v>
      </c>
      <c r="U17" s="131">
        <f t="shared" si="2"/>
        <v>26.3</v>
      </c>
      <c r="V17" s="84">
        <v>352</v>
      </c>
      <c r="W17" s="3">
        <v>42</v>
      </c>
      <c r="X17" s="153">
        <f t="shared" si="3"/>
        <v>11.9</v>
      </c>
      <c r="Y17" s="3">
        <v>257</v>
      </c>
      <c r="Z17" s="3">
        <v>21</v>
      </c>
      <c r="AA17" s="131">
        <f t="shared" si="4"/>
        <v>8.2</v>
      </c>
      <c r="AC17" s="85"/>
      <c r="AD17" s="86"/>
      <c r="AE17" s="86"/>
      <c r="AF17" s="85"/>
      <c r="AG17" s="86"/>
      <c r="AH17" s="86"/>
      <c r="AI17" s="85"/>
      <c r="AJ17" s="86"/>
    </row>
    <row r="18" spans="1:36" s="37" customFormat="1" ht="15" customHeight="1">
      <c r="A18" s="105">
        <v>14</v>
      </c>
      <c r="B18" s="35">
        <v>206</v>
      </c>
      <c r="C18" s="29" t="s">
        <v>74</v>
      </c>
      <c r="D18" s="8" t="s">
        <v>87</v>
      </c>
      <c r="E18" s="105">
        <v>35</v>
      </c>
      <c r="F18" s="10" t="s">
        <v>160</v>
      </c>
      <c r="G18" s="3">
        <v>53</v>
      </c>
      <c r="H18" s="3">
        <v>49</v>
      </c>
      <c r="I18" s="3">
        <v>693</v>
      </c>
      <c r="J18" s="3">
        <v>214</v>
      </c>
      <c r="K18" s="131">
        <f t="shared" si="0"/>
        <v>30.9</v>
      </c>
      <c r="L18" s="2">
        <v>30</v>
      </c>
      <c r="M18" s="3">
        <v>30</v>
      </c>
      <c r="N18" s="3">
        <v>421</v>
      </c>
      <c r="O18" s="3">
        <v>127</v>
      </c>
      <c r="P18" s="131">
        <f t="shared" si="1"/>
        <v>30.2</v>
      </c>
      <c r="Q18" s="2">
        <v>6</v>
      </c>
      <c r="R18" s="3">
        <v>3</v>
      </c>
      <c r="S18" s="3">
        <v>44</v>
      </c>
      <c r="T18" s="3">
        <v>4</v>
      </c>
      <c r="U18" s="131">
        <f t="shared" si="2"/>
        <v>9.1</v>
      </c>
      <c r="V18" s="84">
        <v>146</v>
      </c>
      <c r="W18" s="3">
        <v>11</v>
      </c>
      <c r="X18" s="153">
        <f t="shared" si="3"/>
        <v>7.5</v>
      </c>
      <c r="Y18" s="3">
        <v>114</v>
      </c>
      <c r="Z18" s="3">
        <v>6</v>
      </c>
      <c r="AA18" s="131">
        <f t="shared" si="4"/>
        <v>5.3</v>
      </c>
      <c r="AC18" s="87"/>
      <c r="AD18" s="86"/>
      <c r="AE18" s="86"/>
      <c r="AF18" s="85"/>
      <c r="AG18" s="86"/>
      <c r="AH18" s="86"/>
      <c r="AI18" s="85"/>
      <c r="AJ18" s="86"/>
    </row>
    <row r="19" spans="1:36" s="37" customFormat="1" ht="15" customHeight="1">
      <c r="A19" s="105">
        <v>14</v>
      </c>
      <c r="B19" s="35">
        <v>207</v>
      </c>
      <c r="C19" s="29" t="s">
        <v>74</v>
      </c>
      <c r="D19" s="8" t="s">
        <v>90</v>
      </c>
      <c r="E19" s="105">
        <v>50</v>
      </c>
      <c r="F19" s="10" t="s">
        <v>161</v>
      </c>
      <c r="G19" s="3">
        <v>50</v>
      </c>
      <c r="H19" s="3">
        <v>43</v>
      </c>
      <c r="I19" s="3">
        <v>641</v>
      </c>
      <c r="J19" s="3">
        <v>165</v>
      </c>
      <c r="K19" s="131">
        <f t="shared" si="0"/>
        <v>25.7</v>
      </c>
      <c r="L19" s="2">
        <v>56</v>
      </c>
      <c r="M19" s="3">
        <v>56</v>
      </c>
      <c r="N19" s="3">
        <v>734</v>
      </c>
      <c r="O19" s="3">
        <v>195</v>
      </c>
      <c r="P19" s="131">
        <f t="shared" si="1"/>
        <v>26.6</v>
      </c>
      <c r="Q19" s="2">
        <v>4</v>
      </c>
      <c r="R19" s="3">
        <v>3</v>
      </c>
      <c r="S19" s="3">
        <v>36</v>
      </c>
      <c r="T19" s="3">
        <v>4</v>
      </c>
      <c r="U19" s="131">
        <f t="shared" si="2"/>
        <v>11.1</v>
      </c>
      <c r="V19" s="84">
        <v>251</v>
      </c>
      <c r="W19" s="3">
        <v>47</v>
      </c>
      <c r="X19" s="153">
        <f t="shared" si="3"/>
        <v>18.7</v>
      </c>
      <c r="Y19" s="3">
        <v>132</v>
      </c>
      <c r="Z19" s="3">
        <v>10</v>
      </c>
      <c r="AA19" s="131">
        <f t="shared" si="4"/>
        <v>7.6</v>
      </c>
      <c r="AC19" s="85"/>
      <c r="AD19" s="86"/>
      <c r="AE19" s="86"/>
      <c r="AF19" s="85"/>
      <c r="AG19" s="86"/>
      <c r="AH19" s="86"/>
      <c r="AI19" s="85"/>
      <c r="AJ19" s="86"/>
    </row>
    <row r="20" spans="1:36" s="37" customFormat="1" ht="15" customHeight="1">
      <c r="A20" s="105">
        <v>14</v>
      </c>
      <c r="B20" s="35">
        <v>208</v>
      </c>
      <c r="C20" s="29" t="s">
        <v>74</v>
      </c>
      <c r="D20" s="8" t="s">
        <v>93</v>
      </c>
      <c r="E20" s="105">
        <v>40</v>
      </c>
      <c r="F20" s="10" t="s">
        <v>215</v>
      </c>
      <c r="G20" s="3">
        <v>66</v>
      </c>
      <c r="H20" s="3">
        <v>53</v>
      </c>
      <c r="I20" s="3">
        <v>562</v>
      </c>
      <c r="J20" s="3">
        <v>180</v>
      </c>
      <c r="K20" s="131">
        <f t="shared" si="0"/>
        <v>32</v>
      </c>
      <c r="L20" s="2">
        <v>39</v>
      </c>
      <c r="M20" s="3">
        <v>30</v>
      </c>
      <c r="N20" s="3">
        <v>335</v>
      </c>
      <c r="O20" s="3">
        <v>105</v>
      </c>
      <c r="P20" s="131">
        <f t="shared" si="1"/>
        <v>31.3</v>
      </c>
      <c r="Q20" s="2">
        <v>5</v>
      </c>
      <c r="R20" s="3">
        <v>5</v>
      </c>
      <c r="S20" s="3">
        <v>16</v>
      </c>
      <c r="T20" s="3">
        <v>5</v>
      </c>
      <c r="U20" s="131">
        <f t="shared" si="2"/>
        <v>31.3</v>
      </c>
      <c r="V20" s="84">
        <v>73</v>
      </c>
      <c r="W20" s="3">
        <v>7</v>
      </c>
      <c r="X20" s="153">
        <f t="shared" si="3"/>
        <v>9.6</v>
      </c>
      <c r="Y20" s="3">
        <v>73</v>
      </c>
      <c r="Z20" s="3">
        <v>7</v>
      </c>
      <c r="AA20" s="131">
        <f t="shared" si="4"/>
        <v>9.6</v>
      </c>
      <c r="AC20" s="85"/>
      <c r="AD20" s="86"/>
      <c r="AE20" s="86"/>
      <c r="AF20" s="85"/>
      <c r="AG20" s="86"/>
      <c r="AH20" s="86"/>
      <c r="AI20" s="85"/>
      <c r="AJ20" s="86"/>
    </row>
    <row r="21" spans="1:36" s="37" customFormat="1" ht="15" customHeight="1">
      <c r="A21" s="105">
        <v>14</v>
      </c>
      <c r="B21" s="35">
        <v>210</v>
      </c>
      <c r="C21" s="29" t="s">
        <v>74</v>
      </c>
      <c r="D21" s="8" t="s">
        <v>96</v>
      </c>
      <c r="E21" s="105">
        <v>30</v>
      </c>
      <c r="F21" s="10" t="s">
        <v>162</v>
      </c>
      <c r="G21" s="3">
        <v>56</v>
      </c>
      <c r="H21" s="3">
        <v>41</v>
      </c>
      <c r="I21" s="3">
        <v>272</v>
      </c>
      <c r="J21" s="3">
        <v>36</v>
      </c>
      <c r="K21" s="131">
        <f t="shared" si="0"/>
        <v>13.2</v>
      </c>
      <c r="L21" s="2">
        <v>21</v>
      </c>
      <c r="M21" s="3">
        <v>14</v>
      </c>
      <c r="N21" s="3">
        <v>849</v>
      </c>
      <c r="O21" s="3">
        <v>215</v>
      </c>
      <c r="P21" s="131">
        <f t="shared" si="1"/>
        <v>25.3</v>
      </c>
      <c r="Q21" s="2">
        <v>6</v>
      </c>
      <c r="R21" s="3">
        <v>5</v>
      </c>
      <c r="S21" s="3">
        <v>38</v>
      </c>
      <c r="T21" s="3">
        <v>5</v>
      </c>
      <c r="U21" s="131">
        <f t="shared" si="2"/>
        <v>13.2</v>
      </c>
      <c r="V21" s="84">
        <v>85</v>
      </c>
      <c r="W21" s="3">
        <v>7</v>
      </c>
      <c r="X21" s="153">
        <f t="shared" si="3"/>
        <v>8.2</v>
      </c>
      <c r="Y21" s="3">
        <v>58</v>
      </c>
      <c r="Z21" s="3">
        <v>4</v>
      </c>
      <c r="AA21" s="131">
        <f t="shared" si="4"/>
        <v>6.9</v>
      </c>
      <c r="AC21" s="85"/>
      <c r="AD21" s="86"/>
      <c r="AE21" s="86"/>
      <c r="AF21" s="85"/>
      <c r="AG21" s="86"/>
      <c r="AH21" s="86"/>
      <c r="AI21" s="85"/>
      <c r="AJ21" s="86"/>
    </row>
    <row r="22" spans="1:36" s="37" customFormat="1" ht="15" customHeight="1">
      <c r="A22" s="105">
        <v>14</v>
      </c>
      <c r="B22" s="35">
        <v>211</v>
      </c>
      <c r="C22" s="29" t="s">
        <v>74</v>
      </c>
      <c r="D22" s="8" t="s">
        <v>99</v>
      </c>
      <c r="E22" s="105">
        <v>40</v>
      </c>
      <c r="F22" s="10" t="s">
        <v>163</v>
      </c>
      <c r="G22" s="3">
        <v>28</v>
      </c>
      <c r="H22" s="3">
        <v>28</v>
      </c>
      <c r="I22" s="3">
        <v>401</v>
      </c>
      <c r="J22" s="3">
        <v>107</v>
      </c>
      <c r="K22" s="131">
        <f t="shared" si="0"/>
        <v>26.7</v>
      </c>
      <c r="L22" s="2">
        <v>6</v>
      </c>
      <c r="M22" s="3">
        <v>3</v>
      </c>
      <c r="N22" s="3">
        <v>43</v>
      </c>
      <c r="O22" s="3">
        <v>3</v>
      </c>
      <c r="P22" s="131">
        <f t="shared" si="1"/>
        <v>7</v>
      </c>
      <c r="Q22" s="2">
        <v>6</v>
      </c>
      <c r="R22" s="3">
        <v>3</v>
      </c>
      <c r="S22" s="3">
        <v>43</v>
      </c>
      <c r="T22" s="3">
        <v>3</v>
      </c>
      <c r="U22" s="131">
        <f t="shared" si="2"/>
        <v>7</v>
      </c>
      <c r="V22" s="84">
        <v>105</v>
      </c>
      <c r="W22" s="3">
        <v>8</v>
      </c>
      <c r="X22" s="153">
        <f t="shared" si="3"/>
        <v>7.6</v>
      </c>
      <c r="Y22" s="3">
        <v>81</v>
      </c>
      <c r="Z22" s="3">
        <v>2</v>
      </c>
      <c r="AA22" s="131">
        <f t="shared" si="4"/>
        <v>2.5</v>
      </c>
      <c r="AC22" s="85"/>
      <c r="AD22" s="86"/>
      <c r="AE22" s="86"/>
      <c r="AF22" s="87"/>
      <c r="AG22" s="86"/>
      <c r="AH22" s="86"/>
      <c r="AI22" s="85"/>
      <c r="AJ22" s="86"/>
    </row>
    <row r="23" spans="1:36" s="37" customFormat="1" ht="15" customHeight="1">
      <c r="A23" s="105">
        <v>14</v>
      </c>
      <c r="B23" s="35">
        <v>212</v>
      </c>
      <c r="C23" s="29" t="s">
        <v>74</v>
      </c>
      <c r="D23" s="8" t="s">
        <v>102</v>
      </c>
      <c r="E23" s="105">
        <v>40</v>
      </c>
      <c r="F23" s="10" t="s">
        <v>164</v>
      </c>
      <c r="G23" s="3">
        <v>70</v>
      </c>
      <c r="H23" s="3">
        <v>59</v>
      </c>
      <c r="I23" s="3">
        <v>747</v>
      </c>
      <c r="J23" s="3">
        <v>233</v>
      </c>
      <c r="K23" s="131">
        <f t="shared" si="0"/>
        <v>31.2</v>
      </c>
      <c r="L23" s="2">
        <v>42</v>
      </c>
      <c r="M23" s="3">
        <v>38</v>
      </c>
      <c r="N23" s="3">
        <v>494</v>
      </c>
      <c r="O23" s="3">
        <v>125</v>
      </c>
      <c r="P23" s="131">
        <f t="shared" si="1"/>
        <v>25.3</v>
      </c>
      <c r="Q23" s="2">
        <v>6</v>
      </c>
      <c r="R23" s="3">
        <v>4</v>
      </c>
      <c r="S23" s="3">
        <v>37</v>
      </c>
      <c r="T23" s="3">
        <v>5</v>
      </c>
      <c r="U23" s="131">
        <f t="shared" si="2"/>
        <v>13.5</v>
      </c>
      <c r="V23" s="84">
        <v>382</v>
      </c>
      <c r="W23" s="3">
        <v>47</v>
      </c>
      <c r="X23" s="153">
        <f t="shared" si="3"/>
        <v>12.3</v>
      </c>
      <c r="Y23" s="3">
        <v>298</v>
      </c>
      <c r="Z23" s="3">
        <v>33</v>
      </c>
      <c r="AA23" s="131">
        <f t="shared" si="4"/>
        <v>11.1</v>
      </c>
      <c r="AC23" s="85"/>
      <c r="AD23" s="86"/>
      <c r="AE23" s="86"/>
      <c r="AF23" s="85"/>
      <c r="AG23" s="86"/>
      <c r="AH23" s="86"/>
      <c r="AI23" s="87"/>
      <c r="AJ23" s="86"/>
    </row>
    <row r="24" spans="1:36" s="37" customFormat="1" ht="15" customHeight="1">
      <c r="A24" s="105">
        <v>14</v>
      </c>
      <c r="B24" s="35">
        <v>213</v>
      </c>
      <c r="C24" s="29" t="s">
        <v>74</v>
      </c>
      <c r="D24" s="8" t="s">
        <v>105</v>
      </c>
      <c r="E24" s="105">
        <v>50</v>
      </c>
      <c r="F24" s="10" t="s">
        <v>165</v>
      </c>
      <c r="G24" s="3">
        <v>50</v>
      </c>
      <c r="H24" s="3">
        <v>38</v>
      </c>
      <c r="I24" s="3">
        <v>484</v>
      </c>
      <c r="J24" s="3">
        <v>116</v>
      </c>
      <c r="K24" s="131">
        <f t="shared" si="0"/>
        <v>24</v>
      </c>
      <c r="L24" s="2">
        <v>38</v>
      </c>
      <c r="M24" s="3">
        <v>36</v>
      </c>
      <c r="N24" s="3">
        <v>451</v>
      </c>
      <c r="O24" s="3">
        <v>114</v>
      </c>
      <c r="P24" s="131">
        <f t="shared" si="1"/>
        <v>25.3</v>
      </c>
      <c r="Q24" s="2">
        <v>6</v>
      </c>
      <c r="R24" s="3">
        <v>2</v>
      </c>
      <c r="S24" s="3">
        <v>33</v>
      </c>
      <c r="T24" s="3">
        <v>2</v>
      </c>
      <c r="U24" s="131">
        <f t="shared" si="2"/>
        <v>6.1</v>
      </c>
      <c r="V24" s="84">
        <v>217</v>
      </c>
      <c r="W24" s="3">
        <v>26</v>
      </c>
      <c r="X24" s="153">
        <f t="shared" si="3"/>
        <v>12</v>
      </c>
      <c r="Y24" s="3">
        <v>163</v>
      </c>
      <c r="Z24" s="3">
        <v>11</v>
      </c>
      <c r="AA24" s="131">
        <f t="shared" si="4"/>
        <v>6.7</v>
      </c>
      <c r="AC24" s="85"/>
      <c r="AD24" s="86"/>
      <c r="AE24" s="86"/>
      <c r="AF24" s="85"/>
      <c r="AG24" s="86"/>
      <c r="AH24" s="86"/>
      <c r="AI24" s="85"/>
      <c r="AJ24" s="86"/>
    </row>
    <row r="25" spans="1:36" s="37" customFormat="1" ht="15" customHeight="1">
      <c r="A25" s="105">
        <v>14</v>
      </c>
      <c r="B25" s="35">
        <v>214</v>
      </c>
      <c r="C25" s="29" t="s">
        <v>74</v>
      </c>
      <c r="D25" s="8" t="s">
        <v>108</v>
      </c>
      <c r="E25" s="105">
        <v>50</v>
      </c>
      <c r="F25" s="10" t="s">
        <v>166</v>
      </c>
      <c r="G25" s="3">
        <v>39</v>
      </c>
      <c r="H25" s="3">
        <v>39</v>
      </c>
      <c r="I25" s="3">
        <v>681</v>
      </c>
      <c r="J25" s="3">
        <v>219</v>
      </c>
      <c r="K25" s="131">
        <f t="shared" si="0"/>
        <v>32.2</v>
      </c>
      <c r="L25" s="2">
        <v>4</v>
      </c>
      <c r="M25" s="3">
        <v>4</v>
      </c>
      <c r="N25" s="3">
        <v>76</v>
      </c>
      <c r="O25" s="3">
        <v>9</v>
      </c>
      <c r="P25" s="131">
        <f t="shared" si="1"/>
        <v>11.8</v>
      </c>
      <c r="Q25" s="2">
        <v>5</v>
      </c>
      <c r="R25" s="3">
        <v>4</v>
      </c>
      <c r="S25" s="3">
        <v>36</v>
      </c>
      <c r="T25" s="3">
        <v>5</v>
      </c>
      <c r="U25" s="131">
        <f t="shared" si="2"/>
        <v>13.9</v>
      </c>
      <c r="V25" s="84">
        <v>246</v>
      </c>
      <c r="W25" s="3">
        <v>34</v>
      </c>
      <c r="X25" s="153">
        <f t="shared" si="3"/>
        <v>13.8</v>
      </c>
      <c r="Y25" s="3">
        <v>174</v>
      </c>
      <c r="Z25" s="3">
        <v>14</v>
      </c>
      <c r="AA25" s="131">
        <f t="shared" si="4"/>
        <v>8</v>
      </c>
      <c r="AC25" s="85"/>
      <c r="AD25" s="86"/>
      <c r="AE25" s="86"/>
      <c r="AF25" s="85"/>
      <c r="AG25" s="86"/>
      <c r="AH25" s="86"/>
      <c r="AI25" s="85"/>
      <c r="AJ25" s="86"/>
    </row>
    <row r="26" spans="1:36" s="37" customFormat="1" ht="15" customHeight="1">
      <c r="A26" s="105">
        <v>14</v>
      </c>
      <c r="B26" s="35">
        <v>215</v>
      </c>
      <c r="C26" s="29" t="s">
        <v>74</v>
      </c>
      <c r="D26" s="8" t="s">
        <v>111</v>
      </c>
      <c r="E26" s="105">
        <v>30</v>
      </c>
      <c r="F26" s="10" t="s">
        <v>213</v>
      </c>
      <c r="G26" s="3">
        <v>49</v>
      </c>
      <c r="H26" s="3">
        <v>39</v>
      </c>
      <c r="I26" s="3">
        <v>538</v>
      </c>
      <c r="J26" s="3">
        <v>140</v>
      </c>
      <c r="K26" s="131">
        <f t="shared" si="0"/>
        <v>26</v>
      </c>
      <c r="L26" s="2">
        <v>30</v>
      </c>
      <c r="M26" s="3">
        <v>25</v>
      </c>
      <c r="N26" s="3">
        <v>335</v>
      </c>
      <c r="O26" s="3">
        <v>71</v>
      </c>
      <c r="P26" s="131">
        <f t="shared" si="1"/>
        <v>21.2</v>
      </c>
      <c r="Q26" s="2">
        <v>5</v>
      </c>
      <c r="R26" s="3">
        <v>1</v>
      </c>
      <c r="S26" s="3">
        <v>35</v>
      </c>
      <c r="T26" s="3">
        <v>2</v>
      </c>
      <c r="U26" s="131">
        <f t="shared" si="2"/>
        <v>5.7</v>
      </c>
      <c r="V26" s="84">
        <v>159</v>
      </c>
      <c r="W26" s="3">
        <v>17</v>
      </c>
      <c r="X26" s="153">
        <f t="shared" si="3"/>
        <v>10.7</v>
      </c>
      <c r="Y26" s="3">
        <v>159</v>
      </c>
      <c r="Z26" s="3">
        <v>17</v>
      </c>
      <c r="AA26" s="131">
        <f t="shared" si="4"/>
        <v>10.7</v>
      </c>
      <c r="AC26" s="85"/>
      <c r="AD26" s="86"/>
      <c r="AE26" s="86"/>
      <c r="AF26" s="85"/>
      <c r="AG26" s="86"/>
      <c r="AH26" s="86"/>
      <c r="AI26" s="85"/>
      <c r="AJ26" s="86"/>
    </row>
    <row r="27" spans="1:36" s="37" customFormat="1" ht="15" customHeight="1">
      <c r="A27" s="105">
        <v>14</v>
      </c>
      <c r="B27" s="35">
        <v>216</v>
      </c>
      <c r="C27" s="29" t="s">
        <v>74</v>
      </c>
      <c r="D27" s="8" t="s">
        <v>114</v>
      </c>
      <c r="E27" s="105">
        <v>50</v>
      </c>
      <c r="F27" s="10" t="s">
        <v>160</v>
      </c>
      <c r="G27" s="3">
        <v>66</v>
      </c>
      <c r="H27" s="3">
        <v>49</v>
      </c>
      <c r="I27" s="3">
        <v>913</v>
      </c>
      <c r="J27" s="3">
        <v>320</v>
      </c>
      <c r="K27" s="131">
        <f t="shared" si="0"/>
        <v>35</v>
      </c>
      <c r="L27" s="2">
        <v>38</v>
      </c>
      <c r="M27" s="3">
        <v>28</v>
      </c>
      <c r="N27" s="3">
        <v>383</v>
      </c>
      <c r="O27" s="3">
        <v>91</v>
      </c>
      <c r="P27" s="131">
        <f t="shared" si="1"/>
        <v>23.8</v>
      </c>
      <c r="Q27" s="2">
        <v>5</v>
      </c>
      <c r="R27" s="3">
        <v>1</v>
      </c>
      <c r="S27" s="3">
        <v>31</v>
      </c>
      <c r="T27" s="3">
        <v>3</v>
      </c>
      <c r="U27" s="131">
        <f t="shared" si="2"/>
        <v>9.7</v>
      </c>
      <c r="V27" s="84">
        <v>161</v>
      </c>
      <c r="W27" s="3">
        <v>20</v>
      </c>
      <c r="X27" s="153">
        <f t="shared" si="3"/>
        <v>12.4</v>
      </c>
      <c r="Y27" s="3">
        <v>122</v>
      </c>
      <c r="Z27" s="3">
        <v>19</v>
      </c>
      <c r="AA27" s="131">
        <f t="shared" si="4"/>
        <v>15.6</v>
      </c>
      <c r="AC27" s="85"/>
      <c r="AD27" s="86"/>
      <c r="AE27" s="86"/>
      <c r="AF27" s="85"/>
      <c r="AG27" s="86"/>
      <c r="AH27" s="86"/>
      <c r="AI27" s="85"/>
      <c r="AJ27" s="86"/>
    </row>
    <row r="28" spans="1:36" s="37" customFormat="1" ht="15" customHeight="1">
      <c r="A28" s="105">
        <v>14</v>
      </c>
      <c r="B28" s="35">
        <v>217</v>
      </c>
      <c r="C28" s="29" t="s">
        <v>74</v>
      </c>
      <c r="D28" s="8" t="s">
        <v>117</v>
      </c>
      <c r="E28" s="105">
        <v>40</v>
      </c>
      <c r="F28" s="10" t="s">
        <v>160</v>
      </c>
      <c r="G28" s="3">
        <v>33</v>
      </c>
      <c r="H28" s="3">
        <v>27</v>
      </c>
      <c r="I28" s="3">
        <v>338</v>
      </c>
      <c r="J28" s="3">
        <v>97</v>
      </c>
      <c r="K28" s="131">
        <f t="shared" si="0"/>
        <v>28.7</v>
      </c>
      <c r="L28" s="2">
        <v>24</v>
      </c>
      <c r="M28" s="3">
        <v>19</v>
      </c>
      <c r="N28" s="3">
        <v>232</v>
      </c>
      <c r="O28" s="3">
        <v>61</v>
      </c>
      <c r="P28" s="131">
        <f t="shared" si="1"/>
        <v>26.3</v>
      </c>
      <c r="Q28" s="2">
        <v>5</v>
      </c>
      <c r="R28" s="3">
        <v>2</v>
      </c>
      <c r="S28" s="3">
        <v>27</v>
      </c>
      <c r="T28" s="3">
        <v>4</v>
      </c>
      <c r="U28" s="131">
        <f t="shared" si="2"/>
        <v>14.8</v>
      </c>
      <c r="V28" s="84">
        <v>45</v>
      </c>
      <c r="W28" s="3">
        <v>5</v>
      </c>
      <c r="X28" s="153">
        <f t="shared" si="3"/>
        <v>11.1</v>
      </c>
      <c r="Y28" s="3">
        <v>41</v>
      </c>
      <c r="Z28" s="3">
        <v>3</v>
      </c>
      <c r="AA28" s="131">
        <f t="shared" si="4"/>
        <v>7.3</v>
      </c>
      <c r="AC28" s="85"/>
      <c r="AD28" s="86"/>
      <c r="AE28" s="86"/>
      <c r="AF28" s="85"/>
      <c r="AG28" s="86"/>
      <c r="AH28" s="86"/>
      <c r="AI28" s="85"/>
      <c r="AJ28" s="86"/>
    </row>
    <row r="29" spans="1:36" s="37" customFormat="1" ht="15" customHeight="1">
      <c r="A29" s="105">
        <v>14</v>
      </c>
      <c r="B29" s="35">
        <v>218</v>
      </c>
      <c r="C29" s="29" t="s">
        <v>74</v>
      </c>
      <c r="D29" s="8" t="s">
        <v>119</v>
      </c>
      <c r="E29" s="105">
        <v>30</v>
      </c>
      <c r="F29" s="10" t="s">
        <v>167</v>
      </c>
      <c r="G29" s="3">
        <v>29</v>
      </c>
      <c r="H29" s="3">
        <v>20</v>
      </c>
      <c r="I29" s="3">
        <v>323</v>
      </c>
      <c r="J29" s="3">
        <v>60</v>
      </c>
      <c r="K29" s="131">
        <f t="shared" si="0"/>
        <v>18.6</v>
      </c>
      <c r="L29" s="2">
        <v>29</v>
      </c>
      <c r="M29" s="3">
        <v>20</v>
      </c>
      <c r="N29" s="3">
        <v>323</v>
      </c>
      <c r="O29" s="3">
        <v>60</v>
      </c>
      <c r="P29" s="131">
        <f t="shared" si="1"/>
        <v>18.6</v>
      </c>
      <c r="Q29" s="2">
        <v>5</v>
      </c>
      <c r="R29" s="3">
        <v>3</v>
      </c>
      <c r="S29" s="3">
        <v>31</v>
      </c>
      <c r="T29" s="3">
        <v>4</v>
      </c>
      <c r="U29" s="131">
        <f t="shared" si="2"/>
        <v>12.9</v>
      </c>
      <c r="V29" s="84">
        <v>107</v>
      </c>
      <c r="W29" s="3">
        <v>6</v>
      </c>
      <c r="X29" s="153">
        <f t="shared" si="3"/>
        <v>5.6</v>
      </c>
      <c r="Y29" s="3">
        <v>93</v>
      </c>
      <c r="Z29" s="3">
        <v>6</v>
      </c>
      <c r="AA29" s="131">
        <f t="shared" si="4"/>
        <v>6.5</v>
      </c>
      <c r="AC29" s="85"/>
      <c r="AD29" s="86"/>
      <c r="AE29" s="86"/>
      <c r="AF29" s="85"/>
      <c r="AG29" s="86"/>
      <c r="AH29" s="86"/>
      <c r="AI29" s="85"/>
      <c r="AJ29" s="86"/>
    </row>
    <row r="30" spans="1:36" s="37" customFormat="1" ht="15" customHeight="1">
      <c r="A30" s="105">
        <v>14</v>
      </c>
      <c r="B30" s="35">
        <v>301</v>
      </c>
      <c r="C30" s="29" t="s">
        <v>74</v>
      </c>
      <c r="D30" s="8" t="s">
        <v>122</v>
      </c>
      <c r="E30" s="105"/>
      <c r="F30" s="10"/>
      <c r="G30" s="3"/>
      <c r="H30" s="3"/>
      <c r="I30" s="3"/>
      <c r="J30" s="3"/>
      <c r="K30" s="131" t="str">
        <f>IF(G30=""," ",ROUND(J30/I30*100,1))</f>
        <v> </v>
      </c>
      <c r="L30" s="2">
        <v>16</v>
      </c>
      <c r="M30" s="3">
        <v>15</v>
      </c>
      <c r="N30" s="3">
        <v>109</v>
      </c>
      <c r="O30" s="3">
        <v>27</v>
      </c>
      <c r="P30" s="131">
        <f t="shared" si="1"/>
        <v>24.8</v>
      </c>
      <c r="Q30" s="2">
        <v>5</v>
      </c>
      <c r="R30" s="3">
        <v>3</v>
      </c>
      <c r="S30" s="3">
        <v>23</v>
      </c>
      <c r="T30" s="3">
        <v>3</v>
      </c>
      <c r="U30" s="131">
        <f t="shared" si="2"/>
        <v>13</v>
      </c>
      <c r="V30" s="84">
        <v>35</v>
      </c>
      <c r="W30" s="3">
        <v>4</v>
      </c>
      <c r="X30" s="153">
        <f t="shared" si="3"/>
        <v>11.4</v>
      </c>
      <c r="Y30" s="3">
        <v>35</v>
      </c>
      <c r="Z30" s="3">
        <v>4</v>
      </c>
      <c r="AA30" s="131">
        <f t="shared" si="4"/>
        <v>11.4</v>
      </c>
      <c r="AC30" s="85"/>
      <c r="AD30" s="86"/>
      <c r="AE30" s="86"/>
      <c r="AF30" s="85"/>
      <c r="AG30" s="86"/>
      <c r="AH30" s="86"/>
      <c r="AI30" s="85"/>
      <c r="AJ30" s="86"/>
    </row>
    <row r="31" spans="1:36" s="37" customFormat="1" ht="15" customHeight="1">
      <c r="A31" s="105">
        <v>14</v>
      </c>
      <c r="B31" s="35">
        <v>321</v>
      </c>
      <c r="C31" s="29" t="s">
        <v>74</v>
      </c>
      <c r="D31" s="8" t="s">
        <v>125</v>
      </c>
      <c r="E31" s="105">
        <v>35</v>
      </c>
      <c r="F31" s="10" t="s">
        <v>161</v>
      </c>
      <c r="G31" s="3">
        <v>24</v>
      </c>
      <c r="H31" s="3">
        <v>20</v>
      </c>
      <c r="I31" s="3">
        <v>266</v>
      </c>
      <c r="J31" s="3">
        <v>48</v>
      </c>
      <c r="K31" s="131">
        <f t="shared" si="0"/>
        <v>18</v>
      </c>
      <c r="L31" s="2">
        <v>24</v>
      </c>
      <c r="M31" s="3">
        <v>20</v>
      </c>
      <c r="N31" s="3">
        <v>266</v>
      </c>
      <c r="O31" s="3">
        <v>48</v>
      </c>
      <c r="P31" s="131">
        <f t="shared" si="1"/>
        <v>18</v>
      </c>
      <c r="Q31" s="2">
        <v>5</v>
      </c>
      <c r="R31" s="3">
        <v>2</v>
      </c>
      <c r="S31" s="3">
        <v>22</v>
      </c>
      <c r="T31" s="3">
        <v>3</v>
      </c>
      <c r="U31" s="131">
        <f t="shared" si="2"/>
        <v>13.6</v>
      </c>
      <c r="V31" s="84">
        <v>61</v>
      </c>
      <c r="W31" s="3">
        <v>10</v>
      </c>
      <c r="X31" s="153">
        <f t="shared" si="3"/>
        <v>16.4</v>
      </c>
      <c r="Y31" s="3">
        <v>46</v>
      </c>
      <c r="Z31" s="3">
        <v>7</v>
      </c>
      <c r="AA31" s="131">
        <f t="shared" si="4"/>
        <v>15.2</v>
      </c>
      <c r="AC31" s="85"/>
      <c r="AD31" s="86"/>
      <c r="AE31" s="86"/>
      <c r="AF31" s="85"/>
      <c r="AG31" s="86"/>
      <c r="AH31" s="86"/>
      <c r="AI31" s="85"/>
      <c r="AJ31" s="86"/>
    </row>
    <row r="32" spans="1:36" s="37" customFormat="1" ht="15" customHeight="1">
      <c r="A32" s="105">
        <v>14</v>
      </c>
      <c r="B32" s="35">
        <v>341</v>
      </c>
      <c r="C32" s="29" t="s">
        <v>74</v>
      </c>
      <c r="D32" s="8" t="s">
        <v>128</v>
      </c>
      <c r="E32" s="105">
        <v>40</v>
      </c>
      <c r="F32" s="10" t="s">
        <v>161</v>
      </c>
      <c r="G32" s="3">
        <v>30</v>
      </c>
      <c r="H32" s="3">
        <v>25</v>
      </c>
      <c r="I32" s="3">
        <v>305</v>
      </c>
      <c r="J32" s="3">
        <v>88</v>
      </c>
      <c r="K32" s="131">
        <f t="shared" si="0"/>
        <v>28.9</v>
      </c>
      <c r="L32" s="2">
        <v>25</v>
      </c>
      <c r="M32" s="3">
        <v>22</v>
      </c>
      <c r="N32" s="3">
        <v>273</v>
      </c>
      <c r="O32" s="3">
        <v>85</v>
      </c>
      <c r="P32" s="131">
        <f t="shared" si="1"/>
        <v>31.1</v>
      </c>
      <c r="Q32" s="2">
        <v>5</v>
      </c>
      <c r="R32" s="3">
        <v>3</v>
      </c>
      <c r="S32" s="3">
        <v>32</v>
      </c>
      <c r="T32" s="3">
        <v>3</v>
      </c>
      <c r="U32" s="131">
        <f t="shared" si="2"/>
        <v>9.4</v>
      </c>
      <c r="V32" s="84">
        <v>73</v>
      </c>
      <c r="W32" s="3">
        <v>6</v>
      </c>
      <c r="X32" s="153">
        <f t="shared" si="3"/>
        <v>8.2</v>
      </c>
      <c r="Y32" s="3">
        <v>72</v>
      </c>
      <c r="Z32" s="3">
        <v>5</v>
      </c>
      <c r="AA32" s="131">
        <f t="shared" si="4"/>
        <v>6.9</v>
      </c>
      <c r="AC32" s="85"/>
      <c r="AD32" s="86"/>
      <c r="AE32" s="86"/>
      <c r="AF32" s="85"/>
      <c r="AG32" s="86"/>
      <c r="AH32" s="86"/>
      <c r="AI32" s="85"/>
      <c r="AJ32" s="86"/>
    </row>
    <row r="33" spans="1:36" s="37" customFormat="1" ht="15" customHeight="1">
      <c r="A33" s="105">
        <v>14</v>
      </c>
      <c r="B33" s="35">
        <v>342</v>
      </c>
      <c r="C33" s="29" t="s">
        <v>74</v>
      </c>
      <c r="D33" s="8" t="s">
        <v>130</v>
      </c>
      <c r="E33" s="105">
        <v>30</v>
      </c>
      <c r="F33" s="10" t="s">
        <v>160</v>
      </c>
      <c r="G33" s="3">
        <v>17</v>
      </c>
      <c r="H33" s="3">
        <v>14</v>
      </c>
      <c r="I33" s="3">
        <v>157</v>
      </c>
      <c r="J33" s="3">
        <v>37</v>
      </c>
      <c r="K33" s="131">
        <f t="shared" si="0"/>
        <v>23.6</v>
      </c>
      <c r="L33" s="2">
        <v>17</v>
      </c>
      <c r="M33" s="3">
        <v>14</v>
      </c>
      <c r="N33" s="3">
        <v>157</v>
      </c>
      <c r="O33" s="3">
        <v>37</v>
      </c>
      <c r="P33" s="131">
        <f t="shared" si="1"/>
        <v>23.6</v>
      </c>
      <c r="Q33" s="2">
        <v>5</v>
      </c>
      <c r="R33" s="3">
        <v>1</v>
      </c>
      <c r="S33" s="3">
        <v>28</v>
      </c>
      <c r="T33" s="3">
        <v>2</v>
      </c>
      <c r="U33" s="131">
        <f t="shared" si="2"/>
        <v>7.1</v>
      </c>
      <c r="V33" s="84">
        <v>44</v>
      </c>
      <c r="W33" s="3">
        <v>6</v>
      </c>
      <c r="X33" s="153">
        <f t="shared" si="3"/>
        <v>13.6</v>
      </c>
      <c r="Y33" s="3">
        <v>30</v>
      </c>
      <c r="Z33" s="3">
        <v>4</v>
      </c>
      <c r="AA33" s="131">
        <f t="shared" si="4"/>
        <v>13.3</v>
      </c>
      <c r="AC33" s="85"/>
      <c r="AD33" s="86"/>
      <c r="AE33" s="86"/>
      <c r="AF33" s="85"/>
      <c r="AG33" s="86"/>
      <c r="AH33" s="86"/>
      <c r="AI33" s="85"/>
      <c r="AJ33" s="86"/>
    </row>
    <row r="34" spans="1:36" s="37" customFormat="1" ht="15" customHeight="1">
      <c r="A34" s="105">
        <v>14</v>
      </c>
      <c r="B34" s="35">
        <v>361</v>
      </c>
      <c r="C34" s="29" t="s">
        <v>74</v>
      </c>
      <c r="D34" s="8" t="s">
        <v>133</v>
      </c>
      <c r="E34" s="105"/>
      <c r="F34" s="10"/>
      <c r="G34" s="3"/>
      <c r="H34" s="3"/>
      <c r="I34" s="3"/>
      <c r="J34" s="3"/>
      <c r="K34" s="131" t="str">
        <f t="shared" si="0"/>
        <v> </v>
      </c>
      <c r="L34" s="2">
        <v>17</v>
      </c>
      <c r="M34" s="3">
        <v>9</v>
      </c>
      <c r="N34" s="3">
        <v>175</v>
      </c>
      <c r="O34" s="3">
        <v>20</v>
      </c>
      <c r="P34" s="131">
        <f t="shared" si="1"/>
        <v>11.4</v>
      </c>
      <c r="Q34" s="2">
        <v>5</v>
      </c>
      <c r="R34" s="3">
        <v>1</v>
      </c>
      <c r="S34" s="3">
        <v>27</v>
      </c>
      <c r="T34" s="3">
        <v>1</v>
      </c>
      <c r="U34" s="131">
        <f t="shared" si="2"/>
        <v>3.7</v>
      </c>
      <c r="V34" s="84">
        <v>13</v>
      </c>
      <c r="W34" s="3">
        <v>0</v>
      </c>
      <c r="X34" s="153">
        <f t="shared" si="3"/>
        <v>0</v>
      </c>
      <c r="Y34" s="3">
        <v>13</v>
      </c>
      <c r="Z34" s="3">
        <v>0</v>
      </c>
      <c r="AA34" s="131">
        <f t="shared" si="4"/>
        <v>0</v>
      </c>
      <c r="AC34" s="85"/>
      <c r="AD34" s="86"/>
      <c r="AE34" s="86"/>
      <c r="AF34" s="85"/>
      <c r="AG34" s="86"/>
      <c r="AH34" s="86"/>
      <c r="AI34" s="85"/>
      <c r="AJ34" s="86"/>
    </row>
    <row r="35" spans="1:36" s="37" customFormat="1" ht="15" customHeight="1">
      <c r="A35" s="105">
        <v>14</v>
      </c>
      <c r="B35" s="35">
        <v>362</v>
      </c>
      <c r="C35" s="29" t="s">
        <v>74</v>
      </c>
      <c r="D35" s="8" t="s">
        <v>136</v>
      </c>
      <c r="E35" s="105"/>
      <c r="F35" s="10"/>
      <c r="G35" s="3"/>
      <c r="H35" s="3"/>
      <c r="I35" s="3"/>
      <c r="J35" s="3"/>
      <c r="K35" s="131" t="str">
        <f t="shared" si="0"/>
        <v> </v>
      </c>
      <c r="L35" s="2">
        <v>11</v>
      </c>
      <c r="M35" s="3">
        <v>9</v>
      </c>
      <c r="N35" s="3">
        <v>136</v>
      </c>
      <c r="O35" s="3">
        <v>33</v>
      </c>
      <c r="P35" s="131">
        <f t="shared" si="1"/>
        <v>24.3</v>
      </c>
      <c r="Q35" s="2">
        <v>5</v>
      </c>
      <c r="R35" s="3">
        <v>1</v>
      </c>
      <c r="S35" s="3">
        <v>28</v>
      </c>
      <c r="T35" s="3">
        <v>1</v>
      </c>
      <c r="U35" s="131">
        <f t="shared" si="2"/>
        <v>3.6</v>
      </c>
      <c r="V35" s="84">
        <v>16</v>
      </c>
      <c r="W35" s="3">
        <v>0</v>
      </c>
      <c r="X35" s="153">
        <f t="shared" si="3"/>
        <v>0</v>
      </c>
      <c r="Y35" s="3">
        <v>16</v>
      </c>
      <c r="Z35" s="3">
        <v>0</v>
      </c>
      <c r="AA35" s="131">
        <f t="shared" si="4"/>
        <v>0</v>
      </c>
      <c r="AC35" s="85"/>
      <c r="AD35" s="86"/>
      <c r="AE35" s="86"/>
      <c r="AF35" s="85"/>
      <c r="AG35" s="86"/>
      <c r="AH35" s="86"/>
      <c r="AI35" s="85"/>
      <c r="AJ35" s="86"/>
    </row>
    <row r="36" spans="1:36" s="37" customFormat="1" ht="15" customHeight="1">
      <c r="A36" s="105">
        <v>14</v>
      </c>
      <c r="B36" s="35">
        <v>363</v>
      </c>
      <c r="C36" s="29" t="s">
        <v>74</v>
      </c>
      <c r="D36" s="8" t="s">
        <v>138</v>
      </c>
      <c r="E36" s="105"/>
      <c r="F36" s="10"/>
      <c r="G36" s="3"/>
      <c r="H36" s="3"/>
      <c r="I36" s="3"/>
      <c r="J36" s="3"/>
      <c r="K36" s="131" t="str">
        <f t="shared" si="0"/>
        <v> </v>
      </c>
      <c r="L36" s="2">
        <v>12</v>
      </c>
      <c r="M36" s="3">
        <v>3</v>
      </c>
      <c r="N36" s="3">
        <v>115</v>
      </c>
      <c r="O36" s="3">
        <v>8</v>
      </c>
      <c r="P36" s="131">
        <f t="shared" si="1"/>
        <v>7</v>
      </c>
      <c r="Q36" s="2">
        <v>5</v>
      </c>
      <c r="R36" s="3">
        <v>1</v>
      </c>
      <c r="S36" s="3">
        <v>22</v>
      </c>
      <c r="T36" s="3">
        <v>1</v>
      </c>
      <c r="U36" s="131">
        <f t="shared" si="2"/>
        <v>4.5</v>
      </c>
      <c r="V36" s="84">
        <v>10</v>
      </c>
      <c r="W36" s="3">
        <v>0</v>
      </c>
      <c r="X36" s="153">
        <f t="shared" si="3"/>
        <v>0</v>
      </c>
      <c r="Y36" s="3">
        <v>10</v>
      </c>
      <c r="Z36" s="3">
        <v>0</v>
      </c>
      <c r="AA36" s="131">
        <f t="shared" si="4"/>
        <v>0</v>
      </c>
      <c r="AC36" s="85"/>
      <c r="AD36" s="86"/>
      <c r="AE36" s="86"/>
      <c r="AF36" s="85"/>
      <c r="AG36" s="86"/>
      <c r="AH36" s="86"/>
      <c r="AI36" s="85"/>
      <c r="AJ36" s="86"/>
    </row>
    <row r="37" spans="1:36" s="89" customFormat="1" ht="15" customHeight="1">
      <c r="A37" s="105">
        <v>14</v>
      </c>
      <c r="B37" s="35">
        <v>364</v>
      </c>
      <c r="C37" s="29" t="s">
        <v>74</v>
      </c>
      <c r="D37" s="8" t="s">
        <v>141</v>
      </c>
      <c r="E37" s="105">
        <v>30</v>
      </c>
      <c r="F37" s="10" t="s">
        <v>296</v>
      </c>
      <c r="G37" s="7">
        <v>15</v>
      </c>
      <c r="H37" s="7">
        <v>10</v>
      </c>
      <c r="I37" s="7">
        <v>189</v>
      </c>
      <c r="J37" s="7">
        <v>51</v>
      </c>
      <c r="K37" s="146">
        <f>IF(G37=""," ",ROUND(J37/I37*100,1))</f>
        <v>27</v>
      </c>
      <c r="L37" s="6">
        <v>11</v>
      </c>
      <c r="M37" s="7">
        <v>10</v>
      </c>
      <c r="N37" s="7">
        <v>212</v>
      </c>
      <c r="O37" s="7">
        <v>37</v>
      </c>
      <c r="P37" s="146">
        <f>IF(L37=""," ",ROUND(O37/N37*100,1))</f>
        <v>17.5</v>
      </c>
      <c r="Q37" s="6">
        <v>5</v>
      </c>
      <c r="R37" s="7">
        <v>4</v>
      </c>
      <c r="S37" s="7">
        <v>26</v>
      </c>
      <c r="T37" s="7">
        <v>4</v>
      </c>
      <c r="U37" s="146">
        <f t="shared" si="2"/>
        <v>15.4</v>
      </c>
      <c r="V37" s="88">
        <v>15</v>
      </c>
      <c r="W37" s="7">
        <v>1</v>
      </c>
      <c r="X37" s="154">
        <f t="shared" si="3"/>
        <v>6.7</v>
      </c>
      <c r="Y37" s="7">
        <v>15</v>
      </c>
      <c r="Z37" s="7">
        <v>1</v>
      </c>
      <c r="AA37" s="146">
        <f t="shared" si="4"/>
        <v>6.7</v>
      </c>
      <c r="AC37" s="85"/>
      <c r="AD37" s="90"/>
      <c r="AE37" s="90"/>
      <c r="AF37" s="85"/>
      <c r="AG37" s="90"/>
      <c r="AH37" s="90"/>
      <c r="AI37" s="85"/>
      <c r="AJ37" s="90"/>
    </row>
    <row r="38" spans="1:36" s="37" customFormat="1" ht="15" customHeight="1">
      <c r="A38" s="105">
        <v>14</v>
      </c>
      <c r="B38" s="35">
        <v>366</v>
      </c>
      <c r="C38" s="29" t="s">
        <v>74</v>
      </c>
      <c r="D38" s="8" t="s">
        <v>143</v>
      </c>
      <c r="E38" s="105">
        <v>40</v>
      </c>
      <c r="F38" s="10" t="s">
        <v>168</v>
      </c>
      <c r="G38" s="3">
        <v>25</v>
      </c>
      <c r="H38" s="3">
        <v>18</v>
      </c>
      <c r="I38" s="3">
        <v>246</v>
      </c>
      <c r="J38" s="3">
        <v>51</v>
      </c>
      <c r="K38" s="131">
        <f t="shared" si="0"/>
        <v>20.7</v>
      </c>
      <c r="L38" s="2">
        <v>20</v>
      </c>
      <c r="M38" s="3">
        <v>16</v>
      </c>
      <c r="N38" s="3">
        <v>220</v>
      </c>
      <c r="O38" s="3">
        <v>49</v>
      </c>
      <c r="P38" s="131">
        <f t="shared" si="1"/>
        <v>22.3</v>
      </c>
      <c r="Q38" s="2">
        <v>5</v>
      </c>
      <c r="R38" s="3">
        <v>2</v>
      </c>
      <c r="S38" s="3">
        <v>26</v>
      </c>
      <c r="T38" s="3">
        <v>2</v>
      </c>
      <c r="U38" s="131">
        <f t="shared" si="2"/>
        <v>7.7</v>
      </c>
      <c r="V38" s="84">
        <v>18</v>
      </c>
      <c r="W38" s="3">
        <v>1</v>
      </c>
      <c r="X38" s="153">
        <f t="shared" si="3"/>
        <v>5.6</v>
      </c>
      <c r="Y38" s="3">
        <v>17</v>
      </c>
      <c r="Z38" s="3">
        <v>0</v>
      </c>
      <c r="AA38" s="131">
        <f t="shared" si="4"/>
        <v>0</v>
      </c>
      <c r="AC38" s="85"/>
      <c r="AD38" s="86"/>
      <c r="AE38" s="86"/>
      <c r="AF38" s="85"/>
      <c r="AG38" s="86"/>
      <c r="AH38" s="86"/>
      <c r="AI38" s="85"/>
      <c r="AJ38" s="86"/>
    </row>
    <row r="39" spans="1:36" s="37" customFormat="1" ht="15" customHeight="1">
      <c r="A39" s="105">
        <v>14</v>
      </c>
      <c r="B39" s="35">
        <v>382</v>
      </c>
      <c r="C39" s="29" t="s">
        <v>74</v>
      </c>
      <c r="D39" s="8" t="s">
        <v>146</v>
      </c>
      <c r="E39" s="105">
        <v>30</v>
      </c>
      <c r="F39" s="10" t="s">
        <v>211</v>
      </c>
      <c r="G39" s="3">
        <v>28</v>
      </c>
      <c r="H39" s="3">
        <v>13</v>
      </c>
      <c r="I39" s="3">
        <v>177</v>
      </c>
      <c r="J39" s="3">
        <v>37</v>
      </c>
      <c r="K39" s="131">
        <f t="shared" si="0"/>
        <v>20.9</v>
      </c>
      <c r="L39" s="2">
        <v>20</v>
      </c>
      <c r="M39" s="3">
        <v>12</v>
      </c>
      <c r="N39" s="3">
        <v>183</v>
      </c>
      <c r="O39" s="3">
        <v>36</v>
      </c>
      <c r="P39" s="131">
        <f t="shared" si="1"/>
        <v>19.7</v>
      </c>
      <c r="Q39" s="2">
        <v>4</v>
      </c>
      <c r="R39" s="3">
        <v>1</v>
      </c>
      <c r="S39" s="3">
        <v>14</v>
      </c>
      <c r="T39" s="3">
        <v>1</v>
      </c>
      <c r="U39" s="131">
        <f t="shared" si="2"/>
        <v>7.1</v>
      </c>
      <c r="V39" s="84">
        <v>34</v>
      </c>
      <c r="W39" s="3">
        <v>2</v>
      </c>
      <c r="X39" s="153">
        <f t="shared" si="3"/>
        <v>5.9</v>
      </c>
      <c r="Y39" s="3">
        <v>27</v>
      </c>
      <c r="Z39" s="3">
        <v>2</v>
      </c>
      <c r="AA39" s="131">
        <f t="shared" si="4"/>
        <v>7.4</v>
      </c>
      <c r="AC39" s="85"/>
      <c r="AD39" s="86"/>
      <c r="AE39" s="86"/>
      <c r="AF39" s="85"/>
      <c r="AG39" s="86"/>
      <c r="AH39" s="86"/>
      <c r="AI39" s="85"/>
      <c r="AJ39" s="86"/>
    </row>
    <row r="40" spans="1:36" s="37" customFormat="1" ht="15" customHeight="1">
      <c r="A40" s="105">
        <v>14</v>
      </c>
      <c r="B40" s="35">
        <v>383</v>
      </c>
      <c r="C40" s="29" t="s">
        <v>74</v>
      </c>
      <c r="D40" s="8" t="s">
        <v>148</v>
      </c>
      <c r="E40" s="105">
        <v>35</v>
      </c>
      <c r="F40" s="10" t="s">
        <v>169</v>
      </c>
      <c r="G40" s="3">
        <v>38</v>
      </c>
      <c r="H40" s="3">
        <v>27</v>
      </c>
      <c r="I40" s="3">
        <v>314</v>
      </c>
      <c r="J40" s="3">
        <v>91</v>
      </c>
      <c r="K40" s="131">
        <f t="shared" si="0"/>
        <v>29</v>
      </c>
      <c r="L40" s="2">
        <v>15</v>
      </c>
      <c r="M40" s="3">
        <v>14</v>
      </c>
      <c r="N40" s="3">
        <v>142</v>
      </c>
      <c r="O40" s="3">
        <v>32</v>
      </c>
      <c r="P40" s="131">
        <f t="shared" si="1"/>
        <v>22.5</v>
      </c>
      <c r="Q40" s="2">
        <v>5</v>
      </c>
      <c r="R40" s="3">
        <v>3</v>
      </c>
      <c r="S40" s="3">
        <v>24</v>
      </c>
      <c r="T40" s="3">
        <v>4</v>
      </c>
      <c r="U40" s="131">
        <f t="shared" si="2"/>
        <v>16.7</v>
      </c>
      <c r="V40" s="84">
        <v>15</v>
      </c>
      <c r="W40" s="3">
        <v>2</v>
      </c>
      <c r="X40" s="153">
        <f t="shared" si="3"/>
        <v>13.3</v>
      </c>
      <c r="Y40" s="3">
        <v>15</v>
      </c>
      <c r="Z40" s="3">
        <v>2</v>
      </c>
      <c r="AA40" s="131">
        <f t="shared" si="4"/>
        <v>13.3</v>
      </c>
      <c r="AC40" s="85"/>
      <c r="AD40" s="86"/>
      <c r="AE40" s="86"/>
      <c r="AF40" s="85"/>
      <c r="AG40" s="86"/>
      <c r="AH40" s="86"/>
      <c r="AI40" s="85"/>
      <c r="AJ40" s="86"/>
    </row>
    <row r="41" spans="1:36" s="37" customFormat="1" ht="15" customHeight="1">
      <c r="A41" s="105">
        <v>14</v>
      </c>
      <c r="B41" s="35">
        <v>384</v>
      </c>
      <c r="C41" s="29" t="s">
        <v>74</v>
      </c>
      <c r="D41" s="8" t="s">
        <v>151</v>
      </c>
      <c r="E41" s="105">
        <v>30</v>
      </c>
      <c r="F41" s="10" t="s">
        <v>297</v>
      </c>
      <c r="G41" s="3">
        <v>24</v>
      </c>
      <c r="H41" s="3">
        <v>13</v>
      </c>
      <c r="I41" s="3">
        <v>270</v>
      </c>
      <c r="J41" s="3">
        <v>36</v>
      </c>
      <c r="K41" s="131">
        <f t="shared" si="0"/>
        <v>13.3</v>
      </c>
      <c r="L41" s="2">
        <v>19</v>
      </c>
      <c r="M41" s="3">
        <v>12</v>
      </c>
      <c r="N41" s="3">
        <v>243</v>
      </c>
      <c r="O41" s="3">
        <v>35</v>
      </c>
      <c r="P41" s="131">
        <f t="shared" si="1"/>
        <v>14.4</v>
      </c>
      <c r="Q41" s="2">
        <v>5</v>
      </c>
      <c r="R41" s="3">
        <v>1</v>
      </c>
      <c r="S41" s="3">
        <v>27</v>
      </c>
      <c r="T41" s="3">
        <v>1</v>
      </c>
      <c r="U41" s="131">
        <f t="shared" si="2"/>
        <v>3.7</v>
      </c>
      <c r="V41" s="84">
        <v>33</v>
      </c>
      <c r="W41" s="3">
        <v>0</v>
      </c>
      <c r="X41" s="153">
        <f t="shared" si="3"/>
        <v>0</v>
      </c>
      <c r="Y41" s="3">
        <v>26</v>
      </c>
      <c r="Z41" s="3">
        <v>0</v>
      </c>
      <c r="AA41" s="131">
        <f t="shared" si="4"/>
        <v>0</v>
      </c>
      <c r="AC41" s="85"/>
      <c r="AD41" s="86"/>
      <c r="AE41" s="86"/>
      <c r="AF41" s="85"/>
      <c r="AG41" s="86"/>
      <c r="AH41" s="86"/>
      <c r="AI41" s="85"/>
      <c r="AJ41" s="86"/>
    </row>
    <row r="42" spans="1:36" s="37" customFormat="1" ht="15" customHeight="1">
      <c r="A42" s="105">
        <v>14</v>
      </c>
      <c r="B42" s="35">
        <v>401</v>
      </c>
      <c r="C42" s="29" t="s">
        <v>74</v>
      </c>
      <c r="D42" s="8" t="s">
        <v>153</v>
      </c>
      <c r="E42" s="105">
        <v>30</v>
      </c>
      <c r="F42" s="10" t="s">
        <v>170</v>
      </c>
      <c r="G42" s="3">
        <v>36</v>
      </c>
      <c r="H42" s="3">
        <v>30</v>
      </c>
      <c r="I42" s="3">
        <v>411</v>
      </c>
      <c r="J42" s="3">
        <v>89</v>
      </c>
      <c r="K42" s="131">
        <f t="shared" si="0"/>
        <v>21.7</v>
      </c>
      <c r="L42" s="2">
        <v>16</v>
      </c>
      <c r="M42" s="3">
        <v>11</v>
      </c>
      <c r="N42" s="3">
        <v>198</v>
      </c>
      <c r="O42" s="3">
        <v>30</v>
      </c>
      <c r="P42" s="131">
        <f t="shared" si="1"/>
        <v>15.2</v>
      </c>
      <c r="Q42" s="2">
        <v>5</v>
      </c>
      <c r="R42" s="3">
        <v>2</v>
      </c>
      <c r="S42" s="3">
        <v>29</v>
      </c>
      <c r="T42" s="3">
        <v>2</v>
      </c>
      <c r="U42" s="131">
        <f t="shared" si="2"/>
        <v>6.9</v>
      </c>
      <c r="V42" s="84">
        <v>42</v>
      </c>
      <c r="W42" s="3">
        <v>1</v>
      </c>
      <c r="X42" s="153">
        <f t="shared" si="3"/>
        <v>2.4</v>
      </c>
      <c r="Y42" s="3">
        <v>34</v>
      </c>
      <c r="Z42" s="3">
        <v>1</v>
      </c>
      <c r="AA42" s="131">
        <f t="shared" si="4"/>
        <v>2.9</v>
      </c>
      <c r="AC42" s="85"/>
      <c r="AD42" s="86"/>
      <c r="AE42" s="86"/>
      <c r="AF42" s="85"/>
      <c r="AG42" s="86"/>
      <c r="AH42" s="86"/>
      <c r="AI42" s="85"/>
      <c r="AJ42" s="86"/>
    </row>
    <row r="43" spans="1:36" s="37" customFormat="1" ht="15" customHeight="1" thickBot="1">
      <c r="A43" s="105">
        <v>14</v>
      </c>
      <c r="B43" s="35">
        <v>402</v>
      </c>
      <c r="C43" s="29" t="s">
        <v>74</v>
      </c>
      <c r="D43" s="8" t="s">
        <v>156</v>
      </c>
      <c r="E43" s="105"/>
      <c r="F43" s="10"/>
      <c r="G43" s="3"/>
      <c r="H43" s="3"/>
      <c r="I43" s="3"/>
      <c r="J43" s="3"/>
      <c r="K43" s="131" t="str">
        <f t="shared" si="0"/>
        <v> </v>
      </c>
      <c r="L43" s="2">
        <v>14</v>
      </c>
      <c r="M43" s="3">
        <v>6</v>
      </c>
      <c r="N43" s="3">
        <v>133</v>
      </c>
      <c r="O43" s="3">
        <v>20</v>
      </c>
      <c r="P43" s="131">
        <f t="shared" si="1"/>
        <v>15</v>
      </c>
      <c r="Q43" s="2">
        <v>5</v>
      </c>
      <c r="R43" s="3">
        <v>1</v>
      </c>
      <c r="S43" s="3">
        <v>23</v>
      </c>
      <c r="T43" s="3">
        <v>2</v>
      </c>
      <c r="U43" s="131">
        <f t="shared" si="2"/>
        <v>8.7</v>
      </c>
      <c r="V43" s="84">
        <v>10</v>
      </c>
      <c r="W43" s="3">
        <v>0</v>
      </c>
      <c r="X43" s="153">
        <f t="shared" si="3"/>
        <v>0</v>
      </c>
      <c r="Y43" s="3">
        <v>10</v>
      </c>
      <c r="Z43" s="3">
        <v>0</v>
      </c>
      <c r="AA43" s="131">
        <f t="shared" si="4"/>
        <v>0</v>
      </c>
      <c r="AC43" s="85"/>
      <c r="AD43" s="86"/>
      <c r="AE43" s="86"/>
      <c r="AF43" s="85"/>
      <c r="AG43" s="86"/>
      <c r="AH43" s="86"/>
      <c r="AI43" s="85"/>
      <c r="AJ43" s="86"/>
    </row>
    <row r="44" spans="1:27" s="37" customFormat="1" ht="18" customHeight="1" thickBot="1">
      <c r="A44" s="111"/>
      <c r="B44" s="123"/>
      <c r="C44" s="101"/>
      <c r="D44" s="91" t="s">
        <v>13</v>
      </c>
      <c r="E44" s="137"/>
      <c r="F44" s="1"/>
      <c r="G44" s="140"/>
      <c r="H44" s="140"/>
      <c r="I44" s="140"/>
      <c r="J44" s="140"/>
      <c r="K44" s="147"/>
      <c r="L44" s="92">
        <f>SUM(L11:L43)</f>
        <v>917</v>
      </c>
      <c r="M44" s="92">
        <f>SUM(M11:M43)</f>
        <v>777</v>
      </c>
      <c r="N44" s="92">
        <f>SUM(N11:N43)</f>
        <v>12963</v>
      </c>
      <c r="O44" s="92">
        <f>SUM(O11:O43)</f>
        <v>3411</v>
      </c>
      <c r="P44" s="150">
        <f>IF(L44=" "," ",ROUND(O44/N44*100,1))</f>
        <v>26.3</v>
      </c>
      <c r="Q44" s="92">
        <f>SUM(Q11:Q43)</f>
        <v>175</v>
      </c>
      <c r="R44" s="92">
        <f>SUM(R11:R43)</f>
        <v>89</v>
      </c>
      <c r="S44" s="92">
        <f>SUM(S11:S43)</f>
        <v>1167</v>
      </c>
      <c r="T44" s="92">
        <f>SUM(T11:T43)</f>
        <v>128</v>
      </c>
      <c r="U44" s="150">
        <f>IF(Q44=""," ",ROUND(T44/S44*100,1))</f>
        <v>11</v>
      </c>
      <c r="V44" s="143"/>
      <c r="W44" s="140"/>
      <c r="X44" s="155"/>
      <c r="Y44" s="140"/>
      <c r="Z44" s="140"/>
      <c r="AA44" s="147"/>
    </row>
    <row r="45" spans="1:27" s="37" customFormat="1" ht="15" customHeight="1">
      <c r="A45" s="159">
        <v>14</v>
      </c>
      <c r="B45" s="133"/>
      <c r="C45" s="11" t="s">
        <v>74</v>
      </c>
      <c r="D45" s="12" t="s">
        <v>87</v>
      </c>
      <c r="E45" s="138"/>
      <c r="F45" s="93"/>
      <c r="G45" s="141"/>
      <c r="H45" s="141"/>
      <c r="I45" s="141"/>
      <c r="J45" s="141"/>
      <c r="K45" s="148"/>
      <c r="L45" s="94">
        <v>1</v>
      </c>
      <c r="M45" s="95">
        <v>1</v>
      </c>
      <c r="N45" s="95">
        <v>15</v>
      </c>
      <c r="O45" s="95">
        <v>2</v>
      </c>
      <c r="P45" s="151">
        <f>IF(L45=""," ",ROUND(O45/N45*100,1))</f>
        <v>13.3</v>
      </c>
      <c r="Q45" s="94"/>
      <c r="R45" s="95"/>
      <c r="S45" s="95"/>
      <c r="T45" s="95"/>
      <c r="U45" s="151" t="str">
        <f>IF(Q45=""," ",ROUND(T45/S45*100,1))</f>
        <v> </v>
      </c>
      <c r="V45" s="144"/>
      <c r="W45" s="141"/>
      <c r="X45" s="156"/>
      <c r="Y45" s="141"/>
      <c r="Z45" s="141"/>
      <c r="AA45" s="148"/>
    </row>
    <row r="46" spans="1:27" s="37" customFormat="1" ht="15" customHeight="1" thickBot="1">
      <c r="A46" s="114">
        <v>14</v>
      </c>
      <c r="B46" s="134"/>
      <c r="C46" s="13" t="s">
        <v>74</v>
      </c>
      <c r="D46" s="14" t="s">
        <v>117</v>
      </c>
      <c r="E46" s="139"/>
      <c r="F46" s="96"/>
      <c r="G46" s="142"/>
      <c r="H46" s="142"/>
      <c r="I46" s="142"/>
      <c r="J46" s="142"/>
      <c r="K46" s="149"/>
      <c r="L46" s="97">
        <v>1</v>
      </c>
      <c r="M46" s="98">
        <v>1</v>
      </c>
      <c r="N46" s="98">
        <v>10</v>
      </c>
      <c r="O46" s="98">
        <v>2</v>
      </c>
      <c r="P46" s="152">
        <f>IF(L46=""," ",ROUND(O46/N46*100,1))</f>
        <v>20</v>
      </c>
      <c r="Q46" s="97"/>
      <c r="R46" s="98"/>
      <c r="S46" s="98"/>
      <c r="T46" s="98"/>
      <c r="U46" s="152" t="str">
        <f>IF(Q46=""," ",ROUND(T46/S46*100,1))</f>
        <v> </v>
      </c>
      <c r="V46" s="145"/>
      <c r="W46" s="142"/>
      <c r="X46" s="157"/>
      <c r="Y46" s="142"/>
      <c r="Z46" s="142"/>
      <c r="AA46" s="149"/>
    </row>
    <row r="47" spans="1:27" s="37" customFormat="1" ht="18" customHeight="1" thickBot="1">
      <c r="A47" s="135"/>
      <c r="B47" s="136"/>
      <c r="C47" s="246" t="s">
        <v>12</v>
      </c>
      <c r="D47" s="250"/>
      <c r="E47" s="137"/>
      <c r="F47" s="1"/>
      <c r="G47" s="140"/>
      <c r="H47" s="140"/>
      <c r="I47" s="140"/>
      <c r="J47" s="140"/>
      <c r="K47" s="147"/>
      <c r="L47" s="92">
        <f>SUM(L45:L46)</f>
        <v>2</v>
      </c>
      <c r="M47" s="92">
        <f>SUM(M45:M46)</f>
        <v>2</v>
      </c>
      <c r="N47" s="92">
        <f>SUM(N45:N46)</f>
        <v>25</v>
      </c>
      <c r="O47" s="92">
        <f>SUM(O45:O46)</f>
        <v>4</v>
      </c>
      <c r="P47" s="150">
        <f>IF(L47=0,"",ROUND(O47/N47*100,1))</f>
        <v>16</v>
      </c>
      <c r="Q47" s="92">
        <f>SUM(Q45:Q46)</f>
        <v>0</v>
      </c>
      <c r="R47" s="92">
        <f>SUM(R45:R46)</f>
        <v>0</v>
      </c>
      <c r="S47" s="92">
        <f>SUM(S45:S46)</f>
        <v>0</v>
      </c>
      <c r="T47" s="92">
        <f>SUM(T45:T46)</f>
        <v>0</v>
      </c>
      <c r="U47" s="150" t="str">
        <f>IF(Q47=0," ",ROUND(T47/S47*100,1))</f>
        <v> </v>
      </c>
      <c r="V47" s="143"/>
      <c r="W47" s="140"/>
      <c r="X47" s="155"/>
      <c r="Y47" s="140"/>
      <c r="Z47" s="140"/>
      <c r="AA47" s="147"/>
    </row>
    <row r="48" spans="1:27" s="37" customFormat="1" ht="18" customHeight="1" thickBot="1">
      <c r="A48" s="135"/>
      <c r="B48" s="107"/>
      <c r="C48" s="246" t="s">
        <v>5</v>
      </c>
      <c r="D48" s="250"/>
      <c r="E48" s="137"/>
      <c r="F48" s="1"/>
      <c r="G48" s="99">
        <f>SUM(G11:G43)</f>
        <v>1574</v>
      </c>
      <c r="H48" s="99">
        <f>SUM(H11:H43)</f>
        <v>1320</v>
      </c>
      <c r="I48" s="99">
        <f>SUM(I11:I43)</f>
        <v>20134</v>
      </c>
      <c r="J48" s="99">
        <f>SUM(J11:J43)</f>
        <v>5690</v>
      </c>
      <c r="K48" s="150">
        <f>IF(G48=" "," ",ROUND(J48/I48*100,1))</f>
        <v>28.3</v>
      </c>
      <c r="L48" s="92">
        <f>L44+L47</f>
        <v>919</v>
      </c>
      <c r="M48" s="99">
        <f>M44+M47</f>
        <v>779</v>
      </c>
      <c r="N48" s="99">
        <f>N44+N47</f>
        <v>12988</v>
      </c>
      <c r="O48" s="99">
        <f>O44+O47</f>
        <v>3415</v>
      </c>
      <c r="P48" s="150">
        <f>IF(L48=""," ",ROUND(O48/N48*100,1))</f>
        <v>26.3</v>
      </c>
      <c r="Q48" s="92">
        <f>Q44+Q47</f>
        <v>175</v>
      </c>
      <c r="R48" s="99">
        <f>R44+R47</f>
        <v>89</v>
      </c>
      <c r="S48" s="99">
        <f>S44+S47</f>
        <v>1167</v>
      </c>
      <c r="T48" s="99">
        <f>T44+T47</f>
        <v>128</v>
      </c>
      <c r="U48" s="150">
        <f>IF(Q48=""," ",ROUND(T48/S48*100,1))</f>
        <v>11</v>
      </c>
      <c r="V48" s="100">
        <f>SUM(V11:V43)</f>
        <v>6247</v>
      </c>
      <c r="W48" s="99">
        <f>SUM(W11:W43)</f>
        <v>675</v>
      </c>
      <c r="X48" s="158">
        <f>IF(V48=""," ",ROUND(W48/V48*100,1))</f>
        <v>10.8</v>
      </c>
      <c r="Y48" s="92">
        <f>SUM(Y11:Y43)</f>
        <v>4929</v>
      </c>
      <c r="Z48" s="99">
        <f>SUM(Z11:Z43)</f>
        <v>412</v>
      </c>
      <c r="AA48" s="150">
        <f>IF(Y48=""," ",ROUND(Z48/Y48*100,1))</f>
        <v>8.4</v>
      </c>
    </row>
    <row r="49" s="37" customFormat="1" ht="11.25"/>
    <row r="50" spans="7:11" s="37" customFormat="1" ht="11.25">
      <c r="G50" s="103"/>
      <c r="H50" s="103"/>
      <c r="I50" s="103"/>
      <c r="J50" s="103"/>
      <c r="K50" s="102"/>
    </row>
    <row r="51" s="37" customFormat="1" ht="11.25"/>
    <row r="52" s="37" customFormat="1" ht="11.25"/>
    <row r="53" s="37" customFormat="1" ht="11.25"/>
    <row r="54" s="37" customFormat="1" ht="11.25"/>
    <row r="55" s="37" customFormat="1" ht="11.25"/>
    <row r="56" s="37" customFormat="1" ht="11.25"/>
    <row r="57" s="37" customFormat="1" ht="11.25"/>
    <row r="58" s="37" customFormat="1" ht="11.25"/>
    <row r="59" s="37" customFormat="1" ht="11.25"/>
    <row r="60" s="37" customFormat="1" ht="11.25"/>
    <row r="61" s="37" customFormat="1" ht="11.25"/>
    <row r="62" s="37" customFormat="1" ht="11.25"/>
    <row r="63" s="37" customFormat="1" ht="11.25"/>
    <row r="64" s="37" customFormat="1" ht="11.25"/>
    <row r="65" s="37" customFormat="1" ht="11.25"/>
    <row r="66" s="37" customFormat="1" ht="11.25"/>
    <row r="67" s="37" customFormat="1" ht="11.25"/>
    <row r="68" s="37" customFormat="1" ht="11.25"/>
    <row r="69" s="37" customFormat="1" ht="11.25"/>
    <row r="70" s="37" customFormat="1" ht="11.25"/>
    <row r="71" s="37" customFormat="1" ht="11.25"/>
    <row r="72" s="37" customFormat="1" ht="11.25"/>
    <row r="73" s="37" customFormat="1" ht="11.25"/>
    <row r="74" s="37" customFormat="1" ht="11.25"/>
    <row r="75" s="37" customFormat="1" ht="11.25"/>
    <row r="76" s="37" customFormat="1" ht="11.25"/>
    <row r="77" s="37" customFormat="1" ht="11.25"/>
    <row r="78" s="37" customFormat="1" ht="11.25"/>
    <row r="79" s="37" customFormat="1" ht="11.25"/>
    <row r="80" s="37" customFormat="1" ht="11.25"/>
    <row r="81" s="37" customFormat="1" ht="11.25"/>
    <row r="82" s="37" customFormat="1" ht="11.25"/>
    <row r="83" s="37" customFormat="1" ht="11.25"/>
    <row r="84" s="37" customFormat="1" ht="11.25"/>
    <row r="85" s="37" customFormat="1" ht="11.25"/>
    <row r="86" s="37" customFormat="1" ht="11.25"/>
    <row r="87" s="37" customFormat="1" ht="11.25"/>
    <row r="88" s="37" customFormat="1" ht="11.25"/>
    <row r="89" s="37" customFormat="1" ht="11.25"/>
    <row r="90" s="37" customFormat="1" ht="11.25"/>
    <row r="91" s="37" customFormat="1" ht="11.25"/>
    <row r="92" s="37" customFormat="1" ht="11.25"/>
    <row r="93" s="37" customFormat="1" ht="11.25"/>
    <row r="94" s="37" customFormat="1" ht="11.25"/>
    <row r="95" s="37" customFormat="1" ht="11.25"/>
    <row r="96" s="37" customFormat="1" ht="11.25"/>
    <row r="97" s="37" customFormat="1" ht="11.25"/>
    <row r="98" s="37" customFormat="1" ht="11.25"/>
    <row r="99" s="37" customFormat="1" ht="11.25"/>
    <row r="100" s="37" customFormat="1" ht="11.25"/>
    <row r="101" s="37" customFormat="1" ht="11.25"/>
    <row r="102" s="37" customFormat="1" ht="11.25"/>
    <row r="103" s="37" customFormat="1" ht="11.25"/>
    <row r="104" s="37" customFormat="1" ht="11.25"/>
    <row r="105" s="37" customFormat="1" ht="11.25"/>
    <row r="106" s="37" customFormat="1" ht="11.25"/>
    <row r="107" s="37" customFormat="1" ht="11.25"/>
    <row r="108" s="37" customFormat="1" ht="11.25"/>
    <row r="109" s="37" customFormat="1" ht="11.25"/>
    <row r="110" s="37" customFormat="1" ht="11.25"/>
    <row r="111" s="37" customFormat="1" ht="11.25"/>
    <row r="112" s="37" customFormat="1" ht="11.25"/>
    <row r="113" s="37" customFormat="1" ht="11.25"/>
    <row r="114" s="37" customFormat="1" ht="11.25"/>
    <row r="115" s="37" customFormat="1" ht="11.25"/>
    <row r="116" s="37" customFormat="1" ht="11.25"/>
    <row r="117" s="37" customFormat="1" ht="11.25"/>
  </sheetData>
  <sheetProtection/>
  <mergeCells count="36">
    <mergeCell ref="Q6:S6"/>
    <mergeCell ref="V6:X6"/>
    <mergeCell ref="E6:G6"/>
    <mergeCell ref="Q7:U7"/>
    <mergeCell ref="V7:AA7"/>
    <mergeCell ref="L6:N6"/>
    <mergeCell ref="L7:P7"/>
    <mergeCell ref="S8:S10"/>
    <mergeCell ref="AA9:AA10"/>
    <mergeCell ref="Y9:Y10"/>
    <mergeCell ref="Y8:AA8"/>
    <mergeCell ref="U8:U10"/>
    <mergeCell ref="X8:X10"/>
    <mergeCell ref="V8:V10"/>
    <mergeCell ref="Q8:Q10"/>
    <mergeCell ref="A7:A10"/>
    <mergeCell ref="C7:C10"/>
    <mergeCell ref="D7:D10"/>
    <mergeCell ref="B7:B10"/>
    <mergeCell ref="P8:P10"/>
    <mergeCell ref="N8:N10"/>
    <mergeCell ref="L8:L10"/>
    <mergeCell ref="C48:D48"/>
    <mergeCell ref="E7:K7"/>
    <mergeCell ref="I8:I10"/>
    <mergeCell ref="K8:K10"/>
    <mergeCell ref="E8:E10"/>
    <mergeCell ref="G8:G10"/>
    <mergeCell ref="F8:F10"/>
    <mergeCell ref="C47:D47"/>
    <mergeCell ref="X2:AA2"/>
    <mergeCell ref="E4:G4"/>
    <mergeCell ref="I4:K4"/>
    <mergeCell ref="M4:O4"/>
    <mergeCell ref="Q4:T4"/>
    <mergeCell ref="U3:AA5"/>
  </mergeCells>
  <conditionalFormatting sqref="M45:M46 T45:T46 R45:R46 O45:O46 Z11:Z43 M11:M43 O11:O43 R11:R43 T11:T43 W11:W43 J11:J43 H11:H43">
    <cfRule type="cellIs" priority="1" dxfId="0" operator="lessThanOrEqual" stopIfTrue="1">
      <formula>G11</formula>
    </cfRule>
    <cfRule type="cellIs" priority="2" dxfId="1" operator="greaterThan" stopIfTrue="1">
      <formula>G11</formula>
    </cfRule>
  </conditionalFormatting>
  <conditionalFormatting sqref="Y11:Y43">
    <cfRule type="cellIs" priority="3" dxfId="0" operator="lessThanOrEqual" stopIfTrue="1">
      <formula>V11</formula>
    </cfRule>
    <cfRule type="cellIs" priority="4" dxfId="1" operator="greaterThan" stopIfTrue="1">
      <formula>V11</formula>
    </cfRule>
  </conditionalFormatting>
  <conditionalFormatting sqref="I37">
    <cfRule type="cellIs" priority="5" dxfId="0" operator="lessThanOrEqual" stopIfTrue="1">
      <formula>H37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11" useFirstPageNumber="1" fitToHeight="0" horizontalDpi="600" verticalDpi="600" orientation="landscape" paperSize="9" scale="85" r:id="rId1"/>
  <ignoredErrors>
    <ignoredError sqref="U48 U44 K48" evalError="1"/>
    <ignoredError sqref="X48" evalError="1" formula="1"/>
    <ignoredError sqref="U47 P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2010-12-22T02:44:19Z</dcterms:created>
  <dcterms:modified xsi:type="dcterms:W3CDTF">2010-12-22T02:44:30Z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