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60" yWindow="65523" windowWidth="10499" windowHeight="12017" activeTab="0"/>
  </bookViews>
  <sheets>
    <sheet name="秋田県４－１" sheetId="1" r:id="rId1"/>
    <sheet name="秋田県４－２" sheetId="2" r:id="rId2"/>
    <sheet name="秋田県４－３" sheetId="3" r:id="rId3"/>
    <sheet name="秋田県４－４" sheetId="4" r:id="rId4"/>
  </sheets>
  <definedNames>
    <definedName name="_xlnm.Print_Area" localSheetId="3">'秋田県４－４'!$A$1:$AA$44</definedName>
    <definedName name="_xlnm.Print_Titles" localSheetId="0">'秋田県４－１'!$4:$6</definedName>
    <definedName name="_xlnm.Print_Titles" localSheetId="1">'秋田県４－２'!$4:$7</definedName>
    <definedName name="_xlnm.Print_Titles" localSheetId="2">'秋田県４－３'!$4:$6</definedName>
    <definedName name="_xlnm.Print_Titles" localSheetId="3">'秋田県４－４'!$7:$10</definedName>
  </definedNames>
  <calcPr fullCalcOnLoad="1"/>
</workbook>
</file>

<file path=xl/sharedStrings.xml><?xml version="1.0" encoding="utf-8"?>
<sst xmlns="http://schemas.openxmlformats.org/spreadsheetml/2006/main" count="513" uniqueCount="242">
  <si>
    <t>総委員数</t>
  </si>
  <si>
    <t>審議会等数</t>
  </si>
  <si>
    <t>公布日</t>
  </si>
  <si>
    <t>施行日</t>
  </si>
  <si>
    <t>合　　　計</t>
  </si>
  <si>
    <t>宣言の形態</t>
  </si>
  <si>
    <t>有</t>
  </si>
  <si>
    <t>無</t>
  </si>
  <si>
    <t>有</t>
  </si>
  <si>
    <t>管理職総数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</si>
  <si>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</si>
  <si>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</si>
  <si>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</si>
  <si>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</si>
  <si>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</si>
  <si>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</si>
  <si>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</si>
  <si>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調査時点コード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</si>
  <si>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</si>
  <si>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</si>
  <si>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</si>
  <si>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</si>
  <si>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</si>
  <si>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</si>
  <si>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</si>
  <si>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</si>
  <si>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</si>
  <si>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</si>
  <si>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</si>
  <si>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</si>
  <si>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</si>
  <si>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</si>
  <si>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調査票４－４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</si>
  <si>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</si>
  <si>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</si>
  <si>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</si>
  <si>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 xml:space="preserve">目標年度
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</si>
  <si>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</si>
  <si>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</si>
  <si>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</si>
  <si>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</si>
  <si>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</si>
  <si>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</si>
  <si>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</si>
  <si>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</si>
  <si>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</si>
  <si>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</si>
  <si>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</si>
  <si>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</si>
  <si>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</si>
  <si>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</si>
  <si>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</si>
  <si>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</si>
  <si>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管　理　・　運　営　主　体</t>
  </si>
  <si>
    <t>ＦＡＸ番号</t>
  </si>
  <si>
    <t>庁内連絡会議の有無</t>
  </si>
  <si>
    <t>市(区)町村コード</t>
  </si>
  <si>
    <t>その他：平成　　年　  月　  日</t>
  </si>
  <si>
    <t>直　営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</si>
  <si>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</si>
  <si>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</si>
  <si>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</si>
  <si>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</si>
  <si>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</si>
  <si>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</si>
  <si>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</si>
  <si>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</si>
  <si>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</si>
  <si>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</si>
  <si>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</si>
  <si>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</si>
  <si>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</si>
  <si>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</si>
  <si>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</si>
  <si>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</si>
  <si>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</si>
  <si>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</si>
  <si>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</si>
  <si>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</si>
  <si>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</si>
  <si>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</si>
  <si>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</si>
  <si>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</si>
  <si>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</si>
  <si>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秋田県</t>
  </si>
  <si>
    <t>総務課</t>
  </si>
  <si>
    <t>企画振興課</t>
  </si>
  <si>
    <t>教育委員会</t>
  </si>
  <si>
    <t>住民生活課</t>
  </si>
  <si>
    <t>北秋田市男女共同参画計画</t>
  </si>
  <si>
    <t>ハートフルプラザ・北秋田</t>
  </si>
  <si>
    <t>018-3311</t>
  </si>
  <si>
    <t>北秋田市男女共同参画活動拠点施設</t>
  </si>
  <si>
    <t>○</t>
  </si>
  <si>
    <t>男女共同参画かたがみ宣言</t>
  </si>
  <si>
    <t>大仙市男女共同参画都市宣言</t>
  </si>
  <si>
    <t>羽後町女性議会宣言</t>
  </si>
  <si>
    <t>鹿角市男女共同参画計画</t>
  </si>
  <si>
    <t>男女共同参画拠点施設</t>
  </si>
  <si>
    <t>ガンバルーム</t>
  </si>
  <si>
    <t>018-5201</t>
  </si>
  <si>
    <t>仙北市男女共同参画計画</t>
  </si>
  <si>
    <t>仙北市男女共同参画拠点施設</t>
  </si>
  <si>
    <t>014-0368</t>
  </si>
  <si>
    <t>由利本荘市男女共同参画推進条例</t>
  </si>
  <si>
    <t>男女共同参画計画
ひとと人と響きあうまちづくりをめざして</t>
  </si>
  <si>
    <t>由利本荘市男女共同参画推進活動室</t>
  </si>
  <si>
    <t>015-0001</t>
  </si>
  <si>
    <t>由利本荘市男女共同参画都市宣言</t>
  </si>
  <si>
    <t>井川町男女共同参画計画</t>
  </si>
  <si>
    <t>三種町男女共同参画計画</t>
  </si>
  <si>
    <t>美郷町男女共同参画「みさと計画」</t>
  </si>
  <si>
    <t>横手市男女共同参画行動計画</t>
  </si>
  <si>
    <t>横手市男女共同都市宣言</t>
  </si>
  <si>
    <t>大仙市男女共同参画推進条例</t>
  </si>
  <si>
    <t>大仙市男女共同参画活動拠点コーナー</t>
  </si>
  <si>
    <t>014-0063</t>
  </si>
  <si>
    <t>小坂町男女共同参画計画</t>
  </si>
  <si>
    <t>上小阿仁村男女共同参画計画書</t>
  </si>
  <si>
    <t>藤里町男女共同参画社会づくり基本計画</t>
  </si>
  <si>
    <t>湯沢市男女共同参画計画</t>
  </si>
  <si>
    <t>湯沢市男女共同参画センター</t>
  </si>
  <si>
    <t>はあとぴあ</t>
  </si>
  <si>
    <t>012-0826</t>
  </si>
  <si>
    <t>男鹿市男女共同参画計画</t>
  </si>
  <si>
    <t>男鹿市男女共同参画推進活動室</t>
  </si>
  <si>
    <t>010-0502</t>
  </si>
  <si>
    <t>にかほ市男女共同参画計画</t>
  </si>
  <si>
    <t>東成瀬村男女共同参画計画</t>
  </si>
  <si>
    <t>能代市男女共同参画計画</t>
  </si>
  <si>
    <t>能代市男女共同参画支援コーナー</t>
  </si>
  <si>
    <t>016-0842</t>
  </si>
  <si>
    <t>大潟村男女共同参画社会行動計画</t>
  </si>
  <si>
    <t>大仙市男女共同参画プラン</t>
  </si>
  <si>
    <t>ちゃっこ</t>
  </si>
  <si>
    <t>八峰町男女共同参画基本計画</t>
  </si>
  <si>
    <t>由利本荘市</t>
  </si>
  <si>
    <t>大仙市</t>
  </si>
  <si>
    <t>秋田県</t>
  </si>
  <si>
    <t>うち</t>
  </si>
  <si>
    <t>潟上市男女共同参画推進条例
～ハートフルかたがみ条例</t>
  </si>
  <si>
    <t>男女共同参画に関する計画
（平成22年4月1日現在で有効なもの）</t>
  </si>
  <si>
    <t>都道府県名</t>
  </si>
  <si>
    <t>男　女　共　同　参　画　・　女　性　の　た　め　の　総　合　的　な　施　設　　(平　成　22　年　４　月　１　日　現　在　で　開　設　済　の　施　設)</t>
  </si>
  <si>
    <t>男女共同参画関係施策についての苦情の処理を行う体制の有無</t>
  </si>
  <si>
    <t>　　等数
女性委員</t>
  </si>
  <si>
    <t>委員会等数</t>
  </si>
  <si>
    <t>うち一般行政職</t>
  </si>
  <si>
    <t>調査時点コード</t>
  </si>
  <si>
    <t>大館市男女共同参画社会推進計画</t>
  </si>
  <si>
    <t>ウィズ</t>
  </si>
  <si>
    <t>潟上市男女共同参画センター</t>
  </si>
  <si>
    <t>大潟村男女共同参画拠点施設</t>
  </si>
  <si>
    <t>010-0443</t>
  </si>
  <si>
    <t>018-1401</t>
  </si>
  <si>
    <t>女
性
比
率 
（％）</t>
  </si>
  <si>
    <t>市（区）町村コード</t>
  </si>
  <si>
    <t>都道府県名</t>
  </si>
  <si>
    <t>市(区)町村名</t>
  </si>
  <si>
    <t>ホームページ</t>
  </si>
  <si>
    <t>指定管理者</t>
  </si>
  <si>
    <t>宣　　言　　名　　称</t>
  </si>
  <si>
    <t>市　（区）　長</t>
  </si>
  <si>
    <t>女
性
比
率 
（％）</t>
  </si>
  <si>
    <t>目
標
値
（％）</t>
  </si>
  <si>
    <t>女
性
比
率
（％）</t>
  </si>
  <si>
    <t xml:space="preserve">うち
　女理
　性職
　管数
</t>
  </si>
  <si>
    <t>平成23年度</t>
  </si>
  <si>
    <t>平成29年度</t>
  </si>
  <si>
    <t>平成22年度</t>
  </si>
  <si>
    <t>平成26年度</t>
  </si>
  <si>
    <t>平成27年度</t>
  </si>
  <si>
    <t>平成25年度</t>
  </si>
  <si>
    <t>平成24年度</t>
  </si>
  <si>
    <t>第3次秋田市男女共生社会への市民行動計画－パートナーシッププラン</t>
  </si>
  <si>
    <t>男女共同参画推進計画
～ハートフルプランかたがみ2006</t>
  </si>
  <si>
    <t>第2次羽後町男女共同参画社会行動計画</t>
  </si>
  <si>
    <t>潟上市昭和大久保字元木田152</t>
  </si>
  <si>
    <t>平成19年度～平成24年度</t>
  </si>
  <si>
    <t>平成20年度～平成29年度</t>
  </si>
  <si>
    <t>平成18年度～平成22年度</t>
  </si>
  <si>
    <t>平成17年度～平成22年度</t>
  </si>
  <si>
    <t>平成19年度～平成23年度</t>
  </si>
  <si>
    <t>平成15年度～平成22年度</t>
  </si>
  <si>
    <t>平成17年度～平成26年度</t>
  </si>
  <si>
    <t>平成18年度～平成27年度</t>
  </si>
  <si>
    <t>平成19年度～平成28年度</t>
  </si>
  <si>
    <t>平成16年度～平成25年度</t>
  </si>
  <si>
    <t>平成22年度～平成26年度</t>
  </si>
  <si>
    <t>平成21年度～平成25年度</t>
  </si>
  <si>
    <t>平成16年度～平成26年度</t>
  </si>
  <si>
    <t>施設管理</t>
  </si>
  <si>
    <t>事業運営</t>
  </si>
  <si>
    <t>そ　の　他</t>
  </si>
  <si>
    <t>企画調整課</t>
  </si>
  <si>
    <t>市民活力推進課</t>
  </si>
  <si>
    <t>男女共同参画・少子化対策室</t>
  </si>
  <si>
    <t>企画情報課</t>
  </si>
  <si>
    <t>企画振興課</t>
  </si>
  <si>
    <t>能代市追分町4－26</t>
  </si>
  <si>
    <t>男鹿市船川港比詰字大沢田44－4</t>
  </si>
  <si>
    <t>湯沢市柳町二丁目1番39号</t>
  </si>
  <si>
    <t>(0185)
52-0355</t>
  </si>
  <si>
    <t>(0183)
72-5750</t>
  </si>
  <si>
    <t>(0184)
24-4344</t>
  </si>
  <si>
    <t>(0184)
24-2714</t>
  </si>
  <si>
    <t>(018)
877-7745</t>
  </si>
  <si>
    <t>(0187)
63-5572</t>
  </si>
  <si>
    <t>(0186)
63-2321</t>
  </si>
  <si>
    <t>(0186)
63-2322</t>
  </si>
  <si>
    <t>(0185)
45-2611</t>
  </si>
  <si>
    <t>(0185)
45-2661</t>
  </si>
  <si>
    <t>能代市</t>
  </si>
  <si>
    <t>井川町</t>
  </si>
  <si>
    <t>にかほ市</t>
  </si>
  <si>
    <t>由利本荘市</t>
  </si>
  <si>
    <t>大仙市</t>
  </si>
  <si>
    <t>湯沢市</t>
  </si>
  <si>
    <t>男女共同参画・市民協働推進室</t>
  </si>
  <si>
    <t>企画調整課</t>
  </si>
  <si>
    <t>企画政策課</t>
  </si>
  <si>
    <t>共動推進課</t>
  </si>
  <si>
    <t>企画調整課</t>
  </si>
  <si>
    <t>企画政策課</t>
  </si>
  <si>
    <t>男女共同参画・交流推進課</t>
  </si>
  <si>
    <t>生活課</t>
  </si>
  <si>
    <t>把握していない</t>
  </si>
  <si>
    <t>－</t>
  </si>
  <si>
    <t>鹿角市花輪字柳田36番地
花輪市民センター内</t>
  </si>
  <si>
    <t>由利本荘市上大野16
由利本荘市市民交流学習センター内</t>
  </si>
  <si>
    <t>北秋田市材木町2－2
北秋田市交流センター内</t>
  </si>
  <si>
    <t>南秋田郡大潟村字中央1番地21  中央公民館内</t>
  </si>
  <si>
    <t>大仙市大曲日の出町一丁目23－3 
サンクエスト大曲内</t>
  </si>
  <si>
    <t>仙北市角館町中菅沢77－30　角館交流センター内</t>
  </si>
  <si>
    <t>男女共同参画に関する条例（可決済のもの）</t>
  </si>
  <si>
    <t>男 女 共 同 参 画 に 関 す る 宣 言（注１）</t>
  </si>
  <si>
    <t>国との共催
　　　(注２)</t>
  </si>
  <si>
    <t>うち</t>
  </si>
  <si>
    <t>うち</t>
  </si>
  <si>
    <t>　（区）長数
女性副市</t>
  </si>
  <si>
    <t>女性副町村長数　　</t>
  </si>
  <si>
    <t>女性自治会長数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</si>
</sst>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  <numFmt numFmtId="191" formatCode="0.0%"/>
    <numFmt numFmtId="192" formatCode="#,##0.0;[Red]\-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9.5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 style="medium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 diagonalUp="1">
      <left>
        <color indexed="63"/>
      </left>
      <right style="thin"/>
      <top style="medium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 style="thin"/>
      <right style="medium"/>
      <top style="medium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33" borderId="22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188" fontId="2" fillId="0" borderId="23" xfId="0" applyNumberFormat="1" applyFont="1" applyFill="1" applyBorder="1" applyAlignment="1">
      <alignment vertical="center"/>
    </xf>
    <xf numFmtId="0" fontId="2" fillId="33" borderId="2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26" xfId="0" applyFont="1" applyFill="1" applyBorder="1" applyAlignment="1">
      <alignment vertical="center" wrapText="1"/>
    </xf>
    <xf numFmtId="0" fontId="2" fillId="33" borderId="25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24" xfId="61" applyFont="1" applyFill="1" applyBorder="1" applyAlignment="1">
      <alignment vertical="center"/>
      <protection/>
    </xf>
    <xf numFmtId="0" fontId="2" fillId="33" borderId="22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87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87" fontId="2" fillId="0" borderId="0" xfId="0" applyNumberFormat="1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57" fontId="2" fillId="33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188" fontId="2" fillId="0" borderId="1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25" xfId="0" applyFont="1" applyFill="1" applyBorder="1" applyAlignment="1">
      <alignment vertical="center"/>
    </xf>
    <xf numFmtId="57" fontId="2" fillId="0" borderId="2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33" borderId="29" xfId="0" applyFont="1" applyFill="1" applyBorder="1" applyAlignment="1">
      <alignment horizontal="center" vertical="center" wrapText="1"/>
    </xf>
    <xf numFmtId="57" fontId="2" fillId="33" borderId="14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distributed" textRotation="255"/>
    </xf>
    <xf numFmtId="0" fontId="4" fillId="0" borderId="31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center" vertical="top" textRotation="255" wrapText="1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2" fillId="33" borderId="14" xfId="61" applyFont="1" applyFill="1" applyBorder="1" applyAlignment="1">
      <alignment horizontal="center" vertical="center"/>
      <protection/>
    </xf>
    <xf numFmtId="188" fontId="2" fillId="0" borderId="0" xfId="0" applyNumberFormat="1" applyFont="1" applyAlignment="1">
      <alignment/>
    </xf>
    <xf numFmtId="0" fontId="13" fillId="0" borderId="34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187" fontId="0" fillId="0" borderId="2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2" fillId="0" borderId="30" xfId="0" applyFont="1" applyFill="1" applyBorder="1" applyAlignment="1">
      <alignment wrapText="1"/>
    </xf>
    <xf numFmtId="0" fontId="2" fillId="0" borderId="19" xfId="0" applyFont="1" applyFill="1" applyBorder="1" applyAlignment="1">
      <alignment vertical="top"/>
    </xf>
    <xf numFmtId="0" fontId="2" fillId="0" borderId="3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top" textRotation="255" wrapText="1"/>
    </xf>
    <xf numFmtId="0" fontId="2" fillId="0" borderId="14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188" fontId="2" fillId="0" borderId="37" xfId="0" applyNumberFormat="1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188" fontId="2" fillId="0" borderId="39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24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33" borderId="42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42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vertical="center"/>
    </xf>
    <xf numFmtId="0" fontId="0" fillId="33" borderId="42" xfId="0" applyNumberFormat="1" applyFont="1" applyFill="1" applyBorder="1" applyAlignment="1">
      <alignment vertical="center"/>
    </xf>
    <xf numFmtId="0" fontId="2" fillId="33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33" borderId="43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right" vertical="center"/>
    </xf>
    <xf numFmtId="0" fontId="2" fillId="0" borderId="21" xfId="0" applyNumberFormat="1" applyFont="1" applyBorder="1" applyAlignment="1">
      <alignment horizontal="right" vertical="center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 vertical="center"/>
    </xf>
    <xf numFmtId="0" fontId="2" fillId="33" borderId="46" xfId="0" applyNumberFormat="1" applyFont="1" applyFill="1" applyBorder="1" applyAlignment="1">
      <alignment horizontal="center" vertical="center"/>
    </xf>
    <xf numFmtId="0" fontId="2" fillId="33" borderId="47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38" fontId="2" fillId="0" borderId="24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38" fontId="2" fillId="0" borderId="44" xfId="49" applyFont="1" applyFill="1" applyBorder="1" applyAlignment="1">
      <alignment vertical="center"/>
    </xf>
    <xf numFmtId="38" fontId="2" fillId="0" borderId="48" xfId="49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38" fontId="2" fillId="0" borderId="49" xfId="49" applyFont="1" applyFill="1" applyBorder="1" applyAlignment="1">
      <alignment vertical="center"/>
    </xf>
    <xf numFmtId="38" fontId="2" fillId="0" borderId="50" xfId="49" applyFont="1" applyFill="1" applyBorder="1" applyAlignment="1">
      <alignment vertical="center"/>
    </xf>
    <xf numFmtId="192" fontId="2" fillId="0" borderId="14" xfId="49" applyNumberFormat="1" applyFont="1" applyFill="1" applyBorder="1" applyAlignment="1">
      <alignment vertical="center"/>
    </xf>
    <xf numFmtId="192" fontId="2" fillId="0" borderId="44" xfId="49" applyNumberFormat="1" applyFont="1" applyFill="1" applyBorder="1" applyAlignment="1">
      <alignment vertical="center"/>
    </xf>
    <xf numFmtId="192" fontId="2" fillId="0" borderId="10" xfId="49" applyNumberFormat="1" applyFont="1" applyFill="1" applyBorder="1" applyAlignment="1">
      <alignment vertical="center"/>
    </xf>
    <xf numFmtId="192" fontId="2" fillId="0" borderId="21" xfId="49" applyNumberFormat="1" applyFont="1" applyFill="1" applyBorder="1" applyAlignment="1">
      <alignment vertical="center"/>
    </xf>
    <xf numFmtId="38" fontId="2" fillId="0" borderId="30" xfId="49" applyFont="1" applyFill="1" applyBorder="1" applyAlignment="1">
      <alignment vertical="center"/>
    </xf>
    <xf numFmtId="38" fontId="2" fillId="0" borderId="23" xfId="49" applyFont="1" applyFill="1" applyBorder="1" applyAlignment="1">
      <alignment vertical="center"/>
    </xf>
    <xf numFmtId="38" fontId="2" fillId="0" borderId="37" xfId="49" applyFont="1" applyFill="1" applyBorder="1" applyAlignment="1">
      <alignment vertical="center"/>
    </xf>
    <xf numFmtId="38" fontId="2" fillId="0" borderId="39" xfId="49" applyFont="1" applyFill="1" applyBorder="1" applyAlignment="1">
      <alignment vertical="center"/>
    </xf>
    <xf numFmtId="38" fontId="2" fillId="0" borderId="32" xfId="49" applyFont="1" applyFill="1" applyBorder="1" applyAlignment="1">
      <alignment vertical="center"/>
    </xf>
    <xf numFmtId="38" fontId="2" fillId="0" borderId="51" xfId="49" applyFont="1" applyFill="1" applyBorder="1" applyAlignment="1">
      <alignment vertical="center"/>
    </xf>
    <xf numFmtId="38" fontId="2" fillId="0" borderId="22" xfId="49" applyFont="1" applyFill="1" applyBorder="1" applyAlignment="1">
      <alignment vertical="center"/>
    </xf>
    <xf numFmtId="38" fontId="2" fillId="0" borderId="52" xfId="49" applyFont="1" applyFill="1" applyBorder="1" applyAlignment="1">
      <alignment vertical="center"/>
    </xf>
    <xf numFmtId="38" fontId="2" fillId="0" borderId="53" xfId="49" applyFont="1" applyFill="1" applyBorder="1" applyAlignment="1">
      <alignment vertical="center"/>
    </xf>
    <xf numFmtId="38" fontId="2" fillId="0" borderId="54" xfId="49" applyFont="1" applyFill="1" applyBorder="1" applyAlignment="1">
      <alignment vertical="center"/>
    </xf>
    <xf numFmtId="38" fontId="2" fillId="0" borderId="0" xfId="49" applyFont="1" applyFill="1" applyAlignment="1">
      <alignment vertical="center"/>
    </xf>
    <xf numFmtId="192" fontId="2" fillId="0" borderId="42" xfId="49" applyNumberFormat="1" applyFont="1" applyFill="1" applyBorder="1" applyAlignment="1">
      <alignment vertical="center"/>
    </xf>
    <xf numFmtId="192" fontId="2" fillId="0" borderId="55" xfId="49" applyNumberFormat="1" applyFont="1" applyFill="1" applyBorder="1" applyAlignment="1">
      <alignment vertical="center"/>
    </xf>
    <xf numFmtId="192" fontId="2" fillId="0" borderId="56" xfId="49" applyNumberFormat="1" applyFont="1" applyFill="1" applyBorder="1" applyAlignment="1">
      <alignment vertical="center"/>
    </xf>
    <xf numFmtId="192" fontId="2" fillId="0" borderId="34" xfId="49" applyNumberFormat="1" applyFont="1" applyFill="1" applyBorder="1" applyAlignment="1">
      <alignment vertical="center"/>
    </xf>
    <xf numFmtId="192" fontId="2" fillId="0" borderId="15" xfId="49" applyNumberFormat="1" applyFont="1" applyFill="1" applyBorder="1" applyAlignment="1">
      <alignment vertical="center"/>
    </xf>
    <xf numFmtId="192" fontId="2" fillId="0" borderId="43" xfId="49" applyNumberFormat="1" applyFont="1" applyFill="1" applyBorder="1" applyAlignment="1">
      <alignment vertical="center"/>
    </xf>
    <xf numFmtId="192" fontId="2" fillId="0" borderId="57" xfId="49" applyNumberFormat="1" applyFont="1" applyFill="1" applyBorder="1" applyAlignment="1">
      <alignment vertical="center"/>
    </xf>
    <xf numFmtId="192" fontId="2" fillId="0" borderId="58" xfId="49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0" fontId="2" fillId="0" borderId="59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2" fillId="33" borderId="60" xfId="0" applyFont="1" applyFill="1" applyBorder="1" applyAlignment="1">
      <alignment vertical="center" wrapText="1"/>
    </xf>
    <xf numFmtId="0" fontId="2" fillId="33" borderId="59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61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0" borderId="62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/>
    </xf>
    <xf numFmtId="0" fontId="2" fillId="0" borderId="63" xfId="0" applyFont="1" applyBorder="1" applyAlignment="1">
      <alignment horizontal="center" vertical="distributed" textRotation="255"/>
    </xf>
    <xf numFmtId="0" fontId="2" fillId="33" borderId="62" xfId="0" applyFont="1" applyFill="1" applyBorder="1" applyAlignment="1">
      <alignment horizontal="center" vertical="distributed" textRotation="255" shrinkToFit="1"/>
    </xf>
    <xf numFmtId="0" fontId="2" fillId="33" borderId="11" xfId="0" applyFont="1" applyFill="1" applyBorder="1" applyAlignment="1">
      <alignment horizontal="center" vertical="distributed" textRotation="255" shrinkToFit="1"/>
    </xf>
    <xf numFmtId="0" fontId="2" fillId="33" borderId="63" xfId="0" applyFont="1" applyFill="1" applyBorder="1" applyAlignment="1">
      <alignment horizontal="center" vertical="distributed" textRotation="255" shrinkToFit="1"/>
    </xf>
    <xf numFmtId="0" fontId="2" fillId="33" borderId="64" xfId="0" applyFont="1" applyFill="1" applyBorder="1" applyAlignment="1">
      <alignment horizontal="center" vertical="distributed" textRotation="255" shrinkToFit="1"/>
    </xf>
    <xf numFmtId="0" fontId="2" fillId="33" borderId="65" xfId="0" applyFont="1" applyFill="1" applyBorder="1" applyAlignment="1">
      <alignment horizontal="center" vertical="distributed" textRotation="255" shrinkToFit="1"/>
    </xf>
    <xf numFmtId="0" fontId="2" fillId="33" borderId="29" xfId="0" applyFont="1" applyFill="1" applyBorder="1" applyAlignment="1">
      <alignment horizontal="center" vertical="distributed" textRotation="255" shrinkToFit="1"/>
    </xf>
    <xf numFmtId="0" fontId="2" fillId="0" borderId="64" xfId="0" applyFont="1" applyBorder="1" applyAlignment="1">
      <alignment horizontal="center" vertical="center" textRotation="255" shrinkToFit="1"/>
    </xf>
    <xf numFmtId="0" fontId="2" fillId="0" borderId="65" xfId="0" applyFont="1" applyBorder="1" applyAlignment="1">
      <alignment horizontal="center" vertical="center" textRotation="255" shrinkToFit="1"/>
    </xf>
    <xf numFmtId="0" fontId="2" fillId="0" borderId="29" xfId="0" applyFont="1" applyBorder="1" applyAlignment="1">
      <alignment horizontal="center" vertical="center" textRotation="255" shrinkToFit="1"/>
    </xf>
    <xf numFmtId="0" fontId="2" fillId="33" borderId="6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distributed" textRotation="255"/>
    </xf>
    <xf numFmtId="0" fontId="0" fillId="0" borderId="65" xfId="0" applyBorder="1" applyAlignment="1">
      <alignment horizontal="center" vertical="distributed" textRotation="255"/>
    </xf>
    <xf numFmtId="0" fontId="0" fillId="0" borderId="29" xfId="0" applyBorder="1" applyAlignment="1">
      <alignment horizontal="center" vertical="distributed" textRotation="255"/>
    </xf>
    <xf numFmtId="0" fontId="2" fillId="33" borderId="62" xfId="0" applyFont="1" applyFill="1" applyBorder="1" applyAlignment="1">
      <alignment horizontal="center" vertical="center" textRotation="255" shrinkToFit="1"/>
    </xf>
    <xf numFmtId="0" fontId="2" fillId="33" borderId="11" xfId="0" applyFont="1" applyFill="1" applyBorder="1" applyAlignment="1">
      <alignment horizontal="center" vertical="center" textRotation="255" shrinkToFit="1"/>
    </xf>
    <xf numFmtId="0" fontId="2" fillId="33" borderId="63" xfId="0" applyFont="1" applyFill="1" applyBorder="1" applyAlignment="1">
      <alignment horizontal="center" vertical="center" textRotation="255" shrinkToFi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distributed" textRotation="255"/>
    </xf>
    <xf numFmtId="0" fontId="2" fillId="33" borderId="31" xfId="0" applyFont="1" applyFill="1" applyBorder="1" applyAlignment="1">
      <alignment horizontal="center" vertical="distributed" textRotation="255"/>
    </xf>
    <xf numFmtId="0" fontId="2" fillId="33" borderId="12" xfId="0" applyFont="1" applyFill="1" applyBorder="1" applyAlignment="1">
      <alignment horizontal="center" vertical="distributed" textRotation="255"/>
    </xf>
    <xf numFmtId="0" fontId="5" fillId="0" borderId="40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2" fillId="33" borderId="68" xfId="0" applyFont="1" applyFill="1" applyBorder="1" applyAlignment="1">
      <alignment horizontal="center" vertical="center" wrapText="1"/>
    </xf>
    <xf numFmtId="0" fontId="2" fillId="33" borderId="69" xfId="0" applyFont="1" applyFill="1" applyBorder="1" applyAlignment="1">
      <alignment horizontal="center" vertical="center" wrapText="1"/>
    </xf>
    <xf numFmtId="0" fontId="2" fillId="33" borderId="7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33" borderId="7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distributed" textRotation="255"/>
    </xf>
    <xf numFmtId="0" fontId="2" fillId="33" borderId="11" xfId="0" applyFont="1" applyFill="1" applyBorder="1" applyAlignment="1">
      <alignment horizontal="center" vertical="distributed" textRotation="255"/>
    </xf>
    <xf numFmtId="0" fontId="2" fillId="33" borderId="63" xfId="0" applyFont="1" applyFill="1" applyBorder="1" applyAlignment="1">
      <alignment horizontal="center" vertical="distributed" textRotation="255"/>
    </xf>
    <xf numFmtId="0" fontId="2" fillId="33" borderId="65" xfId="0" applyFont="1" applyFill="1" applyBorder="1" applyAlignment="1">
      <alignment horizontal="center" vertical="distributed" textRotation="255"/>
    </xf>
    <xf numFmtId="0" fontId="2" fillId="33" borderId="29" xfId="0" applyFont="1" applyFill="1" applyBorder="1" applyAlignment="1">
      <alignment horizontal="center" vertical="distributed" textRotation="255"/>
    </xf>
    <xf numFmtId="0" fontId="4" fillId="33" borderId="72" xfId="0" applyFont="1" applyFill="1" applyBorder="1" applyAlignment="1">
      <alignment horizontal="center" vertical="center" wrapText="1"/>
    </xf>
    <xf numFmtId="0" fontId="4" fillId="33" borderId="73" xfId="0" applyFont="1" applyFill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0" borderId="74" xfId="0" applyFont="1" applyBorder="1" applyAlignment="1">
      <alignment vertical="distributed" textRotation="255" wrapText="1"/>
    </xf>
    <xf numFmtId="0" fontId="4" fillId="0" borderId="29" xfId="0" applyFont="1" applyBorder="1" applyAlignment="1">
      <alignment vertical="distributed" textRotation="255"/>
    </xf>
    <xf numFmtId="0" fontId="2" fillId="33" borderId="75" xfId="0" applyFont="1" applyFill="1" applyBorder="1" applyAlignment="1">
      <alignment horizontal="center" vertical="distributed" textRotation="255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distributed" textRotation="255"/>
    </xf>
    <xf numFmtId="0" fontId="4" fillId="0" borderId="12" xfId="0" applyFont="1" applyBorder="1" applyAlignment="1">
      <alignment horizontal="center" vertical="distributed" textRotation="255"/>
    </xf>
    <xf numFmtId="188" fontId="2" fillId="0" borderId="15" xfId="49" applyNumberFormat="1" applyFont="1" applyFill="1" applyBorder="1" applyAlignment="1">
      <alignment horizontal="center" vertical="center"/>
    </xf>
    <xf numFmtId="188" fontId="2" fillId="0" borderId="48" xfId="49" applyNumberFormat="1" applyFont="1" applyFill="1" applyBorder="1" applyAlignment="1">
      <alignment horizontal="center" vertical="center"/>
    </xf>
    <xf numFmtId="188" fontId="2" fillId="0" borderId="71" xfId="49" applyNumberFormat="1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distributed" textRotation="255"/>
    </xf>
    <xf numFmtId="0" fontId="2" fillId="33" borderId="12" xfId="0" applyFont="1" applyFill="1" applyBorder="1" applyAlignment="1">
      <alignment horizontal="center" vertical="distributed" textRotation="255"/>
    </xf>
    <xf numFmtId="0" fontId="2" fillId="33" borderId="19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76" xfId="0" applyFont="1" applyFill="1" applyBorder="1" applyAlignment="1">
      <alignment horizontal="center" vertical="distributed" textRotation="255"/>
    </xf>
    <xf numFmtId="0" fontId="2" fillId="33" borderId="77" xfId="0" applyFont="1" applyFill="1" applyBorder="1" applyAlignment="1">
      <alignment horizontal="center" vertical="distributed" textRotation="255"/>
    </xf>
    <xf numFmtId="0" fontId="2" fillId="33" borderId="68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distributed" textRotation="255"/>
    </xf>
    <xf numFmtId="58" fontId="14" fillId="0" borderId="21" xfId="0" applyNumberFormat="1" applyFont="1" applyFill="1" applyBorder="1" applyAlignment="1">
      <alignment horizontal="center" vertical="center"/>
    </xf>
    <xf numFmtId="58" fontId="14" fillId="0" borderId="45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distributed" vertical="distributed" textRotation="255"/>
    </xf>
    <xf numFmtId="0" fontId="2" fillId="0" borderId="11" xfId="0" applyFont="1" applyFill="1" applyBorder="1" applyAlignment="1">
      <alignment horizontal="distributed" vertical="distributed" textRotation="255"/>
    </xf>
    <xf numFmtId="0" fontId="2" fillId="0" borderId="63" xfId="0" applyFont="1" applyFill="1" applyBorder="1" applyAlignment="1">
      <alignment horizontal="distributed" vertical="distributed" textRotation="255"/>
    </xf>
    <xf numFmtId="0" fontId="2" fillId="0" borderId="64" xfId="0" applyFont="1" applyFill="1" applyBorder="1" applyAlignment="1">
      <alignment horizontal="distributed" vertical="distributed" textRotation="255"/>
    </xf>
    <xf numFmtId="0" fontId="2" fillId="0" borderId="65" xfId="0" applyFont="1" applyFill="1" applyBorder="1" applyAlignment="1">
      <alignment horizontal="distributed" vertical="distributed" textRotation="255"/>
    </xf>
    <xf numFmtId="0" fontId="2" fillId="0" borderId="29" xfId="0" applyFont="1" applyFill="1" applyBorder="1" applyAlignment="1">
      <alignment horizontal="distributed" vertical="distributed" textRotation="255"/>
    </xf>
    <xf numFmtId="0" fontId="2" fillId="0" borderId="64" xfId="0" applyFont="1" applyFill="1" applyBorder="1" applyAlignment="1">
      <alignment horizontal="center" vertical="center" textRotation="255" shrinkToFit="1"/>
    </xf>
    <xf numFmtId="0" fontId="2" fillId="0" borderId="65" xfId="0" applyFont="1" applyFill="1" applyBorder="1" applyAlignment="1">
      <alignment horizontal="center" vertical="center" textRotation="255" shrinkToFit="1"/>
    </xf>
    <xf numFmtId="0" fontId="2" fillId="0" borderId="29" xfId="0" applyFont="1" applyFill="1" applyBorder="1" applyAlignment="1">
      <alignment horizontal="center" vertical="center" textRotation="255" shrinkToFit="1"/>
    </xf>
    <xf numFmtId="0" fontId="0" fillId="0" borderId="67" xfId="0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vertical="center" textRotation="255"/>
    </xf>
    <xf numFmtId="0" fontId="2" fillId="0" borderId="81" xfId="0" applyFont="1" applyFill="1" applyBorder="1" applyAlignment="1">
      <alignment vertical="center" textRotation="255"/>
    </xf>
    <xf numFmtId="0" fontId="2" fillId="0" borderId="16" xfId="0" applyFont="1" applyFill="1" applyBorder="1" applyAlignment="1">
      <alignment vertical="center" textRotation="255"/>
    </xf>
    <xf numFmtId="0" fontId="2" fillId="0" borderId="7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vertical="center"/>
    </xf>
    <xf numFmtId="0" fontId="2" fillId="0" borderId="80" xfId="0" applyFont="1" applyFill="1" applyBorder="1" applyAlignment="1">
      <alignment vertical="center" textRotation="255" wrapText="1"/>
    </xf>
    <xf numFmtId="0" fontId="2" fillId="0" borderId="81" xfId="0" applyFont="1" applyFill="1" applyBorder="1" applyAlignment="1">
      <alignment vertical="center" textRotation="255" wrapText="1"/>
    </xf>
    <xf numFmtId="0" fontId="2" fillId="0" borderId="16" xfId="0" applyFont="1" applyFill="1" applyBorder="1" applyAlignment="1">
      <alignment vertical="center" textRotation="255" wrapText="1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71" xfId="0" applyFont="1" applyFill="1" applyBorder="1" applyAlignment="1">
      <alignment horizontal="left" vertical="center"/>
    </xf>
    <xf numFmtId="0" fontId="2" fillId="0" borderId="82" xfId="0" applyFont="1" applyFill="1" applyBorder="1" applyAlignment="1">
      <alignment vertical="center" textRotation="255"/>
    </xf>
    <xf numFmtId="0" fontId="2" fillId="0" borderId="17" xfId="0" applyFont="1" applyFill="1" applyBorder="1" applyAlignment="1">
      <alignment vertical="center" textRotation="255"/>
    </xf>
    <xf numFmtId="0" fontId="2" fillId="0" borderId="13" xfId="0" applyFont="1" applyFill="1" applyBorder="1" applyAlignment="1">
      <alignment vertical="center" textRotation="255"/>
    </xf>
    <xf numFmtId="0" fontId="2" fillId="0" borderId="8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textRotation="255" wrapText="1"/>
    </xf>
    <xf numFmtId="0" fontId="2" fillId="0" borderId="31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内閣府調査(H21)調査票４" xfId="61"/>
    <cellStyle name="Followed Hyperlink" xfId="62"/>
    <cellStyle name="良い" xfId="63"/>
  </cellStyles>
  <dxfs count="4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view="pageBreakPreview" zoomScale="102" zoomScaleSheetLayoutView="102" zoomScalePageLayoutView="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2" customWidth="1"/>
    <col min="5" max="5" width="20.625" style="1" customWidth="1"/>
    <col min="6" max="6" width="3.375" style="85" customWidth="1"/>
    <col min="7" max="9" width="3.375" style="2" customWidth="1"/>
    <col min="10" max="10" width="30.625" style="2" customWidth="1"/>
    <col min="11" max="12" width="8.625" style="2" customWidth="1"/>
    <col min="13" max="13" width="3.375" style="2" customWidth="1"/>
    <col min="14" max="14" width="32.625" style="2" customWidth="1"/>
    <col min="15" max="15" width="20.625" style="2" customWidth="1"/>
    <col min="16" max="16" width="3.375" style="2" customWidth="1"/>
    <col min="17" max="17" width="8.875" style="0" customWidth="1"/>
    <col min="18" max="16384" width="9.00390625" style="2" customWidth="1"/>
  </cols>
  <sheetData>
    <row r="1" spans="1:5" ht="16.5" customHeight="1" thickBot="1">
      <c r="A1" s="25" t="s">
        <v>12</v>
      </c>
      <c r="B1" s="25"/>
      <c r="E1" s="2"/>
    </row>
    <row r="2" spans="1:16" ht="22.5" customHeight="1" thickBot="1">
      <c r="A2" s="5" t="s">
        <v>16</v>
      </c>
      <c r="E2" s="2"/>
      <c r="O2" s="228" t="s">
        <v>138</v>
      </c>
      <c r="P2" s="229"/>
    </row>
    <row r="3" ht="9.75" customHeight="1" thickBot="1">
      <c r="E3" s="2"/>
    </row>
    <row r="4" spans="1:16" s="1" customFormat="1" ht="31.5" customHeight="1">
      <c r="A4" s="201" t="s">
        <v>23</v>
      </c>
      <c r="B4" s="210" t="s">
        <v>56</v>
      </c>
      <c r="C4" s="204" t="s">
        <v>45</v>
      </c>
      <c r="D4" s="207" t="s">
        <v>15</v>
      </c>
      <c r="E4" s="213" t="s">
        <v>46</v>
      </c>
      <c r="F4" s="225" t="s">
        <v>47</v>
      </c>
      <c r="G4" s="216" t="s">
        <v>48</v>
      </c>
      <c r="H4" s="219" t="s">
        <v>55</v>
      </c>
      <c r="I4" s="207" t="s">
        <v>49</v>
      </c>
      <c r="J4" s="230" t="s">
        <v>234</v>
      </c>
      <c r="K4" s="231"/>
      <c r="L4" s="231"/>
      <c r="M4" s="232"/>
      <c r="N4" s="230" t="s">
        <v>141</v>
      </c>
      <c r="O4" s="231"/>
      <c r="P4" s="232"/>
    </row>
    <row r="5" spans="1:16" s="12" customFormat="1" ht="18" customHeight="1">
      <c r="A5" s="202"/>
      <c r="B5" s="211"/>
      <c r="C5" s="205"/>
      <c r="D5" s="208"/>
      <c r="E5" s="214"/>
      <c r="F5" s="226"/>
      <c r="G5" s="217"/>
      <c r="H5" s="220"/>
      <c r="I5" s="208"/>
      <c r="J5" s="222" t="s">
        <v>6</v>
      </c>
      <c r="K5" s="223"/>
      <c r="L5" s="224"/>
      <c r="M5" s="11" t="s">
        <v>7</v>
      </c>
      <c r="N5" s="222" t="s">
        <v>8</v>
      </c>
      <c r="O5" s="224"/>
      <c r="P5" s="11" t="s">
        <v>7</v>
      </c>
    </row>
    <row r="6" spans="1:16" s="1" customFormat="1" ht="60" customHeight="1">
      <c r="A6" s="203"/>
      <c r="B6" s="212"/>
      <c r="C6" s="206"/>
      <c r="D6" s="209"/>
      <c r="E6" s="215"/>
      <c r="F6" s="227"/>
      <c r="G6" s="218"/>
      <c r="H6" s="221"/>
      <c r="I6" s="209"/>
      <c r="J6" s="13" t="s">
        <v>50</v>
      </c>
      <c r="K6" s="14" t="s">
        <v>2</v>
      </c>
      <c r="L6" s="14" t="s">
        <v>3</v>
      </c>
      <c r="M6" s="74" t="s">
        <v>51</v>
      </c>
      <c r="N6" s="15" t="s">
        <v>52</v>
      </c>
      <c r="O6" s="16" t="s">
        <v>22</v>
      </c>
      <c r="P6" s="74" t="s">
        <v>51</v>
      </c>
    </row>
    <row r="7" spans="1:17" s="10" customFormat="1" ht="30" customHeight="1">
      <c r="A7" s="63">
        <v>5</v>
      </c>
      <c r="B7" s="64">
        <v>201</v>
      </c>
      <c r="C7" s="63" t="s">
        <v>84</v>
      </c>
      <c r="D7" s="71" t="s">
        <v>59</v>
      </c>
      <c r="E7" s="38" t="s">
        <v>194</v>
      </c>
      <c r="F7" s="139">
        <v>1</v>
      </c>
      <c r="G7" s="129">
        <v>2</v>
      </c>
      <c r="H7" s="130">
        <v>0</v>
      </c>
      <c r="I7" s="129">
        <v>1</v>
      </c>
      <c r="J7" s="57"/>
      <c r="K7" s="75"/>
      <c r="L7" s="75"/>
      <c r="M7" s="129">
        <v>3</v>
      </c>
      <c r="N7" s="41" t="s">
        <v>174</v>
      </c>
      <c r="O7" s="92" t="s">
        <v>178</v>
      </c>
      <c r="P7" s="137"/>
      <c r="Q7" s="9"/>
    </row>
    <row r="8" spans="1:17" s="10" customFormat="1" ht="15" customHeight="1">
      <c r="A8" s="63">
        <v>5</v>
      </c>
      <c r="B8" s="64">
        <v>202</v>
      </c>
      <c r="C8" s="63" t="s">
        <v>84</v>
      </c>
      <c r="D8" s="71" t="s">
        <v>60</v>
      </c>
      <c r="E8" s="38" t="s">
        <v>195</v>
      </c>
      <c r="F8" s="139">
        <v>1</v>
      </c>
      <c r="G8" s="129">
        <v>2</v>
      </c>
      <c r="H8" s="130">
        <v>0</v>
      </c>
      <c r="I8" s="129">
        <v>1</v>
      </c>
      <c r="J8" s="31"/>
      <c r="K8" s="75"/>
      <c r="L8" s="75"/>
      <c r="M8" s="129">
        <v>0</v>
      </c>
      <c r="N8" s="33" t="s">
        <v>129</v>
      </c>
      <c r="O8" s="92" t="s">
        <v>179</v>
      </c>
      <c r="P8" s="129"/>
      <c r="Q8" s="9"/>
    </row>
    <row r="9" spans="1:17" s="99" customFormat="1" ht="30" customHeight="1">
      <c r="A9" s="63">
        <v>5</v>
      </c>
      <c r="B9" s="64">
        <v>203</v>
      </c>
      <c r="C9" s="63" t="s">
        <v>84</v>
      </c>
      <c r="D9" s="58" t="s">
        <v>61</v>
      </c>
      <c r="E9" s="65" t="s">
        <v>218</v>
      </c>
      <c r="F9" s="140">
        <v>1</v>
      </c>
      <c r="G9" s="131">
        <v>1</v>
      </c>
      <c r="H9" s="132">
        <v>1</v>
      </c>
      <c r="I9" s="131">
        <v>1</v>
      </c>
      <c r="J9" s="57"/>
      <c r="K9" s="76"/>
      <c r="L9" s="76"/>
      <c r="M9" s="131">
        <v>0</v>
      </c>
      <c r="N9" s="69" t="s">
        <v>112</v>
      </c>
      <c r="O9" s="61" t="s">
        <v>180</v>
      </c>
      <c r="P9" s="131"/>
      <c r="Q9" s="98"/>
    </row>
    <row r="10" spans="1:17" s="10" customFormat="1" ht="15" customHeight="1">
      <c r="A10" s="63">
        <v>5</v>
      </c>
      <c r="B10" s="64">
        <v>204</v>
      </c>
      <c r="C10" s="63" t="s">
        <v>84</v>
      </c>
      <c r="D10" s="58" t="s">
        <v>62</v>
      </c>
      <c r="E10" s="38" t="s">
        <v>219</v>
      </c>
      <c r="F10" s="139">
        <v>1</v>
      </c>
      <c r="G10" s="129">
        <v>2</v>
      </c>
      <c r="H10" s="130">
        <v>0</v>
      </c>
      <c r="I10" s="129">
        <v>0</v>
      </c>
      <c r="J10" s="31"/>
      <c r="K10" s="77"/>
      <c r="L10" s="77"/>
      <c r="M10" s="129">
        <v>0</v>
      </c>
      <c r="N10" s="38" t="s">
        <v>149</v>
      </c>
      <c r="O10" s="46" t="s">
        <v>181</v>
      </c>
      <c r="P10" s="129"/>
      <c r="Q10" s="9"/>
    </row>
    <row r="11" spans="1:17" s="10" customFormat="1" ht="15" customHeight="1">
      <c r="A11" s="63">
        <v>5</v>
      </c>
      <c r="B11" s="64">
        <v>206</v>
      </c>
      <c r="C11" s="63" t="s">
        <v>84</v>
      </c>
      <c r="D11" s="58" t="s">
        <v>63</v>
      </c>
      <c r="E11" s="38" t="s">
        <v>220</v>
      </c>
      <c r="F11" s="139">
        <v>1</v>
      </c>
      <c r="G11" s="129">
        <v>2</v>
      </c>
      <c r="H11" s="130">
        <v>0</v>
      </c>
      <c r="I11" s="129">
        <v>0</v>
      </c>
      <c r="J11" s="31"/>
      <c r="K11" s="77"/>
      <c r="L11" s="77"/>
      <c r="M11" s="131">
        <v>0</v>
      </c>
      <c r="N11" s="31" t="s">
        <v>124</v>
      </c>
      <c r="O11" s="46" t="s">
        <v>182</v>
      </c>
      <c r="P11" s="129"/>
      <c r="Q11" s="9"/>
    </row>
    <row r="12" spans="1:17" s="10" customFormat="1" ht="30" customHeight="1">
      <c r="A12" s="63">
        <v>5</v>
      </c>
      <c r="B12" s="64">
        <v>207</v>
      </c>
      <c r="C12" s="63" t="s">
        <v>84</v>
      </c>
      <c r="D12" s="58" t="s">
        <v>64</v>
      </c>
      <c r="E12" s="38" t="s">
        <v>196</v>
      </c>
      <c r="F12" s="139">
        <v>1</v>
      </c>
      <c r="G12" s="129">
        <v>1</v>
      </c>
      <c r="H12" s="130">
        <v>1</v>
      </c>
      <c r="I12" s="129">
        <v>1</v>
      </c>
      <c r="J12" s="31"/>
      <c r="K12" s="77"/>
      <c r="L12" s="77"/>
      <c r="M12" s="129">
        <v>2</v>
      </c>
      <c r="N12" s="31" t="s">
        <v>120</v>
      </c>
      <c r="O12" s="46" t="s">
        <v>180</v>
      </c>
      <c r="P12" s="129"/>
      <c r="Q12" s="9"/>
    </row>
    <row r="13" spans="1:17" s="10" customFormat="1" ht="15" customHeight="1">
      <c r="A13" s="63">
        <v>5</v>
      </c>
      <c r="B13" s="64">
        <v>209</v>
      </c>
      <c r="C13" s="63" t="s">
        <v>84</v>
      </c>
      <c r="D13" s="58" t="s">
        <v>65</v>
      </c>
      <c r="E13" s="38" t="s">
        <v>221</v>
      </c>
      <c r="F13" s="139">
        <v>1</v>
      </c>
      <c r="G13" s="129">
        <v>2</v>
      </c>
      <c r="H13" s="130">
        <v>0</v>
      </c>
      <c r="I13" s="129">
        <v>1</v>
      </c>
      <c r="J13" s="31"/>
      <c r="K13" s="77"/>
      <c r="L13" s="77"/>
      <c r="M13" s="129">
        <v>3</v>
      </c>
      <c r="N13" s="31" t="s">
        <v>97</v>
      </c>
      <c r="O13" s="46" t="s">
        <v>183</v>
      </c>
      <c r="P13" s="129"/>
      <c r="Q13" s="9"/>
    </row>
    <row r="14" spans="1:17" s="10" customFormat="1" ht="30" customHeight="1">
      <c r="A14" s="63">
        <v>5</v>
      </c>
      <c r="B14" s="64">
        <v>210</v>
      </c>
      <c r="C14" s="63" t="s">
        <v>84</v>
      </c>
      <c r="D14" s="58" t="s">
        <v>136</v>
      </c>
      <c r="E14" s="38" t="s">
        <v>222</v>
      </c>
      <c r="F14" s="139">
        <v>1</v>
      </c>
      <c r="G14" s="129">
        <v>2</v>
      </c>
      <c r="H14" s="130">
        <v>0</v>
      </c>
      <c r="I14" s="129">
        <v>1</v>
      </c>
      <c r="J14" s="31" t="s">
        <v>104</v>
      </c>
      <c r="K14" s="75">
        <v>39904</v>
      </c>
      <c r="L14" s="75">
        <v>39904</v>
      </c>
      <c r="M14" s="129"/>
      <c r="N14" s="38" t="s">
        <v>105</v>
      </c>
      <c r="O14" s="46" t="s">
        <v>180</v>
      </c>
      <c r="P14" s="129"/>
      <c r="Q14" s="9"/>
    </row>
    <row r="15" spans="1:17" s="10" customFormat="1" ht="30" customHeight="1">
      <c r="A15" s="63">
        <v>5</v>
      </c>
      <c r="B15" s="64">
        <v>211</v>
      </c>
      <c r="C15" s="63" t="s">
        <v>84</v>
      </c>
      <c r="D15" s="58" t="s">
        <v>67</v>
      </c>
      <c r="E15" s="38" t="s">
        <v>223</v>
      </c>
      <c r="F15" s="139">
        <v>1</v>
      </c>
      <c r="G15" s="129">
        <v>2</v>
      </c>
      <c r="H15" s="130">
        <v>1</v>
      </c>
      <c r="I15" s="129">
        <v>1</v>
      </c>
      <c r="J15" s="38" t="s">
        <v>140</v>
      </c>
      <c r="K15" s="75">
        <v>38804</v>
      </c>
      <c r="L15" s="75">
        <v>38804</v>
      </c>
      <c r="M15" s="129"/>
      <c r="N15" s="38" t="s">
        <v>175</v>
      </c>
      <c r="O15" s="46" t="s">
        <v>180</v>
      </c>
      <c r="P15" s="129"/>
      <c r="Q15" s="9"/>
    </row>
    <row r="16" spans="1:17" s="10" customFormat="1" ht="30" customHeight="1">
      <c r="A16" s="63">
        <v>5</v>
      </c>
      <c r="B16" s="64">
        <v>212</v>
      </c>
      <c r="C16" s="63" t="s">
        <v>84</v>
      </c>
      <c r="D16" s="58" t="s">
        <v>137</v>
      </c>
      <c r="E16" s="38" t="s">
        <v>224</v>
      </c>
      <c r="F16" s="139">
        <v>1</v>
      </c>
      <c r="G16" s="129">
        <v>1</v>
      </c>
      <c r="H16" s="130">
        <v>1</v>
      </c>
      <c r="I16" s="129">
        <v>1</v>
      </c>
      <c r="J16" s="31" t="s">
        <v>114</v>
      </c>
      <c r="K16" s="75">
        <v>39715</v>
      </c>
      <c r="L16" s="75">
        <v>39722</v>
      </c>
      <c r="M16" s="129"/>
      <c r="N16" s="31" t="s">
        <v>133</v>
      </c>
      <c r="O16" s="46" t="s">
        <v>184</v>
      </c>
      <c r="P16" s="129"/>
      <c r="Q16" s="9"/>
    </row>
    <row r="17" spans="1:17" s="10" customFormat="1" ht="15" customHeight="1">
      <c r="A17" s="63">
        <v>5</v>
      </c>
      <c r="B17" s="64">
        <v>213</v>
      </c>
      <c r="C17" s="63" t="s">
        <v>84</v>
      </c>
      <c r="D17" s="58" t="s">
        <v>69</v>
      </c>
      <c r="E17" s="38" t="s">
        <v>225</v>
      </c>
      <c r="F17" s="139">
        <v>1</v>
      </c>
      <c r="G17" s="129">
        <v>2</v>
      </c>
      <c r="H17" s="130">
        <v>0</v>
      </c>
      <c r="I17" s="129">
        <v>1</v>
      </c>
      <c r="J17" s="31"/>
      <c r="K17" s="77"/>
      <c r="L17" s="77"/>
      <c r="M17" s="129">
        <v>0</v>
      </c>
      <c r="N17" s="31" t="s">
        <v>89</v>
      </c>
      <c r="O17" s="46" t="s">
        <v>185</v>
      </c>
      <c r="P17" s="129"/>
      <c r="Q17" s="9"/>
    </row>
    <row r="18" spans="1:17" s="10" customFormat="1" ht="15" customHeight="1">
      <c r="A18" s="63">
        <v>5</v>
      </c>
      <c r="B18" s="64">
        <v>214</v>
      </c>
      <c r="C18" s="63" t="s">
        <v>84</v>
      </c>
      <c r="D18" s="58" t="s">
        <v>70</v>
      </c>
      <c r="E18" s="38" t="s">
        <v>197</v>
      </c>
      <c r="F18" s="139">
        <v>1</v>
      </c>
      <c r="G18" s="129">
        <v>2</v>
      </c>
      <c r="H18" s="130">
        <v>1</v>
      </c>
      <c r="I18" s="129">
        <v>1</v>
      </c>
      <c r="J18" s="31"/>
      <c r="K18" s="77"/>
      <c r="L18" s="77"/>
      <c r="M18" s="129">
        <v>0</v>
      </c>
      <c r="N18" s="31" t="s">
        <v>127</v>
      </c>
      <c r="O18" s="46" t="s">
        <v>182</v>
      </c>
      <c r="P18" s="129"/>
      <c r="Q18" s="9"/>
    </row>
    <row r="19" spans="1:17" s="10" customFormat="1" ht="15" customHeight="1">
      <c r="A19" s="63">
        <v>5</v>
      </c>
      <c r="B19" s="64">
        <v>215</v>
      </c>
      <c r="C19" s="63" t="s">
        <v>84</v>
      </c>
      <c r="D19" s="58" t="s">
        <v>71</v>
      </c>
      <c r="E19" s="38" t="s">
        <v>198</v>
      </c>
      <c r="F19" s="139">
        <v>1</v>
      </c>
      <c r="G19" s="129">
        <v>2</v>
      </c>
      <c r="H19" s="130">
        <v>0</v>
      </c>
      <c r="I19" s="129">
        <v>1</v>
      </c>
      <c r="J19" s="31"/>
      <c r="K19" s="77"/>
      <c r="L19" s="77"/>
      <c r="M19" s="129">
        <v>0</v>
      </c>
      <c r="N19" s="31" t="s">
        <v>101</v>
      </c>
      <c r="O19" s="46" t="s">
        <v>182</v>
      </c>
      <c r="P19" s="129"/>
      <c r="Q19" s="9"/>
    </row>
    <row r="20" spans="1:17" s="99" customFormat="1" ht="15" customHeight="1">
      <c r="A20" s="63">
        <v>5</v>
      </c>
      <c r="B20" s="64">
        <v>303</v>
      </c>
      <c r="C20" s="63" t="s">
        <v>84</v>
      </c>
      <c r="D20" s="58" t="s">
        <v>72</v>
      </c>
      <c r="E20" s="65" t="s">
        <v>85</v>
      </c>
      <c r="F20" s="140">
        <v>1</v>
      </c>
      <c r="G20" s="131">
        <v>2</v>
      </c>
      <c r="H20" s="132">
        <v>0</v>
      </c>
      <c r="I20" s="131">
        <v>0</v>
      </c>
      <c r="J20" s="57"/>
      <c r="K20" s="76"/>
      <c r="L20" s="76"/>
      <c r="M20" s="131">
        <v>0</v>
      </c>
      <c r="N20" s="57" t="s">
        <v>117</v>
      </c>
      <c r="O20" s="61" t="s">
        <v>186</v>
      </c>
      <c r="P20" s="131"/>
      <c r="Q20" s="98"/>
    </row>
    <row r="21" spans="1:17" s="10" customFormat="1" ht="15" customHeight="1">
      <c r="A21" s="63">
        <v>5</v>
      </c>
      <c r="B21" s="64">
        <v>327</v>
      </c>
      <c r="C21" s="63" t="s">
        <v>84</v>
      </c>
      <c r="D21" s="58" t="s">
        <v>73</v>
      </c>
      <c r="E21" s="38" t="s">
        <v>85</v>
      </c>
      <c r="F21" s="139">
        <v>1</v>
      </c>
      <c r="G21" s="129">
        <v>2</v>
      </c>
      <c r="H21" s="130">
        <v>1</v>
      </c>
      <c r="I21" s="129">
        <v>1</v>
      </c>
      <c r="J21" s="31"/>
      <c r="K21" s="77"/>
      <c r="L21" s="77"/>
      <c r="M21" s="129">
        <v>0</v>
      </c>
      <c r="N21" s="43" t="s">
        <v>118</v>
      </c>
      <c r="O21" s="93" t="s">
        <v>187</v>
      </c>
      <c r="P21" s="129"/>
      <c r="Q21" s="9"/>
    </row>
    <row r="22" spans="1:17" s="10" customFormat="1" ht="15" customHeight="1">
      <c r="A22" s="63">
        <v>5</v>
      </c>
      <c r="B22" s="64">
        <v>346</v>
      </c>
      <c r="C22" s="63" t="s">
        <v>84</v>
      </c>
      <c r="D22" s="58" t="s">
        <v>74</v>
      </c>
      <c r="E22" s="38" t="s">
        <v>87</v>
      </c>
      <c r="F22" s="139">
        <v>2</v>
      </c>
      <c r="G22" s="129">
        <v>2</v>
      </c>
      <c r="H22" s="130">
        <v>0</v>
      </c>
      <c r="I22" s="129">
        <v>0</v>
      </c>
      <c r="J22" s="31"/>
      <c r="K22" s="77"/>
      <c r="L22" s="77"/>
      <c r="M22" s="129">
        <v>0</v>
      </c>
      <c r="N22" s="38" t="s">
        <v>119</v>
      </c>
      <c r="O22" s="46" t="s">
        <v>185</v>
      </c>
      <c r="P22" s="129"/>
      <c r="Q22" s="9"/>
    </row>
    <row r="23" spans="1:17" s="10" customFormat="1" ht="15" customHeight="1">
      <c r="A23" s="63">
        <v>5</v>
      </c>
      <c r="B23" s="64">
        <v>348</v>
      </c>
      <c r="C23" s="63" t="s">
        <v>84</v>
      </c>
      <c r="D23" s="58" t="s">
        <v>75</v>
      </c>
      <c r="E23" s="38" t="s">
        <v>86</v>
      </c>
      <c r="F23" s="139">
        <v>1</v>
      </c>
      <c r="G23" s="129">
        <v>2</v>
      </c>
      <c r="H23" s="130">
        <v>1</v>
      </c>
      <c r="I23" s="129">
        <v>1</v>
      </c>
      <c r="J23" s="31"/>
      <c r="K23" s="77"/>
      <c r="L23" s="77"/>
      <c r="M23" s="129">
        <v>0</v>
      </c>
      <c r="N23" s="31" t="s">
        <v>110</v>
      </c>
      <c r="O23" s="46" t="s">
        <v>182</v>
      </c>
      <c r="P23" s="129"/>
      <c r="Q23" s="9"/>
    </row>
    <row r="24" spans="1:17" s="10" customFormat="1" ht="15" customHeight="1">
      <c r="A24" s="63">
        <v>5</v>
      </c>
      <c r="B24" s="64">
        <v>349</v>
      </c>
      <c r="C24" s="63" t="s">
        <v>84</v>
      </c>
      <c r="D24" s="58" t="s">
        <v>76</v>
      </c>
      <c r="E24" s="38" t="s">
        <v>85</v>
      </c>
      <c r="F24" s="139">
        <v>1</v>
      </c>
      <c r="G24" s="129">
        <v>2</v>
      </c>
      <c r="H24" s="130">
        <v>1</v>
      </c>
      <c r="I24" s="129">
        <v>1</v>
      </c>
      <c r="J24" s="31"/>
      <c r="K24" s="77"/>
      <c r="L24" s="77"/>
      <c r="M24" s="129">
        <v>2</v>
      </c>
      <c r="N24" s="31" t="s">
        <v>135</v>
      </c>
      <c r="O24" s="46" t="s">
        <v>182</v>
      </c>
      <c r="P24" s="129"/>
      <c r="Q24" s="9"/>
    </row>
    <row r="25" spans="1:17" s="10" customFormat="1" ht="15" customHeight="1">
      <c r="A25" s="63">
        <v>5</v>
      </c>
      <c r="B25" s="64">
        <v>361</v>
      </c>
      <c r="C25" s="63" t="s">
        <v>84</v>
      </c>
      <c r="D25" s="58" t="s">
        <v>77</v>
      </c>
      <c r="E25" s="38" t="s">
        <v>85</v>
      </c>
      <c r="F25" s="139">
        <v>1</v>
      </c>
      <c r="G25" s="129">
        <v>2</v>
      </c>
      <c r="H25" s="130">
        <v>0</v>
      </c>
      <c r="I25" s="129">
        <v>0</v>
      </c>
      <c r="J25" s="31"/>
      <c r="K25" s="77"/>
      <c r="L25" s="77"/>
      <c r="M25" s="129">
        <v>0</v>
      </c>
      <c r="N25" s="31"/>
      <c r="O25" s="46"/>
      <c r="P25" s="129">
        <v>1</v>
      </c>
      <c r="Q25" s="9"/>
    </row>
    <row r="26" spans="1:17" s="10" customFormat="1" ht="15" customHeight="1">
      <c r="A26" s="63">
        <v>5</v>
      </c>
      <c r="B26" s="64">
        <v>363</v>
      </c>
      <c r="C26" s="63" t="s">
        <v>84</v>
      </c>
      <c r="D26" s="58" t="s">
        <v>78</v>
      </c>
      <c r="E26" s="38" t="s">
        <v>85</v>
      </c>
      <c r="F26" s="139">
        <v>1</v>
      </c>
      <c r="G26" s="129">
        <v>2</v>
      </c>
      <c r="H26" s="130">
        <v>0</v>
      </c>
      <c r="I26" s="129">
        <v>0</v>
      </c>
      <c r="J26" s="31"/>
      <c r="K26" s="77"/>
      <c r="L26" s="77"/>
      <c r="M26" s="129">
        <v>0</v>
      </c>
      <c r="N26" s="31"/>
      <c r="O26" s="46"/>
      <c r="P26" s="129">
        <v>1</v>
      </c>
      <c r="Q26" s="9"/>
    </row>
    <row r="27" spans="1:17" s="10" customFormat="1" ht="15" customHeight="1">
      <c r="A27" s="63">
        <v>5</v>
      </c>
      <c r="B27" s="64">
        <v>366</v>
      </c>
      <c r="C27" s="63" t="s">
        <v>84</v>
      </c>
      <c r="D27" s="58" t="s">
        <v>79</v>
      </c>
      <c r="E27" s="38" t="s">
        <v>85</v>
      </c>
      <c r="F27" s="139">
        <v>1</v>
      </c>
      <c r="G27" s="129">
        <v>2</v>
      </c>
      <c r="H27" s="130">
        <v>0</v>
      </c>
      <c r="I27" s="129">
        <v>0</v>
      </c>
      <c r="J27" s="31"/>
      <c r="K27" s="77"/>
      <c r="L27" s="77"/>
      <c r="M27" s="129">
        <v>0</v>
      </c>
      <c r="N27" s="31" t="s">
        <v>109</v>
      </c>
      <c r="O27" s="46" t="s">
        <v>181</v>
      </c>
      <c r="P27" s="129"/>
      <c r="Q27" s="9"/>
    </row>
    <row r="28" spans="1:17" s="10" customFormat="1" ht="15" customHeight="1">
      <c r="A28" s="63">
        <v>5</v>
      </c>
      <c r="B28" s="64">
        <v>368</v>
      </c>
      <c r="C28" s="63" t="s">
        <v>84</v>
      </c>
      <c r="D28" s="58" t="s">
        <v>80</v>
      </c>
      <c r="E28" s="38" t="s">
        <v>88</v>
      </c>
      <c r="F28" s="139">
        <v>1</v>
      </c>
      <c r="G28" s="129">
        <v>2</v>
      </c>
      <c r="H28" s="130">
        <v>0</v>
      </c>
      <c r="I28" s="129">
        <v>1</v>
      </c>
      <c r="J28" s="31"/>
      <c r="K28" s="77"/>
      <c r="L28" s="77"/>
      <c r="M28" s="129">
        <v>0</v>
      </c>
      <c r="N28" s="43" t="s">
        <v>132</v>
      </c>
      <c r="O28" s="46" t="s">
        <v>188</v>
      </c>
      <c r="P28" s="129"/>
      <c r="Q28" s="9"/>
    </row>
    <row r="29" spans="1:17" s="10" customFormat="1" ht="15" customHeight="1">
      <c r="A29" s="63">
        <v>5</v>
      </c>
      <c r="B29" s="64">
        <v>434</v>
      </c>
      <c r="C29" s="63" t="s">
        <v>84</v>
      </c>
      <c r="D29" s="58" t="s">
        <v>81</v>
      </c>
      <c r="E29" s="38" t="s">
        <v>85</v>
      </c>
      <c r="F29" s="139">
        <v>1</v>
      </c>
      <c r="G29" s="129">
        <v>2</v>
      </c>
      <c r="H29" s="130">
        <v>0</v>
      </c>
      <c r="I29" s="129">
        <v>1</v>
      </c>
      <c r="J29" s="31"/>
      <c r="K29" s="77"/>
      <c r="L29" s="77"/>
      <c r="M29" s="129">
        <v>0</v>
      </c>
      <c r="N29" s="31" t="s">
        <v>111</v>
      </c>
      <c r="O29" s="46" t="s">
        <v>184</v>
      </c>
      <c r="P29" s="129"/>
      <c r="Q29" s="9"/>
    </row>
    <row r="30" spans="1:17" s="10" customFormat="1" ht="15" customHeight="1">
      <c r="A30" s="63">
        <v>5</v>
      </c>
      <c r="B30" s="64">
        <v>463</v>
      </c>
      <c r="C30" s="63" t="s">
        <v>84</v>
      </c>
      <c r="D30" s="58" t="s">
        <v>82</v>
      </c>
      <c r="E30" s="38" t="s">
        <v>87</v>
      </c>
      <c r="F30" s="139">
        <v>2</v>
      </c>
      <c r="G30" s="129">
        <v>2</v>
      </c>
      <c r="H30" s="130">
        <v>0</v>
      </c>
      <c r="I30" s="129">
        <v>1</v>
      </c>
      <c r="J30" s="31"/>
      <c r="K30" s="77"/>
      <c r="L30" s="77"/>
      <c r="M30" s="129">
        <v>3</v>
      </c>
      <c r="N30" s="38" t="s">
        <v>176</v>
      </c>
      <c r="O30" s="46" t="s">
        <v>189</v>
      </c>
      <c r="P30" s="129"/>
      <c r="Q30" s="9"/>
    </row>
    <row r="31" spans="1:17" s="10" customFormat="1" ht="15" customHeight="1" thickBot="1">
      <c r="A31" s="63">
        <v>5</v>
      </c>
      <c r="B31" s="64">
        <v>464</v>
      </c>
      <c r="C31" s="63" t="s">
        <v>84</v>
      </c>
      <c r="D31" s="58" t="s">
        <v>83</v>
      </c>
      <c r="E31" s="38" t="s">
        <v>85</v>
      </c>
      <c r="F31" s="139">
        <v>1</v>
      </c>
      <c r="G31" s="129">
        <v>2</v>
      </c>
      <c r="H31" s="130">
        <v>0</v>
      </c>
      <c r="I31" s="129">
        <v>0</v>
      </c>
      <c r="J31" s="31"/>
      <c r="K31" s="34"/>
      <c r="L31" s="34"/>
      <c r="M31" s="129">
        <v>0</v>
      </c>
      <c r="N31" s="31" t="s">
        <v>128</v>
      </c>
      <c r="O31" s="46" t="s">
        <v>190</v>
      </c>
      <c r="P31" s="129"/>
      <c r="Q31" s="9"/>
    </row>
    <row r="32" spans="1:17" s="10" customFormat="1" ht="18" customHeight="1" thickBot="1">
      <c r="A32" s="27"/>
      <c r="B32" s="28"/>
      <c r="C32" s="199" t="s">
        <v>4</v>
      </c>
      <c r="D32" s="200"/>
      <c r="E32" s="44"/>
      <c r="F32" s="141"/>
      <c r="G32" s="133"/>
      <c r="H32" s="134">
        <f>SUM(H7:H31)</f>
        <v>8</v>
      </c>
      <c r="I32" s="135">
        <f>SUM(I7:I31)</f>
        <v>17</v>
      </c>
      <c r="J32" s="134">
        <f>COUNTA(J7:J31)</f>
        <v>3</v>
      </c>
      <c r="K32" s="97"/>
      <c r="L32" s="97"/>
      <c r="M32" s="136"/>
      <c r="N32" s="134">
        <f>COUNTA(N7:N31)</f>
        <v>23</v>
      </c>
      <c r="O32" s="30"/>
      <c r="P32" s="138"/>
      <c r="Q32" s="9"/>
    </row>
  </sheetData>
  <sheetProtection/>
  <mergeCells count="15">
    <mergeCell ref="J5:L5"/>
    <mergeCell ref="F4:F6"/>
    <mergeCell ref="O2:P2"/>
    <mergeCell ref="J4:M4"/>
    <mergeCell ref="N4:P4"/>
    <mergeCell ref="N5:O5"/>
    <mergeCell ref="C32:D32"/>
    <mergeCell ref="A4:A6"/>
    <mergeCell ref="C4:C6"/>
    <mergeCell ref="D4:D6"/>
    <mergeCell ref="B4:B6"/>
    <mergeCell ref="I4:I6"/>
    <mergeCell ref="E4:E6"/>
    <mergeCell ref="G4:G6"/>
    <mergeCell ref="H4:H6"/>
  </mergeCells>
  <printOptions horizontalCentered="1"/>
  <pageMargins left="0.3937007874015748" right="0.3937007874015748" top="0.5905511811023623" bottom="0.5905511811023623" header="0.5118110236220472" footer="0.31496062992125984"/>
  <pageSetup firstPageNumber="43" useFirstPageNumber="1"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view="pageBreakPreview" zoomScale="102" zoomScaleSheetLayoutView="102" zoomScalePageLayoutView="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2" customWidth="1"/>
    <col min="5" max="5" width="23.625" style="1" customWidth="1"/>
    <col min="6" max="6" width="11.625" style="2" customWidth="1"/>
    <col min="7" max="7" width="8.125" style="85" customWidth="1"/>
    <col min="8" max="8" width="21.625" style="1" customWidth="1"/>
    <col min="9" max="10" width="9.125" style="2" customWidth="1"/>
    <col min="11" max="11" width="21.625" style="2" customWidth="1"/>
    <col min="12" max="20" width="3.375" style="2" customWidth="1"/>
    <col min="21" max="21" width="6.625" style="2" customWidth="1"/>
    <col min="22" max="16384" width="9.00390625" style="2" customWidth="1"/>
  </cols>
  <sheetData>
    <row r="1" spans="1:8" ht="12" thickBot="1">
      <c r="A1" s="25" t="s">
        <v>13</v>
      </c>
      <c r="B1" s="25"/>
      <c r="E1" s="2"/>
      <c r="H1" s="2"/>
    </row>
    <row r="2" spans="1:21" ht="22.5" customHeight="1" thickBot="1">
      <c r="A2" s="5" t="s">
        <v>31</v>
      </c>
      <c r="E2" s="2"/>
      <c r="H2" s="2"/>
      <c r="R2" s="228" t="s">
        <v>84</v>
      </c>
      <c r="S2" s="240"/>
      <c r="T2" s="240"/>
      <c r="U2" s="229"/>
    </row>
    <row r="3" spans="5:8" ht="12" thickBot="1">
      <c r="E3" s="2"/>
      <c r="H3" s="2"/>
    </row>
    <row r="4" spans="1:21" s="1" customFormat="1" ht="18" customHeight="1">
      <c r="A4" s="201" t="s">
        <v>23</v>
      </c>
      <c r="B4" s="210" t="s">
        <v>156</v>
      </c>
      <c r="C4" s="241" t="s">
        <v>157</v>
      </c>
      <c r="D4" s="216" t="s">
        <v>158</v>
      </c>
      <c r="E4" s="230" t="s">
        <v>143</v>
      </c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2"/>
      <c r="U4" s="246" t="s">
        <v>144</v>
      </c>
    </row>
    <row r="5" spans="1:21" s="1" customFormat="1" ht="18" customHeight="1">
      <c r="A5" s="202"/>
      <c r="B5" s="211"/>
      <c r="C5" s="242"/>
      <c r="D5" s="244"/>
      <c r="E5" s="22"/>
      <c r="F5" s="20"/>
      <c r="G5" s="78"/>
      <c r="H5" s="23"/>
      <c r="I5" s="23"/>
      <c r="J5" s="23"/>
      <c r="K5" s="23"/>
      <c r="L5" s="222" t="s">
        <v>53</v>
      </c>
      <c r="M5" s="223"/>
      <c r="N5" s="223"/>
      <c r="O5" s="223"/>
      <c r="P5" s="223"/>
      <c r="Q5" s="223"/>
      <c r="R5" s="223"/>
      <c r="S5" s="223"/>
      <c r="T5" s="237"/>
      <c r="U5" s="247"/>
    </row>
    <row r="6" spans="1:21" s="1" customFormat="1" ht="18" customHeight="1">
      <c r="A6" s="202"/>
      <c r="B6" s="211"/>
      <c r="C6" s="242"/>
      <c r="D6" s="244"/>
      <c r="E6" s="250" t="s">
        <v>29</v>
      </c>
      <c r="F6" s="17"/>
      <c r="G6" s="238" t="s">
        <v>28</v>
      </c>
      <c r="H6" s="238"/>
      <c r="I6" s="238"/>
      <c r="J6" s="233"/>
      <c r="K6" s="233"/>
      <c r="L6" s="239" t="s">
        <v>191</v>
      </c>
      <c r="M6" s="234"/>
      <c r="N6" s="235"/>
      <c r="O6" s="233" t="s">
        <v>192</v>
      </c>
      <c r="P6" s="234"/>
      <c r="Q6" s="235"/>
      <c r="R6" s="233" t="s">
        <v>193</v>
      </c>
      <c r="S6" s="234"/>
      <c r="T6" s="236"/>
      <c r="U6" s="248"/>
    </row>
    <row r="7" spans="1:21" ht="55.5" customHeight="1">
      <c r="A7" s="203"/>
      <c r="B7" s="212"/>
      <c r="C7" s="243"/>
      <c r="D7" s="245"/>
      <c r="E7" s="251"/>
      <c r="F7" s="18" t="s">
        <v>24</v>
      </c>
      <c r="G7" s="79" t="s">
        <v>25</v>
      </c>
      <c r="H7" s="19" t="s">
        <v>27</v>
      </c>
      <c r="I7" s="19" t="s">
        <v>26</v>
      </c>
      <c r="J7" s="21" t="s">
        <v>54</v>
      </c>
      <c r="K7" s="21" t="s">
        <v>159</v>
      </c>
      <c r="L7" s="80" t="s">
        <v>58</v>
      </c>
      <c r="M7" s="81" t="s">
        <v>160</v>
      </c>
      <c r="N7" s="82" t="s">
        <v>30</v>
      </c>
      <c r="O7" s="83" t="s">
        <v>58</v>
      </c>
      <c r="P7" s="81" t="s">
        <v>160</v>
      </c>
      <c r="Q7" s="84" t="s">
        <v>30</v>
      </c>
      <c r="R7" s="82" t="s">
        <v>58</v>
      </c>
      <c r="S7" s="81" t="s">
        <v>160</v>
      </c>
      <c r="T7" s="82" t="s">
        <v>30</v>
      </c>
      <c r="U7" s="249"/>
    </row>
    <row r="8" spans="1:21" s="10" customFormat="1" ht="12.75" customHeight="1">
      <c r="A8" s="132">
        <v>5</v>
      </c>
      <c r="B8" s="131">
        <v>201</v>
      </c>
      <c r="C8" s="63" t="s">
        <v>84</v>
      </c>
      <c r="D8" s="71" t="s">
        <v>59</v>
      </c>
      <c r="E8" s="41"/>
      <c r="F8" s="34"/>
      <c r="G8" s="46"/>
      <c r="H8" s="39"/>
      <c r="I8" s="34"/>
      <c r="J8" s="32"/>
      <c r="K8" s="32"/>
      <c r="L8" s="45"/>
      <c r="M8" s="46"/>
      <c r="N8" s="46"/>
      <c r="O8" s="46"/>
      <c r="P8" s="46"/>
      <c r="Q8" s="46"/>
      <c r="R8" s="46"/>
      <c r="S8" s="46"/>
      <c r="T8" s="47"/>
      <c r="U8" s="149">
        <v>0</v>
      </c>
    </row>
    <row r="9" spans="1:21" s="10" customFormat="1" ht="24.75" customHeight="1">
      <c r="A9" s="132">
        <v>5</v>
      </c>
      <c r="B9" s="131">
        <v>202</v>
      </c>
      <c r="C9" s="63" t="s">
        <v>84</v>
      </c>
      <c r="D9" s="71" t="s">
        <v>60</v>
      </c>
      <c r="E9" s="41" t="s">
        <v>130</v>
      </c>
      <c r="F9" s="34"/>
      <c r="G9" s="46" t="s">
        <v>131</v>
      </c>
      <c r="H9" s="39" t="s">
        <v>199</v>
      </c>
      <c r="I9" s="39" t="s">
        <v>202</v>
      </c>
      <c r="J9" s="39" t="s">
        <v>202</v>
      </c>
      <c r="K9" s="47"/>
      <c r="L9" s="45"/>
      <c r="M9" s="46"/>
      <c r="N9" s="46" t="s">
        <v>93</v>
      </c>
      <c r="O9" s="46" t="s">
        <v>93</v>
      </c>
      <c r="P9" s="46"/>
      <c r="Q9" s="46"/>
      <c r="R9" s="46"/>
      <c r="S9" s="46"/>
      <c r="T9" s="46" t="s">
        <v>93</v>
      </c>
      <c r="U9" s="150">
        <v>0</v>
      </c>
    </row>
    <row r="10" spans="1:21" s="10" customFormat="1" ht="12.75" customHeight="1">
      <c r="A10" s="132">
        <v>5</v>
      </c>
      <c r="B10" s="131">
        <v>203</v>
      </c>
      <c r="C10" s="63" t="s">
        <v>84</v>
      </c>
      <c r="D10" s="58" t="s">
        <v>61</v>
      </c>
      <c r="E10" s="41"/>
      <c r="F10" s="34"/>
      <c r="G10" s="46"/>
      <c r="H10" s="39"/>
      <c r="I10" s="34"/>
      <c r="J10" s="32"/>
      <c r="K10" s="32"/>
      <c r="L10" s="45"/>
      <c r="M10" s="46"/>
      <c r="N10" s="46"/>
      <c r="O10" s="46"/>
      <c r="P10" s="46"/>
      <c r="Q10" s="46"/>
      <c r="R10" s="46"/>
      <c r="S10" s="46"/>
      <c r="T10" s="47"/>
      <c r="U10" s="150">
        <v>0</v>
      </c>
    </row>
    <row r="11" spans="1:21" s="10" customFormat="1" ht="12.75" customHeight="1">
      <c r="A11" s="132">
        <v>5</v>
      </c>
      <c r="B11" s="131">
        <v>204</v>
      </c>
      <c r="C11" s="63" t="s">
        <v>84</v>
      </c>
      <c r="D11" s="58" t="s">
        <v>62</v>
      </c>
      <c r="E11" s="41"/>
      <c r="F11" s="34"/>
      <c r="G11" s="46"/>
      <c r="H11" s="39"/>
      <c r="I11" s="34"/>
      <c r="J11" s="32"/>
      <c r="K11" s="32"/>
      <c r="L11" s="45"/>
      <c r="M11" s="46"/>
      <c r="N11" s="46"/>
      <c r="O11" s="46"/>
      <c r="P11" s="46"/>
      <c r="Q11" s="46"/>
      <c r="R11" s="46"/>
      <c r="S11" s="46"/>
      <c r="T11" s="47"/>
      <c r="U11" s="150">
        <v>0</v>
      </c>
    </row>
    <row r="12" spans="1:21" s="10" customFormat="1" ht="24.75" customHeight="1">
      <c r="A12" s="132">
        <v>5</v>
      </c>
      <c r="B12" s="131">
        <v>206</v>
      </c>
      <c r="C12" s="63" t="s">
        <v>84</v>
      </c>
      <c r="D12" s="58" t="s">
        <v>63</v>
      </c>
      <c r="E12" s="41" t="s">
        <v>125</v>
      </c>
      <c r="F12" s="34"/>
      <c r="G12" s="46" t="s">
        <v>126</v>
      </c>
      <c r="H12" s="39" t="s">
        <v>200</v>
      </c>
      <c r="I12" s="34"/>
      <c r="J12" s="32"/>
      <c r="K12" s="32"/>
      <c r="L12" s="45" t="s">
        <v>93</v>
      </c>
      <c r="M12" s="46"/>
      <c r="N12" s="46"/>
      <c r="O12" s="46" t="s">
        <v>93</v>
      </c>
      <c r="P12" s="46"/>
      <c r="Q12" s="46"/>
      <c r="R12" s="46"/>
      <c r="S12" s="46"/>
      <c r="T12" s="47"/>
      <c r="U12" s="150">
        <v>0</v>
      </c>
    </row>
    <row r="13" spans="1:21" s="10" customFormat="1" ht="24.75" customHeight="1">
      <c r="A13" s="132">
        <v>5</v>
      </c>
      <c r="B13" s="131">
        <v>207</v>
      </c>
      <c r="C13" s="63" t="s">
        <v>84</v>
      </c>
      <c r="D13" s="58" t="s">
        <v>64</v>
      </c>
      <c r="E13" s="41" t="s">
        <v>121</v>
      </c>
      <c r="F13" s="34" t="s">
        <v>122</v>
      </c>
      <c r="G13" s="46" t="s">
        <v>123</v>
      </c>
      <c r="H13" s="39" t="s">
        <v>201</v>
      </c>
      <c r="I13" s="39" t="s">
        <v>203</v>
      </c>
      <c r="J13" s="32"/>
      <c r="K13" s="32"/>
      <c r="L13" s="45" t="s">
        <v>93</v>
      </c>
      <c r="M13" s="46"/>
      <c r="N13" s="46"/>
      <c r="O13" s="46" t="s">
        <v>93</v>
      </c>
      <c r="P13" s="46"/>
      <c r="Q13" s="46"/>
      <c r="R13" s="46"/>
      <c r="S13" s="46"/>
      <c r="T13" s="47"/>
      <c r="U13" s="150">
        <v>0</v>
      </c>
    </row>
    <row r="14" spans="1:21" s="10" customFormat="1" ht="24.75" customHeight="1">
      <c r="A14" s="132">
        <v>5</v>
      </c>
      <c r="B14" s="131">
        <v>209</v>
      </c>
      <c r="C14" s="63" t="s">
        <v>84</v>
      </c>
      <c r="D14" s="58" t="s">
        <v>65</v>
      </c>
      <c r="E14" s="41" t="s">
        <v>98</v>
      </c>
      <c r="F14" s="39" t="s">
        <v>99</v>
      </c>
      <c r="G14" s="46" t="s">
        <v>100</v>
      </c>
      <c r="H14" s="39" t="s">
        <v>228</v>
      </c>
      <c r="I14" s="34"/>
      <c r="J14" s="32"/>
      <c r="K14" s="32"/>
      <c r="L14" s="45"/>
      <c r="M14" s="46" t="s">
        <v>93</v>
      </c>
      <c r="N14" s="46"/>
      <c r="O14" s="46"/>
      <c r="P14" s="46" t="s">
        <v>93</v>
      </c>
      <c r="Q14" s="46"/>
      <c r="R14" s="46"/>
      <c r="S14" s="46"/>
      <c r="T14" s="47"/>
      <c r="U14" s="150">
        <v>0</v>
      </c>
    </row>
    <row r="15" spans="1:21" s="10" customFormat="1" ht="36" customHeight="1">
      <c r="A15" s="132">
        <v>5</v>
      </c>
      <c r="B15" s="131">
        <v>210</v>
      </c>
      <c r="C15" s="63" t="s">
        <v>84</v>
      </c>
      <c r="D15" s="58" t="s">
        <v>66</v>
      </c>
      <c r="E15" s="41" t="s">
        <v>106</v>
      </c>
      <c r="F15" s="34"/>
      <c r="G15" s="46" t="s">
        <v>107</v>
      </c>
      <c r="H15" s="39" t="s">
        <v>229</v>
      </c>
      <c r="I15" s="39" t="s">
        <v>204</v>
      </c>
      <c r="J15" s="39" t="s">
        <v>205</v>
      </c>
      <c r="K15" s="32"/>
      <c r="L15" s="45" t="s">
        <v>93</v>
      </c>
      <c r="M15" s="46"/>
      <c r="N15" s="46"/>
      <c r="O15" s="46" t="s">
        <v>93</v>
      </c>
      <c r="P15" s="46"/>
      <c r="Q15" s="46"/>
      <c r="R15" s="46"/>
      <c r="S15" s="46"/>
      <c r="T15" s="47"/>
      <c r="U15" s="150">
        <v>0</v>
      </c>
    </row>
    <row r="16" spans="1:21" s="10" customFormat="1" ht="24.75" customHeight="1">
      <c r="A16" s="132">
        <v>5</v>
      </c>
      <c r="B16" s="131">
        <v>211</v>
      </c>
      <c r="C16" s="63" t="s">
        <v>84</v>
      </c>
      <c r="D16" s="58" t="s">
        <v>67</v>
      </c>
      <c r="E16" s="41" t="s">
        <v>151</v>
      </c>
      <c r="F16" s="34" t="s">
        <v>150</v>
      </c>
      <c r="G16" s="46" t="s">
        <v>154</v>
      </c>
      <c r="H16" s="39" t="s">
        <v>177</v>
      </c>
      <c r="I16" s="39" t="s">
        <v>206</v>
      </c>
      <c r="J16" s="32"/>
      <c r="K16" s="32"/>
      <c r="L16" s="45" t="s">
        <v>93</v>
      </c>
      <c r="M16" s="46"/>
      <c r="N16" s="46"/>
      <c r="O16" s="46" t="s">
        <v>93</v>
      </c>
      <c r="P16" s="46"/>
      <c r="Q16" s="46"/>
      <c r="R16" s="46"/>
      <c r="S16" s="46"/>
      <c r="T16" s="47"/>
      <c r="U16" s="150">
        <v>0</v>
      </c>
    </row>
    <row r="17" spans="1:21" s="10" customFormat="1" ht="36" customHeight="1">
      <c r="A17" s="132">
        <v>5</v>
      </c>
      <c r="B17" s="131">
        <v>212</v>
      </c>
      <c r="C17" s="63" t="s">
        <v>84</v>
      </c>
      <c r="D17" s="58" t="s">
        <v>68</v>
      </c>
      <c r="E17" s="41" t="s">
        <v>115</v>
      </c>
      <c r="F17" s="34"/>
      <c r="G17" s="46" t="s">
        <v>116</v>
      </c>
      <c r="H17" s="39" t="s">
        <v>232</v>
      </c>
      <c r="I17" s="39" t="s">
        <v>207</v>
      </c>
      <c r="J17" s="39" t="s">
        <v>207</v>
      </c>
      <c r="K17" s="32"/>
      <c r="L17" s="45" t="s">
        <v>93</v>
      </c>
      <c r="M17" s="46"/>
      <c r="N17" s="46"/>
      <c r="O17" s="46" t="s">
        <v>93</v>
      </c>
      <c r="P17" s="46"/>
      <c r="Q17" s="46"/>
      <c r="R17" s="46"/>
      <c r="S17" s="46"/>
      <c r="T17" s="47"/>
      <c r="U17" s="150">
        <v>0</v>
      </c>
    </row>
    <row r="18" spans="1:21" s="10" customFormat="1" ht="24.75" customHeight="1">
      <c r="A18" s="132">
        <v>5</v>
      </c>
      <c r="B18" s="131">
        <v>213</v>
      </c>
      <c r="C18" s="63" t="s">
        <v>84</v>
      </c>
      <c r="D18" s="58" t="s">
        <v>69</v>
      </c>
      <c r="E18" s="41" t="s">
        <v>92</v>
      </c>
      <c r="F18" s="39" t="s">
        <v>90</v>
      </c>
      <c r="G18" s="46" t="s">
        <v>91</v>
      </c>
      <c r="H18" s="39" t="s">
        <v>230</v>
      </c>
      <c r="I18" s="39" t="s">
        <v>208</v>
      </c>
      <c r="J18" s="42" t="s">
        <v>209</v>
      </c>
      <c r="K18" s="32"/>
      <c r="L18" s="45" t="s">
        <v>93</v>
      </c>
      <c r="M18" s="46"/>
      <c r="N18" s="46"/>
      <c r="O18" s="46" t="s">
        <v>93</v>
      </c>
      <c r="P18" s="46"/>
      <c r="Q18" s="46"/>
      <c r="R18" s="46"/>
      <c r="S18" s="46"/>
      <c r="T18" s="47"/>
      <c r="U18" s="150">
        <v>0</v>
      </c>
    </row>
    <row r="19" spans="1:21" s="10" customFormat="1" ht="12.75" customHeight="1">
      <c r="A19" s="132">
        <v>5</v>
      </c>
      <c r="B19" s="131">
        <v>214</v>
      </c>
      <c r="C19" s="63" t="s">
        <v>84</v>
      </c>
      <c r="D19" s="58" t="s">
        <v>70</v>
      </c>
      <c r="E19" s="41"/>
      <c r="F19" s="34"/>
      <c r="G19" s="46"/>
      <c r="H19" s="39"/>
      <c r="I19" s="34"/>
      <c r="J19" s="32"/>
      <c r="K19" s="32"/>
      <c r="L19" s="45"/>
      <c r="M19" s="46"/>
      <c r="N19" s="46"/>
      <c r="O19" s="46"/>
      <c r="P19" s="46"/>
      <c r="Q19" s="46"/>
      <c r="R19" s="46"/>
      <c r="S19" s="46"/>
      <c r="T19" s="47"/>
      <c r="U19" s="150">
        <v>0</v>
      </c>
    </row>
    <row r="20" spans="1:21" s="10" customFormat="1" ht="24.75" customHeight="1">
      <c r="A20" s="132">
        <v>5</v>
      </c>
      <c r="B20" s="131">
        <v>215</v>
      </c>
      <c r="C20" s="63" t="s">
        <v>84</v>
      </c>
      <c r="D20" s="58" t="s">
        <v>71</v>
      </c>
      <c r="E20" s="41" t="s">
        <v>102</v>
      </c>
      <c r="F20" s="34"/>
      <c r="G20" s="46" t="s">
        <v>103</v>
      </c>
      <c r="H20" s="39" t="s">
        <v>233</v>
      </c>
      <c r="I20" s="34"/>
      <c r="J20" s="32"/>
      <c r="K20" s="32"/>
      <c r="L20" s="45"/>
      <c r="M20" s="46" t="s">
        <v>93</v>
      </c>
      <c r="N20" s="46"/>
      <c r="O20" s="46" t="s">
        <v>93</v>
      </c>
      <c r="P20" s="46"/>
      <c r="Q20" s="46"/>
      <c r="R20" s="46"/>
      <c r="S20" s="46"/>
      <c r="T20" s="47"/>
      <c r="U20" s="150">
        <v>0</v>
      </c>
    </row>
    <row r="21" spans="1:21" s="99" customFormat="1" ht="12.75" customHeight="1">
      <c r="A21" s="132">
        <v>5</v>
      </c>
      <c r="B21" s="131">
        <v>303</v>
      </c>
      <c r="C21" s="63" t="s">
        <v>84</v>
      </c>
      <c r="D21" s="58" t="s">
        <v>72</v>
      </c>
      <c r="E21" s="59"/>
      <c r="F21" s="60"/>
      <c r="G21" s="61"/>
      <c r="H21" s="62"/>
      <c r="I21" s="60"/>
      <c r="J21" s="58"/>
      <c r="K21" s="58"/>
      <c r="L21" s="63"/>
      <c r="M21" s="61"/>
      <c r="N21" s="61"/>
      <c r="O21" s="61"/>
      <c r="P21" s="61"/>
      <c r="Q21" s="61"/>
      <c r="R21" s="61"/>
      <c r="S21" s="61"/>
      <c r="T21" s="64"/>
      <c r="U21" s="151">
        <v>0</v>
      </c>
    </row>
    <row r="22" spans="1:21" s="10" customFormat="1" ht="12.75" customHeight="1">
      <c r="A22" s="132">
        <v>5</v>
      </c>
      <c r="B22" s="131">
        <v>327</v>
      </c>
      <c r="C22" s="63" t="s">
        <v>84</v>
      </c>
      <c r="D22" s="58" t="s">
        <v>73</v>
      </c>
      <c r="E22" s="41"/>
      <c r="F22" s="34"/>
      <c r="G22" s="46"/>
      <c r="H22" s="39"/>
      <c r="I22" s="34"/>
      <c r="J22" s="32"/>
      <c r="K22" s="32"/>
      <c r="L22" s="45"/>
      <c r="M22" s="46"/>
      <c r="N22" s="46"/>
      <c r="O22" s="46"/>
      <c r="P22" s="46"/>
      <c r="Q22" s="46"/>
      <c r="R22" s="46"/>
      <c r="S22" s="46"/>
      <c r="T22" s="47"/>
      <c r="U22" s="150">
        <v>0</v>
      </c>
    </row>
    <row r="23" spans="1:21" s="10" customFormat="1" ht="12.75" customHeight="1">
      <c r="A23" s="132">
        <v>5</v>
      </c>
      <c r="B23" s="131">
        <v>346</v>
      </c>
      <c r="C23" s="63" t="s">
        <v>84</v>
      </c>
      <c r="D23" s="58" t="s">
        <v>74</v>
      </c>
      <c r="E23" s="41"/>
      <c r="F23" s="34"/>
      <c r="G23" s="46"/>
      <c r="H23" s="39"/>
      <c r="I23" s="34"/>
      <c r="J23" s="32"/>
      <c r="K23" s="32"/>
      <c r="L23" s="45"/>
      <c r="M23" s="46"/>
      <c r="N23" s="46"/>
      <c r="O23" s="46"/>
      <c r="P23" s="46"/>
      <c r="Q23" s="46"/>
      <c r="R23" s="46"/>
      <c r="S23" s="46"/>
      <c r="T23" s="47"/>
      <c r="U23" s="150">
        <v>0</v>
      </c>
    </row>
    <row r="24" spans="1:21" s="10" customFormat="1" ht="12.75" customHeight="1">
      <c r="A24" s="132">
        <v>5</v>
      </c>
      <c r="B24" s="131">
        <v>348</v>
      </c>
      <c r="C24" s="63" t="s">
        <v>84</v>
      </c>
      <c r="D24" s="58" t="s">
        <v>75</v>
      </c>
      <c r="E24" s="41"/>
      <c r="F24" s="34"/>
      <c r="G24" s="46"/>
      <c r="H24" s="39"/>
      <c r="I24" s="34"/>
      <c r="J24" s="32"/>
      <c r="K24" s="32"/>
      <c r="L24" s="45"/>
      <c r="M24" s="46"/>
      <c r="N24" s="46"/>
      <c r="O24" s="46"/>
      <c r="P24" s="46"/>
      <c r="Q24" s="46"/>
      <c r="R24" s="46"/>
      <c r="S24" s="46"/>
      <c r="T24" s="47"/>
      <c r="U24" s="150">
        <v>0</v>
      </c>
    </row>
    <row r="25" spans="1:21" s="10" customFormat="1" ht="12.75" customHeight="1">
      <c r="A25" s="132">
        <v>5</v>
      </c>
      <c r="B25" s="131">
        <v>349</v>
      </c>
      <c r="C25" s="63" t="s">
        <v>84</v>
      </c>
      <c r="D25" s="58" t="s">
        <v>76</v>
      </c>
      <c r="E25" s="41"/>
      <c r="F25" s="34"/>
      <c r="G25" s="46"/>
      <c r="H25" s="39"/>
      <c r="I25" s="34"/>
      <c r="J25" s="32"/>
      <c r="K25" s="32"/>
      <c r="L25" s="45"/>
      <c r="M25" s="46"/>
      <c r="N25" s="46"/>
      <c r="O25" s="46"/>
      <c r="P25" s="46"/>
      <c r="Q25" s="46"/>
      <c r="R25" s="46"/>
      <c r="S25" s="46"/>
      <c r="T25" s="47"/>
      <c r="U25" s="150">
        <v>1</v>
      </c>
    </row>
    <row r="26" spans="1:21" s="10" customFormat="1" ht="12.75" customHeight="1">
      <c r="A26" s="132">
        <v>5</v>
      </c>
      <c r="B26" s="131">
        <v>361</v>
      </c>
      <c r="C26" s="63" t="s">
        <v>84</v>
      </c>
      <c r="D26" s="58" t="s">
        <v>77</v>
      </c>
      <c r="E26" s="41"/>
      <c r="F26" s="34"/>
      <c r="G26" s="46"/>
      <c r="H26" s="39"/>
      <c r="I26" s="34"/>
      <c r="J26" s="32"/>
      <c r="K26" s="32"/>
      <c r="L26" s="45"/>
      <c r="M26" s="46"/>
      <c r="N26" s="46"/>
      <c r="O26" s="46"/>
      <c r="P26" s="46"/>
      <c r="Q26" s="46"/>
      <c r="R26" s="46"/>
      <c r="S26" s="46"/>
      <c r="T26" s="47"/>
      <c r="U26" s="150">
        <v>0</v>
      </c>
    </row>
    <row r="27" spans="1:21" s="99" customFormat="1" ht="12.75" customHeight="1">
      <c r="A27" s="132">
        <v>5</v>
      </c>
      <c r="B27" s="131">
        <v>363</v>
      </c>
      <c r="C27" s="63" t="s">
        <v>84</v>
      </c>
      <c r="D27" s="58" t="s">
        <v>78</v>
      </c>
      <c r="E27" s="59"/>
      <c r="F27" s="60"/>
      <c r="G27" s="61"/>
      <c r="H27" s="62"/>
      <c r="I27" s="60"/>
      <c r="J27" s="58"/>
      <c r="K27" s="58"/>
      <c r="L27" s="63"/>
      <c r="M27" s="61"/>
      <c r="N27" s="61"/>
      <c r="O27" s="61"/>
      <c r="P27" s="61"/>
      <c r="Q27" s="61"/>
      <c r="R27" s="61"/>
      <c r="S27" s="61"/>
      <c r="T27" s="64"/>
      <c r="U27" s="151">
        <v>0</v>
      </c>
    </row>
    <row r="28" spans="1:21" s="10" customFormat="1" ht="12.75" customHeight="1">
      <c r="A28" s="132">
        <v>5</v>
      </c>
      <c r="B28" s="131">
        <v>366</v>
      </c>
      <c r="C28" s="63" t="s">
        <v>84</v>
      </c>
      <c r="D28" s="58" t="s">
        <v>79</v>
      </c>
      <c r="E28" s="41"/>
      <c r="F28" s="34"/>
      <c r="G28" s="46"/>
      <c r="H28" s="39"/>
      <c r="I28" s="34"/>
      <c r="J28" s="32"/>
      <c r="K28" s="32"/>
      <c r="L28" s="45"/>
      <c r="M28" s="46"/>
      <c r="N28" s="46"/>
      <c r="O28" s="46"/>
      <c r="P28" s="46"/>
      <c r="Q28" s="46"/>
      <c r="R28" s="46"/>
      <c r="S28" s="46"/>
      <c r="T28" s="47"/>
      <c r="U28" s="150">
        <v>0</v>
      </c>
    </row>
    <row r="29" spans="1:21" s="10" customFormat="1" ht="24.75" customHeight="1">
      <c r="A29" s="132">
        <v>5</v>
      </c>
      <c r="B29" s="131">
        <v>368</v>
      </c>
      <c r="C29" s="63" t="s">
        <v>84</v>
      </c>
      <c r="D29" s="58" t="s">
        <v>80</v>
      </c>
      <c r="E29" s="41" t="s">
        <v>152</v>
      </c>
      <c r="F29" s="34" t="s">
        <v>134</v>
      </c>
      <c r="G29" s="46" t="s">
        <v>153</v>
      </c>
      <c r="H29" s="39" t="s">
        <v>231</v>
      </c>
      <c r="I29" s="39" t="s">
        <v>210</v>
      </c>
      <c r="J29" s="39" t="s">
        <v>211</v>
      </c>
      <c r="K29" s="32"/>
      <c r="L29" s="45" t="s">
        <v>93</v>
      </c>
      <c r="M29" s="46"/>
      <c r="N29" s="46"/>
      <c r="O29" s="46" t="s">
        <v>93</v>
      </c>
      <c r="P29" s="46"/>
      <c r="Q29" s="46"/>
      <c r="R29" s="46"/>
      <c r="S29" s="46"/>
      <c r="T29" s="47"/>
      <c r="U29" s="150">
        <v>0</v>
      </c>
    </row>
    <row r="30" spans="1:21" s="10" customFormat="1" ht="12.75" customHeight="1">
      <c r="A30" s="132">
        <v>5</v>
      </c>
      <c r="B30" s="131">
        <v>434</v>
      </c>
      <c r="C30" s="63" t="s">
        <v>84</v>
      </c>
      <c r="D30" s="58" t="s">
        <v>81</v>
      </c>
      <c r="E30" s="41"/>
      <c r="F30" s="34"/>
      <c r="G30" s="46"/>
      <c r="H30" s="39"/>
      <c r="I30" s="34"/>
      <c r="J30" s="32"/>
      <c r="K30" s="32"/>
      <c r="L30" s="45"/>
      <c r="M30" s="46"/>
      <c r="N30" s="46"/>
      <c r="O30" s="46"/>
      <c r="P30" s="46"/>
      <c r="Q30" s="46"/>
      <c r="R30" s="46"/>
      <c r="S30" s="46"/>
      <c r="T30" s="47"/>
      <c r="U30" s="150">
        <v>0</v>
      </c>
    </row>
    <row r="31" spans="1:21" s="10" customFormat="1" ht="12.75" customHeight="1">
      <c r="A31" s="132">
        <v>5</v>
      </c>
      <c r="B31" s="131">
        <v>463</v>
      </c>
      <c r="C31" s="63" t="s">
        <v>84</v>
      </c>
      <c r="D31" s="58" t="s">
        <v>82</v>
      </c>
      <c r="E31" s="41"/>
      <c r="F31" s="34"/>
      <c r="G31" s="46"/>
      <c r="H31" s="39"/>
      <c r="I31" s="34"/>
      <c r="J31" s="32"/>
      <c r="K31" s="32"/>
      <c r="L31" s="45"/>
      <c r="M31" s="46"/>
      <c r="N31" s="46"/>
      <c r="O31" s="46"/>
      <c r="P31" s="46"/>
      <c r="Q31" s="46"/>
      <c r="R31" s="46"/>
      <c r="S31" s="46"/>
      <c r="T31" s="47"/>
      <c r="U31" s="150">
        <v>0</v>
      </c>
    </row>
    <row r="32" spans="1:21" s="10" customFormat="1" ht="12.75" customHeight="1" thickBot="1">
      <c r="A32" s="187">
        <v>5</v>
      </c>
      <c r="B32" s="188">
        <v>464</v>
      </c>
      <c r="C32" s="189" t="s">
        <v>84</v>
      </c>
      <c r="D32" s="190" t="s">
        <v>83</v>
      </c>
      <c r="E32" s="191"/>
      <c r="F32" s="35"/>
      <c r="G32" s="48"/>
      <c r="H32" s="40"/>
      <c r="I32" s="35"/>
      <c r="J32" s="36"/>
      <c r="K32" s="55"/>
      <c r="L32" s="192"/>
      <c r="M32" s="48"/>
      <c r="N32" s="48"/>
      <c r="O32" s="48"/>
      <c r="P32" s="48"/>
      <c r="Q32" s="48"/>
      <c r="R32" s="48"/>
      <c r="S32" s="48"/>
      <c r="T32" s="193"/>
      <c r="U32" s="194">
        <v>0</v>
      </c>
    </row>
    <row r="33" spans="1:21" s="10" customFormat="1" ht="18" customHeight="1" thickBot="1">
      <c r="A33" s="142"/>
      <c r="B33" s="143"/>
      <c r="C33" s="199" t="s">
        <v>4</v>
      </c>
      <c r="D33" s="199"/>
      <c r="E33" s="144">
        <f>COUNTA(E8:E32)</f>
        <v>10</v>
      </c>
      <c r="F33" s="195"/>
      <c r="G33" s="196"/>
      <c r="H33" s="197"/>
      <c r="I33" s="195"/>
      <c r="J33" s="198"/>
      <c r="K33" s="198"/>
      <c r="L33" s="145">
        <f aca="true" t="shared" si="0" ref="L33:T33">COUNTA(L8:L32)</f>
        <v>7</v>
      </c>
      <c r="M33" s="146">
        <f t="shared" si="0"/>
        <v>2</v>
      </c>
      <c r="N33" s="146">
        <f t="shared" si="0"/>
        <v>1</v>
      </c>
      <c r="O33" s="146">
        <f t="shared" si="0"/>
        <v>9</v>
      </c>
      <c r="P33" s="146">
        <f t="shared" si="0"/>
        <v>1</v>
      </c>
      <c r="Q33" s="146">
        <f t="shared" si="0"/>
        <v>0</v>
      </c>
      <c r="R33" s="146">
        <f t="shared" si="0"/>
        <v>0</v>
      </c>
      <c r="S33" s="146">
        <f t="shared" si="0"/>
        <v>0</v>
      </c>
      <c r="T33" s="147">
        <f t="shared" si="0"/>
        <v>1</v>
      </c>
      <c r="U33" s="148">
        <f>SUM(U8:U32)</f>
        <v>1</v>
      </c>
    </row>
    <row r="34" spans="1:21" s="7" customFormat="1" ht="15" customHeight="1">
      <c r="A34" s="49"/>
      <c r="B34" s="49"/>
      <c r="C34" s="50"/>
      <c r="D34" s="50"/>
      <c r="E34" s="51"/>
      <c r="F34" s="52"/>
      <c r="G34" s="50"/>
      <c r="H34" s="53"/>
      <c r="I34" s="52"/>
      <c r="J34" s="52"/>
      <c r="K34" s="52"/>
      <c r="L34" s="54"/>
      <c r="M34" s="54"/>
      <c r="N34" s="54"/>
      <c r="O34" s="54"/>
      <c r="P34" s="54"/>
      <c r="Q34" s="54"/>
      <c r="R34" s="54"/>
      <c r="S34" s="54"/>
      <c r="T34" s="54"/>
      <c r="U34" s="54"/>
    </row>
    <row r="36" spans="1:4" ht="11.25">
      <c r="A36" s="6"/>
      <c r="D36" s="4"/>
    </row>
    <row r="37" ht="11.25">
      <c r="D37" s="4"/>
    </row>
  </sheetData>
  <sheetProtection/>
  <mergeCells count="14">
    <mergeCell ref="R2:U2"/>
    <mergeCell ref="C33:D33"/>
    <mergeCell ref="A4:A7"/>
    <mergeCell ref="B4:B7"/>
    <mergeCell ref="C4:C7"/>
    <mergeCell ref="D4:D7"/>
    <mergeCell ref="U4:U7"/>
    <mergeCell ref="E6:E7"/>
    <mergeCell ref="O6:Q6"/>
    <mergeCell ref="R6:T6"/>
    <mergeCell ref="L5:T5"/>
    <mergeCell ref="E4:T4"/>
    <mergeCell ref="G6:K6"/>
    <mergeCell ref="L6:N6"/>
  </mergeCells>
  <printOptions horizontalCentered="1"/>
  <pageMargins left="0.3937007874015748" right="0.3937007874015748" top="0.5905511811023623" bottom="0.5905511811023623" header="0.5118110236220472" footer="0.31496062992125984"/>
  <pageSetup firstPageNumber="44" useFirstPageNumber="1" fitToHeight="0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="102" zoomScaleSheetLayoutView="102" zoomScalePageLayoutView="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2" customWidth="1"/>
    <col min="5" max="5" width="11.75390625" style="2" customWidth="1"/>
    <col min="6" max="6" width="45.625" style="2" customWidth="1"/>
    <col min="7" max="8" width="5.125" style="2" customWidth="1"/>
    <col min="9" max="19" width="6.625" style="2" customWidth="1"/>
    <col min="20" max="16384" width="9.00390625" style="2" customWidth="1"/>
  </cols>
  <sheetData>
    <row r="1" ht="12" thickBot="1">
      <c r="A1" s="2" t="s">
        <v>18</v>
      </c>
    </row>
    <row r="2" spans="1:19" ht="19.5" customHeight="1" thickBot="1">
      <c r="A2" s="5" t="s">
        <v>34</v>
      </c>
      <c r="E2" s="8"/>
      <c r="Q2" s="228" t="s">
        <v>84</v>
      </c>
      <c r="R2" s="240"/>
      <c r="S2" s="229"/>
    </row>
    <row r="3" ht="12" thickBot="1"/>
    <row r="4" spans="1:19" s="1" customFormat="1" ht="13.5" customHeight="1">
      <c r="A4" s="201" t="s">
        <v>23</v>
      </c>
      <c r="B4" s="210" t="s">
        <v>156</v>
      </c>
      <c r="C4" s="241" t="s">
        <v>142</v>
      </c>
      <c r="D4" s="216" t="s">
        <v>15</v>
      </c>
      <c r="E4" s="270" t="s">
        <v>235</v>
      </c>
      <c r="F4" s="271"/>
      <c r="G4" s="271"/>
      <c r="H4" s="272"/>
      <c r="I4" s="273" t="s">
        <v>33</v>
      </c>
      <c r="J4" s="274"/>
      <c r="K4" s="274"/>
      <c r="L4" s="274"/>
      <c r="M4" s="274"/>
      <c r="N4" s="274"/>
      <c r="O4" s="274"/>
      <c r="P4" s="274"/>
      <c r="Q4" s="274"/>
      <c r="R4" s="274"/>
      <c r="S4" s="275"/>
    </row>
    <row r="5" spans="1:19" s="25" customFormat="1" ht="12" customHeight="1">
      <c r="A5" s="202"/>
      <c r="B5" s="211"/>
      <c r="C5" s="242"/>
      <c r="D5" s="244"/>
      <c r="E5" s="254" t="s">
        <v>44</v>
      </c>
      <c r="F5" s="255" t="s">
        <v>161</v>
      </c>
      <c r="G5" s="257" t="s">
        <v>5</v>
      </c>
      <c r="H5" s="252" t="s">
        <v>236</v>
      </c>
      <c r="I5" s="254" t="s">
        <v>162</v>
      </c>
      <c r="J5" s="264" t="s">
        <v>19</v>
      </c>
      <c r="K5" s="26" t="s">
        <v>237</v>
      </c>
      <c r="L5" s="266" t="s">
        <v>163</v>
      </c>
      <c r="M5" s="268" t="s">
        <v>21</v>
      </c>
      <c r="N5" s="264" t="s">
        <v>43</v>
      </c>
      <c r="O5" s="26" t="s">
        <v>237</v>
      </c>
      <c r="P5" s="266" t="s">
        <v>163</v>
      </c>
      <c r="Q5" s="264" t="s">
        <v>20</v>
      </c>
      <c r="R5" s="26" t="s">
        <v>238</v>
      </c>
      <c r="S5" s="262" t="s">
        <v>163</v>
      </c>
    </row>
    <row r="6" spans="1:19" s="1" customFormat="1" ht="84" customHeight="1">
      <c r="A6" s="203"/>
      <c r="B6" s="212"/>
      <c r="C6" s="243"/>
      <c r="D6" s="245"/>
      <c r="E6" s="243"/>
      <c r="F6" s="256"/>
      <c r="G6" s="258"/>
      <c r="H6" s="253"/>
      <c r="I6" s="243"/>
      <c r="J6" s="265"/>
      <c r="K6" s="86" t="s">
        <v>239</v>
      </c>
      <c r="L6" s="267"/>
      <c r="M6" s="269"/>
      <c r="N6" s="276"/>
      <c r="O6" s="87" t="s">
        <v>240</v>
      </c>
      <c r="P6" s="267"/>
      <c r="Q6" s="265"/>
      <c r="R6" s="88" t="s">
        <v>241</v>
      </c>
      <c r="S6" s="263"/>
    </row>
    <row r="7" spans="1:19" s="10" customFormat="1" ht="15" customHeight="1">
      <c r="A7" s="132">
        <v>5</v>
      </c>
      <c r="B7" s="131">
        <v>201</v>
      </c>
      <c r="C7" s="63" t="s">
        <v>84</v>
      </c>
      <c r="D7" s="71" t="s">
        <v>59</v>
      </c>
      <c r="E7" s="56"/>
      <c r="F7" s="60"/>
      <c r="G7" s="153"/>
      <c r="H7" s="131"/>
      <c r="I7" s="155">
        <v>1</v>
      </c>
      <c r="J7" s="156">
        <v>2</v>
      </c>
      <c r="K7" s="156">
        <v>0</v>
      </c>
      <c r="L7" s="163">
        <f aca="true" t="shared" si="0" ref="L7:L31">IF(J7=""," ",ROUND(K7/J7*100,1))</f>
        <v>0</v>
      </c>
      <c r="M7" s="159"/>
      <c r="N7" s="160"/>
      <c r="O7" s="156"/>
      <c r="P7" s="163" t="str">
        <f>IF(N7=""," ",ROUND(O7/N7*100,1))</f>
        <v> </v>
      </c>
      <c r="Q7" s="159">
        <v>1017</v>
      </c>
      <c r="R7" s="156">
        <v>26</v>
      </c>
      <c r="S7" s="165">
        <f>IF(Q7=""," ",ROUND(R7/Q7*100,1))</f>
        <v>2.6</v>
      </c>
    </row>
    <row r="8" spans="1:19" s="10" customFormat="1" ht="15" customHeight="1">
      <c r="A8" s="132">
        <v>5</v>
      </c>
      <c r="B8" s="131">
        <v>202</v>
      </c>
      <c r="C8" s="63" t="s">
        <v>84</v>
      </c>
      <c r="D8" s="71" t="s">
        <v>60</v>
      </c>
      <c r="E8" s="56"/>
      <c r="F8" s="60"/>
      <c r="G8" s="153"/>
      <c r="H8" s="131"/>
      <c r="I8" s="155">
        <v>1</v>
      </c>
      <c r="J8" s="156">
        <v>0</v>
      </c>
      <c r="K8" s="156">
        <v>0</v>
      </c>
      <c r="L8" s="163">
        <v>0</v>
      </c>
      <c r="M8" s="159"/>
      <c r="N8" s="160"/>
      <c r="O8" s="156"/>
      <c r="P8" s="163" t="str">
        <f aca="true" t="shared" si="1" ref="P8:P29">IF(N8=""," ",ROUND(O8/N8*100,1))</f>
        <v> </v>
      </c>
      <c r="Q8" s="159">
        <v>266</v>
      </c>
      <c r="R8" s="156">
        <v>4</v>
      </c>
      <c r="S8" s="165">
        <f aca="true" t="shared" si="2" ref="S8:S31">IF(Q8=""," ",ROUND(R8/Q8*100,1))</f>
        <v>1.5</v>
      </c>
    </row>
    <row r="9" spans="1:19" s="99" customFormat="1" ht="15" customHeight="1">
      <c r="A9" s="132">
        <v>5</v>
      </c>
      <c r="B9" s="131">
        <v>203</v>
      </c>
      <c r="C9" s="63" t="s">
        <v>84</v>
      </c>
      <c r="D9" s="58" t="s">
        <v>61</v>
      </c>
      <c r="E9" s="70">
        <v>39725</v>
      </c>
      <c r="F9" s="60" t="s">
        <v>113</v>
      </c>
      <c r="G9" s="153">
        <v>1</v>
      </c>
      <c r="H9" s="131">
        <v>1</v>
      </c>
      <c r="I9" s="155">
        <v>1</v>
      </c>
      <c r="J9" s="156">
        <v>2</v>
      </c>
      <c r="K9" s="156">
        <v>1</v>
      </c>
      <c r="L9" s="163">
        <f t="shared" si="0"/>
        <v>50</v>
      </c>
      <c r="M9" s="159"/>
      <c r="N9" s="160"/>
      <c r="O9" s="156"/>
      <c r="P9" s="163" t="str">
        <f t="shared" si="1"/>
        <v> </v>
      </c>
      <c r="Q9" s="159">
        <v>36</v>
      </c>
      <c r="R9" s="156">
        <v>0</v>
      </c>
      <c r="S9" s="165">
        <f t="shared" si="2"/>
        <v>0</v>
      </c>
    </row>
    <row r="10" spans="1:19" s="10" customFormat="1" ht="15" customHeight="1">
      <c r="A10" s="132">
        <v>5</v>
      </c>
      <c r="B10" s="131">
        <v>204</v>
      </c>
      <c r="C10" s="63" t="s">
        <v>84</v>
      </c>
      <c r="D10" s="58" t="s">
        <v>62</v>
      </c>
      <c r="E10" s="45"/>
      <c r="F10" s="60"/>
      <c r="G10" s="153"/>
      <c r="H10" s="131"/>
      <c r="I10" s="155">
        <v>1</v>
      </c>
      <c r="J10" s="156">
        <v>2</v>
      </c>
      <c r="K10" s="156">
        <v>0</v>
      </c>
      <c r="L10" s="163">
        <f t="shared" si="0"/>
        <v>0</v>
      </c>
      <c r="M10" s="159"/>
      <c r="N10" s="160"/>
      <c r="O10" s="156"/>
      <c r="P10" s="163" t="str">
        <f t="shared" si="1"/>
        <v> </v>
      </c>
      <c r="Q10" s="159">
        <v>352</v>
      </c>
      <c r="R10" s="156">
        <v>1</v>
      </c>
      <c r="S10" s="165">
        <f t="shared" si="2"/>
        <v>0.3</v>
      </c>
    </row>
    <row r="11" spans="1:19" s="10" customFormat="1" ht="15" customHeight="1">
      <c r="A11" s="132">
        <v>5</v>
      </c>
      <c r="B11" s="131">
        <v>206</v>
      </c>
      <c r="C11" s="63" t="s">
        <v>84</v>
      </c>
      <c r="D11" s="58" t="s">
        <v>63</v>
      </c>
      <c r="E11" s="45"/>
      <c r="F11" s="60"/>
      <c r="G11" s="153"/>
      <c r="H11" s="131"/>
      <c r="I11" s="155">
        <v>1</v>
      </c>
      <c r="J11" s="156">
        <v>1</v>
      </c>
      <c r="K11" s="156">
        <v>0</v>
      </c>
      <c r="L11" s="163">
        <f t="shared" si="0"/>
        <v>0</v>
      </c>
      <c r="M11" s="159"/>
      <c r="N11" s="160"/>
      <c r="O11" s="156"/>
      <c r="P11" s="163" t="str">
        <f t="shared" si="1"/>
        <v> </v>
      </c>
      <c r="Q11" s="159">
        <v>147</v>
      </c>
      <c r="R11" s="156">
        <v>0</v>
      </c>
      <c r="S11" s="165">
        <f t="shared" si="2"/>
        <v>0</v>
      </c>
    </row>
    <row r="12" spans="1:19" s="99" customFormat="1" ht="15" customHeight="1">
      <c r="A12" s="132">
        <v>5</v>
      </c>
      <c r="B12" s="131">
        <v>207</v>
      </c>
      <c r="C12" s="63" t="s">
        <v>84</v>
      </c>
      <c r="D12" s="58" t="s">
        <v>64</v>
      </c>
      <c r="E12" s="63"/>
      <c r="F12" s="60"/>
      <c r="G12" s="153"/>
      <c r="H12" s="131"/>
      <c r="I12" s="155">
        <v>1</v>
      </c>
      <c r="J12" s="156">
        <v>1</v>
      </c>
      <c r="K12" s="156">
        <v>0</v>
      </c>
      <c r="L12" s="163">
        <f t="shared" si="0"/>
        <v>0</v>
      </c>
      <c r="M12" s="159"/>
      <c r="N12" s="160"/>
      <c r="O12" s="156"/>
      <c r="P12" s="163" t="str">
        <f t="shared" si="1"/>
        <v> </v>
      </c>
      <c r="Q12" s="159">
        <v>406</v>
      </c>
      <c r="R12" s="156">
        <v>14</v>
      </c>
      <c r="S12" s="165">
        <f t="shared" si="2"/>
        <v>3.4</v>
      </c>
    </row>
    <row r="13" spans="1:19" s="10" customFormat="1" ht="15" customHeight="1">
      <c r="A13" s="132">
        <v>5</v>
      </c>
      <c r="B13" s="131">
        <v>209</v>
      </c>
      <c r="C13" s="63" t="s">
        <v>84</v>
      </c>
      <c r="D13" s="58" t="s">
        <v>65</v>
      </c>
      <c r="E13" s="45"/>
      <c r="F13" s="60"/>
      <c r="G13" s="153"/>
      <c r="H13" s="131"/>
      <c r="I13" s="155">
        <v>1</v>
      </c>
      <c r="J13" s="156">
        <v>1</v>
      </c>
      <c r="K13" s="156">
        <v>0</v>
      </c>
      <c r="L13" s="163">
        <f t="shared" si="0"/>
        <v>0</v>
      </c>
      <c r="M13" s="159"/>
      <c r="N13" s="160"/>
      <c r="O13" s="156"/>
      <c r="P13" s="163" t="str">
        <f t="shared" si="1"/>
        <v> </v>
      </c>
      <c r="Q13" s="159">
        <v>192</v>
      </c>
      <c r="R13" s="156">
        <v>1</v>
      </c>
      <c r="S13" s="165">
        <f t="shared" si="2"/>
        <v>0.5</v>
      </c>
    </row>
    <row r="14" spans="1:19" s="10" customFormat="1" ht="15" customHeight="1">
      <c r="A14" s="132">
        <v>5</v>
      </c>
      <c r="B14" s="131">
        <v>210</v>
      </c>
      <c r="C14" s="63" t="s">
        <v>84</v>
      </c>
      <c r="D14" s="58" t="s">
        <v>66</v>
      </c>
      <c r="E14" s="56">
        <v>39904</v>
      </c>
      <c r="F14" s="60" t="s">
        <v>108</v>
      </c>
      <c r="G14" s="153">
        <v>1</v>
      </c>
      <c r="H14" s="131">
        <v>0</v>
      </c>
      <c r="I14" s="155">
        <v>1</v>
      </c>
      <c r="J14" s="156">
        <v>2</v>
      </c>
      <c r="K14" s="156">
        <v>1</v>
      </c>
      <c r="L14" s="163">
        <f t="shared" si="0"/>
        <v>50</v>
      </c>
      <c r="M14" s="159"/>
      <c r="N14" s="160"/>
      <c r="O14" s="156"/>
      <c r="P14" s="163" t="str">
        <f t="shared" si="1"/>
        <v> </v>
      </c>
      <c r="Q14" s="159">
        <v>382</v>
      </c>
      <c r="R14" s="156">
        <v>8</v>
      </c>
      <c r="S14" s="165">
        <f t="shared" si="2"/>
        <v>2.1</v>
      </c>
    </row>
    <row r="15" spans="1:19" s="10" customFormat="1" ht="15" customHeight="1">
      <c r="A15" s="132">
        <v>5</v>
      </c>
      <c r="B15" s="131">
        <v>211</v>
      </c>
      <c r="C15" s="63" t="s">
        <v>84</v>
      </c>
      <c r="D15" s="58" t="s">
        <v>67</v>
      </c>
      <c r="E15" s="56">
        <v>38891</v>
      </c>
      <c r="F15" s="60" t="s">
        <v>94</v>
      </c>
      <c r="G15" s="153">
        <v>2</v>
      </c>
      <c r="H15" s="131">
        <v>1</v>
      </c>
      <c r="I15" s="155">
        <v>1</v>
      </c>
      <c r="J15" s="156">
        <v>1</v>
      </c>
      <c r="K15" s="156">
        <v>0</v>
      </c>
      <c r="L15" s="163">
        <f t="shared" si="0"/>
        <v>0</v>
      </c>
      <c r="M15" s="159"/>
      <c r="N15" s="160"/>
      <c r="O15" s="156"/>
      <c r="P15" s="163" t="str">
        <f t="shared" si="1"/>
        <v> </v>
      </c>
      <c r="Q15" s="159">
        <v>114</v>
      </c>
      <c r="R15" s="156">
        <v>0</v>
      </c>
      <c r="S15" s="165">
        <f t="shared" si="2"/>
        <v>0</v>
      </c>
    </row>
    <row r="16" spans="1:19" s="10" customFormat="1" ht="15" customHeight="1">
      <c r="A16" s="132">
        <v>5</v>
      </c>
      <c r="B16" s="131">
        <v>212</v>
      </c>
      <c r="C16" s="63" t="s">
        <v>84</v>
      </c>
      <c r="D16" s="58" t="s">
        <v>68</v>
      </c>
      <c r="E16" s="56">
        <v>39403</v>
      </c>
      <c r="F16" s="60" t="s">
        <v>95</v>
      </c>
      <c r="G16" s="153">
        <v>1</v>
      </c>
      <c r="H16" s="131">
        <v>1</v>
      </c>
      <c r="I16" s="155">
        <v>1</v>
      </c>
      <c r="J16" s="156">
        <v>2</v>
      </c>
      <c r="K16" s="156">
        <v>1</v>
      </c>
      <c r="L16" s="163">
        <f t="shared" si="0"/>
        <v>50</v>
      </c>
      <c r="M16" s="159"/>
      <c r="N16" s="160"/>
      <c r="O16" s="156"/>
      <c r="P16" s="163" t="str">
        <f t="shared" si="1"/>
        <v> </v>
      </c>
      <c r="Q16" s="159">
        <v>530</v>
      </c>
      <c r="R16" s="156">
        <v>7</v>
      </c>
      <c r="S16" s="165">
        <f t="shared" si="2"/>
        <v>1.3</v>
      </c>
    </row>
    <row r="17" spans="1:19" s="99" customFormat="1" ht="15" customHeight="1">
      <c r="A17" s="132">
        <v>5</v>
      </c>
      <c r="B17" s="131">
        <v>213</v>
      </c>
      <c r="C17" s="63" t="s">
        <v>84</v>
      </c>
      <c r="D17" s="58" t="s">
        <v>69</v>
      </c>
      <c r="E17" s="63"/>
      <c r="F17" s="60"/>
      <c r="G17" s="153"/>
      <c r="H17" s="131"/>
      <c r="I17" s="155">
        <v>1</v>
      </c>
      <c r="J17" s="156">
        <v>1</v>
      </c>
      <c r="K17" s="156">
        <v>0</v>
      </c>
      <c r="L17" s="163">
        <f t="shared" si="0"/>
        <v>0</v>
      </c>
      <c r="M17" s="159"/>
      <c r="N17" s="160"/>
      <c r="O17" s="156"/>
      <c r="P17" s="163" t="str">
        <f t="shared" si="1"/>
        <v> </v>
      </c>
      <c r="Q17" s="159">
        <v>220</v>
      </c>
      <c r="R17" s="156">
        <v>4</v>
      </c>
      <c r="S17" s="165">
        <f t="shared" si="2"/>
        <v>1.8</v>
      </c>
    </row>
    <row r="18" spans="1:19" s="10" customFormat="1" ht="15" customHeight="1">
      <c r="A18" s="132">
        <v>5</v>
      </c>
      <c r="B18" s="131">
        <v>214</v>
      </c>
      <c r="C18" s="63" t="s">
        <v>84</v>
      </c>
      <c r="D18" s="58" t="s">
        <v>70</v>
      </c>
      <c r="E18" s="45"/>
      <c r="F18" s="60"/>
      <c r="G18" s="153"/>
      <c r="H18" s="131"/>
      <c r="I18" s="155">
        <v>1</v>
      </c>
      <c r="J18" s="156">
        <v>1</v>
      </c>
      <c r="K18" s="156">
        <v>0</v>
      </c>
      <c r="L18" s="163">
        <f t="shared" si="0"/>
        <v>0</v>
      </c>
      <c r="M18" s="159"/>
      <c r="N18" s="160"/>
      <c r="O18" s="156"/>
      <c r="P18" s="163" t="str">
        <f t="shared" si="1"/>
        <v> </v>
      </c>
      <c r="Q18" s="159">
        <v>103</v>
      </c>
      <c r="R18" s="156">
        <v>1</v>
      </c>
      <c r="S18" s="165">
        <f t="shared" si="2"/>
        <v>1</v>
      </c>
    </row>
    <row r="19" spans="1:19" s="99" customFormat="1" ht="15" customHeight="1">
      <c r="A19" s="132">
        <v>5</v>
      </c>
      <c r="B19" s="131">
        <v>215</v>
      </c>
      <c r="C19" s="63" t="s">
        <v>84</v>
      </c>
      <c r="D19" s="58" t="s">
        <v>71</v>
      </c>
      <c r="E19" s="63"/>
      <c r="F19" s="60"/>
      <c r="G19" s="153"/>
      <c r="H19" s="131"/>
      <c r="I19" s="155">
        <v>1</v>
      </c>
      <c r="J19" s="156">
        <v>1</v>
      </c>
      <c r="K19" s="156">
        <v>0</v>
      </c>
      <c r="L19" s="163">
        <f t="shared" si="0"/>
        <v>0</v>
      </c>
      <c r="M19" s="159"/>
      <c r="N19" s="160"/>
      <c r="O19" s="156"/>
      <c r="P19" s="163" t="str">
        <f t="shared" si="1"/>
        <v> </v>
      </c>
      <c r="Q19" s="159">
        <v>25</v>
      </c>
      <c r="R19" s="156">
        <v>0</v>
      </c>
      <c r="S19" s="165">
        <f t="shared" si="2"/>
        <v>0</v>
      </c>
    </row>
    <row r="20" spans="1:19" s="99" customFormat="1" ht="15" customHeight="1">
      <c r="A20" s="132">
        <v>5</v>
      </c>
      <c r="B20" s="131">
        <v>303</v>
      </c>
      <c r="C20" s="63" t="s">
        <v>84</v>
      </c>
      <c r="D20" s="58" t="s">
        <v>72</v>
      </c>
      <c r="E20" s="63"/>
      <c r="F20" s="60"/>
      <c r="G20" s="153"/>
      <c r="H20" s="131"/>
      <c r="I20" s="155"/>
      <c r="J20" s="156"/>
      <c r="K20" s="156"/>
      <c r="L20" s="163" t="str">
        <f t="shared" si="0"/>
        <v> </v>
      </c>
      <c r="M20" s="159">
        <v>1</v>
      </c>
      <c r="N20" s="160">
        <v>1</v>
      </c>
      <c r="O20" s="156">
        <v>0</v>
      </c>
      <c r="P20" s="163">
        <f t="shared" si="1"/>
        <v>0</v>
      </c>
      <c r="Q20" s="159">
        <v>44</v>
      </c>
      <c r="R20" s="156">
        <v>0</v>
      </c>
      <c r="S20" s="165">
        <f t="shared" si="2"/>
        <v>0</v>
      </c>
    </row>
    <row r="21" spans="1:19" s="10" customFormat="1" ht="15" customHeight="1">
      <c r="A21" s="132">
        <v>5</v>
      </c>
      <c r="B21" s="131">
        <v>327</v>
      </c>
      <c r="C21" s="63" t="s">
        <v>84</v>
      </c>
      <c r="D21" s="58" t="s">
        <v>73</v>
      </c>
      <c r="E21" s="45"/>
      <c r="F21" s="60"/>
      <c r="G21" s="153"/>
      <c r="H21" s="131"/>
      <c r="I21" s="155"/>
      <c r="J21" s="156"/>
      <c r="K21" s="156"/>
      <c r="L21" s="163" t="str">
        <f t="shared" si="0"/>
        <v> </v>
      </c>
      <c r="M21" s="159">
        <v>1</v>
      </c>
      <c r="N21" s="160">
        <v>1</v>
      </c>
      <c r="O21" s="156">
        <v>0</v>
      </c>
      <c r="P21" s="163">
        <f t="shared" si="1"/>
        <v>0</v>
      </c>
      <c r="Q21" s="159">
        <v>20</v>
      </c>
      <c r="R21" s="156">
        <v>0</v>
      </c>
      <c r="S21" s="165">
        <f t="shared" si="2"/>
        <v>0</v>
      </c>
    </row>
    <row r="22" spans="1:19" s="10" customFormat="1" ht="15" customHeight="1">
      <c r="A22" s="132">
        <v>5</v>
      </c>
      <c r="B22" s="131">
        <v>346</v>
      </c>
      <c r="C22" s="63" t="s">
        <v>84</v>
      </c>
      <c r="D22" s="58" t="s">
        <v>74</v>
      </c>
      <c r="E22" s="45"/>
      <c r="F22" s="60"/>
      <c r="G22" s="153"/>
      <c r="H22" s="131"/>
      <c r="I22" s="155"/>
      <c r="J22" s="156"/>
      <c r="K22" s="156"/>
      <c r="L22" s="163" t="str">
        <f t="shared" si="0"/>
        <v> </v>
      </c>
      <c r="M22" s="159">
        <v>1</v>
      </c>
      <c r="N22" s="160">
        <v>1</v>
      </c>
      <c r="O22" s="156">
        <v>0</v>
      </c>
      <c r="P22" s="163">
        <f t="shared" si="1"/>
        <v>0</v>
      </c>
      <c r="Q22" s="259" t="s">
        <v>226</v>
      </c>
      <c r="R22" s="260"/>
      <c r="S22" s="261"/>
    </row>
    <row r="23" spans="1:19" s="99" customFormat="1" ht="15" customHeight="1">
      <c r="A23" s="132">
        <v>5</v>
      </c>
      <c r="B23" s="131">
        <v>348</v>
      </c>
      <c r="C23" s="63" t="s">
        <v>84</v>
      </c>
      <c r="D23" s="58" t="s">
        <v>75</v>
      </c>
      <c r="E23" s="63"/>
      <c r="F23" s="60"/>
      <c r="G23" s="153"/>
      <c r="H23" s="131"/>
      <c r="I23" s="155"/>
      <c r="J23" s="156"/>
      <c r="K23" s="156"/>
      <c r="L23" s="163" t="str">
        <f t="shared" si="0"/>
        <v> </v>
      </c>
      <c r="M23" s="159">
        <v>1</v>
      </c>
      <c r="N23" s="160">
        <v>1</v>
      </c>
      <c r="O23" s="156">
        <v>0</v>
      </c>
      <c r="P23" s="163">
        <f t="shared" si="1"/>
        <v>0</v>
      </c>
      <c r="Q23" s="159">
        <v>105</v>
      </c>
      <c r="R23" s="156">
        <v>2</v>
      </c>
      <c r="S23" s="165">
        <f t="shared" si="2"/>
        <v>1.9</v>
      </c>
    </row>
    <row r="24" spans="1:19" s="10" customFormat="1" ht="15" customHeight="1">
      <c r="A24" s="132">
        <v>5</v>
      </c>
      <c r="B24" s="131">
        <v>349</v>
      </c>
      <c r="C24" s="63" t="s">
        <v>84</v>
      </c>
      <c r="D24" s="58" t="s">
        <v>76</v>
      </c>
      <c r="E24" s="45"/>
      <c r="F24" s="60"/>
      <c r="G24" s="153"/>
      <c r="H24" s="131"/>
      <c r="I24" s="155"/>
      <c r="J24" s="156"/>
      <c r="K24" s="156"/>
      <c r="L24" s="163" t="str">
        <f t="shared" si="0"/>
        <v> </v>
      </c>
      <c r="M24" s="159">
        <v>1</v>
      </c>
      <c r="N24" s="160">
        <v>1</v>
      </c>
      <c r="O24" s="156">
        <v>0</v>
      </c>
      <c r="P24" s="163">
        <f t="shared" si="1"/>
        <v>0</v>
      </c>
      <c r="Q24" s="159">
        <v>34</v>
      </c>
      <c r="R24" s="156">
        <v>0</v>
      </c>
      <c r="S24" s="165">
        <f t="shared" si="2"/>
        <v>0</v>
      </c>
    </row>
    <row r="25" spans="1:19" s="99" customFormat="1" ht="15" customHeight="1">
      <c r="A25" s="132">
        <v>5</v>
      </c>
      <c r="B25" s="131">
        <v>361</v>
      </c>
      <c r="C25" s="63" t="s">
        <v>84</v>
      </c>
      <c r="D25" s="58" t="s">
        <v>77</v>
      </c>
      <c r="E25" s="63"/>
      <c r="F25" s="60"/>
      <c r="G25" s="153"/>
      <c r="H25" s="131"/>
      <c r="I25" s="155"/>
      <c r="J25" s="156"/>
      <c r="K25" s="156"/>
      <c r="L25" s="163" t="str">
        <f t="shared" si="0"/>
        <v> </v>
      </c>
      <c r="M25" s="159">
        <v>1</v>
      </c>
      <c r="N25" s="160">
        <v>1</v>
      </c>
      <c r="O25" s="156">
        <v>0</v>
      </c>
      <c r="P25" s="163">
        <f t="shared" si="1"/>
        <v>0</v>
      </c>
      <c r="Q25" s="159">
        <v>71</v>
      </c>
      <c r="R25" s="156">
        <v>0</v>
      </c>
      <c r="S25" s="165">
        <f t="shared" si="2"/>
        <v>0</v>
      </c>
    </row>
    <row r="26" spans="1:19" s="99" customFormat="1" ht="15" customHeight="1">
      <c r="A26" s="132">
        <v>5</v>
      </c>
      <c r="B26" s="131">
        <v>363</v>
      </c>
      <c r="C26" s="63" t="s">
        <v>84</v>
      </c>
      <c r="D26" s="58" t="s">
        <v>78</v>
      </c>
      <c r="E26" s="63"/>
      <c r="F26" s="60"/>
      <c r="G26" s="153"/>
      <c r="H26" s="131"/>
      <c r="I26" s="155"/>
      <c r="J26" s="156"/>
      <c r="K26" s="156"/>
      <c r="L26" s="163" t="str">
        <f t="shared" si="0"/>
        <v> </v>
      </c>
      <c r="M26" s="159">
        <v>1</v>
      </c>
      <c r="N26" s="160">
        <v>1</v>
      </c>
      <c r="O26" s="156">
        <v>0</v>
      </c>
      <c r="P26" s="163">
        <f t="shared" si="1"/>
        <v>0</v>
      </c>
      <c r="Q26" s="159">
        <v>32</v>
      </c>
      <c r="R26" s="156">
        <v>0</v>
      </c>
      <c r="S26" s="165">
        <f t="shared" si="2"/>
        <v>0</v>
      </c>
    </row>
    <row r="27" spans="1:19" s="99" customFormat="1" ht="15" customHeight="1">
      <c r="A27" s="132">
        <v>5</v>
      </c>
      <c r="B27" s="131">
        <v>366</v>
      </c>
      <c r="C27" s="63" t="s">
        <v>84</v>
      </c>
      <c r="D27" s="58" t="s">
        <v>79</v>
      </c>
      <c r="E27" s="63"/>
      <c r="F27" s="60"/>
      <c r="G27" s="153"/>
      <c r="H27" s="131"/>
      <c r="I27" s="155"/>
      <c r="J27" s="156"/>
      <c r="K27" s="156"/>
      <c r="L27" s="163" t="str">
        <f t="shared" si="0"/>
        <v> </v>
      </c>
      <c r="M27" s="159">
        <v>1</v>
      </c>
      <c r="N27" s="156">
        <v>0</v>
      </c>
      <c r="O27" s="156">
        <v>0</v>
      </c>
      <c r="P27" s="163">
        <v>0</v>
      </c>
      <c r="Q27" s="159">
        <v>29</v>
      </c>
      <c r="R27" s="156">
        <v>0</v>
      </c>
      <c r="S27" s="165">
        <f t="shared" si="2"/>
        <v>0</v>
      </c>
    </row>
    <row r="28" spans="1:19" s="10" customFormat="1" ht="15" customHeight="1">
      <c r="A28" s="132">
        <v>5</v>
      </c>
      <c r="B28" s="131">
        <v>368</v>
      </c>
      <c r="C28" s="63" t="s">
        <v>84</v>
      </c>
      <c r="D28" s="58" t="s">
        <v>80</v>
      </c>
      <c r="E28" s="45"/>
      <c r="F28" s="60"/>
      <c r="G28" s="153"/>
      <c r="H28" s="131"/>
      <c r="I28" s="155"/>
      <c r="J28" s="156"/>
      <c r="K28" s="156"/>
      <c r="L28" s="163" t="str">
        <f t="shared" si="0"/>
        <v> </v>
      </c>
      <c r="M28" s="159">
        <v>1</v>
      </c>
      <c r="N28" s="160">
        <v>1</v>
      </c>
      <c r="O28" s="156">
        <v>0</v>
      </c>
      <c r="P28" s="163">
        <f t="shared" si="1"/>
        <v>0</v>
      </c>
      <c r="Q28" s="159">
        <v>21</v>
      </c>
      <c r="R28" s="156">
        <v>0</v>
      </c>
      <c r="S28" s="165">
        <f t="shared" si="2"/>
        <v>0</v>
      </c>
    </row>
    <row r="29" spans="1:19" s="10" customFormat="1" ht="15" customHeight="1">
      <c r="A29" s="132">
        <v>5</v>
      </c>
      <c r="B29" s="131">
        <v>434</v>
      </c>
      <c r="C29" s="63" t="s">
        <v>84</v>
      </c>
      <c r="D29" s="58" t="s">
        <v>81</v>
      </c>
      <c r="E29" s="45"/>
      <c r="F29" s="60"/>
      <c r="G29" s="153"/>
      <c r="H29" s="131"/>
      <c r="I29" s="155"/>
      <c r="J29" s="156"/>
      <c r="K29" s="156"/>
      <c r="L29" s="163" t="str">
        <f t="shared" si="0"/>
        <v> </v>
      </c>
      <c r="M29" s="159">
        <v>1</v>
      </c>
      <c r="N29" s="160">
        <v>1</v>
      </c>
      <c r="O29" s="156">
        <v>0</v>
      </c>
      <c r="P29" s="163">
        <f t="shared" si="1"/>
        <v>0</v>
      </c>
      <c r="Q29" s="259" t="s">
        <v>226</v>
      </c>
      <c r="R29" s="260"/>
      <c r="S29" s="261"/>
    </row>
    <row r="30" spans="1:19" s="10" customFormat="1" ht="15" customHeight="1">
      <c r="A30" s="132">
        <v>5</v>
      </c>
      <c r="B30" s="131">
        <v>463</v>
      </c>
      <c r="C30" s="63" t="s">
        <v>84</v>
      </c>
      <c r="D30" s="58" t="s">
        <v>82</v>
      </c>
      <c r="E30" s="56">
        <v>37164</v>
      </c>
      <c r="F30" s="60" t="s">
        <v>96</v>
      </c>
      <c r="G30" s="153">
        <v>4</v>
      </c>
      <c r="H30" s="131">
        <v>0</v>
      </c>
      <c r="I30" s="155"/>
      <c r="J30" s="156"/>
      <c r="K30" s="156"/>
      <c r="L30" s="163" t="str">
        <f t="shared" si="0"/>
        <v> </v>
      </c>
      <c r="M30" s="159">
        <v>1</v>
      </c>
      <c r="N30" s="160">
        <v>1</v>
      </c>
      <c r="O30" s="156">
        <v>0</v>
      </c>
      <c r="P30" s="163">
        <f>IF(N30=""," ",ROUND(O30/N30*100,1))</f>
        <v>0</v>
      </c>
      <c r="Q30" s="159">
        <v>143</v>
      </c>
      <c r="R30" s="156">
        <v>7</v>
      </c>
      <c r="S30" s="165">
        <f t="shared" si="2"/>
        <v>4.9</v>
      </c>
    </row>
    <row r="31" spans="1:19" s="10" customFormat="1" ht="15" customHeight="1" thickBot="1">
      <c r="A31" s="132">
        <v>5</v>
      </c>
      <c r="B31" s="131">
        <v>464</v>
      </c>
      <c r="C31" s="63" t="s">
        <v>84</v>
      </c>
      <c r="D31" s="58" t="s">
        <v>83</v>
      </c>
      <c r="E31" s="45"/>
      <c r="F31" s="60"/>
      <c r="G31" s="153"/>
      <c r="H31" s="131"/>
      <c r="I31" s="155"/>
      <c r="J31" s="156"/>
      <c r="K31" s="156"/>
      <c r="L31" s="163" t="str">
        <f t="shared" si="0"/>
        <v> </v>
      </c>
      <c r="M31" s="159">
        <v>1</v>
      </c>
      <c r="N31" s="156">
        <v>0</v>
      </c>
      <c r="O31" s="156">
        <v>0</v>
      </c>
      <c r="P31" s="163">
        <v>0</v>
      </c>
      <c r="Q31" s="159">
        <v>14</v>
      </c>
      <c r="R31" s="156">
        <v>0</v>
      </c>
      <c r="S31" s="165">
        <f t="shared" si="2"/>
        <v>0</v>
      </c>
    </row>
    <row r="32" spans="1:19" s="10" customFormat="1" ht="18" customHeight="1" thickBot="1">
      <c r="A32" s="142"/>
      <c r="B32" s="143"/>
      <c r="C32" s="199" t="s">
        <v>4</v>
      </c>
      <c r="D32" s="199"/>
      <c r="E32" s="29"/>
      <c r="F32" s="152">
        <f>COUNTA(F7:F31)</f>
        <v>5</v>
      </c>
      <c r="G32" s="154"/>
      <c r="H32" s="147">
        <f>SUM(H7:H31)</f>
        <v>3</v>
      </c>
      <c r="I32" s="157">
        <f>COUNTA(I7:I31)</f>
        <v>13</v>
      </c>
      <c r="J32" s="158">
        <f>SUM(J7:J31)</f>
        <v>17</v>
      </c>
      <c r="K32" s="158">
        <f>SUM(K7:K31)</f>
        <v>3</v>
      </c>
      <c r="L32" s="164">
        <f>IF(J32=""," ",ROUND(K32/J32*100,1))</f>
        <v>17.6</v>
      </c>
      <c r="M32" s="161">
        <f>COUNTA(M7:M31)</f>
        <v>12</v>
      </c>
      <c r="N32" s="158">
        <f>SUM(N7:N31)</f>
        <v>10</v>
      </c>
      <c r="O32" s="158">
        <f>SUM(O7:O31)</f>
        <v>0</v>
      </c>
      <c r="P32" s="164">
        <f>IF(N32=""," ",ROUND(O32/N32*100,1))</f>
        <v>0</v>
      </c>
      <c r="Q32" s="162">
        <f>SUM(Q7:Q31)</f>
        <v>4303</v>
      </c>
      <c r="R32" s="158">
        <f>SUM(R7:R31)</f>
        <v>75</v>
      </c>
      <c r="S32" s="166">
        <f>IF(Q32=""," ",ROUND(R32/Q32*100,1))</f>
        <v>1.7</v>
      </c>
    </row>
  </sheetData>
  <sheetProtection/>
  <mergeCells count="22">
    <mergeCell ref="I4:S4"/>
    <mergeCell ref="N5:N6"/>
    <mergeCell ref="Q2:S2"/>
    <mergeCell ref="P5:P6"/>
    <mergeCell ref="L5:L6"/>
    <mergeCell ref="A4:A6"/>
    <mergeCell ref="B4:B6"/>
    <mergeCell ref="C4:C6"/>
    <mergeCell ref="D4:D6"/>
    <mergeCell ref="Q5:Q6"/>
    <mergeCell ref="M5:M6"/>
    <mergeCell ref="E4:H4"/>
    <mergeCell ref="C32:D32"/>
    <mergeCell ref="H5:H6"/>
    <mergeCell ref="E5:E6"/>
    <mergeCell ref="F5:F6"/>
    <mergeCell ref="G5:G6"/>
    <mergeCell ref="Q22:S22"/>
    <mergeCell ref="Q29:S29"/>
    <mergeCell ref="S5:S6"/>
    <mergeCell ref="I5:I6"/>
    <mergeCell ref="J5:J6"/>
  </mergeCells>
  <printOptions horizontalCentered="1"/>
  <pageMargins left="0.3937007874015748" right="0.3937007874015748" top="0.5905511811023623" bottom="0.5905511811023623" header="0.5118110236220472" footer="0.31496062992125984"/>
  <pageSetup firstPageNumber="45" useFirstPageNumber="1" fitToHeight="0" horizontalDpi="600" verticalDpi="600" orientation="landscape" paperSize="9" scale="85" r:id="rId1"/>
  <ignoredErrors>
    <ignoredError sqref="L32" evalError="1"/>
    <ignoredError sqref="P32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E46"/>
  <sheetViews>
    <sheetView view="pageBreakPreview" zoomScale="102" zoomScaleSheetLayoutView="102" zoomScalePageLayoutView="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1" customWidth="1"/>
    <col min="5" max="5" width="5.625" style="2" customWidth="1"/>
    <col min="6" max="6" width="10.75390625" style="2" customWidth="1"/>
    <col min="7" max="7" width="5.625" style="2" customWidth="1"/>
    <col min="8" max="10" width="6.125" style="2" customWidth="1"/>
    <col min="11" max="12" width="5.625" style="2" customWidth="1"/>
    <col min="13" max="15" width="6.125" style="2" customWidth="1"/>
    <col min="16" max="17" width="5.625" style="2" customWidth="1"/>
    <col min="18" max="20" width="6.125" style="2" customWidth="1"/>
    <col min="21" max="21" width="5.625" style="2" customWidth="1"/>
    <col min="22" max="23" width="6.125" style="2" customWidth="1"/>
    <col min="24" max="24" width="5.625" style="2" customWidth="1"/>
    <col min="25" max="26" width="6.125" style="2" customWidth="1"/>
    <col min="27" max="27" width="5.625" style="2" customWidth="1"/>
    <col min="28" max="16384" width="9.00390625" style="2" customWidth="1"/>
  </cols>
  <sheetData>
    <row r="1" spans="1:4" ht="13.5" thickBot="1">
      <c r="A1" s="24" t="s">
        <v>32</v>
      </c>
      <c r="B1" s="24"/>
      <c r="D1" s="2"/>
    </row>
    <row r="2" spans="1:27" ht="21" customHeight="1" thickBot="1">
      <c r="A2" s="5" t="s">
        <v>14</v>
      </c>
      <c r="B2" s="3"/>
      <c r="D2" s="2"/>
      <c r="X2" s="228" t="s">
        <v>84</v>
      </c>
      <c r="Y2" s="240"/>
      <c r="Z2" s="240"/>
      <c r="AA2" s="229"/>
    </row>
    <row r="3" spans="1:4" ht="16.5" customHeight="1" thickBot="1">
      <c r="A3" s="68"/>
      <c r="D3" s="2"/>
    </row>
    <row r="4" spans="1:27" s="9" customFormat="1" ht="18.75" customHeight="1" thickBot="1">
      <c r="A4" s="98"/>
      <c r="B4" s="98"/>
      <c r="C4" s="98"/>
      <c r="D4" s="98"/>
      <c r="E4" s="286" t="s">
        <v>148</v>
      </c>
      <c r="F4" s="286"/>
      <c r="G4" s="286"/>
      <c r="H4" s="119">
        <v>1</v>
      </c>
      <c r="I4" s="277">
        <v>40269</v>
      </c>
      <c r="J4" s="278"/>
      <c r="K4" s="278"/>
      <c r="L4" s="119">
        <v>2</v>
      </c>
      <c r="M4" s="277">
        <v>40299</v>
      </c>
      <c r="N4" s="278"/>
      <c r="O4" s="278"/>
      <c r="P4" s="119">
        <v>3</v>
      </c>
      <c r="Q4" s="277" t="s">
        <v>57</v>
      </c>
      <c r="R4" s="278"/>
      <c r="S4" s="278"/>
      <c r="T4" s="278"/>
      <c r="U4" s="121"/>
      <c r="V4" s="121"/>
      <c r="W4" s="121"/>
      <c r="X4" s="121"/>
      <c r="Y4" s="98"/>
      <c r="Z4" s="99"/>
      <c r="AA4" s="98"/>
    </row>
    <row r="5" spans="1:27" ht="9.75" customHeight="1" thickBot="1">
      <c r="A5" s="66"/>
      <c r="B5" s="100"/>
      <c r="C5" s="100"/>
      <c r="D5" s="100"/>
      <c r="E5" s="122"/>
      <c r="F5" s="123"/>
      <c r="G5" s="123"/>
      <c r="H5" s="122"/>
      <c r="I5" s="124"/>
      <c r="J5" s="125"/>
      <c r="K5" s="125"/>
      <c r="L5" s="123"/>
      <c r="M5" s="123"/>
      <c r="N5" s="123"/>
      <c r="O5" s="122"/>
      <c r="P5" s="122"/>
      <c r="Q5" s="123"/>
      <c r="R5" s="123"/>
      <c r="S5" s="126"/>
      <c r="T5" s="125"/>
      <c r="U5" s="125"/>
      <c r="V5" s="122"/>
      <c r="W5" s="122"/>
      <c r="X5" s="125"/>
      <c r="Y5" s="101"/>
      <c r="Z5" s="101"/>
      <c r="AA5" s="66"/>
    </row>
    <row r="6" spans="1:27" s="10" customFormat="1" ht="16.5" customHeight="1" thickBot="1">
      <c r="A6" s="98"/>
      <c r="B6" s="102"/>
      <c r="C6" s="102"/>
      <c r="D6" s="102"/>
      <c r="E6" s="279" t="s">
        <v>17</v>
      </c>
      <c r="F6" s="284"/>
      <c r="G6" s="285"/>
      <c r="H6" s="127">
        <v>1</v>
      </c>
      <c r="I6" s="52"/>
      <c r="J6" s="52"/>
      <c r="K6" s="52"/>
      <c r="L6" s="287" t="s">
        <v>17</v>
      </c>
      <c r="M6" s="288"/>
      <c r="N6" s="289"/>
      <c r="O6" s="127">
        <v>1</v>
      </c>
      <c r="P6" s="128"/>
      <c r="Q6" s="287" t="s">
        <v>17</v>
      </c>
      <c r="R6" s="288"/>
      <c r="S6" s="289"/>
      <c r="T6" s="127">
        <v>1</v>
      </c>
      <c r="U6" s="125"/>
      <c r="V6" s="279" t="s">
        <v>17</v>
      </c>
      <c r="W6" s="284"/>
      <c r="X6" s="285"/>
      <c r="Y6" s="103">
        <v>1</v>
      </c>
      <c r="Z6" s="101"/>
      <c r="AA6" s="98"/>
    </row>
    <row r="7" spans="1:27" ht="27.75" customHeight="1">
      <c r="A7" s="290" t="s">
        <v>23</v>
      </c>
      <c r="B7" s="296" t="s">
        <v>156</v>
      </c>
      <c r="C7" s="290" t="s">
        <v>142</v>
      </c>
      <c r="D7" s="293" t="s">
        <v>15</v>
      </c>
      <c r="E7" s="300" t="s">
        <v>35</v>
      </c>
      <c r="F7" s="301"/>
      <c r="G7" s="301"/>
      <c r="H7" s="301"/>
      <c r="I7" s="301"/>
      <c r="J7" s="301"/>
      <c r="K7" s="302"/>
      <c r="L7" s="300" t="s">
        <v>41</v>
      </c>
      <c r="M7" s="301"/>
      <c r="N7" s="301"/>
      <c r="O7" s="301"/>
      <c r="P7" s="302"/>
      <c r="Q7" s="300" t="s">
        <v>42</v>
      </c>
      <c r="R7" s="301"/>
      <c r="S7" s="301"/>
      <c r="T7" s="301"/>
      <c r="U7" s="302"/>
      <c r="V7" s="312" t="s">
        <v>40</v>
      </c>
      <c r="W7" s="313"/>
      <c r="X7" s="313"/>
      <c r="Y7" s="313"/>
      <c r="Z7" s="313"/>
      <c r="AA7" s="314"/>
    </row>
    <row r="8" spans="1:27" ht="13.5" customHeight="1">
      <c r="A8" s="291"/>
      <c r="B8" s="297"/>
      <c r="C8" s="291"/>
      <c r="D8" s="294"/>
      <c r="E8" s="306" t="s">
        <v>164</v>
      </c>
      <c r="F8" s="327" t="s">
        <v>36</v>
      </c>
      <c r="G8" s="309" t="s">
        <v>1</v>
      </c>
      <c r="H8" s="104"/>
      <c r="I8" s="303" t="s">
        <v>0</v>
      </c>
      <c r="J8" s="104"/>
      <c r="K8" s="281" t="s">
        <v>155</v>
      </c>
      <c r="L8" s="309" t="s">
        <v>1</v>
      </c>
      <c r="M8" s="104"/>
      <c r="N8" s="303" t="s">
        <v>0</v>
      </c>
      <c r="O8" s="104"/>
      <c r="P8" s="281" t="s">
        <v>155</v>
      </c>
      <c r="Q8" s="309" t="s">
        <v>146</v>
      </c>
      <c r="R8" s="104"/>
      <c r="S8" s="303" t="s">
        <v>0</v>
      </c>
      <c r="T8" s="104"/>
      <c r="U8" s="281" t="s">
        <v>155</v>
      </c>
      <c r="V8" s="319" t="s">
        <v>9</v>
      </c>
      <c r="W8" s="104"/>
      <c r="X8" s="324" t="s">
        <v>165</v>
      </c>
      <c r="Y8" s="316" t="s">
        <v>147</v>
      </c>
      <c r="Z8" s="317"/>
      <c r="AA8" s="318"/>
    </row>
    <row r="9" spans="1:27" ht="13.5" customHeight="1">
      <c r="A9" s="291"/>
      <c r="B9" s="297"/>
      <c r="C9" s="291"/>
      <c r="D9" s="294"/>
      <c r="E9" s="307"/>
      <c r="F9" s="328"/>
      <c r="G9" s="310"/>
      <c r="H9" s="105" t="s">
        <v>139</v>
      </c>
      <c r="I9" s="304"/>
      <c r="J9" s="105" t="s">
        <v>139</v>
      </c>
      <c r="K9" s="282"/>
      <c r="L9" s="310"/>
      <c r="M9" s="105" t="s">
        <v>139</v>
      </c>
      <c r="N9" s="304"/>
      <c r="O9" s="105" t="s">
        <v>139</v>
      </c>
      <c r="P9" s="282"/>
      <c r="Q9" s="310"/>
      <c r="R9" s="105" t="s">
        <v>139</v>
      </c>
      <c r="S9" s="304"/>
      <c r="T9" s="105" t="s">
        <v>139</v>
      </c>
      <c r="U9" s="282"/>
      <c r="V9" s="320"/>
      <c r="W9" s="105" t="s">
        <v>139</v>
      </c>
      <c r="X9" s="325"/>
      <c r="Y9" s="322" t="s">
        <v>37</v>
      </c>
      <c r="Z9" s="106"/>
      <c r="AA9" s="281" t="s">
        <v>165</v>
      </c>
    </row>
    <row r="10" spans="1:27" ht="54" customHeight="1">
      <c r="A10" s="292"/>
      <c r="B10" s="298"/>
      <c r="C10" s="292"/>
      <c r="D10" s="295"/>
      <c r="E10" s="308"/>
      <c r="F10" s="329"/>
      <c r="G10" s="311"/>
      <c r="H10" s="107" t="s">
        <v>38</v>
      </c>
      <c r="I10" s="305"/>
      <c r="J10" s="107" t="s">
        <v>145</v>
      </c>
      <c r="K10" s="283"/>
      <c r="L10" s="311"/>
      <c r="M10" s="107" t="s">
        <v>38</v>
      </c>
      <c r="N10" s="305"/>
      <c r="O10" s="107" t="s">
        <v>145</v>
      </c>
      <c r="P10" s="283"/>
      <c r="Q10" s="311"/>
      <c r="R10" s="107" t="s">
        <v>38</v>
      </c>
      <c r="S10" s="305"/>
      <c r="T10" s="107" t="s">
        <v>145</v>
      </c>
      <c r="U10" s="283"/>
      <c r="V10" s="321"/>
      <c r="W10" s="107" t="s">
        <v>39</v>
      </c>
      <c r="X10" s="326"/>
      <c r="Y10" s="323"/>
      <c r="Z10" s="108" t="s">
        <v>166</v>
      </c>
      <c r="AA10" s="315"/>
    </row>
    <row r="11" spans="1:31" s="10" customFormat="1" ht="12" customHeight="1">
      <c r="A11" s="63">
        <v>5</v>
      </c>
      <c r="B11" s="64">
        <v>201</v>
      </c>
      <c r="C11" s="63" t="s">
        <v>84</v>
      </c>
      <c r="D11" s="72" t="s">
        <v>59</v>
      </c>
      <c r="E11" s="63">
        <v>50</v>
      </c>
      <c r="F11" s="67" t="s">
        <v>167</v>
      </c>
      <c r="G11" s="160">
        <v>130</v>
      </c>
      <c r="H11" s="160">
        <v>57</v>
      </c>
      <c r="I11" s="160">
        <v>2345</v>
      </c>
      <c r="J11" s="160">
        <v>788</v>
      </c>
      <c r="K11" s="165">
        <f>IF(G11=""," ",ROUND(J11/I11*100,1))</f>
        <v>33.6</v>
      </c>
      <c r="L11" s="167">
        <v>40</v>
      </c>
      <c r="M11" s="160">
        <v>33</v>
      </c>
      <c r="N11" s="160">
        <v>745</v>
      </c>
      <c r="O11" s="160">
        <v>212</v>
      </c>
      <c r="P11" s="165">
        <f>IF(L11=""," ",ROUND(O11/N11*100,1))</f>
        <v>28.5</v>
      </c>
      <c r="Q11" s="167">
        <v>6</v>
      </c>
      <c r="R11" s="160">
        <v>5</v>
      </c>
      <c r="S11" s="160">
        <v>54</v>
      </c>
      <c r="T11" s="160">
        <v>6</v>
      </c>
      <c r="U11" s="165">
        <f>IF(Q11=""," ",ROUND(T11/S11*100,1))</f>
        <v>11.1</v>
      </c>
      <c r="V11" s="155">
        <v>327</v>
      </c>
      <c r="W11" s="160">
        <v>23</v>
      </c>
      <c r="X11" s="182">
        <f>IF(V11=""," ",ROUND(W11/V11*100,1))</f>
        <v>7</v>
      </c>
      <c r="Y11" s="160">
        <v>254</v>
      </c>
      <c r="Z11" s="160">
        <v>15</v>
      </c>
      <c r="AA11" s="165">
        <f>IF(Y11=""," ",ROUND(Z11/Y11*100,1))</f>
        <v>5.9</v>
      </c>
      <c r="AC11" s="52"/>
      <c r="AD11" s="186"/>
      <c r="AE11" s="52"/>
    </row>
    <row r="12" spans="1:31" s="99" customFormat="1" ht="12" customHeight="1">
      <c r="A12" s="63">
        <v>5</v>
      </c>
      <c r="B12" s="64">
        <v>202</v>
      </c>
      <c r="C12" s="63" t="s">
        <v>84</v>
      </c>
      <c r="D12" s="72" t="s">
        <v>60</v>
      </c>
      <c r="E12" s="63">
        <v>45</v>
      </c>
      <c r="F12" s="67" t="s">
        <v>168</v>
      </c>
      <c r="G12" s="160">
        <v>65</v>
      </c>
      <c r="H12" s="160">
        <v>51</v>
      </c>
      <c r="I12" s="160">
        <v>1303</v>
      </c>
      <c r="J12" s="160">
        <v>242</v>
      </c>
      <c r="K12" s="165">
        <f aca="true" t="shared" si="0" ref="K12:K35">IF(G12=""," ",ROUND(J12/I12*100,1))</f>
        <v>18.6</v>
      </c>
      <c r="L12" s="167">
        <v>25</v>
      </c>
      <c r="M12" s="160">
        <v>20</v>
      </c>
      <c r="N12" s="160">
        <v>264</v>
      </c>
      <c r="O12" s="160">
        <v>56</v>
      </c>
      <c r="P12" s="165">
        <f>IF(L12=""," ",ROUND(O12/N12*100,1))</f>
        <v>21.2</v>
      </c>
      <c r="Q12" s="167">
        <v>5</v>
      </c>
      <c r="R12" s="160">
        <v>2</v>
      </c>
      <c r="S12" s="160">
        <v>46</v>
      </c>
      <c r="T12" s="160">
        <v>3</v>
      </c>
      <c r="U12" s="165">
        <f>IF(Q12=""," ",ROUND(T12/S12*100,1))</f>
        <v>6.5</v>
      </c>
      <c r="V12" s="155">
        <v>56</v>
      </c>
      <c r="W12" s="160">
        <v>5</v>
      </c>
      <c r="X12" s="182">
        <f>IF(V12=""," ",ROUND(W12/V12*100,1))</f>
        <v>8.9</v>
      </c>
      <c r="Y12" s="160">
        <v>52</v>
      </c>
      <c r="Z12" s="160">
        <v>4</v>
      </c>
      <c r="AA12" s="165">
        <f>IF(Y12=""," ",ROUND(Z12/Y12*100,1))</f>
        <v>7.7</v>
      </c>
      <c r="AC12" s="52"/>
      <c r="AD12" s="52"/>
      <c r="AE12" s="52"/>
    </row>
    <row r="13" spans="1:31" s="99" customFormat="1" ht="12" customHeight="1">
      <c r="A13" s="63">
        <v>5</v>
      </c>
      <c r="B13" s="64">
        <v>203</v>
      </c>
      <c r="C13" s="63" t="s">
        <v>84</v>
      </c>
      <c r="D13" s="73" t="s">
        <v>61</v>
      </c>
      <c r="E13" s="63">
        <v>40</v>
      </c>
      <c r="F13" s="67" t="s">
        <v>169</v>
      </c>
      <c r="G13" s="160">
        <v>42</v>
      </c>
      <c r="H13" s="160">
        <v>34</v>
      </c>
      <c r="I13" s="160">
        <v>688</v>
      </c>
      <c r="J13" s="160">
        <v>174</v>
      </c>
      <c r="K13" s="165">
        <f t="shared" si="0"/>
        <v>25.3</v>
      </c>
      <c r="L13" s="160">
        <v>43</v>
      </c>
      <c r="M13" s="160">
        <v>30</v>
      </c>
      <c r="N13" s="160">
        <v>661</v>
      </c>
      <c r="O13" s="160">
        <v>162</v>
      </c>
      <c r="P13" s="165">
        <f aca="true" t="shared" si="1" ref="P13:P34">IF(L13=""," ",ROUND(O13/N13*100,1))</f>
        <v>24.5</v>
      </c>
      <c r="Q13" s="167">
        <v>6</v>
      </c>
      <c r="R13" s="160">
        <v>3</v>
      </c>
      <c r="S13" s="160">
        <v>62</v>
      </c>
      <c r="T13" s="160">
        <v>9</v>
      </c>
      <c r="U13" s="165">
        <f aca="true" t="shared" si="2" ref="U13:U34">IF(Q13=""," ",ROUND(T13/S13*100,1))</f>
        <v>14.5</v>
      </c>
      <c r="V13" s="155">
        <v>174</v>
      </c>
      <c r="W13" s="160">
        <v>32</v>
      </c>
      <c r="X13" s="182">
        <f aca="true" t="shared" si="3" ref="X13:X32">IF(V13=""," ",ROUND(W13/V13*100,1))</f>
        <v>18.4</v>
      </c>
      <c r="Y13" s="160">
        <v>133</v>
      </c>
      <c r="Z13" s="160">
        <v>8</v>
      </c>
      <c r="AA13" s="165">
        <f aca="true" t="shared" si="4" ref="AA13:AA35">IF(Y13=""," ",ROUND(Z13/Y13*100,1))</f>
        <v>6</v>
      </c>
      <c r="AC13" s="52"/>
      <c r="AD13" s="52"/>
      <c r="AE13" s="52"/>
    </row>
    <row r="14" spans="1:31" s="99" customFormat="1" ht="12" customHeight="1">
      <c r="A14" s="63">
        <v>5</v>
      </c>
      <c r="B14" s="64">
        <v>204</v>
      </c>
      <c r="C14" s="63" t="s">
        <v>84</v>
      </c>
      <c r="D14" s="73" t="s">
        <v>62</v>
      </c>
      <c r="E14" s="63">
        <v>30.8</v>
      </c>
      <c r="F14" s="67" t="s">
        <v>169</v>
      </c>
      <c r="G14" s="167">
        <v>43</v>
      </c>
      <c r="H14" s="160">
        <v>32</v>
      </c>
      <c r="I14" s="160">
        <v>655</v>
      </c>
      <c r="J14" s="160">
        <v>140</v>
      </c>
      <c r="K14" s="165">
        <f t="shared" si="0"/>
        <v>21.4</v>
      </c>
      <c r="L14" s="167">
        <v>29</v>
      </c>
      <c r="M14" s="160">
        <v>22</v>
      </c>
      <c r="N14" s="160">
        <v>500</v>
      </c>
      <c r="O14" s="160">
        <v>108</v>
      </c>
      <c r="P14" s="165">
        <f t="shared" si="1"/>
        <v>21.6</v>
      </c>
      <c r="Q14" s="167">
        <v>5</v>
      </c>
      <c r="R14" s="160">
        <v>3</v>
      </c>
      <c r="S14" s="160">
        <v>48</v>
      </c>
      <c r="T14" s="160">
        <v>6</v>
      </c>
      <c r="U14" s="165">
        <f t="shared" si="2"/>
        <v>12.5</v>
      </c>
      <c r="V14" s="155">
        <v>60</v>
      </c>
      <c r="W14" s="160">
        <v>3</v>
      </c>
      <c r="X14" s="182">
        <f t="shared" si="3"/>
        <v>5</v>
      </c>
      <c r="Y14" s="160">
        <v>48</v>
      </c>
      <c r="Z14" s="160">
        <v>3</v>
      </c>
      <c r="AA14" s="165">
        <f t="shared" si="4"/>
        <v>6.3</v>
      </c>
      <c r="AC14" s="52"/>
      <c r="AD14" s="52"/>
      <c r="AE14" s="52"/>
    </row>
    <row r="15" spans="1:31" s="99" customFormat="1" ht="12" customHeight="1">
      <c r="A15" s="63">
        <v>5</v>
      </c>
      <c r="B15" s="64">
        <v>206</v>
      </c>
      <c r="C15" s="63" t="s">
        <v>84</v>
      </c>
      <c r="D15" s="73" t="s">
        <v>63</v>
      </c>
      <c r="E15" s="63">
        <v>50</v>
      </c>
      <c r="F15" s="67" t="s">
        <v>227</v>
      </c>
      <c r="G15" s="160">
        <v>26</v>
      </c>
      <c r="H15" s="160">
        <v>21</v>
      </c>
      <c r="I15" s="160">
        <v>315</v>
      </c>
      <c r="J15" s="160">
        <v>75</v>
      </c>
      <c r="K15" s="165">
        <f t="shared" si="0"/>
        <v>23.8</v>
      </c>
      <c r="L15" s="167">
        <v>17</v>
      </c>
      <c r="M15" s="160">
        <v>14</v>
      </c>
      <c r="N15" s="160">
        <v>223</v>
      </c>
      <c r="O15" s="160">
        <v>38</v>
      </c>
      <c r="P15" s="165">
        <f t="shared" si="1"/>
        <v>17</v>
      </c>
      <c r="Q15" s="167">
        <v>5</v>
      </c>
      <c r="R15" s="160">
        <v>1</v>
      </c>
      <c r="S15" s="160">
        <v>38</v>
      </c>
      <c r="T15" s="160">
        <v>2</v>
      </c>
      <c r="U15" s="165">
        <f t="shared" si="2"/>
        <v>5.3</v>
      </c>
      <c r="V15" s="155">
        <v>58</v>
      </c>
      <c r="W15" s="160">
        <v>1</v>
      </c>
      <c r="X15" s="182">
        <f t="shared" si="3"/>
        <v>1.7</v>
      </c>
      <c r="Y15" s="160">
        <v>58</v>
      </c>
      <c r="Z15" s="160">
        <v>1</v>
      </c>
      <c r="AA15" s="165">
        <f t="shared" si="4"/>
        <v>1.7</v>
      </c>
      <c r="AC15" s="52"/>
      <c r="AD15" s="52"/>
      <c r="AE15" s="52"/>
    </row>
    <row r="16" spans="1:31" s="99" customFormat="1" ht="12" customHeight="1">
      <c r="A16" s="63">
        <v>5</v>
      </c>
      <c r="B16" s="64">
        <v>207</v>
      </c>
      <c r="C16" s="63" t="s">
        <v>84</v>
      </c>
      <c r="D16" s="73" t="s">
        <v>64</v>
      </c>
      <c r="E16" s="63">
        <v>30</v>
      </c>
      <c r="F16" s="67" t="s">
        <v>169</v>
      </c>
      <c r="G16" s="160">
        <v>51</v>
      </c>
      <c r="H16" s="160">
        <v>35</v>
      </c>
      <c r="I16" s="160">
        <v>837</v>
      </c>
      <c r="J16" s="160">
        <v>186</v>
      </c>
      <c r="K16" s="165">
        <f t="shared" si="0"/>
        <v>22.2</v>
      </c>
      <c r="L16" s="167">
        <v>29</v>
      </c>
      <c r="M16" s="160">
        <v>18</v>
      </c>
      <c r="N16" s="160">
        <v>414</v>
      </c>
      <c r="O16" s="160">
        <v>63</v>
      </c>
      <c r="P16" s="165">
        <f t="shared" si="1"/>
        <v>15.2</v>
      </c>
      <c r="Q16" s="167">
        <v>5</v>
      </c>
      <c r="R16" s="160">
        <v>3</v>
      </c>
      <c r="S16" s="160">
        <v>56</v>
      </c>
      <c r="T16" s="160">
        <v>4</v>
      </c>
      <c r="U16" s="165">
        <f t="shared" si="2"/>
        <v>7.1</v>
      </c>
      <c r="V16" s="155">
        <v>46</v>
      </c>
      <c r="W16" s="160">
        <v>0</v>
      </c>
      <c r="X16" s="163">
        <f t="shared" si="3"/>
        <v>0</v>
      </c>
      <c r="Y16" s="177">
        <v>46</v>
      </c>
      <c r="Z16" s="160">
        <v>0</v>
      </c>
      <c r="AA16" s="165">
        <f t="shared" si="4"/>
        <v>0</v>
      </c>
      <c r="AC16" s="52"/>
      <c r="AD16" s="52"/>
      <c r="AE16" s="52"/>
    </row>
    <row r="17" spans="1:31" s="99" customFormat="1" ht="12" customHeight="1">
      <c r="A17" s="63">
        <v>5</v>
      </c>
      <c r="B17" s="64">
        <v>209</v>
      </c>
      <c r="C17" s="63" t="s">
        <v>84</v>
      </c>
      <c r="D17" s="73" t="s">
        <v>65</v>
      </c>
      <c r="E17" s="63">
        <v>40</v>
      </c>
      <c r="F17" s="67" t="s">
        <v>169</v>
      </c>
      <c r="G17" s="160">
        <v>50</v>
      </c>
      <c r="H17" s="160">
        <v>39</v>
      </c>
      <c r="I17" s="160">
        <v>528</v>
      </c>
      <c r="J17" s="160">
        <v>124</v>
      </c>
      <c r="K17" s="165">
        <f t="shared" si="0"/>
        <v>23.5</v>
      </c>
      <c r="L17" s="167">
        <v>19</v>
      </c>
      <c r="M17" s="160">
        <v>16</v>
      </c>
      <c r="N17" s="160">
        <v>208</v>
      </c>
      <c r="O17" s="160">
        <v>41</v>
      </c>
      <c r="P17" s="165">
        <f t="shared" si="1"/>
        <v>19.7</v>
      </c>
      <c r="Q17" s="167">
        <v>5</v>
      </c>
      <c r="R17" s="160">
        <v>2</v>
      </c>
      <c r="S17" s="160">
        <v>36</v>
      </c>
      <c r="T17" s="160">
        <v>3</v>
      </c>
      <c r="U17" s="165">
        <f t="shared" si="2"/>
        <v>8.3</v>
      </c>
      <c r="V17" s="155">
        <v>40</v>
      </c>
      <c r="W17" s="160">
        <v>3</v>
      </c>
      <c r="X17" s="182">
        <f t="shared" si="3"/>
        <v>7.5</v>
      </c>
      <c r="Y17" s="160">
        <v>40</v>
      </c>
      <c r="Z17" s="160">
        <v>3</v>
      </c>
      <c r="AA17" s="165">
        <f t="shared" si="4"/>
        <v>7.5</v>
      </c>
      <c r="AC17" s="52"/>
      <c r="AD17" s="52"/>
      <c r="AE17" s="52"/>
    </row>
    <row r="18" spans="1:31" s="99" customFormat="1" ht="12" customHeight="1">
      <c r="A18" s="63">
        <v>5</v>
      </c>
      <c r="B18" s="64">
        <v>210</v>
      </c>
      <c r="C18" s="63" t="s">
        <v>84</v>
      </c>
      <c r="D18" s="73" t="s">
        <v>66</v>
      </c>
      <c r="E18" s="63"/>
      <c r="F18" s="67"/>
      <c r="G18" s="160"/>
      <c r="H18" s="160"/>
      <c r="I18" s="160"/>
      <c r="J18" s="160"/>
      <c r="K18" s="165" t="str">
        <f t="shared" si="0"/>
        <v> </v>
      </c>
      <c r="L18" s="167">
        <v>26</v>
      </c>
      <c r="M18" s="160">
        <v>24</v>
      </c>
      <c r="N18" s="160">
        <v>539</v>
      </c>
      <c r="O18" s="160">
        <v>120</v>
      </c>
      <c r="P18" s="165">
        <f t="shared" si="1"/>
        <v>22.3</v>
      </c>
      <c r="Q18" s="167">
        <v>5</v>
      </c>
      <c r="R18" s="160">
        <v>2</v>
      </c>
      <c r="S18" s="160">
        <v>57</v>
      </c>
      <c r="T18" s="160">
        <v>5</v>
      </c>
      <c r="U18" s="165">
        <f t="shared" si="2"/>
        <v>8.8</v>
      </c>
      <c r="V18" s="155">
        <v>168</v>
      </c>
      <c r="W18" s="160">
        <v>12</v>
      </c>
      <c r="X18" s="182">
        <f t="shared" si="3"/>
        <v>7.1</v>
      </c>
      <c r="Y18" s="160">
        <v>138</v>
      </c>
      <c r="Z18" s="160">
        <v>8</v>
      </c>
      <c r="AA18" s="165">
        <f t="shared" si="4"/>
        <v>5.8</v>
      </c>
      <c r="AC18" s="52"/>
      <c r="AD18" s="52"/>
      <c r="AE18" s="52"/>
    </row>
    <row r="19" spans="1:31" s="99" customFormat="1" ht="12" customHeight="1">
      <c r="A19" s="63">
        <v>5</v>
      </c>
      <c r="B19" s="64">
        <v>211</v>
      </c>
      <c r="C19" s="63" t="s">
        <v>84</v>
      </c>
      <c r="D19" s="73" t="s">
        <v>67</v>
      </c>
      <c r="E19" s="63">
        <v>43.9</v>
      </c>
      <c r="F19" s="67" t="s">
        <v>169</v>
      </c>
      <c r="G19" s="160">
        <v>24</v>
      </c>
      <c r="H19" s="160">
        <v>18</v>
      </c>
      <c r="I19" s="160">
        <v>357</v>
      </c>
      <c r="J19" s="160">
        <v>117</v>
      </c>
      <c r="K19" s="165">
        <f t="shared" si="0"/>
        <v>32.8</v>
      </c>
      <c r="L19" s="167">
        <v>16</v>
      </c>
      <c r="M19" s="160">
        <v>13</v>
      </c>
      <c r="N19" s="160">
        <v>261</v>
      </c>
      <c r="O19" s="160">
        <v>67</v>
      </c>
      <c r="P19" s="165">
        <f t="shared" si="1"/>
        <v>25.7</v>
      </c>
      <c r="Q19" s="167">
        <v>5</v>
      </c>
      <c r="R19" s="160">
        <v>2</v>
      </c>
      <c r="S19" s="160">
        <v>36</v>
      </c>
      <c r="T19" s="160">
        <v>3</v>
      </c>
      <c r="U19" s="165">
        <f t="shared" si="2"/>
        <v>8.3</v>
      </c>
      <c r="V19" s="155">
        <v>31</v>
      </c>
      <c r="W19" s="160">
        <v>1</v>
      </c>
      <c r="X19" s="182">
        <f>IF(V19=""," ",ROUND(W19/V19*100,1))</f>
        <v>3.2</v>
      </c>
      <c r="Y19" s="160">
        <v>28</v>
      </c>
      <c r="Z19" s="160">
        <v>1</v>
      </c>
      <c r="AA19" s="165">
        <f t="shared" si="4"/>
        <v>3.6</v>
      </c>
      <c r="AC19" s="52"/>
      <c r="AD19" s="52"/>
      <c r="AE19" s="52"/>
    </row>
    <row r="20" spans="1:31" s="99" customFormat="1" ht="12" customHeight="1">
      <c r="A20" s="63">
        <v>5</v>
      </c>
      <c r="B20" s="64">
        <v>212</v>
      </c>
      <c r="C20" s="63" t="s">
        <v>84</v>
      </c>
      <c r="D20" s="73" t="s">
        <v>68</v>
      </c>
      <c r="E20" s="63">
        <v>40</v>
      </c>
      <c r="F20" s="67" t="s">
        <v>170</v>
      </c>
      <c r="G20" s="160">
        <v>70</v>
      </c>
      <c r="H20" s="160">
        <v>51</v>
      </c>
      <c r="I20" s="160">
        <v>1772</v>
      </c>
      <c r="J20" s="160">
        <v>573</v>
      </c>
      <c r="K20" s="165">
        <f t="shared" si="0"/>
        <v>32.3</v>
      </c>
      <c r="L20" s="167">
        <v>25</v>
      </c>
      <c r="M20" s="160">
        <v>18</v>
      </c>
      <c r="N20" s="160">
        <v>520</v>
      </c>
      <c r="O20" s="160">
        <v>142</v>
      </c>
      <c r="P20" s="165">
        <f t="shared" si="1"/>
        <v>27.3</v>
      </c>
      <c r="Q20" s="167">
        <v>6</v>
      </c>
      <c r="R20" s="160">
        <v>4</v>
      </c>
      <c r="S20" s="160">
        <v>98</v>
      </c>
      <c r="T20" s="160">
        <v>6</v>
      </c>
      <c r="U20" s="165">
        <f t="shared" si="2"/>
        <v>6.1</v>
      </c>
      <c r="V20" s="155">
        <v>164</v>
      </c>
      <c r="W20" s="160">
        <v>7</v>
      </c>
      <c r="X20" s="182">
        <f t="shared" si="3"/>
        <v>4.3</v>
      </c>
      <c r="Y20" s="160">
        <v>121</v>
      </c>
      <c r="Z20" s="160">
        <v>5</v>
      </c>
      <c r="AA20" s="165">
        <f t="shared" si="4"/>
        <v>4.1</v>
      </c>
      <c r="AC20" s="52"/>
      <c r="AD20" s="186"/>
      <c r="AE20" s="52"/>
    </row>
    <row r="21" spans="1:31" s="99" customFormat="1" ht="12" customHeight="1">
      <c r="A21" s="63">
        <v>5</v>
      </c>
      <c r="B21" s="64">
        <v>213</v>
      </c>
      <c r="C21" s="63" t="s">
        <v>84</v>
      </c>
      <c r="D21" s="73" t="s">
        <v>69</v>
      </c>
      <c r="E21" s="63"/>
      <c r="F21" s="67"/>
      <c r="G21" s="160"/>
      <c r="H21" s="160"/>
      <c r="I21" s="160"/>
      <c r="J21" s="160"/>
      <c r="K21" s="165" t="str">
        <f t="shared" si="0"/>
        <v> </v>
      </c>
      <c r="L21" s="167">
        <v>19</v>
      </c>
      <c r="M21" s="160">
        <v>16</v>
      </c>
      <c r="N21" s="160">
        <v>249</v>
      </c>
      <c r="O21" s="160">
        <v>57</v>
      </c>
      <c r="P21" s="165">
        <f t="shared" si="1"/>
        <v>22.9</v>
      </c>
      <c r="Q21" s="167">
        <v>5</v>
      </c>
      <c r="R21" s="160">
        <v>1</v>
      </c>
      <c r="S21" s="160">
        <v>53</v>
      </c>
      <c r="T21" s="160">
        <v>1</v>
      </c>
      <c r="U21" s="165">
        <f t="shared" si="2"/>
        <v>1.9</v>
      </c>
      <c r="V21" s="155">
        <v>110</v>
      </c>
      <c r="W21" s="160">
        <v>18</v>
      </c>
      <c r="X21" s="182">
        <f t="shared" si="3"/>
        <v>16.4</v>
      </c>
      <c r="Y21" s="160">
        <v>93</v>
      </c>
      <c r="Z21" s="160">
        <v>17</v>
      </c>
      <c r="AA21" s="165">
        <f t="shared" si="4"/>
        <v>18.3</v>
      </c>
      <c r="AC21" s="52"/>
      <c r="AD21" s="52"/>
      <c r="AE21" s="52"/>
    </row>
    <row r="22" spans="1:31" s="99" customFormat="1" ht="12" customHeight="1">
      <c r="A22" s="63">
        <v>5</v>
      </c>
      <c r="B22" s="64">
        <v>214</v>
      </c>
      <c r="C22" s="63" t="s">
        <v>84</v>
      </c>
      <c r="D22" s="73" t="s">
        <v>70</v>
      </c>
      <c r="E22" s="63">
        <v>50</v>
      </c>
      <c r="F22" s="67" t="s">
        <v>167</v>
      </c>
      <c r="G22" s="160">
        <v>25</v>
      </c>
      <c r="H22" s="160">
        <v>24</v>
      </c>
      <c r="I22" s="160">
        <v>270</v>
      </c>
      <c r="J22" s="160">
        <v>108</v>
      </c>
      <c r="K22" s="165">
        <f t="shared" si="0"/>
        <v>40</v>
      </c>
      <c r="L22" s="167">
        <v>16</v>
      </c>
      <c r="M22" s="160">
        <v>16</v>
      </c>
      <c r="N22" s="160">
        <v>185</v>
      </c>
      <c r="O22" s="160">
        <v>66</v>
      </c>
      <c r="P22" s="165">
        <f t="shared" si="1"/>
        <v>35.7</v>
      </c>
      <c r="Q22" s="167">
        <v>5</v>
      </c>
      <c r="R22" s="160">
        <v>4</v>
      </c>
      <c r="S22" s="160">
        <v>38</v>
      </c>
      <c r="T22" s="160">
        <v>8</v>
      </c>
      <c r="U22" s="165">
        <f>IF(Q22=""," ",ROUND(T22/S22*100,1))</f>
        <v>21.1</v>
      </c>
      <c r="V22" s="155">
        <v>56</v>
      </c>
      <c r="W22" s="160">
        <v>4</v>
      </c>
      <c r="X22" s="182">
        <f t="shared" si="3"/>
        <v>7.1</v>
      </c>
      <c r="Y22" s="160">
        <v>47</v>
      </c>
      <c r="Z22" s="160">
        <v>3</v>
      </c>
      <c r="AA22" s="165">
        <f t="shared" si="4"/>
        <v>6.4</v>
      </c>
      <c r="AC22" s="52"/>
      <c r="AD22" s="52"/>
      <c r="AE22" s="52"/>
    </row>
    <row r="23" spans="1:31" s="99" customFormat="1" ht="12" customHeight="1">
      <c r="A23" s="63">
        <v>5</v>
      </c>
      <c r="B23" s="64">
        <v>215</v>
      </c>
      <c r="C23" s="63" t="s">
        <v>84</v>
      </c>
      <c r="D23" s="73" t="s">
        <v>71</v>
      </c>
      <c r="E23" s="63">
        <v>30</v>
      </c>
      <c r="F23" s="67" t="s">
        <v>170</v>
      </c>
      <c r="G23" s="160">
        <v>21</v>
      </c>
      <c r="H23" s="177">
        <v>15</v>
      </c>
      <c r="I23" s="160">
        <v>246</v>
      </c>
      <c r="J23" s="160">
        <v>53</v>
      </c>
      <c r="K23" s="165">
        <f>IF(G23=""," ",ROUND(J23/I23*100,1))</f>
        <v>21.5</v>
      </c>
      <c r="L23" s="167">
        <v>21</v>
      </c>
      <c r="M23" s="160">
        <v>16</v>
      </c>
      <c r="N23" s="160">
        <v>259</v>
      </c>
      <c r="O23" s="160">
        <v>52</v>
      </c>
      <c r="P23" s="165">
        <f t="shared" si="1"/>
        <v>20.1</v>
      </c>
      <c r="Q23" s="167">
        <v>5</v>
      </c>
      <c r="R23" s="160">
        <v>1</v>
      </c>
      <c r="S23" s="160">
        <v>45</v>
      </c>
      <c r="T23" s="160">
        <v>1</v>
      </c>
      <c r="U23" s="165">
        <f t="shared" si="2"/>
        <v>2.2</v>
      </c>
      <c r="V23" s="155">
        <v>73</v>
      </c>
      <c r="W23" s="160">
        <v>7</v>
      </c>
      <c r="X23" s="182">
        <f t="shared" si="3"/>
        <v>9.6</v>
      </c>
      <c r="Y23" s="160">
        <v>73</v>
      </c>
      <c r="Z23" s="160">
        <v>7</v>
      </c>
      <c r="AA23" s="165">
        <f t="shared" si="4"/>
        <v>9.6</v>
      </c>
      <c r="AC23" s="52"/>
      <c r="AD23" s="52"/>
      <c r="AE23" s="52"/>
    </row>
    <row r="24" spans="1:31" s="99" customFormat="1" ht="12" customHeight="1">
      <c r="A24" s="63">
        <v>5</v>
      </c>
      <c r="B24" s="64">
        <v>303</v>
      </c>
      <c r="C24" s="63" t="s">
        <v>84</v>
      </c>
      <c r="D24" s="73" t="s">
        <v>72</v>
      </c>
      <c r="E24" s="63"/>
      <c r="F24" s="67"/>
      <c r="G24" s="160"/>
      <c r="H24" s="160"/>
      <c r="I24" s="160"/>
      <c r="J24" s="160"/>
      <c r="K24" s="165" t="str">
        <f t="shared" si="0"/>
        <v> </v>
      </c>
      <c r="L24" s="167">
        <v>17</v>
      </c>
      <c r="M24" s="160">
        <v>11</v>
      </c>
      <c r="N24" s="160">
        <v>120</v>
      </c>
      <c r="O24" s="160">
        <v>20</v>
      </c>
      <c r="P24" s="165">
        <f t="shared" si="1"/>
        <v>16.7</v>
      </c>
      <c r="Q24" s="167">
        <v>5</v>
      </c>
      <c r="R24" s="160">
        <v>3</v>
      </c>
      <c r="S24" s="160">
        <v>27</v>
      </c>
      <c r="T24" s="160">
        <v>5</v>
      </c>
      <c r="U24" s="165">
        <f t="shared" si="2"/>
        <v>18.5</v>
      </c>
      <c r="V24" s="155">
        <v>7</v>
      </c>
      <c r="W24" s="160">
        <v>0</v>
      </c>
      <c r="X24" s="182">
        <f t="shared" si="3"/>
        <v>0</v>
      </c>
      <c r="Y24" s="160">
        <v>7</v>
      </c>
      <c r="Z24" s="160">
        <v>0</v>
      </c>
      <c r="AA24" s="165">
        <f t="shared" si="4"/>
        <v>0</v>
      </c>
      <c r="AC24" s="52"/>
      <c r="AD24" s="52"/>
      <c r="AE24" s="52"/>
    </row>
    <row r="25" spans="1:31" s="99" customFormat="1" ht="12" customHeight="1">
      <c r="A25" s="63">
        <v>5</v>
      </c>
      <c r="B25" s="64">
        <v>327</v>
      </c>
      <c r="C25" s="63" t="s">
        <v>84</v>
      </c>
      <c r="D25" s="73" t="s">
        <v>73</v>
      </c>
      <c r="E25" s="63"/>
      <c r="F25" s="67"/>
      <c r="G25" s="160"/>
      <c r="H25" s="160"/>
      <c r="I25" s="160"/>
      <c r="J25" s="160"/>
      <c r="K25" s="165" t="str">
        <f t="shared" si="0"/>
        <v> </v>
      </c>
      <c r="L25" s="167">
        <v>12</v>
      </c>
      <c r="M25" s="160">
        <v>10</v>
      </c>
      <c r="N25" s="160">
        <v>94</v>
      </c>
      <c r="O25" s="160">
        <v>24</v>
      </c>
      <c r="P25" s="165">
        <f t="shared" si="1"/>
        <v>25.5</v>
      </c>
      <c r="Q25" s="167">
        <v>5</v>
      </c>
      <c r="R25" s="160">
        <v>4</v>
      </c>
      <c r="S25" s="160">
        <v>23</v>
      </c>
      <c r="T25" s="160">
        <v>4</v>
      </c>
      <c r="U25" s="165">
        <f t="shared" si="2"/>
        <v>17.4</v>
      </c>
      <c r="V25" s="155">
        <v>7</v>
      </c>
      <c r="W25" s="160">
        <v>1</v>
      </c>
      <c r="X25" s="182">
        <f t="shared" si="3"/>
        <v>14.3</v>
      </c>
      <c r="Y25" s="160">
        <v>7</v>
      </c>
      <c r="Z25" s="160">
        <v>1</v>
      </c>
      <c r="AA25" s="165">
        <f t="shared" si="4"/>
        <v>14.3</v>
      </c>
      <c r="AC25" s="52"/>
      <c r="AD25" s="52"/>
      <c r="AE25" s="52"/>
    </row>
    <row r="26" spans="1:31" s="99" customFormat="1" ht="12" customHeight="1">
      <c r="A26" s="63">
        <v>5</v>
      </c>
      <c r="B26" s="64">
        <v>346</v>
      </c>
      <c r="C26" s="63" t="s">
        <v>84</v>
      </c>
      <c r="D26" s="73" t="s">
        <v>74</v>
      </c>
      <c r="E26" s="63">
        <v>40</v>
      </c>
      <c r="F26" s="67" t="s">
        <v>171</v>
      </c>
      <c r="G26" s="160">
        <v>18</v>
      </c>
      <c r="H26" s="160">
        <v>11</v>
      </c>
      <c r="I26" s="160">
        <v>207</v>
      </c>
      <c r="J26" s="160">
        <v>34</v>
      </c>
      <c r="K26" s="165">
        <f t="shared" si="0"/>
        <v>16.4</v>
      </c>
      <c r="L26" s="167">
        <v>13</v>
      </c>
      <c r="M26" s="160">
        <v>9</v>
      </c>
      <c r="N26" s="160">
        <v>179</v>
      </c>
      <c r="O26" s="160">
        <v>31</v>
      </c>
      <c r="P26" s="165">
        <f t="shared" si="1"/>
        <v>17.3</v>
      </c>
      <c r="Q26" s="167">
        <v>5</v>
      </c>
      <c r="R26" s="160">
        <v>2</v>
      </c>
      <c r="S26" s="160">
        <v>28</v>
      </c>
      <c r="T26" s="160">
        <v>3</v>
      </c>
      <c r="U26" s="165">
        <f t="shared" si="2"/>
        <v>10.7</v>
      </c>
      <c r="V26" s="155">
        <v>7</v>
      </c>
      <c r="W26" s="160">
        <v>0</v>
      </c>
      <c r="X26" s="182">
        <f t="shared" si="3"/>
        <v>0</v>
      </c>
      <c r="Y26" s="160">
        <v>7</v>
      </c>
      <c r="Z26" s="160">
        <v>0</v>
      </c>
      <c r="AA26" s="165">
        <f t="shared" si="4"/>
        <v>0</v>
      </c>
      <c r="AC26" s="52"/>
      <c r="AD26" s="52"/>
      <c r="AE26" s="52"/>
    </row>
    <row r="27" spans="1:31" s="99" customFormat="1" ht="12" customHeight="1">
      <c r="A27" s="63">
        <v>5</v>
      </c>
      <c r="B27" s="64">
        <v>348</v>
      </c>
      <c r="C27" s="63" t="s">
        <v>84</v>
      </c>
      <c r="D27" s="73" t="s">
        <v>75</v>
      </c>
      <c r="E27" s="63">
        <v>30</v>
      </c>
      <c r="F27" s="67" t="s">
        <v>167</v>
      </c>
      <c r="G27" s="160">
        <v>27</v>
      </c>
      <c r="H27" s="160">
        <v>15</v>
      </c>
      <c r="I27" s="160">
        <v>263</v>
      </c>
      <c r="J27" s="160">
        <v>52</v>
      </c>
      <c r="K27" s="165">
        <f t="shared" si="0"/>
        <v>19.8</v>
      </c>
      <c r="L27" s="167">
        <v>22</v>
      </c>
      <c r="M27" s="160">
        <v>14</v>
      </c>
      <c r="N27" s="160">
        <v>227</v>
      </c>
      <c r="O27" s="160">
        <v>51</v>
      </c>
      <c r="P27" s="165">
        <f t="shared" si="1"/>
        <v>22.5</v>
      </c>
      <c r="Q27" s="167">
        <v>5</v>
      </c>
      <c r="R27" s="160">
        <v>1</v>
      </c>
      <c r="S27" s="160">
        <v>36</v>
      </c>
      <c r="T27" s="160">
        <v>1</v>
      </c>
      <c r="U27" s="165">
        <f t="shared" si="2"/>
        <v>2.8</v>
      </c>
      <c r="V27" s="155">
        <v>52</v>
      </c>
      <c r="W27" s="160">
        <v>6</v>
      </c>
      <c r="X27" s="182">
        <f t="shared" si="3"/>
        <v>11.5</v>
      </c>
      <c r="Y27" s="160">
        <v>52</v>
      </c>
      <c r="Z27" s="160">
        <v>6</v>
      </c>
      <c r="AA27" s="165">
        <f t="shared" si="4"/>
        <v>11.5</v>
      </c>
      <c r="AC27" s="52"/>
      <c r="AD27" s="52"/>
      <c r="AE27" s="52"/>
    </row>
    <row r="28" spans="1:31" s="99" customFormat="1" ht="12" customHeight="1">
      <c r="A28" s="63">
        <v>5</v>
      </c>
      <c r="B28" s="64">
        <v>349</v>
      </c>
      <c r="C28" s="63" t="s">
        <v>84</v>
      </c>
      <c r="D28" s="73" t="s">
        <v>76</v>
      </c>
      <c r="E28" s="63">
        <v>40</v>
      </c>
      <c r="F28" s="67" t="s">
        <v>167</v>
      </c>
      <c r="G28" s="160">
        <v>30</v>
      </c>
      <c r="H28" s="160">
        <v>21</v>
      </c>
      <c r="I28" s="160">
        <v>410</v>
      </c>
      <c r="J28" s="160">
        <v>183</v>
      </c>
      <c r="K28" s="165">
        <f t="shared" si="0"/>
        <v>44.6</v>
      </c>
      <c r="L28" s="167">
        <v>25</v>
      </c>
      <c r="M28" s="160">
        <v>19</v>
      </c>
      <c r="N28" s="160">
        <v>378</v>
      </c>
      <c r="O28" s="160">
        <v>179</v>
      </c>
      <c r="P28" s="165">
        <f t="shared" si="1"/>
        <v>47.4</v>
      </c>
      <c r="Q28" s="167">
        <v>5</v>
      </c>
      <c r="R28" s="160">
        <v>2</v>
      </c>
      <c r="S28" s="160">
        <v>32</v>
      </c>
      <c r="T28" s="160">
        <v>4</v>
      </c>
      <c r="U28" s="165">
        <f t="shared" si="2"/>
        <v>12.5</v>
      </c>
      <c r="V28" s="155">
        <v>22</v>
      </c>
      <c r="W28" s="160">
        <v>2</v>
      </c>
      <c r="X28" s="182">
        <f t="shared" si="3"/>
        <v>9.1</v>
      </c>
      <c r="Y28" s="160">
        <v>22</v>
      </c>
      <c r="Z28" s="160">
        <v>2</v>
      </c>
      <c r="AA28" s="165">
        <f t="shared" si="4"/>
        <v>9.1</v>
      </c>
      <c r="AC28" s="52"/>
      <c r="AD28" s="52"/>
      <c r="AE28" s="52"/>
    </row>
    <row r="29" spans="1:31" s="99" customFormat="1" ht="12" customHeight="1">
      <c r="A29" s="63">
        <v>5</v>
      </c>
      <c r="B29" s="64">
        <v>361</v>
      </c>
      <c r="C29" s="63" t="s">
        <v>84</v>
      </c>
      <c r="D29" s="73" t="s">
        <v>77</v>
      </c>
      <c r="E29" s="63"/>
      <c r="F29" s="67"/>
      <c r="G29" s="160"/>
      <c r="H29" s="160"/>
      <c r="I29" s="160"/>
      <c r="J29" s="160"/>
      <c r="K29" s="165" t="str">
        <f t="shared" si="0"/>
        <v> </v>
      </c>
      <c r="L29" s="167">
        <v>15</v>
      </c>
      <c r="M29" s="160">
        <v>11</v>
      </c>
      <c r="N29" s="160">
        <v>200</v>
      </c>
      <c r="O29" s="160">
        <v>20</v>
      </c>
      <c r="P29" s="165">
        <f t="shared" si="1"/>
        <v>10</v>
      </c>
      <c r="Q29" s="167">
        <v>5</v>
      </c>
      <c r="R29" s="160">
        <v>1</v>
      </c>
      <c r="S29" s="160">
        <v>34</v>
      </c>
      <c r="T29" s="160">
        <v>1</v>
      </c>
      <c r="U29" s="165">
        <f t="shared" si="2"/>
        <v>2.9</v>
      </c>
      <c r="V29" s="155">
        <v>19</v>
      </c>
      <c r="W29" s="160">
        <v>0</v>
      </c>
      <c r="X29" s="182">
        <f t="shared" si="3"/>
        <v>0</v>
      </c>
      <c r="Y29" s="160">
        <v>17</v>
      </c>
      <c r="Z29" s="160">
        <v>0</v>
      </c>
      <c r="AA29" s="165">
        <f t="shared" si="4"/>
        <v>0</v>
      </c>
      <c r="AC29" s="52"/>
      <c r="AD29" s="52"/>
      <c r="AE29" s="52"/>
    </row>
    <row r="30" spans="1:31" s="99" customFormat="1" ht="12" customHeight="1">
      <c r="A30" s="63">
        <v>5</v>
      </c>
      <c r="B30" s="64">
        <v>363</v>
      </c>
      <c r="C30" s="63" t="s">
        <v>84</v>
      </c>
      <c r="D30" s="73" t="s">
        <v>78</v>
      </c>
      <c r="E30" s="63"/>
      <c r="F30" s="67"/>
      <c r="G30" s="160"/>
      <c r="H30" s="160"/>
      <c r="I30" s="160"/>
      <c r="J30" s="160"/>
      <c r="K30" s="165" t="str">
        <f t="shared" si="0"/>
        <v> </v>
      </c>
      <c r="L30" s="167">
        <v>15</v>
      </c>
      <c r="M30" s="160">
        <v>12</v>
      </c>
      <c r="N30" s="160">
        <v>155</v>
      </c>
      <c r="O30" s="160">
        <v>39</v>
      </c>
      <c r="P30" s="165">
        <f t="shared" si="1"/>
        <v>25.2</v>
      </c>
      <c r="Q30" s="167">
        <v>5</v>
      </c>
      <c r="R30" s="160">
        <v>1</v>
      </c>
      <c r="S30" s="160">
        <v>26</v>
      </c>
      <c r="T30" s="160">
        <v>2</v>
      </c>
      <c r="U30" s="165">
        <f t="shared" si="2"/>
        <v>7.7</v>
      </c>
      <c r="V30" s="155">
        <v>4</v>
      </c>
      <c r="W30" s="160">
        <v>0</v>
      </c>
      <c r="X30" s="182">
        <f>IF(V30=""," ",ROUND(W30/V30*100,1))</f>
        <v>0</v>
      </c>
      <c r="Y30" s="160">
        <v>4</v>
      </c>
      <c r="Z30" s="160">
        <v>0</v>
      </c>
      <c r="AA30" s="165">
        <f t="shared" si="4"/>
        <v>0</v>
      </c>
      <c r="AC30" s="52"/>
      <c r="AD30" s="52"/>
      <c r="AE30" s="52"/>
    </row>
    <row r="31" spans="1:31" s="99" customFormat="1" ht="12" customHeight="1">
      <c r="A31" s="63">
        <v>5</v>
      </c>
      <c r="B31" s="64">
        <v>366</v>
      </c>
      <c r="C31" s="63" t="s">
        <v>84</v>
      </c>
      <c r="D31" s="73" t="s">
        <v>79</v>
      </c>
      <c r="E31" s="63"/>
      <c r="F31" s="67"/>
      <c r="G31" s="160"/>
      <c r="H31" s="160"/>
      <c r="I31" s="160"/>
      <c r="J31" s="160"/>
      <c r="K31" s="165" t="str">
        <f t="shared" si="0"/>
        <v> </v>
      </c>
      <c r="L31" s="167">
        <v>8</v>
      </c>
      <c r="M31" s="160">
        <v>4</v>
      </c>
      <c r="N31" s="160">
        <v>78</v>
      </c>
      <c r="O31" s="160">
        <v>11</v>
      </c>
      <c r="P31" s="165">
        <f t="shared" si="1"/>
        <v>14.1</v>
      </c>
      <c r="Q31" s="167">
        <v>5</v>
      </c>
      <c r="R31" s="160">
        <v>1</v>
      </c>
      <c r="S31" s="160">
        <v>25</v>
      </c>
      <c r="T31" s="160">
        <v>1</v>
      </c>
      <c r="U31" s="165">
        <f t="shared" si="2"/>
        <v>4</v>
      </c>
      <c r="V31" s="155">
        <v>8</v>
      </c>
      <c r="W31" s="160">
        <v>1</v>
      </c>
      <c r="X31" s="182">
        <f t="shared" si="3"/>
        <v>12.5</v>
      </c>
      <c r="Y31" s="160">
        <v>7</v>
      </c>
      <c r="Z31" s="160">
        <v>1</v>
      </c>
      <c r="AA31" s="165">
        <f t="shared" si="4"/>
        <v>14.3</v>
      </c>
      <c r="AC31" s="52"/>
      <c r="AD31" s="52"/>
      <c r="AE31" s="52"/>
    </row>
    <row r="32" spans="1:31" s="99" customFormat="1" ht="12" customHeight="1">
      <c r="A32" s="63">
        <v>5</v>
      </c>
      <c r="B32" s="64">
        <v>368</v>
      </c>
      <c r="C32" s="63" t="s">
        <v>84</v>
      </c>
      <c r="D32" s="73" t="s">
        <v>80</v>
      </c>
      <c r="E32" s="63">
        <v>30</v>
      </c>
      <c r="F32" s="67" t="s">
        <v>172</v>
      </c>
      <c r="G32" s="160">
        <v>16</v>
      </c>
      <c r="H32" s="160">
        <v>12</v>
      </c>
      <c r="I32" s="160">
        <v>158</v>
      </c>
      <c r="J32" s="160">
        <v>41</v>
      </c>
      <c r="K32" s="165">
        <f t="shared" si="0"/>
        <v>25.9</v>
      </c>
      <c r="L32" s="167">
        <v>6</v>
      </c>
      <c r="M32" s="160">
        <v>6</v>
      </c>
      <c r="N32" s="160">
        <v>80</v>
      </c>
      <c r="O32" s="160">
        <v>16</v>
      </c>
      <c r="P32" s="165">
        <f t="shared" si="1"/>
        <v>20</v>
      </c>
      <c r="Q32" s="167">
        <v>5</v>
      </c>
      <c r="R32" s="160">
        <v>2</v>
      </c>
      <c r="S32" s="160">
        <v>28</v>
      </c>
      <c r="T32" s="160">
        <v>3</v>
      </c>
      <c r="U32" s="165">
        <f t="shared" si="2"/>
        <v>10.7</v>
      </c>
      <c r="V32" s="155">
        <v>5</v>
      </c>
      <c r="W32" s="160">
        <v>1</v>
      </c>
      <c r="X32" s="182">
        <f t="shared" si="3"/>
        <v>20</v>
      </c>
      <c r="Y32" s="160">
        <v>5</v>
      </c>
      <c r="Z32" s="160">
        <v>1</v>
      </c>
      <c r="AA32" s="165">
        <f t="shared" si="4"/>
        <v>20</v>
      </c>
      <c r="AC32" s="52"/>
      <c r="AD32" s="52"/>
      <c r="AE32" s="52"/>
    </row>
    <row r="33" spans="1:31" s="99" customFormat="1" ht="12" customHeight="1">
      <c r="A33" s="63">
        <v>5</v>
      </c>
      <c r="B33" s="64">
        <v>434</v>
      </c>
      <c r="C33" s="63" t="s">
        <v>84</v>
      </c>
      <c r="D33" s="73" t="s">
        <v>81</v>
      </c>
      <c r="E33" s="63"/>
      <c r="F33" s="67"/>
      <c r="G33" s="160"/>
      <c r="H33" s="160"/>
      <c r="I33" s="160"/>
      <c r="J33" s="160"/>
      <c r="K33" s="165" t="str">
        <f t="shared" si="0"/>
        <v> </v>
      </c>
      <c r="L33" s="167">
        <v>20</v>
      </c>
      <c r="M33" s="160">
        <v>14</v>
      </c>
      <c r="N33" s="160">
        <v>235</v>
      </c>
      <c r="O33" s="160">
        <v>43</v>
      </c>
      <c r="P33" s="165">
        <f t="shared" si="1"/>
        <v>18.3</v>
      </c>
      <c r="Q33" s="167">
        <v>5</v>
      </c>
      <c r="R33" s="160">
        <v>2</v>
      </c>
      <c r="S33" s="160">
        <v>37</v>
      </c>
      <c r="T33" s="160">
        <v>3</v>
      </c>
      <c r="U33" s="165">
        <f t="shared" si="2"/>
        <v>8.1</v>
      </c>
      <c r="V33" s="155">
        <v>17</v>
      </c>
      <c r="W33" s="160">
        <v>0</v>
      </c>
      <c r="X33" s="182">
        <f>IF(V33=""," ",ROUND(W33/V33*100,1))</f>
        <v>0</v>
      </c>
      <c r="Y33" s="160">
        <v>17</v>
      </c>
      <c r="Z33" s="160">
        <v>0</v>
      </c>
      <c r="AA33" s="165">
        <f t="shared" si="4"/>
        <v>0</v>
      </c>
      <c r="AC33" s="52"/>
      <c r="AD33" s="52"/>
      <c r="AE33" s="52"/>
    </row>
    <row r="34" spans="1:31" s="99" customFormat="1" ht="12" customHeight="1">
      <c r="A34" s="63">
        <v>5</v>
      </c>
      <c r="B34" s="64">
        <v>463</v>
      </c>
      <c r="C34" s="63" t="s">
        <v>84</v>
      </c>
      <c r="D34" s="73" t="s">
        <v>82</v>
      </c>
      <c r="E34" s="63"/>
      <c r="F34" s="67"/>
      <c r="G34" s="160"/>
      <c r="H34" s="160"/>
      <c r="I34" s="160"/>
      <c r="J34" s="160"/>
      <c r="K34" s="165" t="str">
        <f t="shared" si="0"/>
        <v> </v>
      </c>
      <c r="L34" s="167">
        <v>15</v>
      </c>
      <c r="M34" s="160">
        <v>12</v>
      </c>
      <c r="N34" s="160">
        <v>292</v>
      </c>
      <c r="O34" s="160">
        <v>98</v>
      </c>
      <c r="P34" s="165">
        <f t="shared" si="1"/>
        <v>33.6</v>
      </c>
      <c r="Q34" s="167">
        <v>5</v>
      </c>
      <c r="R34" s="160">
        <v>2</v>
      </c>
      <c r="S34" s="160">
        <v>34</v>
      </c>
      <c r="T34" s="160">
        <v>2</v>
      </c>
      <c r="U34" s="165">
        <f t="shared" si="2"/>
        <v>5.9</v>
      </c>
      <c r="V34" s="155">
        <v>77</v>
      </c>
      <c r="W34" s="160">
        <v>5</v>
      </c>
      <c r="X34" s="182">
        <f>IF(V34=""," ",ROUND(W34/V34*100,1))</f>
        <v>6.5</v>
      </c>
      <c r="Y34" s="160">
        <v>66</v>
      </c>
      <c r="Z34" s="160">
        <v>1</v>
      </c>
      <c r="AA34" s="165">
        <f t="shared" si="4"/>
        <v>1.5</v>
      </c>
      <c r="AC34" s="52"/>
      <c r="AD34" s="52"/>
      <c r="AE34" s="52"/>
    </row>
    <row r="35" spans="1:31" s="99" customFormat="1" ht="12" customHeight="1" thickBot="1">
      <c r="A35" s="63">
        <v>5</v>
      </c>
      <c r="B35" s="64">
        <v>464</v>
      </c>
      <c r="C35" s="63" t="s">
        <v>84</v>
      </c>
      <c r="D35" s="73" t="s">
        <v>83</v>
      </c>
      <c r="E35" s="63">
        <v>50</v>
      </c>
      <c r="F35" s="67" t="s">
        <v>173</v>
      </c>
      <c r="G35" s="160">
        <v>10</v>
      </c>
      <c r="H35" s="160">
        <v>10</v>
      </c>
      <c r="I35" s="160">
        <v>98</v>
      </c>
      <c r="J35" s="160">
        <v>17</v>
      </c>
      <c r="K35" s="165">
        <f t="shared" si="0"/>
        <v>17.3</v>
      </c>
      <c r="L35" s="167">
        <v>9</v>
      </c>
      <c r="M35" s="160">
        <v>9</v>
      </c>
      <c r="N35" s="160">
        <v>92</v>
      </c>
      <c r="O35" s="160">
        <v>17</v>
      </c>
      <c r="P35" s="165">
        <f>IF(L35=""," ",ROUND(O35/N35*100,1))</f>
        <v>18.5</v>
      </c>
      <c r="Q35" s="167">
        <v>5</v>
      </c>
      <c r="R35" s="160">
        <v>3</v>
      </c>
      <c r="S35" s="160">
        <v>28</v>
      </c>
      <c r="T35" s="160">
        <v>4</v>
      </c>
      <c r="U35" s="165">
        <f aca="true" t="shared" si="5" ref="U35:U42">IF(Q35=""," ",ROUND(T35/S35*100,1))</f>
        <v>14.3</v>
      </c>
      <c r="V35" s="155">
        <v>5</v>
      </c>
      <c r="W35" s="160">
        <v>1</v>
      </c>
      <c r="X35" s="182">
        <f>IF(V35=""," ",ROUND(W35/V35*100,1))</f>
        <v>20</v>
      </c>
      <c r="Y35" s="160">
        <v>5</v>
      </c>
      <c r="Z35" s="160">
        <v>1</v>
      </c>
      <c r="AA35" s="165">
        <f t="shared" si="4"/>
        <v>20</v>
      </c>
      <c r="AC35" s="52"/>
      <c r="AD35" s="52"/>
      <c r="AE35" s="52"/>
    </row>
    <row r="36" spans="1:31" s="10" customFormat="1" ht="18" customHeight="1" thickBot="1">
      <c r="A36" s="109"/>
      <c r="B36" s="110"/>
      <c r="C36" s="109"/>
      <c r="D36" s="111" t="s">
        <v>11</v>
      </c>
      <c r="E36" s="112"/>
      <c r="F36" s="37"/>
      <c r="G36" s="168"/>
      <c r="H36" s="168"/>
      <c r="I36" s="168"/>
      <c r="J36" s="168"/>
      <c r="K36" s="178"/>
      <c r="L36" s="162">
        <f>SUM(L11:L35)</f>
        <v>502</v>
      </c>
      <c r="M36" s="162">
        <f>SUM(M11:M35)</f>
        <v>387</v>
      </c>
      <c r="N36" s="162">
        <f>SUM(N11:N35)</f>
        <v>7158</v>
      </c>
      <c r="O36" s="162">
        <f>SUM(O11:O35)</f>
        <v>1733</v>
      </c>
      <c r="P36" s="166">
        <f>IF(L36=" "," ",ROUND(O36/N36*100,1))</f>
        <v>24.2</v>
      </c>
      <c r="Q36" s="162">
        <f>SUM(Q11:Q35)</f>
        <v>128</v>
      </c>
      <c r="R36" s="162">
        <f>SUM(R11:R35)</f>
        <v>57</v>
      </c>
      <c r="S36" s="162">
        <f>SUM(S11:S35)</f>
        <v>1025</v>
      </c>
      <c r="T36" s="162">
        <f>SUM(T11:T35)</f>
        <v>90</v>
      </c>
      <c r="U36" s="166">
        <f t="shared" si="5"/>
        <v>8.8</v>
      </c>
      <c r="V36" s="173"/>
      <c r="W36" s="168"/>
      <c r="X36" s="183"/>
      <c r="Y36" s="168"/>
      <c r="Z36" s="168"/>
      <c r="AA36" s="178"/>
      <c r="AC36" s="52"/>
      <c r="AD36" s="52"/>
      <c r="AE36" s="52"/>
    </row>
    <row r="37" spans="1:31" s="10" customFormat="1" ht="12" customHeight="1">
      <c r="A37" s="89">
        <v>5</v>
      </c>
      <c r="B37" s="90"/>
      <c r="C37" s="89" t="s">
        <v>84</v>
      </c>
      <c r="D37" s="95" t="s">
        <v>212</v>
      </c>
      <c r="E37" s="113"/>
      <c r="F37" s="114"/>
      <c r="G37" s="169"/>
      <c r="H37" s="169"/>
      <c r="I37" s="169"/>
      <c r="J37" s="169"/>
      <c r="K37" s="179"/>
      <c r="L37" s="171">
        <v>1</v>
      </c>
      <c r="M37" s="172">
        <v>1</v>
      </c>
      <c r="N37" s="172">
        <v>63</v>
      </c>
      <c r="O37" s="172">
        <v>18</v>
      </c>
      <c r="P37" s="181">
        <f aca="true" t="shared" si="6" ref="P37:P42">IF(L37=""," ",ROUND(O37/N37*100,1))</f>
        <v>28.6</v>
      </c>
      <c r="Q37" s="171"/>
      <c r="R37" s="172"/>
      <c r="S37" s="172"/>
      <c r="T37" s="172"/>
      <c r="U37" s="181" t="str">
        <f t="shared" si="5"/>
        <v> </v>
      </c>
      <c r="V37" s="174"/>
      <c r="W37" s="169"/>
      <c r="X37" s="184"/>
      <c r="Y37" s="169"/>
      <c r="Z37" s="169"/>
      <c r="AA37" s="179"/>
      <c r="AC37" s="52"/>
      <c r="AD37" s="52"/>
      <c r="AE37" s="52"/>
    </row>
    <row r="38" spans="1:27" s="10" customFormat="1" ht="12" customHeight="1">
      <c r="A38" s="63">
        <v>5</v>
      </c>
      <c r="B38" s="91"/>
      <c r="C38" s="63" t="s">
        <v>84</v>
      </c>
      <c r="D38" s="96" t="s">
        <v>213</v>
      </c>
      <c r="E38" s="115"/>
      <c r="F38" s="116"/>
      <c r="G38" s="170"/>
      <c r="H38" s="170"/>
      <c r="I38" s="170"/>
      <c r="J38" s="170"/>
      <c r="K38" s="180"/>
      <c r="L38" s="155">
        <v>1</v>
      </c>
      <c r="M38" s="160">
        <v>1</v>
      </c>
      <c r="N38" s="160">
        <v>33</v>
      </c>
      <c r="O38" s="160">
        <v>4</v>
      </c>
      <c r="P38" s="165">
        <f t="shared" si="6"/>
        <v>12.1</v>
      </c>
      <c r="Q38" s="155"/>
      <c r="R38" s="160"/>
      <c r="S38" s="160"/>
      <c r="T38" s="160"/>
      <c r="U38" s="165" t="str">
        <f t="shared" si="5"/>
        <v> </v>
      </c>
      <c r="V38" s="175"/>
      <c r="W38" s="170"/>
      <c r="X38" s="185"/>
      <c r="Y38" s="170"/>
      <c r="Z38" s="170"/>
      <c r="AA38" s="180"/>
    </row>
    <row r="39" spans="1:27" s="10" customFormat="1" ht="12" customHeight="1">
      <c r="A39" s="63">
        <v>5</v>
      </c>
      <c r="B39" s="91"/>
      <c r="C39" s="63" t="s">
        <v>84</v>
      </c>
      <c r="D39" s="96" t="s">
        <v>214</v>
      </c>
      <c r="E39" s="115"/>
      <c r="F39" s="116"/>
      <c r="G39" s="170"/>
      <c r="H39" s="170"/>
      <c r="I39" s="170"/>
      <c r="J39" s="170"/>
      <c r="K39" s="180"/>
      <c r="L39" s="155">
        <v>1</v>
      </c>
      <c r="M39" s="160">
        <v>1</v>
      </c>
      <c r="N39" s="160">
        <v>103</v>
      </c>
      <c r="O39" s="160">
        <v>32</v>
      </c>
      <c r="P39" s="165">
        <f t="shared" si="6"/>
        <v>31.1</v>
      </c>
      <c r="Q39" s="155"/>
      <c r="R39" s="160"/>
      <c r="S39" s="160"/>
      <c r="T39" s="160"/>
      <c r="U39" s="165" t="str">
        <f t="shared" si="5"/>
        <v> </v>
      </c>
      <c r="V39" s="175"/>
      <c r="W39" s="170"/>
      <c r="X39" s="185"/>
      <c r="Y39" s="170"/>
      <c r="Z39" s="170"/>
      <c r="AA39" s="180"/>
    </row>
    <row r="40" spans="1:27" s="10" customFormat="1" ht="12" customHeight="1">
      <c r="A40" s="63">
        <v>5</v>
      </c>
      <c r="B40" s="91"/>
      <c r="C40" s="63" t="s">
        <v>84</v>
      </c>
      <c r="D40" s="96" t="s">
        <v>215</v>
      </c>
      <c r="E40" s="115"/>
      <c r="F40" s="116"/>
      <c r="G40" s="170"/>
      <c r="H40" s="170"/>
      <c r="I40" s="170"/>
      <c r="J40" s="170"/>
      <c r="K40" s="180"/>
      <c r="L40" s="155">
        <v>1</v>
      </c>
      <c r="M40" s="160">
        <v>0</v>
      </c>
      <c r="N40" s="160">
        <v>9</v>
      </c>
      <c r="O40" s="160">
        <v>0</v>
      </c>
      <c r="P40" s="165">
        <f t="shared" si="6"/>
        <v>0</v>
      </c>
      <c r="Q40" s="155"/>
      <c r="R40" s="160"/>
      <c r="S40" s="160"/>
      <c r="T40" s="160"/>
      <c r="U40" s="165" t="str">
        <f t="shared" si="5"/>
        <v> </v>
      </c>
      <c r="V40" s="175"/>
      <c r="W40" s="170"/>
      <c r="X40" s="185"/>
      <c r="Y40" s="170"/>
      <c r="Z40" s="170"/>
      <c r="AA40" s="180"/>
    </row>
    <row r="41" spans="1:27" s="10" customFormat="1" ht="12" customHeight="1">
      <c r="A41" s="63">
        <v>5</v>
      </c>
      <c r="B41" s="91"/>
      <c r="C41" s="63" t="s">
        <v>84</v>
      </c>
      <c r="D41" s="96" t="s">
        <v>216</v>
      </c>
      <c r="E41" s="115"/>
      <c r="F41" s="116"/>
      <c r="G41" s="170"/>
      <c r="H41" s="170"/>
      <c r="I41" s="170"/>
      <c r="J41" s="170"/>
      <c r="K41" s="180"/>
      <c r="L41" s="155">
        <v>1</v>
      </c>
      <c r="M41" s="160">
        <v>1</v>
      </c>
      <c r="N41" s="160">
        <v>103</v>
      </c>
      <c r="O41" s="160">
        <v>29</v>
      </c>
      <c r="P41" s="165">
        <f t="shared" si="6"/>
        <v>28.2</v>
      </c>
      <c r="Q41" s="155"/>
      <c r="R41" s="160"/>
      <c r="S41" s="160"/>
      <c r="T41" s="160"/>
      <c r="U41" s="165" t="str">
        <f t="shared" si="5"/>
        <v> </v>
      </c>
      <c r="V41" s="175"/>
      <c r="W41" s="170"/>
      <c r="X41" s="185"/>
      <c r="Y41" s="170"/>
      <c r="Z41" s="170"/>
      <c r="AA41" s="180"/>
    </row>
    <row r="42" spans="1:27" s="10" customFormat="1" ht="12" customHeight="1" thickBot="1">
      <c r="A42" s="63">
        <v>5</v>
      </c>
      <c r="B42" s="91"/>
      <c r="C42" s="63" t="s">
        <v>84</v>
      </c>
      <c r="D42" s="96" t="s">
        <v>217</v>
      </c>
      <c r="E42" s="115"/>
      <c r="F42" s="116"/>
      <c r="G42" s="170"/>
      <c r="H42" s="170"/>
      <c r="I42" s="170"/>
      <c r="J42" s="170"/>
      <c r="K42" s="180"/>
      <c r="L42" s="155">
        <v>2</v>
      </c>
      <c r="M42" s="160">
        <v>2</v>
      </c>
      <c r="N42" s="160">
        <v>80</v>
      </c>
      <c r="O42" s="160">
        <v>26</v>
      </c>
      <c r="P42" s="165">
        <f t="shared" si="6"/>
        <v>32.5</v>
      </c>
      <c r="Q42" s="155"/>
      <c r="R42" s="160"/>
      <c r="S42" s="160"/>
      <c r="T42" s="160"/>
      <c r="U42" s="165" t="str">
        <f t="shared" si="5"/>
        <v> </v>
      </c>
      <c r="V42" s="175"/>
      <c r="W42" s="170"/>
      <c r="X42" s="185"/>
      <c r="Y42" s="170"/>
      <c r="Z42" s="170"/>
      <c r="AA42" s="180"/>
    </row>
    <row r="43" spans="1:27" s="10" customFormat="1" ht="18" customHeight="1" thickBot="1">
      <c r="A43" s="117"/>
      <c r="B43" s="118"/>
      <c r="C43" s="279" t="s">
        <v>10</v>
      </c>
      <c r="D43" s="280"/>
      <c r="E43" s="112"/>
      <c r="F43" s="37"/>
      <c r="G43" s="168"/>
      <c r="H43" s="168"/>
      <c r="I43" s="168"/>
      <c r="J43" s="168"/>
      <c r="K43" s="178"/>
      <c r="L43" s="162">
        <f>SUM(L37:L42)</f>
        <v>7</v>
      </c>
      <c r="M43" s="162">
        <f>SUM(M37:M42)</f>
        <v>6</v>
      </c>
      <c r="N43" s="162">
        <f>SUM(N37:N42)</f>
        <v>391</v>
      </c>
      <c r="O43" s="162">
        <f>SUM(O37:O42)</f>
        <v>109</v>
      </c>
      <c r="P43" s="166">
        <f>IF(L43=0,"",ROUND(O43/N43*100,1))</f>
        <v>27.9</v>
      </c>
      <c r="Q43" s="157">
        <f>SUM(Q38:Q42)</f>
        <v>0</v>
      </c>
      <c r="R43" s="162">
        <f>SUM(R38:R42)</f>
        <v>0</v>
      </c>
      <c r="S43" s="162">
        <f>SUM(S38:S42)</f>
        <v>0</v>
      </c>
      <c r="T43" s="162">
        <f>SUM(T38:T42)</f>
        <v>0</v>
      </c>
      <c r="U43" s="166" t="str">
        <f>IF(Q43=0," ",ROUND(T43/S43*100,1))</f>
        <v> </v>
      </c>
      <c r="V43" s="176"/>
      <c r="W43" s="168"/>
      <c r="X43" s="183"/>
      <c r="Y43" s="168"/>
      <c r="Z43" s="168"/>
      <c r="AA43" s="178"/>
    </row>
    <row r="44" spans="1:27" s="10" customFormat="1" ht="18" customHeight="1" thickBot="1">
      <c r="A44" s="117"/>
      <c r="B44" s="120"/>
      <c r="C44" s="279" t="s">
        <v>4</v>
      </c>
      <c r="D44" s="299"/>
      <c r="E44" s="112"/>
      <c r="F44" s="37"/>
      <c r="G44" s="158">
        <f>SUM(G11:G35)</f>
        <v>648</v>
      </c>
      <c r="H44" s="158">
        <f>SUM(H11:H35)</f>
        <v>446</v>
      </c>
      <c r="I44" s="158">
        <f>SUM(I11:I35)</f>
        <v>10452</v>
      </c>
      <c r="J44" s="158">
        <f>SUM(J11:J35)</f>
        <v>2907</v>
      </c>
      <c r="K44" s="166">
        <f>IF(G44=" "," ",ROUND(J44/I44*100,1))</f>
        <v>27.8</v>
      </c>
      <c r="L44" s="162">
        <f>L36+L43</f>
        <v>509</v>
      </c>
      <c r="M44" s="158">
        <f>M36+M43</f>
        <v>393</v>
      </c>
      <c r="N44" s="158">
        <f>N36+N43</f>
        <v>7549</v>
      </c>
      <c r="O44" s="158">
        <f>O36+O43</f>
        <v>1842</v>
      </c>
      <c r="P44" s="166">
        <f>IF(L44=""," ",ROUND(O44/N44*100,1))</f>
        <v>24.4</v>
      </c>
      <c r="Q44" s="157">
        <f>Q36+Q43</f>
        <v>128</v>
      </c>
      <c r="R44" s="158">
        <f>R36+R43</f>
        <v>57</v>
      </c>
      <c r="S44" s="158">
        <f>S36+S43</f>
        <v>1025</v>
      </c>
      <c r="T44" s="158">
        <f>T36+T43</f>
        <v>90</v>
      </c>
      <c r="U44" s="166">
        <f>IF(Q44=""," ",ROUND(T44/S44*100,1))</f>
        <v>8.8</v>
      </c>
      <c r="V44" s="162">
        <f>SUM(V11:V35)</f>
        <v>1593</v>
      </c>
      <c r="W44" s="158">
        <f>SUM(W11:W35)</f>
        <v>133</v>
      </c>
      <c r="X44" s="164">
        <f>IF(V44=""," ",ROUND(W44/V44*100,1))</f>
        <v>8.3</v>
      </c>
      <c r="Y44" s="162">
        <f>SUM(Y11:Y35)</f>
        <v>1347</v>
      </c>
      <c r="Z44" s="158">
        <f>SUM(Z11:Z35)</f>
        <v>88</v>
      </c>
      <c r="AA44" s="166">
        <f>IF(Y44=0," ",ROUND(Z44/Y44*100,1))</f>
        <v>6.5</v>
      </c>
    </row>
    <row r="45" spans="9:15" ht="11.25">
      <c r="I45" s="94"/>
      <c r="J45" s="94"/>
      <c r="L45" s="94"/>
      <c r="M45" s="94"/>
      <c r="N45" s="94"/>
      <c r="O45" s="94"/>
    </row>
    <row r="46" spans="9:10" ht="11.25">
      <c r="I46" s="94"/>
      <c r="J46" s="94"/>
    </row>
  </sheetData>
  <sheetProtection/>
  <mergeCells count="35">
    <mergeCell ref="S8:S10"/>
    <mergeCell ref="Q8:Q10"/>
    <mergeCell ref="N8:N10"/>
    <mergeCell ref="L8:L10"/>
    <mergeCell ref="Q7:U7"/>
    <mergeCell ref="F8:F10"/>
    <mergeCell ref="P8:P10"/>
    <mergeCell ref="U8:U10"/>
    <mergeCell ref="L7:P7"/>
    <mergeCell ref="V7:AA7"/>
    <mergeCell ref="AA9:AA10"/>
    <mergeCell ref="Y8:AA8"/>
    <mergeCell ref="V8:V10"/>
    <mergeCell ref="Y9:Y10"/>
    <mergeCell ref="X8:X10"/>
    <mergeCell ref="M4:O4"/>
    <mergeCell ref="A7:A10"/>
    <mergeCell ref="C7:C10"/>
    <mergeCell ref="D7:D10"/>
    <mergeCell ref="B7:B10"/>
    <mergeCell ref="C44:D44"/>
    <mergeCell ref="E7:K7"/>
    <mergeCell ref="I8:I10"/>
    <mergeCell ref="E8:E10"/>
    <mergeCell ref="G8:G10"/>
    <mergeCell ref="Q4:T4"/>
    <mergeCell ref="C43:D43"/>
    <mergeCell ref="K8:K10"/>
    <mergeCell ref="E6:G6"/>
    <mergeCell ref="X2:AA2"/>
    <mergeCell ref="E4:G4"/>
    <mergeCell ref="I4:K4"/>
    <mergeCell ref="L6:N6"/>
    <mergeCell ref="Q6:S6"/>
    <mergeCell ref="V6:X6"/>
  </mergeCells>
  <conditionalFormatting sqref="H11:H22 H24:H31 J11:J31 O11:O35 W11:W35 T11:T35 R11:R35 M11:M35 H33:H35 J33:J35 R37:R42 T37:T42 O37:O42 M37:M42">
    <cfRule type="cellIs" priority="1" dxfId="1" operator="lessThanOrEqual" stopIfTrue="1">
      <formula>G11</formula>
    </cfRule>
    <cfRule type="cellIs" priority="2" dxfId="0" operator="greaterThan" stopIfTrue="1">
      <formula>G11</formula>
    </cfRule>
  </conditionalFormatting>
  <conditionalFormatting sqref="Y11:Y15 Y17:Y35">
    <cfRule type="cellIs" priority="3" dxfId="1" operator="lessThanOrEqual" stopIfTrue="1">
      <formula>V11</formula>
    </cfRule>
    <cfRule type="cellIs" priority="4" dxfId="0" operator="greaterThan" stopIfTrue="1">
      <formula>V11</formula>
    </cfRule>
  </conditionalFormatting>
  <printOptions horizontalCentered="1"/>
  <pageMargins left="0.3937007874015748" right="0.3937007874015748" top="0.5905511811023623" bottom="0.5905511811023623" header="0.5118110236220472" footer="0.31496062992125984"/>
  <pageSetup firstPageNumber="46" useFirstPageNumber="1" fitToHeight="0" horizontalDpi="600" verticalDpi="600" orientation="landscape" paperSize="9" scale="85" r:id="rId1"/>
  <ignoredErrors>
    <ignoredError sqref="U44 U36 K44" evalError="1"/>
    <ignoredError sqref="X44 P36" evalError="1" formula="1"/>
    <ignoredError sqref="U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2010-12-22T02:30:00Z</dcterms:created>
  <dcterms:modified xsi:type="dcterms:W3CDTF">2010-12-22T02:30:15Z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