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宮城県４－１" sheetId="1" r:id="rId1"/>
    <sheet name="宮城県４－２" sheetId="2" r:id="rId2"/>
    <sheet name="宮城県４－３" sheetId="3" r:id="rId3"/>
    <sheet name="宮城県４－４" sheetId="4" r:id="rId4"/>
  </sheets>
  <definedNames>
    <definedName name="_xlnm.Print_Area" localSheetId="3">'宮城県４－４'!$A$1:$AA$56</definedName>
    <definedName name="_xlnm.Print_Titles" localSheetId="0">'宮城県４－１'!$4:$6</definedName>
    <definedName name="_xlnm.Print_Titles" localSheetId="1">'宮城県４－２'!$4:$7</definedName>
    <definedName name="_xlnm.Print_Titles" localSheetId="2">'宮城県４－３'!$4:$6</definedName>
    <definedName name="_xlnm.Print_Titles" localSheetId="3">'宮城県４－４'!$7:$10</definedName>
  </definedNames>
  <calcPr fullCalcOnLoad="1"/>
</workbook>
</file>

<file path=xl/sharedStrings.xml><?xml version="1.0" encoding="utf-8"?>
<sst xmlns="http://schemas.openxmlformats.org/spreadsheetml/2006/main" count="551" uniqueCount="234">
  <si>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</si>
  <si>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</si>
  <si>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</si>
  <si>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</si>
  <si>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</si>
  <si>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</si>
  <si>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</si>
  <si>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</si>
  <si>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</si>
  <si>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</si>
  <si>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</si>
  <si>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</si>
  <si>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</si>
  <si>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</si>
  <si>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</si>
  <si>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</si>
  <si>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</si>
  <si>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</si>
  <si>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</si>
  <si>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</si>
  <si>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</si>
  <si>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</si>
  <si>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</si>
  <si>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</si>
  <si>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</si>
  <si>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</si>
  <si>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</si>
  <si>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</si>
  <si>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</si>
  <si>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</si>
  <si>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</si>
  <si>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</si>
  <si>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</si>
  <si>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</si>
  <si>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</si>
  <si>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</si>
  <si>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</si>
  <si>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</si>
  <si>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</si>
  <si>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</si>
  <si>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</si>
  <si>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</si>
  <si>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</si>
  <si>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</si>
  <si>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</si>
  <si>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</si>
  <si>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</si>
  <si>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</si>
  <si>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</si>
  <si>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</si>
  <si>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</si>
  <si>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</si>
  <si>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</si>
  <si>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</si>
  <si>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</si>
  <si>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</si>
  <si>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</si>
  <si>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</si>
  <si>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</si>
  <si>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</si>
  <si>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</si>
  <si>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</si>
  <si>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</si>
  <si>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</si>
  <si>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</si>
  <si>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</si>
  <si>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</si>
  <si>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</si>
  <si>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調査時点コード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</si>
  <si>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</si>
  <si>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</si>
  <si>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</si>
  <si>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</si>
  <si>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宮城県</t>
  </si>
  <si>
    <t>仙台市</t>
  </si>
  <si>
    <t>男女共同参画課</t>
  </si>
  <si>
    <t>仙台市男女共同参画推進条例</t>
  </si>
  <si>
    <t>男女共同参画せんだいプラン[2009-2010]</t>
  </si>
  <si>
    <t>石巻市</t>
  </si>
  <si>
    <t>男女共同参画推進室</t>
  </si>
  <si>
    <t>石巻市男女共同参画推進条例</t>
  </si>
  <si>
    <t>石巻市男女共同参画基本計画</t>
  </si>
  <si>
    <t>塩竃市</t>
  </si>
  <si>
    <t>協働推進室</t>
  </si>
  <si>
    <t>塩竈市しおがま男女共同参画推進条例</t>
  </si>
  <si>
    <t>しおがま男女平等・共同参画基本計画</t>
  </si>
  <si>
    <t>気仙沼市</t>
  </si>
  <si>
    <t>男女共生推進室</t>
  </si>
  <si>
    <t>気仙沼市男女共同参画推進条例</t>
  </si>
  <si>
    <t>気仙沼市男女共同参画基本計画</t>
  </si>
  <si>
    <t>白石市</t>
  </si>
  <si>
    <t>子ども家庭課</t>
  </si>
  <si>
    <t>白石市男女共同参画社会推進条例</t>
  </si>
  <si>
    <t>白石市男女共同参画基本計画「めざそうプラン」</t>
  </si>
  <si>
    <t>名取市</t>
  </si>
  <si>
    <t>男女共同・市民参画推進室</t>
  </si>
  <si>
    <t>名取市男女共同参画計画 Hand in Hand 21</t>
  </si>
  <si>
    <t>角田市</t>
  </si>
  <si>
    <t>政策企画課</t>
  </si>
  <si>
    <t>角田市男女共同参画計画「かくだ男女生き生きプラン」</t>
  </si>
  <si>
    <t>多賀城市</t>
  </si>
  <si>
    <t>地域コミュニティ課</t>
  </si>
  <si>
    <t>岩沼市</t>
  </si>
  <si>
    <t>さわやか市政推進課</t>
  </si>
  <si>
    <t>登米市</t>
  </si>
  <si>
    <t>市民活動支援課</t>
  </si>
  <si>
    <t>登米市男女共同参画基本計画
登米市男女共同参画行動計画</t>
  </si>
  <si>
    <t>栗原市</t>
  </si>
  <si>
    <t>市民協働課</t>
  </si>
  <si>
    <t>くりはら男女共同参画推進プラン～男女(とも)につくる栗原～</t>
  </si>
  <si>
    <t>東松島市</t>
  </si>
  <si>
    <t>大崎市</t>
  </si>
  <si>
    <t>大崎市男女共同参画推進基本条例</t>
  </si>
  <si>
    <t>大崎市男女共同参画推進基本計画</t>
  </si>
  <si>
    <t>蔵王町</t>
  </si>
  <si>
    <t>まちづくり推進課</t>
  </si>
  <si>
    <t>七ヶ宿町</t>
  </si>
  <si>
    <t>大河原町</t>
  </si>
  <si>
    <t>村田町</t>
  </si>
  <si>
    <t>企画財政課</t>
  </si>
  <si>
    <t>柴田町</t>
  </si>
  <si>
    <t>しばた男女共同参画プラン</t>
  </si>
  <si>
    <t>川崎町</t>
  </si>
  <si>
    <t>町民生活課</t>
  </si>
  <si>
    <t>丸森町</t>
  </si>
  <si>
    <t>しあわせのまちづくり推進課</t>
  </si>
  <si>
    <t>亘理町</t>
  </si>
  <si>
    <t>亘理町男女共同参画基本計画</t>
  </si>
  <si>
    <t>山元町</t>
  </si>
  <si>
    <t>企画財政課</t>
  </si>
  <si>
    <t>松島町</t>
  </si>
  <si>
    <t>総務課</t>
  </si>
  <si>
    <t>七ヶ浜町</t>
  </si>
  <si>
    <t>生涯学習課</t>
  </si>
  <si>
    <t>しちがはま男女共同参画プラン～男と女が輝くまち～</t>
  </si>
  <si>
    <t>利府町</t>
  </si>
  <si>
    <t>生活環境課</t>
  </si>
  <si>
    <t>利府町男女共同参画基本計画</t>
  </si>
  <si>
    <t>大和町</t>
  </si>
  <si>
    <t>環境生活課</t>
  </si>
  <si>
    <t>大和町男女共同参画推進基本条例</t>
  </si>
  <si>
    <t>大郷町</t>
  </si>
  <si>
    <t>富谷町</t>
  </si>
  <si>
    <t>富谷町男女共同参画推進条例</t>
  </si>
  <si>
    <t>とみや男女共同参画推進プラン</t>
  </si>
  <si>
    <t>大衡村</t>
  </si>
  <si>
    <t>住民税務課</t>
  </si>
  <si>
    <t>色麻町</t>
  </si>
  <si>
    <t>総合振興課</t>
  </si>
  <si>
    <t>加美町</t>
  </si>
  <si>
    <t>加美町男女共同参画プラン</t>
  </si>
  <si>
    <t>涌谷町</t>
  </si>
  <si>
    <t>総務企画課</t>
  </si>
  <si>
    <t>美里町</t>
  </si>
  <si>
    <t>美里町男女共同参画推進基本計画</t>
  </si>
  <si>
    <t>女川町</t>
  </si>
  <si>
    <t>町民課</t>
  </si>
  <si>
    <t>南三陸町</t>
  </si>
  <si>
    <t>企画課</t>
  </si>
  <si>
    <t>仙台市男女共同参画推進センター</t>
  </si>
  <si>
    <t>http://www.sendai-l.jp/</t>
  </si>
  <si>
    <t>大崎市男女共同参画相談室</t>
  </si>
  <si>
    <t>男女共同参画都市宣言</t>
  </si>
  <si>
    <t>栗原市</t>
  </si>
  <si>
    <t>大河原町</t>
  </si>
  <si>
    <t>保健センター</t>
  </si>
  <si>
    <t>まちづくり政策課</t>
  </si>
  <si>
    <t>うち</t>
  </si>
  <si>
    <t>管　理　・　運　営　主　体</t>
  </si>
  <si>
    <t>ホームページ</t>
  </si>
  <si>
    <t>989-162</t>
  </si>
  <si>
    <t>宣　　言　　名　　称</t>
  </si>
  <si>
    <t>市　（区）　長</t>
  </si>
  <si>
    <t>うち</t>
  </si>
  <si>
    <t>女
性
比
率 
（％）</t>
  </si>
  <si>
    <t>　（区）長数
女性副市</t>
  </si>
  <si>
    <t>女性副町村長数　　</t>
  </si>
  <si>
    <t>女性自治会長数</t>
  </si>
  <si>
    <t xml:space="preserve">うち
　女理
　性職
　管数
</t>
  </si>
  <si>
    <t>○</t>
  </si>
  <si>
    <t>○</t>
  </si>
  <si>
    <t xml:space="preserve">○ </t>
  </si>
  <si>
    <t>大崎市古川駅前大通一丁目　ふるさとプラザ2階</t>
  </si>
  <si>
    <t>第2次たいわ男女共同参画推進プラン</t>
  </si>
  <si>
    <t>平成21年4月～平成23年3月</t>
  </si>
  <si>
    <t>平成18年4月～平成23年3月</t>
  </si>
  <si>
    <t>平成15年4月～平成23年3月</t>
  </si>
  <si>
    <t>平成20年4月～平成29年3月</t>
  </si>
  <si>
    <t>平成16年4月～平成25年3月</t>
  </si>
  <si>
    <t>平成14年4月～平成23年3月</t>
  </si>
  <si>
    <t>平成19年4月～平成23年3月
平成20年4月～平成23年3月</t>
  </si>
  <si>
    <t>平成19年10月～平成29年3月</t>
  </si>
  <si>
    <t>平成21年4月～平成26年3月</t>
  </si>
  <si>
    <t>平成17年4月～平成23年3月</t>
  </si>
  <si>
    <t>平成19年4月～平成27年3月</t>
  </si>
  <si>
    <t>平成20年4月～平成28年3月</t>
  </si>
  <si>
    <t xml:space="preserve">平成22年4月～平成28年3月 </t>
  </si>
  <si>
    <t>平成13年4月～平成23年3月</t>
  </si>
  <si>
    <t>平成22年4月～平成27年3月</t>
  </si>
  <si>
    <t>平成15年4月～平成22年3月</t>
  </si>
  <si>
    <t>980-555
980-128</t>
  </si>
  <si>
    <t>(0229)
24-3950</t>
  </si>
  <si>
    <t>(0229)
24-3960</t>
  </si>
  <si>
    <t>施設管理</t>
  </si>
  <si>
    <t>事業運営</t>
  </si>
  <si>
    <t>そ　の　他</t>
  </si>
  <si>
    <t>エル・パーク仙台
エル・ソーラ仙台</t>
  </si>
  <si>
    <t>(022)
268-8300
(022)
268-8041</t>
  </si>
  <si>
    <t>(022)
268-8304
(022)
268-8045</t>
  </si>
  <si>
    <t>男女共同参画に関する条例（可決済のもの）</t>
  </si>
  <si>
    <t>男 女 共 同 参 画 に 関 す る 宣 言（注１）</t>
  </si>
  <si>
    <t>国との共催
　　　(注２)</t>
  </si>
  <si>
    <t>市（区）町村コード</t>
  </si>
  <si>
    <t>うち</t>
  </si>
  <si>
    <t>平成22年度末</t>
  </si>
  <si>
    <t>平成22年度末</t>
  </si>
  <si>
    <t>平成22年度末</t>
  </si>
  <si>
    <t>平成28年度末</t>
  </si>
  <si>
    <t>平成24年度末</t>
  </si>
  <si>
    <t>平成22年度末</t>
  </si>
  <si>
    <t>平成22年度末</t>
  </si>
  <si>
    <t>平成25年度末</t>
  </si>
  <si>
    <t>平成22年度末</t>
  </si>
  <si>
    <t>平成28年度末</t>
  </si>
  <si>
    <t>平成22年度末</t>
  </si>
  <si>
    <t>平成25年度末</t>
  </si>
  <si>
    <t>平成22年度末</t>
  </si>
  <si>
    <t>平成27年度末</t>
  </si>
  <si>
    <t>平成22年度末</t>
  </si>
  <si>
    <t>平成26年度末</t>
  </si>
  <si>
    <t>平成26年度末</t>
  </si>
  <si>
    <t>平成22年度末</t>
  </si>
  <si>
    <t>仙台市青葉区一番町4-11-1 141ビル5階・6階
仙台市青葉区中央1-3-1　
アエル28階・29階</t>
  </si>
  <si>
    <t>http://www.educ.osaki.
miyagi.jp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</si>
</sst>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32" borderId="22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2" borderId="14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2" fillId="32" borderId="24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 wrapText="1" shrinkToFit="1"/>
    </xf>
    <xf numFmtId="0" fontId="2" fillId="32" borderId="14" xfId="0" applyFont="1" applyFill="1" applyBorder="1" applyAlignment="1">
      <alignment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22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top" textRotation="255" wrapText="1"/>
    </xf>
    <xf numFmtId="0" fontId="2" fillId="0" borderId="0" xfId="0" applyFont="1" applyAlignment="1">
      <alignment horizontal="center" shrinkToFit="1"/>
    </xf>
    <xf numFmtId="0" fontId="4" fillId="32" borderId="14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vertical="center"/>
    </xf>
    <xf numFmtId="0" fontId="2" fillId="32" borderId="28" xfId="0" applyFont="1" applyFill="1" applyBorder="1" applyAlignment="1">
      <alignment vertical="center"/>
    </xf>
    <xf numFmtId="0" fontId="2" fillId="32" borderId="29" xfId="0" applyFont="1" applyFill="1" applyBorder="1" applyAlignment="1">
      <alignment vertical="center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0" fontId="2" fillId="32" borderId="14" xfId="0" applyNumberFormat="1" applyFont="1" applyFill="1" applyBorder="1" applyAlignment="1">
      <alignment horizontal="center" vertical="center" shrinkToFit="1"/>
    </xf>
    <xf numFmtId="0" fontId="2" fillId="32" borderId="14" xfId="0" applyFont="1" applyFill="1" applyBorder="1" applyAlignment="1">
      <alignment horizontal="center" vertical="center" shrinkToFit="1"/>
    </xf>
    <xf numFmtId="0" fontId="2" fillId="32" borderId="14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vertical="center"/>
    </xf>
    <xf numFmtId="0" fontId="4" fillId="32" borderId="22" xfId="0" applyFont="1" applyFill="1" applyBorder="1" applyAlignment="1">
      <alignment vertical="center"/>
    </xf>
    <xf numFmtId="0" fontId="2" fillId="32" borderId="24" xfId="0" applyFont="1" applyFill="1" applyBorder="1" applyAlignment="1">
      <alignment vertical="center"/>
    </xf>
    <xf numFmtId="0" fontId="2" fillId="32" borderId="3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87" fontId="0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57" fontId="2" fillId="0" borderId="2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88" fontId="2" fillId="0" borderId="3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3" xfId="0" applyFont="1" applyFill="1" applyBorder="1" applyAlignment="1">
      <alignment wrapText="1"/>
    </xf>
    <xf numFmtId="0" fontId="2" fillId="0" borderId="19" xfId="0" applyFont="1" applyFill="1" applyBorder="1" applyAlignment="1">
      <alignment vertical="top"/>
    </xf>
    <xf numFmtId="0" fontId="2" fillId="0" borderId="2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textRotation="255" wrapText="1"/>
    </xf>
    <xf numFmtId="0" fontId="2" fillId="0" borderId="1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88" fontId="2" fillId="0" borderId="21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vertical="center"/>
    </xf>
    <xf numFmtId="188" fontId="2" fillId="0" borderId="40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/>
    </xf>
    <xf numFmtId="188" fontId="2" fillId="0" borderId="41" xfId="0" applyNumberFormat="1" applyFont="1" applyFill="1" applyBorder="1" applyAlignment="1">
      <alignment horizontal="center" vertical="center" shrinkToFit="1"/>
    </xf>
    <xf numFmtId="188" fontId="2" fillId="0" borderId="42" xfId="0" applyNumberFormat="1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right" vertical="center"/>
    </xf>
    <xf numFmtId="0" fontId="2" fillId="32" borderId="29" xfId="0" applyNumberFormat="1" applyFont="1" applyFill="1" applyBorder="1" applyAlignment="1">
      <alignment horizontal="center" vertical="center"/>
    </xf>
    <xf numFmtId="0" fontId="2" fillId="32" borderId="31" xfId="0" applyNumberFormat="1" applyFont="1" applyFill="1" applyBorder="1" applyAlignment="1">
      <alignment horizontal="center" vertical="center"/>
    </xf>
    <xf numFmtId="0" fontId="2" fillId="32" borderId="44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vertical="center"/>
    </xf>
    <xf numFmtId="0" fontId="0" fillId="32" borderId="44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32" borderId="47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32" borderId="47" xfId="0" applyNumberFormat="1" applyFont="1" applyFill="1" applyBorder="1" applyAlignment="1">
      <alignment horizontal="center" vertical="center" wrapText="1"/>
    </xf>
    <xf numFmtId="0" fontId="2" fillId="32" borderId="48" xfId="0" applyNumberFormat="1" applyFont="1" applyFill="1" applyBorder="1" applyAlignment="1">
      <alignment horizontal="center" vertical="center"/>
    </xf>
    <xf numFmtId="0" fontId="2" fillId="32" borderId="4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right" vertical="center"/>
    </xf>
    <xf numFmtId="38" fontId="2" fillId="0" borderId="32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vertical="center" wrapText="1"/>
    </xf>
    <xf numFmtId="38" fontId="2" fillId="0" borderId="15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19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21" xfId="49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192" fontId="2" fillId="0" borderId="14" xfId="49" applyNumberFormat="1" applyFont="1" applyFill="1" applyBorder="1" applyAlignment="1">
      <alignment vertical="center"/>
    </xf>
    <xf numFmtId="192" fontId="2" fillId="0" borderId="45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192" fontId="2" fillId="0" borderId="32" xfId="49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38" fontId="2" fillId="0" borderId="14" xfId="49" applyFont="1" applyFill="1" applyBorder="1" applyAlignment="1" applyProtection="1">
      <alignment vertical="center"/>
      <protection locked="0"/>
    </xf>
    <xf numFmtId="38" fontId="2" fillId="0" borderId="37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60" xfId="49" applyFont="1" applyFill="1" applyBorder="1" applyAlignment="1">
      <alignment vertical="center"/>
    </xf>
    <xf numFmtId="38" fontId="2" fillId="0" borderId="6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192" fontId="2" fillId="0" borderId="62" xfId="49" applyNumberFormat="1" applyFont="1" applyFill="1" applyBorder="1" applyAlignment="1">
      <alignment vertical="center"/>
    </xf>
    <xf numFmtId="192" fontId="2" fillId="0" borderId="44" xfId="49" applyNumberFormat="1" applyFont="1" applyFill="1" applyBorder="1" applyAlignment="1">
      <alignment vertical="center"/>
    </xf>
    <xf numFmtId="192" fontId="2" fillId="0" borderId="63" xfId="49" applyNumberFormat="1" applyFont="1" applyFill="1" applyBorder="1" applyAlignment="1">
      <alignment vertical="center"/>
    </xf>
    <xf numFmtId="192" fontId="2" fillId="0" borderId="64" xfId="49" applyNumberFormat="1" applyFont="1" applyFill="1" applyBorder="1" applyAlignment="1">
      <alignment vertical="center"/>
    </xf>
    <xf numFmtId="192" fontId="2" fillId="0" borderId="65" xfId="49" applyNumberFormat="1" applyFont="1" applyFill="1" applyBorder="1" applyAlignment="1">
      <alignment vertical="center"/>
    </xf>
    <xf numFmtId="192" fontId="2" fillId="0" borderId="39" xfId="49" applyNumberFormat="1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vertical="center"/>
    </xf>
    <xf numFmtId="192" fontId="2" fillId="0" borderId="66" xfId="49" applyNumberFormat="1" applyFont="1" applyFill="1" applyBorder="1" applyAlignment="1">
      <alignment vertical="center"/>
    </xf>
    <xf numFmtId="192" fontId="2" fillId="0" borderId="15" xfId="49" applyNumberFormat="1" applyFont="1" applyFill="1" applyBorder="1" applyAlignment="1">
      <alignment vertical="center"/>
    </xf>
    <xf numFmtId="192" fontId="2" fillId="0" borderId="36" xfId="49" applyNumberFormat="1" applyFont="1" applyFill="1" applyBorder="1" applyAlignment="1">
      <alignment vertical="center"/>
    </xf>
    <xf numFmtId="192" fontId="2" fillId="0" borderId="31" xfId="49" applyNumberFormat="1" applyFont="1" applyFill="1" applyBorder="1" applyAlignment="1">
      <alignment vertical="center"/>
    </xf>
    <xf numFmtId="192" fontId="2" fillId="0" borderId="67" xfId="49" applyNumberFormat="1" applyFont="1" applyFill="1" applyBorder="1" applyAlignment="1">
      <alignment vertical="center"/>
    </xf>
    <xf numFmtId="192" fontId="2" fillId="0" borderId="68" xfId="49" applyNumberFormat="1" applyFont="1" applyFill="1" applyBorder="1" applyAlignment="1">
      <alignment vertical="center"/>
    </xf>
    <xf numFmtId="192" fontId="2" fillId="0" borderId="69" xfId="49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vertical="center" wrapText="1" shrinkToFit="1"/>
    </xf>
    <xf numFmtId="57" fontId="2" fillId="32" borderId="14" xfId="0" applyNumberFormat="1" applyFont="1" applyFill="1" applyBorder="1" applyAlignment="1">
      <alignment horizontal="left" vertical="center" wrapText="1"/>
    </xf>
    <xf numFmtId="57" fontId="2" fillId="0" borderId="14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vertical="center" wrapText="1" shrinkToFit="1"/>
    </xf>
    <xf numFmtId="0" fontId="2" fillId="32" borderId="27" xfId="0" applyNumberFormat="1" applyFont="1" applyFill="1" applyBorder="1" applyAlignment="1">
      <alignment horizontal="center" vertical="center" wrapText="1"/>
    </xf>
    <xf numFmtId="0" fontId="2" fillId="32" borderId="29" xfId="0" applyNumberFormat="1" applyFont="1" applyFill="1" applyBorder="1" applyAlignment="1">
      <alignment horizontal="center" vertical="center" wrapText="1"/>
    </xf>
    <xf numFmtId="0" fontId="2" fillId="32" borderId="28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 shrinkToFi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distributed" textRotation="255"/>
    </xf>
    <xf numFmtId="0" fontId="2" fillId="32" borderId="26" xfId="0" applyFont="1" applyFill="1" applyBorder="1" applyAlignment="1">
      <alignment horizontal="center" vertical="distributed" textRotation="255"/>
    </xf>
    <xf numFmtId="0" fontId="2" fillId="32" borderId="11" xfId="0" applyFont="1" applyFill="1" applyBorder="1" applyAlignment="1">
      <alignment horizontal="center" vertical="distributed" textRotation="255"/>
    </xf>
    <xf numFmtId="0" fontId="5" fillId="0" borderId="3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32" borderId="72" xfId="0" applyFont="1" applyFill="1" applyBorder="1" applyAlignment="1">
      <alignment horizontal="center" vertical="center" wrapText="1"/>
    </xf>
    <xf numFmtId="0" fontId="2" fillId="32" borderId="73" xfId="0" applyFont="1" applyFill="1" applyBorder="1" applyAlignment="1">
      <alignment horizontal="center" vertical="center" wrapText="1"/>
    </xf>
    <xf numFmtId="0" fontId="2" fillId="32" borderId="74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75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distributed" textRotation="255"/>
    </xf>
    <xf numFmtId="0" fontId="2" fillId="0" borderId="76" xfId="0" applyFont="1" applyBorder="1" applyAlignment="1">
      <alignment horizontal="center" vertical="distributed" textRotation="255"/>
    </xf>
    <xf numFmtId="0" fontId="2" fillId="32" borderId="75" xfId="0" applyFont="1" applyFill="1" applyBorder="1" applyAlignment="1">
      <alignment horizontal="center" vertical="distributed" textRotation="255" shrinkToFit="1"/>
    </xf>
    <xf numFmtId="0" fontId="2" fillId="32" borderId="25" xfId="0" applyFont="1" applyFill="1" applyBorder="1" applyAlignment="1">
      <alignment horizontal="center" vertical="distributed" textRotation="255" shrinkToFit="1"/>
    </xf>
    <xf numFmtId="0" fontId="2" fillId="32" borderId="76" xfId="0" applyFont="1" applyFill="1" applyBorder="1" applyAlignment="1">
      <alignment horizontal="center" vertical="distributed" textRotation="255" shrinkToFit="1"/>
    </xf>
    <xf numFmtId="0" fontId="2" fillId="32" borderId="77" xfId="0" applyFont="1" applyFill="1" applyBorder="1" applyAlignment="1">
      <alignment horizontal="center" vertical="distributed" textRotation="255" shrinkToFit="1"/>
    </xf>
    <xf numFmtId="0" fontId="2" fillId="32" borderId="66" xfId="0" applyFont="1" applyFill="1" applyBorder="1" applyAlignment="1">
      <alignment horizontal="center" vertical="distributed" textRotation="255" shrinkToFit="1"/>
    </xf>
    <xf numFmtId="0" fontId="2" fillId="32" borderId="12" xfId="0" applyFont="1" applyFill="1" applyBorder="1" applyAlignment="1">
      <alignment horizontal="center" vertical="distributed" textRotation="255" shrinkToFit="1"/>
    </xf>
    <xf numFmtId="0" fontId="2" fillId="0" borderId="77" xfId="0" applyFont="1" applyBorder="1" applyAlignment="1">
      <alignment horizontal="center" vertical="center" textRotation="255" shrinkToFit="1"/>
    </xf>
    <xf numFmtId="0" fontId="2" fillId="0" borderId="66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32" borderId="75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76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distributed" textRotation="255"/>
    </xf>
    <xf numFmtId="0" fontId="0" fillId="0" borderId="66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2" fillId="32" borderId="75" xfId="0" applyFont="1" applyFill="1" applyBorder="1" applyAlignment="1">
      <alignment horizontal="center" vertical="center" textRotation="255" shrinkToFit="1"/>
    </xf>
    <xf numFmtId="0" fontId="2" fillId="32" borderId="25" xfId="0" applyFont="1" applyFill="1" applyBorder="1" applyAlignment="1">
      <alignment horizontal="center" vertical="center" textRotation="255" shrinkToFit="1"/>
    </xf>
    <xf numFmtId="0" fontId="2" fillId="32" borderId="76" xfId="0" applyFont="1" applyFill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32" borderId="7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2" fillId="32" borderId="75" xfId="0" applyFont="1" applyFill="1" applyBorder="1" applyAlignment="1">
      <alignment horizontal="center" vertical="distributed" textRotation="255"/>
    </xf>
    <xf numFmtId="0" fontId="2" fillId="32" borderId="25" xfId="0" applyFont="1" applyFill="1" applyBorder="1" applyAlignment="1">
      <alignment horizontal="center" vertical="distributed" textRotation="255"/>
    </xf>
    <xf numFmtId="0" fontId="2" fillId="32" borderId="76" xfId="0" applyFont="1" applyFill="1" applyBorder="1" applyAlignment="1">
      <alignment horizontal="center" vertical="distributed" textRotation="255"/>
    </xf>
    <xf numFmtId="0" fontId="2" fillId="32" borderId="66" xfId="0" applyFont="1" applyFill="1" applyBorder="1" applyAlignment="1">
      <alignment horizontal="center" vertical="distributed" textRotation="255"/>
    </xf>
    <xf numFmtId="0" fontId="2" fillId="32" borderId="12" xfId="0" applyFont="1" applyFill="1" applyBorder="1" applyAlignment="1">
      <alignment horizontal="center" vertical="distributed" textRotation="255"/>
    </xf>
    <xf numFmtId="0" fontId="4" fillId="32" borderId="79" xfId="0" applyFont="1" applyFill="1" applyBorder="1" applyAlignment="1">
      <alignment horizontal="center" vertical="center" wrapText="1"/>
    </xf>
    <xf numFmtId="0" fontId="4" fillId="32" borderId="80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distributed" textRotation="255"/>
    </xf>
    <xf numFmtId="0" fontId="2" fillId="32" borderId="19" xfId="0" applyFont="1" applyFill="1" applyBorder="1" applyAlignment="1">
      <alignment horizontal="center" vertical="distributed" textRotation="255"/>
    </xf>
    <xf numFmtId="0" fontId="2" fillId="32" borderId="11" xfId="0" applyFont="1" applyFill="1" applyBorder="1" applyAlignment="1">
      <alignment horizontal="center" vertical="distributed" textRotation="255"/>
    </xf>
    <xf numFmtId="0" fontId="2" fillId="32" borderId="26" xfId="0" applyFont="1" applyFill="1" applyBorder="1" applyAlignment="1">
      <alignment horizontal="center" vertical="distributed" textRotation="255"/>
    </xf>
    <xf numFmtId="0" fontId="2" fillId="32" borderId="72" xfId="0" applyFont="1" applyFill="1" applyBorder="1" applyAlignment="1">
      <alignment horizontal="center" vertical="center"/>
    </xf>
    <xf numFmtId="0" fontId="2" fillId="32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29" xfId="0" applyFont="1" applyBorder="1" applyAlignment="1">
      <alignment vertical="distributed" textRotation="255" wrapText="1"/>
    </xf>
    <xf numFmtId="0" fontId="4" fillId="0" borderId="12" xfId="0" applyFont="1" applyBorder="1" applyAlignment="1">
      <alignment vertical="distributed" textRotation="255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distributed" textRotation="255"/>
    </xf>
    <xf numFmtId="0" fontId="2" fillId="32" borderId="81" xfId="0" applyFont="1" applyFill="1" applyBorder="1" applyAlignment="1">
      <alignment horizontal="center" vertical="distributed" textRotation="255"/>
    </xf>
    <xf numFmtId="0" fontId="2" fillId="32" borderId="1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textRotation="255" wrapText="1"/>
    </xf>
    <xf numFmtId="0" fontId="2" fillId="0" borderId="84" xfId="0" applyFont="1" applyFill="1" applyBorder="1" applyAlignment="1">
      <alignment vertical="center" textRotation="255" wrapText="1"/>
    </xf>
    <xf numFmtId="0" fontId="2" fillId="0" borderId="16" xfId="0" applyFont="1" applyFill="1" applyBorder="1" applyAlignment="1">
      <alignment vertical="center" textRotation="255" wrapText="1"/>
    </xf>
    <xf numFmtId="0" fontId="2" fillId="0" borderId="27" xfId="0" applyFont="1" applyFill="1" applyBorder="1" applyAlignment="1">
      <alignment vertical="center" textRotation="255"/>
    </xf>
    <xf numFmtId="0" fontId="2" fillId="0" borderId="84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75" xfId="0" applyFont="1" applyFill="1" applyBorder="1" applyAlignment="1">
      <alignment horizontal="distributed" vertical="distributed" textRotation="255"/>
    </xf>
    <xf numFmtId="0" fontId="2" fillId="0" borderId="25" xfId="0" applyFont="1" applyFill="1" applyBorder="1" applyAlignment="1">
      <alignment horizontal="distributed" vertical="distributed" textRotation="255"/>
    </xf>
    <xf numFmtId="0" fontId="2" fillId="0" borderId="76" xfId="0" applyFont="1" applyFill="1" applyBorder="1" applyAlignment="1">
      <alignment horizontal="distributed" vertical="distributed" textRotation="255"/>
    </xf>
    <xf numFmtId="0" fontId="2" fillId="0" borderId="77" xfId="0" applyFont="1" applyFill="1" applyBorder="1" applyAlignment="1">
      <alignment horizontal="distributed" vertical="distributed" textRotation="255"/>
    </xf>
    <xf numFmtId="0" fontId="2" fillId="0" borderId="66" xfId="0" applyFont="1" applyFill="1" applyBorder="1" applyAlignment="1">
      <alignment horizontal="distributed" vertical="distributed" textRotation="255"/>
    </xf>
    <xf numFmtId="0" fontId="2" fillId="0" borderId="12" xfId="0" applyFont="1" applyFill="1" applyBorder="1" applyAlignment="1">
      <alignment horizontal="distributed" vertical="distributed" textRotation="255"/>
    </xf>
    <xf numFmtId="0" fontId="2" fillId="0" borderId="77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46" xfId="0" applyFont="1" applyFill="1" applyBorder="1" applyAlignment="1">
      <alignment horizontal="center" vertical="center"/>
    </xf>
    <xf numFmtId="58" fontId="11" fillId="0" borderId="32" xfId="0" applyNumberFormat="1" applyFont="1" applyFill="1" applyBorder="1" applyAlignment="1">
      <alignment horizontal="center" vertical="center"/>
    </xf>
    <xf numFmtId="58" fontId="11" fillId="0" borderId="46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51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20" width="8.875" style="0" customWidth="1"/>
    <col min="21" max="16384" width="9.00390625" style="2" customWidth="1"/>
  </cols>
  <sheetData>
    <row r="1" spans="1:2" ht="16.5" customHeight="1" thickBot="1">
      <c r="A1" s="23" t="s">
        <v>14</v>
      </c>
      <c r="B1" s="23"/>
    </row>
    <row r="2" spans="1:16" ht="22.5" customHeight="1" thickBot="1">
      <c r="A2" s="4" t="s">
        <v>19</v>
      </c>
      <c r="O2" s="241" t="s">
        <v>73</v>
      </c>
      <c r="P2" s="242"/>
    </row>
    <row r="3" ht="9.75" customHeight="1" thickBot="1"/>
    <row r="4" spans="1:16" s="1" customFormat="1" ht="31.5" customHeight="1">
      <c r="A4" s="248" t="s">
        <v>27</v>
      </c>
      <c r="B4" s="257" t="s">
        <v>65</v>
      </c>
      <c r="C4" s="251" t="s">
        <v>52</v>
      </c>
      <c r="D4" s="254" t="s">
        <v>18</v>
      </c>
      <c r="E4" s="260" t="s">
        <v>53</v>
      </c>
      <c r="F4" s="238" t="s">
        <v>54</v>
      </c>
      <c r="G4" s="263" t="s">
        <v>55</v>
      </c>
      <c r="H4" s="266" t="s">
        <v>64</v>
      </c>
      <c r="I4" s="254" t="s">
        <v>56</v>
      </c>
      <c r="J4" s="243" t="s">
        <v>209</v>
      </c>
      <c r="K4" s="244"/>
      <c r="L4" s="244"/>
      <c r="M4" s="245"/>
      <c r="N4" s="243" t="s">
        <v>69</v>
      </c>
      <c r="O4" s="244"/>
      <c r="P4" s="245"/>
    </row>
    <row r="5" spans="1:16" s="9" customFormat="1" ht="18" customHeight="1">
      <c r="A5" s="249"/>
      <c r="B5" s="258"/>
      <c r="C5" s="252"/>
      <c r="D5" s="255"/>
      <c r="E5" s="261"/>
      <c r="F5" s="239"/>
      <c r="G5" s="264"/>
      <c r="H5" s="267"/>
      <c r="I5" s="255"/>
      <c r="J5" s="235" t="s">
        <v>7</v>
      </c>
      <c r="K5" s="236"/>
      <c r="L5" s="237"/>
      <c r="M5" s="8" t="s">
        <v>8</v>
      </c>
      <c r="N5" s="235" t="s">
        <v>9</v>
      </c>
      <c r="O5" s="237"/>
      <c r="P5" s="8" t="s">
        <v>8</v>
      </c>
    </row>
    <row r="6" spans="1:16" s="1" customFormat="1" ht="60" customHeight="1">
      <c r="A6" s="250"/>
      <c r="B6" s="259"/>
      <c r="C6" s="253"/>
      <c r="D6" s="256"/>
      <c r="E6" s="262"/>
      <c r="F6" s="240"/>
      <c r="G6" s="265"/>
      <c r="H6" s="268"/>
      <c r="I6" s="256"/>
      <c r="J6" s="50" t="s">
        <v>57</v>
      </c>
      <c r="K6" s="10" t="s">
        <v>3</v>
      </c>
      <c r="L6" s="10" t="s">
        <v>4</v>
      </c>
      <c r="M6" s="11" t="s">
        <v>58</v>
      </c>
      <c r="N6" s="12" t="s">
        <v>59</v>
      </c>
      <c r="O6" s="13" t="s">
        <v>26</v>
      </c>
      <c r="P6" s="11" t="s">
        <v>58</v>
      </c>
    </row>
    <row r="7" spans="1:20" s="7" customFormat="1" ht="13.5" customHeight="1">
      <c r="A7" s="128">
        <v>4</v>
      </c>
      <c r="B7" s="129">
        <v>100</v>
      </c>
      <c r="C7" s="68" t="s">
        <v>73</v>
      </c>
      <c r="D7" s="220" t="s">
        <v>74</v>
      </c>
      <c r="E7" s="37" t="s">
        <v>75</v>
      </c>
      <c r="F7" s="221">
        <v>1</v>
      </c>
      <c r="G7" s="222">
        <v>1</v>
      </c>
      <c r="H7" s="223">
        <v>1</v>
      </c>
      <c r="I7" s="222">
        <v>1</v>
      </c>
      <c r="J7" s="224" t="s">
        <v>76</v>
      </c>
      <c r="K7" s="225">
        <v>37694</v>
      </c>
      <c r="L7" s="225">
        <v>37712</v>
      </c>
      <c r="M7" s="222"/>
      <c r="N7" s="47" t="s">
        <v>77</v>
      </c>
      <c r="O7" s="70" t="s">
        <v>184</v>
      </c>
      <c r="P7" s="138"/>
      <c r="Q7" s="6"/>
      <c r="R7" s="6"/>
      <c r="S7" s="6"/>
      <c r="T7" s="6"/>
    </row>
    <row r="8" spans="1:20" s="7" customFormat="1" ht="13.5" customHeight="1">
      <c r="A8" s="128">
        <v>4</v>
      </c>
      <c r="B8" s="129">
        <v>202</v>
      </c>
      <c r="C8" s="68" t="s">
        <v>73</v>
      </c>
      <c r="D8" s="220" t="s">
        <v>78</v>
      </c>
      <c r="E8" s="37" t="s">
        <v>79</v>
      </c>
      <c r="F8" s="221">
        <v>1</v>
      </c>
      <c r="G8" s="222">
        <v>1</v>
      </c>
      <c r="H8" s="223">
        <v>1</v>
      </c>
      <c r="I8" s="222">
        <v>1</v>
      </c>
      <c r="J8" s="224" t="s">
        <v>80</v>
      </c>
      <c r="K8" s="225">
        <v>38443</v>
      </c>
      <c r="L8" s="225">
        <v>38443</v>
      </c>
      <c r="M8" s="222"/>
      <c r="N8" s="47" t="s">
        <v>81</v>
      </c>
      <c r="O8" s="70" t="s">
        <v>185</v>
      </c>
      <c r="P8" s="53"/>
      <c r="Q8" s="6"/>
      <c r="R8" s="6"/>
      <c r="S8" s="6"/>
      <c r="T8" s="6"/>
    </row>
    <row r="9" spans="1:20" s="7" customFormat="1" ht="30" customHeight="1">
      <c r="A9" s="128">
        <v>4</v>
      </c>
      <c r="B9" s="129">
        <v>203</v>
      </c>
      <c r="C9" s="68" t="s">
        <v>73</v>
      </c>
      <c r="D9" s="38" t="s">
        <v>82</v>
      </c>
      <c r="E9" s="37" t="s">
        <v>83</v>
      </c>
      <c r="F9" s="221">
        <v>1</v>
      </c>
      <c r="G9" s="222">
        <v>2</v>
      </c>
      <c r="H9" s="223">
        <v>1</v>
      </c>
      <c r="I9" s="222">
        <v>1</v>
      </c>
      <c r="J9" s="224" t="s">
        <v>84</v>
      </c>
      <c r="K9" s="225">
        <v>39353</v>
      </c>
      <c r="L9" s="225">
        <v>39353</v>
      </c>
      <c r="M9" s="222"/>
      <c r="N9" s="47" t="s">
        <v>85</v>
      </c>
      <c r="O9" s="71" t="s">
        <v>186</v>
      </c>
      <c r="P9" s="53"/>
      <c r="Q9" s="6"/>
      <c r="R9" s="6"/>
      <c r="S9" s="6"/>
      <c r="T9" s="6"/>
    </row>
    <row r="10" spans="1:20" s="7" customFormat="1" ht="13.5" customHeight="1">
      <c r="A10" s="128">
        <v>4</v>
      </c>
      <c r="B10" s="129">
        <v>205</v>
      </c>
      <c r="C10" s="68" t="s">
        <v>73</v>
      </c>
      <c r="D10" s="38" t="s">
        <v>86</v>
      </c>
      <c r="E10" s="37" t="s">
        <v>87</v>
      </c>
      <c r="F10" s="221">
        <v>1</v>
      </c>
      <c r="G10" s="222">
        <v>1</v>
      </c>
      <c r="H10" s="223">
        <v>1</v>
      </c>
      <c r="I10" s="222">
        <v>1</v>
      </c>
      <c r="J10" s="224" t="s">
        <v>88</v>
      </c>
      <c r="K10" s="225">
        <v>38807</v>
      </c>
      <c r="L10" s="225">
        <v>38807</v>
      </c>
      <c r="M10" s="222"/>
      <c r="N10" s="47" t="s">
        <v>89</v>
      </c>
      <c r="O10" s="71" t="s">
        <v>187</v>
      </c>
      <c r="P10" s="53"/>
      <c r="Q10" s="6"/>
      <c r="R10" s="6"/>
      <c r="S10" s="6"/>
      <c r="T10" s="6"/>
    </row>
    <row r="11" spans="1:20" s="7" customFormat="1" ht="30" customHeight="1">
      <c r="A11" s="128">
        <v>4</v>
      </c>
      <c r="B11" s="129">
        <v>206</v>
      </c>
      <c r="C11" s="68" t="s">
        <v>73</v>
      </c>
      <c r="D11" s="38" t="s">
        <v>90</v>
      </c>
      <c r="E11" s="37" t="s">
        <v>91</v>
      </c>
      <c r="F11" s="221">
        <v>1</v>
      </c>
      <c r="G11" s="222">
        <v>2</v>
      </c>
      <c r="H11" s="223">
        <v>0</v>
      </c>
      <c r="I11" s="222">
        <v>1</v>
      </c>
      <c r="J11" s="224" t="s">
        <v>92</v>
      </c>
      <c r="K11" s="226">
        <v>37428</v>
      </c>
      <c r="L11" s="226">
        <v>37428</v>
      </c>
      <c r="M11" s="222"/>
      <c r="N11" s="47" t="s">
        <v>93</v>
      </c>
      <c r="O11" s="71" t="s">
        <v>188</v>
      </c>
      <c r="P11" s="53"/>
      <c r="Q11" s="6"/>
      <c r="R11" s="6"/>
      <c r="S11" s="6"/>
      <c r="T11" s="6"/>
    </row>
    <row r="12" spans="1:20" s="7" customFormat="1" ht="30" customHeight="1">
      <c r="A12" s="128">
        <v>4</v>
      </c>
      <c r="B12" s="129">
        <v>207</v>
      </c>
      <c r="C12" s="68" t="s">
        <v>73</v>
      </c>
      <c r="D12" s="38" t="s">
        <v>94</v>
      </c>
      <c r="E12" s="224" t="s">
        <v>95</v>
      </c>
      <c r="F12" s="221">
        <v>1</v>
      </c>
      <c r="G12" s="222">
        <v>2</v>
      </c>
      <c r="H12" s="223">
        <v>1</v>
      </c>
      <c r="I12" s="222">
        <v>1</v>
      </c>
      <c r="J12" s="227"/>
      <c r="K12" s="40"/>
      <c r="L12" s="40"/>
      <c r="M12" s="228">
        <v>0</v>
      </c>
      <c r="N12" s="229" t="s">
        <v>96</v>
      </c>
      <c r="O12" s="71" t="s">
        <v>189</v>
      </c>
      <c r="P12" s="53"/>
      <c r="Q12" s="6"/>
      <c r="R12" s="6"/>
      <c r="S12" s="6"/>
      <c r="T12" s="6"/>
    </row>
    <row r="13" spans="1:20" s="7" customFormat="1" ht="30" customHeight="1">
      <c r="A13" s="128">
        <v>4</v>
      </c>
      <c r="B13" s="129">
        <v>208</v>
      </c>
      <c r="C13" s="68" t="s">
        <v>73</v>
      </c>
      <c r="D13" s="38" t="s">
        <v>97</v>
      </c>
      <c r="E13" s="37" t="s">
        <v>98</v>
      </c>
      <c r="F13" s="221">
        <v>1</v>
      </c>
      <c r="G13" s="222">
        <v>2</v>
      </c>
      <c r="H13" s="223">
        <v>1</v>
      </c>
      <c r="I13" s="222">
        <v>0</v>
      </c>
      <c r="J13" s="227"/>
      <c r="K13" s="40"/>
      <c r="L13" s="40"/>
      <c r="M13" s="228">
        <v>0</v>
      </c>
      <c r="N13" s="47" t="s">
        <v>99</v>
      </c>
      <c r="O13" s="71" t="s">
        <v>186</v>
      </c>
      <c r="P13" s="53"/>
      <c r="Q13" s="6"/>
      <c r="R13" s="6"/>
      <c r="S13" s="6"/>
      <c r="T13" s="6"/>
    </row>
    <row r="14" spans="1:20" s="7" customFormat="1" ht="13.5" customHeight="1">
      <c r="A14" s="128">
        <v>4</v>
      </c>
      <c r="B14" s="129">
        <v>209</v>
      </c>
      <c r="C14" s="68" t="s">
        <v>73</v>
      </c>
      <c r="D14" s="38" t="s">
        <v>100</v>
      </c>
      <c r="E14" s="37" t="s">
        <v>101</v>
      </c>
      <c r="F14" s="221">
        <v>1</v>
      </c>
      <c r="G14" s="222">
        <v>2</v>
      </c>
      <c r="H14" s="223">
        <v>0</v>
      </c>
      <c r="I14" s="222">
        <v>0</v>
      </c>
      <c r="J14" s="224"/>
      <c r="K14" s="42"/>
      <c r="L14" s="42"/>
      <c r="M14" s="222">
        <v>3</v>
      </c>
      <c r="N14" s="47"/>
      <c r="O14" s="71"/>
      <c r="P14" s="53">
        <v>1</v>
      </c>
      <c r="Q14" s="6"/>
      <c r="R14" s="6"/>
      <c r="S14" s="6"/>
      <c r="T14" s="6"/>
    </row>
    <row r="15" spans="1:20" s="7" customFormat="1" ht="13.5" customHeight="1">
      <c r="A15" s="128">
        <v>4</v>
      </c>
      <c r="B15" s="129">
        <v>211</v>
      </c>
      <c r="C15" s="68" t="s">
        <v>73</v>
      </c>
      <c r="D15" s="38" t="s">
        <v>102</v>
      </c>
      <c r="E15" s="37" t="s">
        <v>103</v>
      </c>
      <c r="F15" s="221">
        <v>1</v>
      </c>
      <c r="G15" s="222">
        <v>2</v>
      </c>
      <c r="H15" s="223">
        <v>0</v>
      </c>
      <c r="I15" s="222">
        <v>1</v>
      </c>
      <c r="J15" s="224"/>
      <c r="K15" s="42"/>
      <c r="L15" s="42"/>
      <c r="M15" s="222">
        <v>2</v>
      </c>
      <c r="N15" s="47"/>
      <c r="O15" s="71"/>
      <c r="P15" s="53">
        <v>1</v>
      </c>
      <c r="Q15" s="6"/>
      <c r="R15" s="6"/>
      <c r="S15" s="6"/>
      <c r="T15" s="6"/>
    </row>
    <row r="16" spans="1:20" s="7" customFormat="1" ht="30" customHeight="1">
      <c r="A16" s="128">
        <v>4</v>
      </c>
      <c r="B16" s="129">
        <v>212</v>
      </c>
      <c r="C16" s="68" t="s">
        <v>73</v>
      </c>
      <c r="D16" s="38" t="s">
        <v>104</v>
      </c>
      <c r="E16" s="37" t="s">
        <v>105</v>
      </c>
      <c r="F16" s="221">
        <v>1</v>
      </c>
      <c r="G16" s="222">
        <v>2</v>
      </c>
      <c r="H16" s="223">
        <v>1</v>
      </c>
      <c r="I16" s="222">
        <v>0</v>
      </c>
      <c r="J16" s="224"/>
      <c r="K16" s="42"/>
      <c r="L16" s="42"/>
      <c r="M16" s="222">
        <v>2</v>
      </c>
      <c r="N16" s="47" t="s">
        <v>106</v>
      </c>
      <c r="O16" s="57" t="s">
        <v>190</v>
      </c>
      <c r="P16" s="53"/>
      <c r="Q16" s="6"/>
      <c r="R16" s="6"/>
      <c r="S16" s="6"/>
      <c r="T16" s="6"/>
    </row>
    <row r="17" spans="1:20" s="7" customFormat="1" ht="30" customHeight="1">
      <c r="A17" s="128">
        <v>4</v>
      </c>
      <c r="B17" s="129">
        <v>213</v>
      </c>
      <c r="C17" s="68" t="s">
        <v>73</v>
      </c>
      <c r="D17" s="38" t="s">
        <v>107</v>
      </c>
      <c r="E17" s="37" t="s">
        <v>108</v>
      </c>
      <c r="F17" s="221">
        <v>1</v>
      </c>
      <c r="G17" s="222">
        <v>2</v>
      </c>
      <c r="H17" s="223">
        <v>1</v>
      </c>
      <c r="I17" s="222">
        <v>1</v>
      </c>
      <c r="J17" s="224"/>
      <c r="K17" s="42"/>
      <c r="L17" s="42"/>
      <c r="M17" s="222">
        <v>2</v>
      </c>
      <c r="N17" s="47" t="s">
        <v>109</v>
      </c>
      <c r="O17" s="71" t="s">
        <v>191</v>
      </c>
      <c r="P17" s="53"/>
      <c r="Q17" s="6"/>
      <c r="R17" s="6"/>
      <c r="S17" s="6"/>
      <c r="T17" s="6"/>
    </row>
    <row r="18" spans="1:20" s="7" customFormat="1" ht="15" customHeight="1">
      <c r="A18" s="128">
        <v>4</v>
      </c>
      <c r="B18" s="129">
        <v>214</v>
      </c>
      <c r="C18" s="68" t="s">
        <v>73</v>
      </c>
      <c r="D18" s="38" t="s">
        <v>110</v>
      </c>
      <c r="E18" s="37" t="s">
        <v>108</v>
      </c>
      <c r="F18" s="221">
        <v>1</v>
      </c>
      <c r="G18" s="222">
        <v>2</v>
      </c>
      <c r="H18" s="223">
        <v>0</v>
      </c>
      <c r="I18" s="222">
        <v>0</v>
      </c>
      <c r="J18" s="224"/>
      <c r="K18" s="42"/>
      <c r="L18" s="42"/>
      <c r="M18" s="222">
        <v>1</v>
      </c>
      <c r="N18" s="47"/>
      <c r="O18" s="71"/>
      <c r="P18" s="53">
        <v>1</v>
      </c>
      <c r="Q18" s="6"/>
      <c r="R18" s="6"/>
      <c r="S18" s="6"/>
      <c r="T18" s="6"/>
    </row>
    <row r="19" spans="1:20" s="7" customFormat="1" ht="15" customHeight="1">
      <c r="A19" s="128">
        <v>4</v>
      </c>
      <c r="B19" s="129">
        <v>215</v>
      </c>
      <c r="C19" s="68" t="s">
        <v>73</v>
      </c>
      <c r="D19" s="38" t="s">
        <v>111</v>
      </c>
      <c r="E19" s="37" t="s">
        <v>79</v>
      </c>
      <c r="F19" s="221">
        <v>1</v>
      </c>
      <c r="G19" s="222">
        <v>1</v>
      </c>
      <c r="H19" s="223">
        <v>1</v>
      </c>
      <c r="I19" s="222">
        <v>1</v>
      </c>
      <c r="J19" s="224" t="s">
        <v>112</v>
      </c>
      <c r="K19" s="225">
        <v>39514</v>
      </c>
      <c r="L19" s="225">
        <v>39539</v>
      </c>
      <c r="M19" s="222"/>
      <c r="N19" s="47" t="s">
        <v>113</v>
      </c>
      <c r="O19" s="71" t="s">
        <v>192</v>
      </c>
      <c r="P19" s="53"/>
      <c r="Q19" s="6"/>
      <c r="R19" s="6"/>
      <c r="S19" s="6"/>
      <c r="T19" s="6"/>
    </row>
    <row r="20" spans="1:20" s="7" customFormat="1" ht="15" customHeight="1">
      <c r="A20" s="128">
        <v>4</v>
      </c>
      <c r="B20" s="129">
        <v>301</v>
      </c>
      <c r="C20" s="68" t="s">
        <v>73</v>
      </c>
      <c r="D20" s="38" t="s">
        <v>114</v>
      </c>
      <c r="E20" s="37" t="s">
        <v>115</v>
      </c>
      <c r="F20" s="221">
        <v>1</v>
      </c>
      <c r="G20" s="222">
        <v>2</v>
      </c>
      <c r="H20" s="223">
        <v>0</v>
      </c>
      <c r="I20" s="222">
        <v>0</v>
      </c>
      <c r="J20" s="224"/>
      <c r="K20" s="42"/>
      <c r="L20" s="42"/>
      <c r="M20" s="222">
        <v>0</v>
      </c>
      <c r="N20" s="47"/>
      <c r="O20" s="71"/>
      <c r="P20" s="53">
        <v>0</v>
      </c>
      <c r="Q20" s="6"/>
      <c r="R20" s="6"/>
      <c r="S20" s="6"/>
      <c r="T20" s="6"/>
    </row>
    <row r="21" spans="1:20" s="7" customFormat="1" ht="15" customHeight="1">
      <c r="A21" s="128">
        <v>4</v>
      </c>
      <c r="B21" s="129">
        <v>302</v>
      </c>
      <c r="C21" s="68" t="s">
        <v>73</v>
      </c>
      <c r="D21" s="38" t="s">
        <v>116</v>
      </c>
      <c r="E21" s="37" t="s">
        <v>165</v>
      </c>
      <c r="F21" s="221">
        <v>1</v>
      </c>
      <c r="G21" s="222">
        <v>2</v>
      </c>
      <c r="H21" s="223">
        <v>0</v>
      </c>
      <c r="I21" s="222">
        <v>0</v>
      </c>
      <c r="J21" s="224"/>
      <c r="K21" s="42"/>
      <c r="L21" s="42"/>
      <c r="M21" s="222">
        <v>0</v>
      </c>
      <c r="N21" s="47"/>
      <c r="O21" s="71"/>
      <c r="P21" s="53">
        <v>0</v>
      </c>
      <c r="Q21" s="6"/>
      <c r="R21" s="6"/>
      <c r="S21" s="6"/>
      <c r="T21" s="6"/>
    </row>
    <row r="22" spans="1:20" s="7" customFormat="1" ht="15" customHeight="1">
      <c r="A22" s="128">
        <v>4</v>
      </c>
      <c r="B22" s="129">
        <v>321</v>
      </c>
      <c r="C22" s="68" t="s">
        <v>73</v>
      </c>
      <c r="D22" s="38" t="s">
        <v>117</v>
      </c>
      <c r="E22" s="37" t="s">
        <v>91</v>
      </c>
      <c r="F22" s="221">
        <v>1</v>
      </c>
      <c r="G22" s="222">
        <v>2</v>
      </c>
      <c r="H22" s="223">
        <v>0</v>
      </c>
      <c r="I22" s="222">
        <v>0</v>
      </c>
      <c r="J22" s="224"/>
      <c r="K22" s="42"/>
      <c r="L22" s="42"/>
      <c r="M22" s="222">
        <v>0</v>
      </c>
      <c r="N22" s="47"/>
      <c r="O22" s="71"/>
      <c r="P22" s="53">
        <v>0</v>
      </c>
      <c r="Q22" s="6"/>
      <c r="R22" s="6"/>
      <c r="S22" s="6"/>
      <c r="T22" s="6"/>
    </row>
    <row r="23" spans="1:20" s="7" customFormat="1" ht="15" customHeight="1">
      <c r="A23" s="128">
        <v>4</v>
      </c>
      <c r="B23" s="129">
        <v>322</v>
      </c>
      <c r="C23" s="68" t="s">
        <v>73</v>
      </c>
      <c r="D23" s="38" t="s">
        <v>118</v>
      </c>
      <c r="E23" s="37" t="s">
        <v>119</v>
      </c>
      <c r="F23" s="221">
        <v>1</v>
      </c>
      <c r="G23" s="222">
        <v>2</v>
      </c>
      <c r="H23" s="223">
        <v>0</v>
      </c>
      <c r="I23" s="222">
        <v>0</v>
      </c>
      <c r="J23" s="224"/>
      <c r="K23" s="42"/>
      <c r="L23" s="42"/>
      <c r="M23" s="222">
        <v>0</v>
      </c>
      <c r="N23" s="47"/>
      <c r="O23" s="71"/>
      <c r="P23" s="53">
        <v>0</v>
      </c>
      <c r="Q23" s="6"/>
      <c r="R23" s="6"/>
      <c r="S23" s="6"/>
      <c r="T23" s="6"/>
    </row>
    <row r="24" spans="1:20" s="7" customFormat="1" ht="15" customHeight="1">
      <c r="A24" s="128">
        <v>4</v>
      </c>
      <c r="B24" s="129">
        <v>323</v>
      </c>
      <c r="C24" s="68" t="s">
        <v>73</v>
      </c>
      <c r="D24" s="38" t="s">
        <v>120</v>
      </c>
      <c r="E24" s="37" t="s">
        <v>166</v>
      </c>
      <c r="F24" s="221">
        <v>1</v>
      </c>
      <c r="G24" s="222">
        <v>2</v>
      </c>
      <c r="H24" s="223">
        <v>1</v>
      </c>
      <c r="I24" s="222">
        <v>1</v>
      </c>
      <c r="J24" s="224"/>
      <c r="K24" s="42"/>
      <c r="L24" s="42"/>
      <c r="M24" s="222">
        <v>2</v>
      </c>
      <c r="N24" s="47" t="s">
        <v>121</v>
      </c>
      <c r="O24" s="71" t="s">
        <v>197</v>
      </c>
      <c r="P24" s="53"/>
      <c r="Q24" s="6"/>
      <c r="R24" s="6"/>
      <c r="S24" s="6"/>
      <c r="T24" s="6"/>
    </row>
    <row r="25" spans="1:20" s="7" customFormat="1" ht="15" customHeight="1">
      <c r="A25" s="128">
        <v>4</v>
      </c>
      <c r="B25" s="129">
        <v>324</v>
      </c>
      <c r="C25" s="68" t="s">
        <v>73</v>
      </c>
      <c r="D25" s="38" t="s">
        <v>122</v>
      </c>
      <c r="E25" s="37" t="s">
        <v>123</v>
      </c>
      <c r="F25" s="221">
        <v>1</v>
      </c>
      <c r="G25" s="222">
        <v>2</v>
      </c>
      <c r="H25" s="223">
        <v>0</v>
      </c>
      <c r="I25" s="222">
        <v>0</v>
      </c>
      <c r="J25" s="224"/>
      <c r="K25" s="42"/>
      <c r="L25" s="42"/>
      <c r="M25" s="222">
        <v>3</v>
      </c>
      <c r="N25" s="47"/>
      <c r="O25" s="71"/>
      <c r="P25" s="53">
        <v>0</v>
      </c>
      <c r="Q25" s="6"/>
      <c r="R25" s="6"/>
      <c r="S25" s="6"/>
      <c r="T25" s="6"/>
    </row>
    <row r="26" spans="1:20" s="7" customFormat="1" ht="30" customHeight="1">
      <c r="A26" s="128">
        <v>4</v>
      </c>
      <c r="B26" s="129">
        <v>341</v>
      </c>
      <c r="C26" s="68" t="s">
        <v>73</v>
      </c>
      <c r="D26" s="38" t="s">
        <v>124</v>
      </c>
      <c r="E26" s="224" t="s">
        <v>125</v>
      </c>
      <c r="F26" s="221">
        <v>1</v>
      </c>
      <c r="G26" s="222">
        <v>2</v>
      </c>
      <c r="H26" s="223">
        <v>0</v>
      </c>
      <c r="I26" s="222">
        <v>0</v>
      </c>
      <c r="J26" s="224"/>
      <c r="K26" s="42"/>
      <c r="L26" s="42"/>
      <c r="M26" s="222">
        <v>0</v>
      </c>
      <c r="N26" s="47"/>
      <c r="O26" s="71"/>
      <c r="P26" s="53">
        <v>0</v>
      </c>
      <c r="Q26" s="6"/>
      <c r="R26" s="6"/>
      <c r="S26" s="6"/>
      <c r="T26" s="6"/>
    </row>
    <row r="27" spans="1:20" s="7" customFormat="1" ht="15" customHeight="1">
      <c r="A27" s="128">
        <v>4</v>
      </c>
      <c r="B27" s="129">
        <v>361</v>
      </c>
      <c r="C27" s="68" t="s">
        <v>73</v>
      </c>
      <c r="D27" s="38" t="s">
        <v>126</v>
      </c>
      <c r="E27" s="37" t="s">
        <v>119</v>
      </c>
      <c r="F27" s="221">
        <v>1</v>
      </c>
      <c r="G27" s="222">
        <v>2</v>
      </c>
      <c r="H27" s="223">
        <v>1</v>
      </c>
      <c r="I27" s="222">
        <v>1</v>
      </c>
      <c r="J27" s="224"/>
      <c r="K27" s="42"/>
      <c r="L27" s="42"/>
      <c r="M27" s="222">
        <v>0</v>
      </c>
      <c r="N27" s="47" t="s">
        <v>127</v>
      </c>
      <c r="O27" s="71" t="s">
        <v>196</v>
      </c>
      <c r="P27" s="53"/>
      <c r="Q27" s="6"/>
      <c r="R27" s="6"/>
      <c r="S27" s="6"/>
      <c r="T27" s="6"/>
    </row>
    <row r="28" spans="1:20" s="7" customFormat="1" ht="15" customHeight="1">
      <c r="A28" s="128">
        <v>4</v>
      </c>
      <c r="B28" s="129">
        <v>362</v>
      </c>
      <c r="C28" s="68" t="s">
        <v>73</v>
      </c>
      <c r="D28" s="38" t="s">
        <v>128</v>
      </c>
      <c r="E28" s="37" t="s">
        <v>129</v>
      </c>
      <c r="F28" s="221">
        <v>1</v>
      </c>
      <c r="G28" s="222">
        <v>2</v>
      </c>
      <c r="H28" s="223">
        <v>0</v>
      </c>
      <c r="I28" s="222">
        <v>0</v>
      </c>
      <c r="J28" s="224"/>
      <c r="K28" s="42"/>
      <c r="L28" s="42"/>
      <c r="M28" s="222">
        <v>0</v>
      </c>
      <c r="N28" s="47"/>
      <c r="O28" s="71"/>
      <c r="P28" s="53">
        <v>0</v>
      </c>
      <c r="Q28" s="6"/>
      <c r="R28" s="6"/>
      <c r="S28" s="6"/>
      <c r="T28" s="6"/>
    </row>
    <row r="29" spans="1:20" s="7" customFormat="1" ht="15" customHeight="1">
      <c r="A29" s="128">
        <v>4</v>
      </c>
      <c r="B29" s="129">
        <v>401</v>
      </c>
      <c r="C29" s="68" t="s">
        <v>73</v>
      </c>
      <c r="D29" s="38" t="s">
        <v>130</v>
      </c>
      <c r="E29" s="37" t="s">
        <v>131</v>
      </c>
      <c r="F29" s="221">
        <v>1</v>
      </c>
      <c r="G29" s="222">
        <v>2</v>
      </c>
      <c r="H29" s="223">
        <v>0</v>
      </c>
      <c r="I29" s="222">
        <v>0</v>
      </c>
      <c r="J29" s="224"/>
      <c r="K29" s="42"/>
      <c r="L29" s="42"/>
      <c r="M29" s="222">
        <v>0</v>
      </c>
      <c r="N29" s="37"/>
      <c r="O29" s="71"/>
      <c r="P29" s="53">
        <v>0</v>
      </c>
      <c r="Q29" s="6"/>
      <c r="R29" s="6"/>
      <c r="S29" s="6"/>
      <c r="T29" s="6"/>
    </row>
    <row r="30" spans="1:20" s="7" customFormat="1" ht="30" customHeight="1">
      <c r="A30" s="128">
        <v>4</v>
      </c>
      <c r="B30" s="129">
        <v>404</v>
      </c>
      <c r="C30" s="68" t="s">
        <v>73</v>
      </c>
      <c r="D30" s="38" t="s">
        <v>132</v>
      </c>
      <c r="E30" s="37" t="s">
        <v>133</v>
      </c>
      <c r="F30" s="221">
        <v>2</v>
      </c>
      <c r="G30" s="222">
        <v>2</v>
      </c>
      <c r="H30" s="223">
        <v>0</v>
      </c>
      <c r="I30" s="222">
        <v>1</v>
      </c>
      <c r="J30" s="224"/>
      <c r="K30" s="42"/>
      <c r="L30" s="42"/>
      <c r="M30" s="222">
        <v>0</v>
      </c>
      <c r="N30" s="37" t="s">
        <v>134</v>
      </c>
      <c r="O30" s="71" t="s">
        <v>199</v>
      </c>
      <c r="P30" s="53"/>
      <c r="Q30" s="6"/>
      <c r="R30" s="6"/>
      <c r="S30" s="6"/>
      <c r="T30" s="6"/>
    </row>
    <row r="31" spans="1:20" s="7" customFormat="1" ht="15" customHeight="1">
      <c r="A31" s="128">
        <v>4</v>
      </c>
      <c r="B31" s="129">
        <v>406</v>
      </c>
      <c r="C31" s="68" t="s">
        <v>73</v>
      </c>
      <c r="D31" s="38" t="s">
        <v>135</v>
      </c>
      <c r="E31" s="37" t="s">
        <v>136</v>
      </c>
      <c r="F31" s="221">
        <v>1</v>
      </c>
      <c r="G31" s="222">
        <v>2</v>
      </c>
      <c r="H31" s="223">
        <v>1</v>
      </c>
      <c r="I31" s="222">
        <v>1</v>
      </c>
      <c r="J31" s="224"/>
      <c r="K31" s="42"/>
      <c r="L31" s="42"/>
      <c r="M31" s="222">
        <v>0</v>
      </c>
      <c r="N31" s="37" t="s">
        <v>137</v>
      </c>
      <c r="O31" s="71" t="s">
        <v>193</v>
      </c>
      <c r="P31" s="53"/>
      <c r="Q31" s="6"/>
      <c r="R31" s="6"/>
      <c r="S31" s="6"/>
      <c r="T31" s="6"/>
    </row>
    <row r="32" spans="1:20" s="7" customFormat="1" ht="15" customHeight="1">
      <c r="A32" s="128">
        <v>4</v>
      </c>
      <c r="B32" s="129">
        <v>421</v>
      </c>
      <c r="C32" s="68" t="s">
        <v>73</v>
      </c>
      <c r="D32" s="38" t="s">
        <v>138</v>
      </c>
      <c r="E32" s="37" t="s">
        <v>139</v>
      </c>
      <c r="F32" s="221">
        <v>1</v>
      </c>
      <c r="G32" s="222">
        <v>2</v>
      </c>
      <c r="H32" s="223">
        <v>1</v>
      </c>
      <c r="I32" s="222">
        <v>1</v>
      </c>
      <c r="J32" s="224" t="s">
        <v>140</v>
      </c>
      <c r="K32" s="225">
        <v>38422</v>
      </c>
      <c r="L32" s="225">
        <v>38443</v>
      </c>
      <c r="M32" s="222"/>
      <c r="N32" s="37" t="s">
        <v>183</v>
      </c>
      <c r="O32" s="71" t="s">
        <v>198</v>
      </c>
      <c r="P32" s="53"/>
      <c r="Q32" s="6"/>
      <c r="R32" s="6"/>
      <c r="S32" s="6"/>
      <c r="T32" s="6"/>
    </row>
    <row r="33" spans="1:20" s="7" customFormat="1" ht="15" customHeight="1">
      <c r="A33" s="128">
        <v>4</v>
      </c>
      <c r="B33" s="129">
        <v>422</v>
      </c>
      <c r="C33" s="68" t="s">
        <v>73</v>
      </c>
      <c r="D33" s="38" t="s">
        <v>141</v>
      </c>
      <c r="E33" s="37" t="s">
        <v>131</v>
      </c>
      <c r="F33" s="221">
        <v>1</v>
      </c>
      <c r="G33" s="222">
        <v>2</v>
      </c>
      <c r="H33" s="223">
        <v>0</v>
      </c>
      <c r="I33" s="222">
        <v>0</v>
      </c>
      <c r="J33" s="224"/>
      <c r="K33" s="42"/>
      <c r="L33" s="42"/>
      <c r="M33" s="222">
        <v>0</v>
      </c>
      <c r="N33" s="37"/>
      <c r="O33" s="71"/>
      <c r="P33" s="53">
        <v>0</v>
      </c>
      <c r="Q33" s="6"/>
      <c r="R33" s="6"/>
      <c r="S33" s="6"/>
      <c r="T33" s="6"/>
    </row>
    <row r="34" spans="1:20" s="7" customFormat="1" ht="15" customHeight="1">
      <c r="A34" s="128">
        <v>4</v>
      </c>
      <c r="B34" s="129">
        <v>423</v>
      </c>
      <c r="C34" s="68" t="s">
        <v>73</v>
      </c>
      <c r="D34" s="38" t="s">
        <v>142</v>
      </c>
      <c r="E34" s="37" t="s">
        <v>131</v>
      </c>
      <c r="F34" s="221">
        <v>1</v>
      </c>
      <c r="G34" s="222">
        <v>2</v>
      </c>
      <c r="H34" s="223">
        <v>1</v>
      </c>
      <c r="I34" s="222">
        <v>1</v>
      </c>
      <c r="J34" s="224" t="s">
        <v>143</v>
      </c>
      <c r="K34" s="225">
        <v>38412</v>
      </c>
      <c r="L34" s="225">
        <v>38443</v>
      </c>
      <c r="M34" s="222"/>
      <c r="N34" s="37" t="s">
        <v>144</v>
      </c>
      <c r="O34" s="71" t="s">
        <v>188</v>
      </c>
      <c r="P34" s="53"/>
      <c r="Q34" s="6"/>
      <c r="R34" s="6"/>
      <c r="S34" s="6"/>
      <c r="T34" s="6"/>
    </row>
    <row r="35" spans="1:20" s="7" customFormat="1" ht="14.25" customHeight="1">
      <c r="A35" s="128">
        <v>4</v>
      </c>
      <c r="B35" s="129">
        <v>424</v>
      </c>
      <c r="C35" s="68" t="s">
        <v>73</v>
      </c>
      <c r="D35" s="38" t="s">
        <v>145</v>
      </c>
      <c r="E35" s="37" t="s">
        <v>146</v>
      </c>
      <c r="F35" s="221">
        <v>1</v>
      </c>
      <c r="G35" s="222">
        <v>2</v>
      </c>
      <c r="H35" s="223">
        <v>0</v>
      </c>
      <c r="I35" s="222">
        <v>0</v>
      </c>
      <c r="J35" s="224"/>
      <c r="K35" s="42"/>
      <c r="L35" s="42"/>
      <c r="M35" s="222">
        <v>0</v>
      </c>
      <c r="N35" s="37"/>
      <c r="O35" s="71"/>
      <c r="P35" s="53">
        <v>0</v>
      </c>
      <c r="Q35" s="6"/>
      <c r="R35" s="6"/>
      <c r="S35" s="6"/>
      <c r="T35" s="6"/>
    </row>
    <row r="36" spans="1:20" s="7" customFormat="1" ht="15" customHeight="1">
      <c r="A36" s="128">
        <v>4</v>
      </c>
      <c r="B36" s="129">
        <v>444</v>
      </c>
      <c r="C36" s="68" t="s">
        <v>73</v>
      </c>
      <c r="D36" s="38" t="s">
        <v>147</v>
      </c>
      <c r="E36" s="37" t="s">
        <v>148</v>
      </c>
      <c r="F36" s="221">
        <v>1</v>
      </c>
      <c r="G36" s="222">
        <v>2</v>
      </c>
      <c r="H36" s="223">
        <v>0</v>
      </c>
      <c r="I36" s="222">
        <v>0</v>
      </c>
      <c r="J36" s="224"/>
      <c r="K36" s="42"/>
      <c r="L36" s="42"/>
      <c r="M36" s="222">
        <v>0</v>
      </c>
      <c r="N36" s="37"/>
      <c r="O36" s="71"/>
      <c r="P36" s="53">
        <v>0</v>
      </c>
      <c r="Q36" s="6"/>
      <c r="R36" s="6"/>
      <c r="S36" s="6"/>
      <c r="T36" s="6"/>
    </row>
    <row r="37" spans="1:20" s="7" customFormat="1" ht="15" customHeight="1">
      <c r="A37" s="128">
        <v>4</v>
      </c>
      <c r="B37" s="129">
        <v>445</v>
      </c>
      <c r="C37" s="68" t="s">
        <v>73</v>
      </c>
      <c r="D37" s="38" t="s">
        <v>149</v>
      </c>
      <c r="E37" s="37" t="s">
        <v>119</v>
      </c>
      <c r="F37" s="221">
        <v>1</v>
      </c>
      <c r="G37" s="222">
        <v>2</v>
      </c>
      <c r="H37" s="223">
        <v>1</v>
      </c>
      <c r="I37" s="222">
        <v>1</v>
      </c>
      <c r="J37" s="224"/>
      <c r="K37" s="42"/>
      <c r="L37" s="42"/>
      <c r="M37" s="222">
        <v>3</v>
      </c>
      <c r="N37" s="37" t="s">
        <v>150</v>
      </c>
      <c r="O37" s="71" t="s">
        <v>194</v>
      </c>
      <c r="P37" s="53"/>
      <c r="Q37" s="6"/>
      <c r="R37" s="6"/>
      <c r="S37" s="6"/>
      <c r="T37" s="6"/>
    </row>
    <row r="38" spans="1:20" s="7" customFormat="1" ht="15" customHeight="1">
      <c r="A38" s="128">
        <v>4</v>
      </c>
      <c r="B38" s="129">
        <v>501</v>
      </c>
      <c r="C38" s="68" t="s">
        <v>73</v>
      </c>
      <c r="D38" s="38" t="s">
        <v>151</v>
      </c>
      <c r="E38" s="37" t="s">
        <v>152</v>
      </c>
      <c r="F38" s="221">
        <v>1</v>
      </c>
      <c r="G38" s="222">
        <v>2</v>
      </c>
      <c r="H38" s="223">
        <v>0</v>
      </c>
      <c r="I38" s="222">
        <v>0</v>
      </c>
      <c r="J38" s="224"/>
      <c r="K38" s="42"/>
      <c r="L38" s="42"/>
      <c r="M38" s="222">
        <v>0</v>
      </c>
      <c r="N38" s="37"/>
      <c r="O38" s="71"/>
      <c r="P38" s="53">
        <v>0</v>
      </c>
      <c r="Q38" s="6"/>
      <c r="R38" s="6"/>
      <c r="S38" s="6"/>
      <c r="T38" s="6"/>
    </row>
    <row r="39" spans="1:20" s="7" customFormat="1" ht="15" customHeight="1">
      <c r="A39" s="128">
        <v>4</v>
      </c>
      <c r="B39" s="129">
        <v>505</v>
      </c>
      <c r="C39" s="68" t="s">
        <v>73</v>
      </c>
      <c r="D39" s="38" t="s">
        <v>153</v>
      </c>
      <c r="E39" s="37" t="s">
        <v>119</v>
      </c>
      <c r="F39" s="221">
        <v>1</v>
      </c>
      <c r="G39" s="222">
        <v>2</v>
      </c>
      <c r="H39" s="223">
        <v>1</v>
      </c>
      <c r="I39" s="222">
        <v>1</v>
      </c>
      <c r="J39" s="224"/>
      <c r="K39" s="42"/>
      <c r="L39" s="42"/>
      <c r="M39" s="222">
        <v>0</v>
      </c>
      <c r="N39" s="37" t="s">
        <v>154</v>
      </c>
      <c r="O39" s="71" t="s">
        <v>195</v>
      </c>
      <c r="P39" s="53"/>
      <c r="Q39" s="6"/>
      <c r="R39" s="6"/>
      <c r="S39" s="6"/>
      <c r="T39" s="6"/>
    </row>
    <row r="40" spans="1:20" s="7" customFormat="1" ht="15" customHeight="1">
      <c r="A40" s="128">
        <v>4</v>
      </c>
      <c r="B40" s="129">
        <v>581</v>
      </c>
      <c r="C40" s="68" t="s">
        <v>73</v>
      </c>
      <c r="D40" s="38" t="s">
        <v>155</v>
      </c>
      <c r="E40" s="37" t="s">
        <v>156</v>
      </c>
      <c r="F40" s="221">
        <v>1</v>
      </c>
      <c r="G40" s="222">
        <v>2</v>
      </c>
      <c r="H40" s="223">
        <v>0</v>
      </c>
      <c r="I40" s="222">
        <v>0</v>
      </c>
      <c r="J40" s="224"/>
      <c r="K40" s="42"/>
      <c r="L40" s="42"/>
      <c r="M40" s="222">
        <v>0</v>
      </c>
      <c r="N40" s="37"/>
      <c r="O40" s="72"/>
      <c r="P40" s="53">
        <v>0</v>
      </c>
      <c r="Q40" s="6"/>
      <c r="R40" s="6"/>
      <c r="S40" s="6"/>
      <c r="T40" s="6"/>
    </row>
    <row r="41" spans="1:20" s="7" customFormat="1" ht="15" customHeight="1" thickBot="1">
      <c r="A41" s="128">
        <v>4</v>
      </c>
      <c r="B41" s="129">
        <v>606</v>
      </c>
      <c r="C41" s="68" t="s">
        <v>73</v>
      </c>
      <c r="D41" s="38" t="s">
        <v>157</v>
      </c>
      <c r="E41" s="37" t="s">
        <v>158</v>
      </c>
      <c r="F41" s="230">
        <v>1</v>
      </c>
      <c r="G41" s="231">
        <v>2</v>
      </c>
      <c r="H41" s="232">
        <v>0</v>
      </c>
      <c r="I41" s="231">
        <v>0</v>
      </c>
      <c r="J41" s="233"/>
      <c r="K41" s="234"/>
      <c r="L41" s="234"/>
      <c r="M41" s="231">
        <v>0</v>
      </c>
      <c r="N41" s="69"/>
      <c r="O41" s="73"/>
      <c r="P41" s="132">
        <v>1</v>
      </c>
      <c r="Q41" s="6"/>
      <c r="R41" s="6"/>
      <c r="S41" s="6"/>
      <c r="T41" s="6"/>
    </row>
    <row r="42" spans="1:20" s="7" customFormat="1" ht="18" customHeight="1" thickBot="1">
      <c r="A42" s="130"/>
      <c r="B42" s="131"/>
      <c r="C42" s="246" t="s">
        <v>5</v>
      </c>
      <c r="D42" s="247"/>
      <c r="E42" s="25"/>
      <c r="F42" s="133"/>
      <c r="G42" s="134"/>
      <c r="H42" s="135">
        <f>SUM(H7:H41)</f>
        <v>16</v>
      </c>
      <c r="I42" s="136">
        <f>SUM(I7:I41)</f>
        <v>17</v>
      </c>
      <c r="J42" s="135">
        <f>COUNTA(J7:J41)</f>
        <v>8</v>
      </c>
      <c r="K42" s="82"/>
      <c r="L42" s="82"/>
      <c r="M42" s="137"/>
      <c r="N42" s="135">
        <f>COUNTA(N7:N41)</f>
        <v>18</v>
      </c>
      <c r="O42" s="26"/>
      <c r="P42" s="139"/>
      <c r="Q42" s="6"/>
      <c r="R42" s="6"/>
      <c r="S42" s="6"/>
      <c r="T42" s="6"/>
    </row>
  </sheetData>
  <sheetProtection/>
  <mergeCells count="15">
    <mergeCell ref="C42:D42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36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="102" zoomScaleNormal="102" zoomScaleSheetLayoutView="100" zoomScalePageLayoutView="0" workbookViewId="0" topLeftCell="A1">
      <selection activeCell="A26" sqref="A26:IV26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2" customWidth="1"/>
    <col min="8" max="8" width="21.62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23" t="s">
        <v>15</v>
      </c>
      <c r="B1" s="23"/>
    </row>
    <row r="2" spans="1:21" ht="22.5" customHeight="1" thickBot="1">
      <c r="A2" s="4" t="s">
        <v>35</v>
      </c>
      <c r="R2" s="241" t="s">
        <v>73</v>
      </c>
      <c r="S2" s="276"/>
      <c r="T2" s="276"/>
      <c r="U2" s="242"/>
    </row>
    <row r="3" ht="12" thickBot="1"/>
    <row r="4" spans="1:21" s="1" customFormat="1" ht="18" customHeight="1">
      <c r="A4" s="248" t="s">
        <v>27</v>
      </c>
      <c r="B4" s="257" t="s">
        <v>17</v>
      </c>
      <c r="C4" s="277" t="s">
        <v>60</v>
      </c>
      <c r="D4" s="263" t="s">
        <v>61</v>
      </c>
      <c r="E4" s="243" t="s">
        <v>70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5"/>
      <c r="U4" s="282" t="s">
        <v>20</v>
      </c>
    </row>
    <row r="5" spans="1:21" s="1" customFormat="1" ht="18" customHeight="1">
      <c r="A5" s="249"/>
      <c r="B5" s="258"/>
      <c r="C5" s="278"/>
      <c r="D5" s="280"/>
      <c r="E5" s="19"/>
      <c r="F5" s="17"/>
      <c r="G5" s="55"/>
      <c r="H5" s="20"/>
      <c r="I5" s="20"/>
      <c r="J5" s="20"/>
      <c r="K5" s="20"/>
      <c r="L5" s="235" t="s">
        <v>168</v>
      </c>
      <c r="M5" s="236"/>
      <c r="N5" s="236"/>
      <c r="O5" s="236"/>
      <c r="P5" s="236"/>
      <c r="Q5" s="236"/>
      <c r="R5" s="236"/>
      <c r="S5" s="236"/>
      <c r="T5" s="273"/>
      <c r="U5" s="283"/>
    </row>
    <row r="6" spans="1:21" s="1" customFormat="1" ht="18" customHeight="1">
      <c r="A6" s="249"/>
      <c r="B6" s="258"/>
      <c r="C6" s="278"/>
      <c r="D6" s="280"/>
      <c r="E6" s="286" t="s">
        <v>33</v>
      </c>
      <c r="F6" s="14"/>
      <c r="G6" s="274" t="s">
        <v>32</v>
      </c>
      <c r="H6" s="274"/>
      <c r="I6" s="274"/>
      <c r="J6" s="269"/>
      <c r="K6" s="269"/>
      <c r="L6" s="275" t="s">
        <v>203</v>
      </c>
      <c r="M6" s="270"/>
      <c r="N6" s="271"/>
      <c r="O6" s="269" t="s">
        <v>204</v>
      </c>
      <c r="P6" s="270"/>
      <c r="Q6" s="271"/>
      <c r="R6" s="269" t="s">
        <v>205</v>
      </c>
      <c r="S6" s="270"/>
      <c r="T6" s="272"/>
      <c r="U6" s="284"/>
    </row>
    <row r="7" spans="1:21" ht="55.5" customHeight="1">
      <c r="A7" s="250"/>
      <c r="B7" s="259"/>
      <c r="C7" s="279"/>
      <c r="D7" s="281"/>
      <c r="E7" s="287"/>
      <c r="F7" s="15" t="s">
        <v>28</v>
      </c>
      <c r="G7" s="56" t="s">
        <v>29</v>
      </c>
      <c r="H7" s="16" t="s">
        <v>31</v>
      </c>
      <c r="I7" s="16" t="s">
        <v>30</v>
      </c>
      <c r="J7" s="18" t="s">
        <v>62</v>
      </c>
      <c r="K7" s="18" t="s">
        <v>169</v>
      </c>
      <c r="L7" s="32" t="s">
        <v>67</v>
      </c>
      <c r="M7" s="33" t="s">
        <v>63</v>
      </c>
      <c r="N7" s="34" t="s">
        <v>34</v>
      </c>
      <c r="O7" s="35" t="s">
        <v>67</v>
      </c>
      <c r="P7" s="33" t="s">
        <v>63</v>
      </c>
      <c r="Q7" s="36" t="s">
        <v>34</v>
      </c>
      <c r="R7" s="34" t="s">
        <v>67</v>
      </c>
      <c r="S7" s="33" t="s">
        <v>63</v>
      </c>
      <c r="T7" s="34" t="s">
        <v>34</v>
      </c>
      <c r="U7" s="285"/>
    </row>
    <row r="8" spans="1:21" s="7" customFormat="1" ht="49.5" customHeight="1">
      <c r="A8" s="128">
        <v>4</v>
      </c>
      <c r="B8" s="129">
        <v>100</v>
      </c>
      <c r="C8" s="52" t="s">
        <v>73</v>
      </c>
      <c r="D8" s="28" t="s">
        <v>74</v>
      </c>
      <c r="E8" s="47" t="s">
        <v>159</v>
      </c>
      <c r="F8" s="48" t="s">
        <v>206</v>
      </c>
      <c r="G8" s="13" t="s">
        <v>200</v>
      </c>
      <c r="H8" s="49" t="s">
        <v>232</v>
      </c>
      <c r="I8" s="49" t="s">
        <v>207</v>
      </c>
      <c r="J8" s="49" t="s">
        <v>208</v>
      </c>
      <c r="K8" s="83" t="s">
        <v>160</v>
      </c>
      <c r="L8" s="75"/>
      <c r="M8" s="57" t="s">
        <v>179</v>
      </c>
      <c r="N8" s="63"/>
      <c r="O8" s="63"/>
      <c r="P8" s="57" t="s">
        <v>180</v>
      </c>
      <c r="Q8" s="45"/>
      <c r="R8" s="45"/>
      <c r="S8" s="45"/>
      <c r="T8" s="46"/>
      <c r="U8" s="149">
        <v>1</v>
      </c>
    </row>
    <row r="9" spans="1:21" s="7" customFormat="1" ht="15" customHeight="1">
      <c r="A9" s="128">
        <v>4</v>
      </c>
      <c r="B9" s="129">
        <v>202</v>
      </c>
      <c r="C9" s="52" t="s">
        <v>73</v>
      </c>
      <c r="D9" s="28" t="s">
        <v>78</v>
      </c>
      <c r="E9" s="76"/>
      <c r="F9" s="30"/>
      <c r="G9" s="72"/>
      <c r="H9" s="30"/>
      <c r="I9" s="30"/>
      <c r="J9" s="29"/>
      <c r="K9" s="74"/>
      <c r="L9" s="27"/>
      <c r="M9" s="30"/>
      <c r="N9" s="30"/>
      <c r="O9" s="30"/>
      <c r="P9" s="30"/>
      <c r="Q9" s="30"/>
      <c r="R9" s="30"/>
      <c r="S9" s="30"/>
      <c r="T9" s="28"/>
      <c r="U9" s="149">
        <v>0</v>
      </c>
    </row>
    <row r="10" spans="1:21" s="7" customFormat="1" ht="15" customHeight="1">
      <c r="A10" s="128">
        <v>4</v>
      </c>
      <c r="B10" s="129">
        <v>203</v>
      </c>
      <c r="C10" s="52" t="s">
        <v>73</v>
      </c>
      <c r="D10" s="29" t="s">
        <v>82</v>
      </c>
      <c r="E10" s="76"/>
      <c r="F10" s="30"/>
      <c r="G10" s="72"/>
      <c r="H10" s="30"/>
      <c r="I10" s="30"/>
      <c r="J10" s="29"/>
      <c r="K10" s="74"/>
      <c r="L10" s="27"/>
      <c r="M10" s="30"/>
      <c r="N10" s="30"/>
      <c r="O10" s="30"/>
      <c r="P10" s="30"/>
      <c r="Q10" s="30"/>
      <c r="R10" s="30"/>
      <c r="S10" s="30"/>
      <c r="T10" s="28"/>
      <c r="U10" s="149">
        <v>1</v>
      </c>
    </row>
    <row r="11" spans="1:21" s="7" customFormat="1" ht="15" customHeight="1">
      <c r="A11" s="128">
        <v>4</v>
      </c>
      <c r="B11" s="129">
        <v>205</v>
      </c>
      <c r="C11" s="52" t="s">
        <v>73</v>
      </c>
      <c r="D11" s="29" t="s">
        <v>86</v>
      </c>
      <c r="E11" s="76"/>
      <c r="F11" s="30"/>
      <c r="G11" s="72"/>
      <c r="H11" s="30"/>
      <c r="I11" s="30"/>
      <c r="J11" s="29"/>
      <c r="K11" s="74"/>
      <c r="L11" s="27"/>
      <c r="M11" s="30"/>
      <c r="N11" s="30"/>
      <c r="O11" s="30"/>
      <c r="P11" s="30"/>
      <c r="Q11" s="30"/>
      <c r="R11" s="30"/>
      <c r="S11" s="30"/>
      <c r="T11" s="28"/>
      <c r="U11" s="149">
        <v>0</v>
      </c>
    </row>
    <row r="12" spans="1:21" s="7" customFormat="1" ht="15" customHeight="1">
      <c r="A12" s="128">
        <v>4</v>
      </c>
      <c r="B12" s="129">
        <v>206</v>
      </c>
      <c r="C12" s="52" t="s">
        <v>73</v>
      </c>
      <c r="D12" s="29" t="s">
        <v>90</v>
      </c>
      <c r="E12" s="76"/>
      <c r="F12" s="30"/>
      <c r="G12" s="72"/>
      <c r="H12" s="30"/>
      <c r="I12" s="30"/>
      <c r="J12" s="29"/>
      <c r="K12" s="74"/>
      <c r="L12" s="27"/>
      <c r="M12" s="30"/>
      <c r="N12" s="30"/>
      <c r="O12" s="30"/>
      <c r="P12" s="30"/>
      <c r="Q12" s="30"/>
      <c r="R12" s="30"/>
      <c r="S12" s="30"/>
      <c r="T12" s="28"/>
      <c r="U12" s="150">
        <v>1</v>
      </c>
    </row>
    <row r="13" spans="1:21" s="7" customFormat="1" ht="15" customHeight="1">
      <c r="A13" s="128">
        <v>4</v>
      </c>
      <c r="B13" s="129">
        <v>207</v>
      </c>
      <c r="C13" s="52" t="s">
        <v>73</v>
      </c>
      <c r="D13" s="29" t="s">
        <v>94</v>
      </c>
      <c r="E13" s="76"/>
      <c r="F13" s="30"/>
      <c r="G13" s="72"/>
      <c r="H13" s="30"/>
      <c r="I13" s="30"/>
      <c r="J13" s="29"/>
      <c r="K13" s="74"/>
      <c r="L13" s="27"/>
      <c r="M13" s="30"/>
      <c r="N13" s="30"/>
      <c r="O13" s="30"/>
      <c r="P13" s="30"/>
      <c r="Q13" s="30"/>
      <c r="R13" s="30"/>
      <c r="S13" s="30"/>
      <c r="T13" s="28"/>
      <c r="U13" s="149">
        <v>1</v>
      </c>
    </row>
    <row r="14" spans="1:21" s="7" customFormat="1" ht="15" customHeight="1">
      <c r="A14" s="128">
        <v>4</v>
      </c>
      <c r="B14" s="129">
        <v>208</v>
      </c>
      <c r="C14" s="52" t="s">
        <v>73</v>
      </c>
      <c r="D14" s="29" t="s">
        <v>97</v>
      </c>
      <c r="E14" s="76"/>
      <c r="F14" s="30"/>
      <c r="G14" s="72"/>
      <c r="H14" s="30"/>
      <c r="I14" s="30"/>
      <c r="J14" s="29"/>
      <c r="K14" s="74"/>
      <c r="L14" s="27"/>
      <c r="M14" s="30"/>
      <c r="N14" s="30"/>
      <c r="O14" s="30"/>
      <c r="P14" s="30"/>
      <c r="Q14" s="30"/>
      <c r="R14" s="30"/>
      <c r="S14" s="30"/>
      <c r="T14" s="28"/>
      <c r="U14" s="149">
        <v>0</v>
      </c>
    </row>
    <row r="15" spans="1:21" s="7" customFormat="1" ht="15" customHeight="1">
      <c r="A15" s="128">
        <v>4</v>
      </c>
      <c r="B15" s="129">
        <v>209</v>
      </c>
      <c r="C15" s="52" t="s">
        <v>73</v>
      </c>
      <c r="D15" s="29" t="s">
        <v>100</v>
      </c>
      <c r="E15" s="76"/>
      <c r="F15" s="30"/>
      <c r="G15" s="72"/>
      <c r="H15" s="30"/>
      <c r="I15" s="30"/>
      <c r="J15" s="29"/>
      <c r="K15" s="74"/>
      <c r="L15" s="27"/>
      <c r="M15" s="30"/>
      <c r="N15" s="30"/>
      <c r="O15" s="30"/>
      <c r="P15" s="30"/>
      <c r="Q15" s="30"/>
      <c r="R15" s="30"/>
      <c r="S15" s="30"/>
      <c r="T15" s="28"/>
      <c r="U15" s="149">
        <v>0</v>
      </c>
    </row>
    <row r="16" spans="1:21" s="7" customFormat="1" ht="15" customHeight="1">
      <c r="A16" s="128">
        <v>4</v>
      </c>
      <c r="B16" s="129">
        <v>211</v>
      </c>
      <c r="C16" s="52" t="s">
        <v>73</v>
      </c>
      <c r="D16" s="29" t="s">
        <v>102</v>
      </c>
      <c r="E16" s="76"/>
      <c r="F16" s="30"/>
      <c r="G16" s="72"/>
      <c r="H16" s="30"/>
      <c r="I16" s="30"/>
      <c r="J16" s="29"/>
      <c r="K16" s="74"/>
      <c r="L16" s="27"/>
      <c r="M16" s="30"/>
      <c r="N16" s="30"/>
      <c r="O16" s="30"/>
      <c r="P16" s="30"/>
      <c r="Q16" s="30"/>
      <c r="R16" s="30"/>
      <c r="S16" s="30"/>
      <c r="T16" s="28"/>
      <c r="U16" s="149">
        <v>0</v>
      </c>
    </row>
    <row r="17" spans="1:21" s="7" customFormat="1" ht="15" customHeight="1">
      <c r="A17" s="128">
        <v>4</v>
      </c>
      <c r="B17" s="129">
        <v>212</v>
      </c>
      <c r="C17" s="52" t="s">
        <v>73</v>
      </c>
      <c r="D17" s="29" t="s">
        <v>104</v>
      </c>
      <c r="E17" s="76"/>
      <c r="F17" s="30"/>
      <c r="G17" s="72"/>
      <c r="H17" s="30"/>
      <c r="I17" s="30"/>
      <c r="J17" s="29"/>
      <c r="K17" s="74"/>
      <c r="L17" s="27"/>
      <c r="M17" s="30"/>
      <c r="N17" s="30"/>
      <c r="O17" s="30"/>
      <c r="P17" s="30"/>
      <c r="Q17" s="30"/>
      <c r="R17" s="30"/>
      <c r="S17" s="30"/>
      <c r="T17" s="28"/>
      <c r="U17" s="149">
        <v>0</v>
      </c>
    </row>
    <row r="18" spans="1:21" s="7" customFormat="1" ht="15" customHeight="1">
      <c r="A18" s="128">
        <v>4</v>
      </c>
      <c r="B18" s="129">
        <v>213</v>
      </c>
      <c r="C18" s="52" t="s">
        <v>73</v>
      </c>
      <c r="D18" s="29" t="s">
        <v>107</v>
      </c>
      <c r="E18" s="76"/>
      <c r="F18" s="30"/>
      <c r="G18" s="72"/>
      <c r="H18" s="30"/>
      <c r="I18" s="30"/>
      <c r="J18" s="29"/>
      <c r="K18" s="74"/>
      <c r="L18" s="27"/>
      <c r="M18" s="30"/>
      <c r="N18" s="30"/>
      <c r="O18" s="30"/>
      <c r="P18" s="30"/>
      <c r="Q18" s="30"/>
      <c r="R18" s="30"/>
      <c r="S18" s="30"/>
      <c r="T18" s="28"/>
      <c r="U18" s="149">
        <v>0</v>
      </c>
    </row>
    <row r="19" spans="1:21" s="7" customFormat="1" ht="15" customHeight="1">
      <c r="A19" s="128">
        <v>4</v>
      </c>
      <c r="B19" s="129">
        <v>214</v>
      </c>
      <c r="C19" s="52" t="s">
        <v>73</v>
      </c>
      <c r="D19" s="29" t="s">
        <v>110</v>
      </c>
      <c r="E19" s="76"/>
      <c r="F19" s="30"/>
      <c r="G19" s="72"/>
      <c r="H19" s="30"/>
      <c r="I19" s="30"/>
      <c r="J19" s="29"/>
      <c r="K19" s="74"/>
      <c r="L19" s="27"/>
      <c r="M19" s="30"/>
      <c r="N19" s="30"/>
      <c r="O19" s="30"/>
      <c r="P19" s="30"/>
      <c r="Q19" s="30"/>
      <c r="R19" s="30"/>
      <c r="S19" s="30"/>
      <c r="T19" s="28"/>
      <c r="U19" s="149">
        <v>0</v>
      </c>
    </row>
    <row r="20" spans="1:21" s="44" customFormat="1" ht="30" customHeight="1">
      <c r="A20" s="140">
        <v>4</v>
      </c>
      <c r="B20" s="141">
        <v>215</v>
      </c>
      <c r="C20" s="68" t="s">
        <v>73</v>
      </c>
      <c r="D20" s="38" t="s">
        <v>111</v>
      </c>
      <c r="E20" s="39" t="s">
        <v>161</v>
      </c>
      <c r="F20" s="40"/>
      <c r="G20" s="58" t="s">
        <v>170</v>
      </c>
      <c r="H20" s="40" t="s">
        <v>182</v>
      </c>
      <c r="I20" s="41" t="s">
        <v>201</v>
      </c>
      <c r="J20" s="41" t="s">
        <v>202</v>
      </c>
      <c r="K20" s="83" t="s">
        <v>233</v>
      </c>
      <c r="L20" s="64" t="s">
        <v>181</v>
      </c>
      <c r="M20" s="57"/>
      <c r="N20" s="57"/>
      <c r="O20" s="57" t="s">
        <v>180</v>
      </c>
      <c r="P20" s="42"/>
      <c r="Q20" s="42"/>
      <c r="R20" s="42"/>
      <c r="S20" s="42"/>
      <c r="T20" s="43"/>
      <c r="U20" s="151">
        <v>0</v>
      </c>
    </row>
    <row r="21" spans="1:21" s="7" customFormat="1" ht="15" customHeight="1">
      <c r="A21" s="128">
        <v>4</v>
      </c>
      <c r="B21" s="129">
        <v>301</v>
      </c>
      <c r="C21" s="52" t="s">
        <v>73</v>
      </c>
      <c r="D21" s="29" t="s">
        <v>114</v>
      </c>
      <c r="E21" s="76"/>
      <c r="F21" s="30"/>
      <c r="G21" s="72"/>
      <c r="H21" s="30"/>
      <c r="I21" s="30"/>
      <c r="J21" s="29"/>
      <c r="K21" s="29"/>
      <c r="L21" s="27"/>
      <c r="M21" s="30"/>
      <c r="N21" s="30"/>
      <c r="O21" s="30"/>
      <c r="P21" s="30"/>
      <c r="Q21" s="30"/>
      <c r="R21" s="30"/>
      <c r="S21" s="30"/>
      <c r="T21" s="28"/>
      <c r="U21" s="149">
        <v>0</v>
      </c>
    </row>
    <row r="22" spans="1:21" s="7" customFormat="1" ht="15" customHeight="1">
      <c r="A22" s="128">
        <v>4</v>
      </c>
      <c r="B22" s="129">
        <v>302</v>
      </c>
      <c r="C22" s="52" t="s">
        <v>73</v>
      </c>
      <c r="D22" s="29" t="s">
        <v>116</v>
      </c>
      <c r="E22" s="76"/>
      <c r="F22" s="30"/>
      <c r="G22" s="72"/>
      <c r="H22" s="30"/>
      <c r="I22" s="30"/>
      <c r="J22" s="29"/>
      <c r="K22" s="29"/>
      <c r="L22" s="27"/>
      <c r="M22" s="30"/>
      <c r="N22" s="30"/>
      <c r="O22" s="30"/>
      <c r="P22" s="30"/>
      <c r="Q22" s="30"/>
      <c r="R22" s="30"/>
      <c r="S22" s="30"/>
      <c r="T22" s="28"/>
      <c r="U22" s="149">
        <v>0</v>
      </c>
    </row>
    <row r="23" spans="1:21" s="7" customFormat="1" ht="15" customHeight="1">
      <c r="A23" s="128">
        <v>4</v>
      </c>
      <c r="B23" s="129">
        <v>321</v>
      </c>
      <c r="C23" s="52" t="s">
        <v>73</v>
      </c>
      <c r="D23" s="29" t="s">
        <v>117</v>
      </c>
      <c r="E23" s="76"/>
      <c r="F23" s="30"/>
      <c r="G23" s="72"/>
      <c r="H23" s="30"/>
      <c r="I23" s="30"/>
      <c r="J23" s="29"/>
      <c r="K23" s="29"/>
      <c r="L23" s="27"/>
      <c r="M23" s="30"/>
      <c r="N23" s="30"/>
      <c r="O23" s="30"/>
      <c r="P23" s="30"/>
      <c r="Q23" s="30"/>
      <c r="R23" s="30"/>
      <c r="S23" s="30"/>
      <c r="T23" s="28"/>
      <c r="U23" s="149">
        <v>0</v>
      </c>
    </row>
    <row r="24" spans="1:21" s="7" customFormat="1" ht="15" customHeight="1">
      <c r="A24" s="128">
        <v>4</v>
      </c>
      <c r="B24" s="129">
        <v>322</v>
      </c>
      <c r="C24" s="52" t="s">
        <v>73</v>
      </c>
      <c r="D24" s="29" t="s">
        <v>118</v>
      </c>
      <c r="E24" s="76"/>
      <c r="F24" s="30"/>
      <c r="G24" s="72"/>
      <c r="H24" s="30"/>
      <c r="I24" s="30"/>
      <c r="J24" s="29"/>
      <c r="K24" s="29"/>
      <c r="L24" s="27"/>
      <c r="M24" s="30"/>
      <c r="N24" s="30"/>
      <c r="O24" s="30"/>
      <c r="P24" s="30"/>
      <c r="Q24" s="30"/>
      <c r="R24" s="30"/>
      <c r="S24" s="30"/>
      <c r="T24" s="28"/>
      <c r="U24" s="149">
        <v>0</v>
      </c>
    </row>
    <row r="25" spans="1:21" s="7" customFormat="1" ht="15" customHeight="1">
      <c r="A25" s="128">
        <v>4</v>
      </c>
      <c r="B25" s="129">
        <v>323</v>
      </c>
      <c r="C25" s="52" t="s">
        <v>73</v>
      </c>
      <c r="D25" s="29" t="s">
        <v>120</v>
      </c>
      <c r="E25" s="76"/>
      <c r="F25" s="30"/>
      <c r="G25" s="72"/>
      <c r="H25" s="30"/>
      <c r="I25" s="30"/>
      <c r="J25" s="29"/>
      <c r="K25" s="29"/>
      <c r="L25" s="27"/>
      <c r="M25" s="30"/>
      <c r="N25" s="30"/>
      <c r="O25" s="30"/>
      <c r="P25" s="30"/>
      <c r="Q25" s="30"/>
      <c r="R25" s="30"/>
      <c r="S25" s="30"/>
      <c r="T25" s="28"/>
      <c r="U25" s="149">
        <v>0</v>
      </c>
    </row>
    <row r="26" spans="1:21" s="7" customFormat="1" ht="15" customHeight="1">
      <c r="A26" s="128">
        <v>4</v>
      </c>
      <c r="B26" s="129">
        <v>324</v>
      </c>
      <c r="C26" s="52" t="s">
        <v>73</v>
      </c>
      <c r="D26" s="29" t="s">
        <v>122</v>
      </c>
      <c r="E26" s="76"/>
      <c r="F26" s="30"/>
      <c r="G26" s="72"/>
      <c r="H26" s="30"/>
      <c r="I26" s="30"/>
      <c r="J26" s="29"/>
      <c r="K26" s="29"/>
      <c r="L26" s="27"/>
      <c r="M26" s="30"/>
      <c r="N26" s="30"/>
      <c r="O26" s="30"/>
      <c r="P26" s="30"/>
      <c r="Q26" s="30"/>
      <c r="R26" s="30"/>
      <c r="S26" s="30"/>
      <c r="T26" s="28"/>
      <c r="U26" s="149">
        <v>0</v>
      </c>
    </row>
    <row r="27" spans="1:21" s="7" customFormat="1" ht="15" customHeight="1">
      <c r="A27" s="128">
        <v>4</v>
      </c>
      <c r="B27" s="129">
        <v>341</v>
      </c>
      <c r="C27" s="52" t="s">
        <v>73</v>
      </c>
      <c r="D27" s="29" t="s">
        <v>124</v>
      </c>
      <c r="E27" s="76"/>
      <c r="F27" s="30"/>
      <c r="G27" s="72"/>
      <c r="H27" s="30"/>
      <c r="I27" s="30"/>
      <c r="J27" s="29"/>
      <c r="K27" s="29"/>
      <c r="L27" s="27"/>
      <c r="M27" s="30"/>
      <c r="N27" s="30"/>
      <c r="O27" s="30"/>
      <c r="P27" s="30"/>
      <c r="Q27" s="30"/>
      <c r="R27" s="30"/>
      <c r="S27" s="30"/>
      <c r="T27" s="28"/>
      <c r="U27" s="149">
        <v>0</v>
      </c>
    </row>
    <row r="28" spans="1:21" s="7" customFormat="1" ht="15" customHeight="1">
      <c r="A28" s="128">
        <v>4</v>
      </c>
      <c r="B28" s="129">
        <v>361</v>
      </c>
      <c r="C28" s="52" t="s">
        <v>73</v>
      </c>
      <c r="D28" s="29" t="s">
        <v>126</v>
      </c>
      <c r="E28" s="76"/>
      <c r="F28" s="30"/>
      <c r="G28" s="72"/>
      <c r="H28" s="30"/>
      <c r="I28" s="30"/>
      <c r="J28" s="29"/>
      <c r="K28" s="29"/>
      <c r="L28" s="27"/>
      <c r="M28" s="30"/>
      <c r="N28" s="30"/>
      <c r="O28" s="30"/>
      <c r="P28" s="30"/>
      <c r="Q28" s="30"/>
      <c r="R28" s="30"/>
      <c r="S28" s="30"/>
      <c r="T28" s="28"/>
      <c r="U28" s="149">
        <v>0</v>
      </c>
    </row>
    <row r="29" spans="1:21" s="7" customFormat="1" ht="15" customHeight="1">
      <c r="A29" s="128">
        <v>4</v>
      </c>
      <c r="B29" s="129">
        <v>362</v>
      </c>
      <c r="C29" s="52" t="s">
        <v>73</v>
      </c>
      <c r="D29" s="29" t="s">
        <v>128</v>
      </c>
      <c r="E29" s="76"/>
      <c r="F29" s="30"/>
      <c r="G29" s="72"/>
      <c r="H29" s="30"/>
      <c r="I29" s="30"/>
      <c r="J29" s="29"/>
      <c r="K29" s="29"/>
      <c r="L29" s="27"/>
      <c r="M29" s="30"/>
      <c r="N29" s="30"/>
      <c r="O29" s="30"/>
      <c r="P29" s="30"/>
      <c r="Q29" s="30"/>
      <c r="R29" s="30"/>
      <c r="S29" s="30"/>
      <c r="T29" s="28"/>
      <c r="U29" s="149">
        <v>0</v>
      </c>
    </row>
    <row r="30" spans="1:21" s="7" customFormat="1" ht="15" customHeight="1">
      <c r="A30" s="128">
        <v>4</v>
      </c>
      <c r="B30" s="129">
        <v>401</v>
      </c>
      <c r="C30" s="52" t="s">
        <v>73</v>
      </c>
      <c r="D30" s="29" t="s">
        <v>130</v>
      </c>
      <c r="E30" s="76"/>
      <c r="F30" s="30"/>
      <c r="G30" s="72"/>
      <c r="H30" s="30"/>
      <c r="I30" s="30"/>
      <c r="J30" s="29"/>
      <c r="K30" s="29"/>
      <c r="L30" s="27"/>
      <c r="M30" s="30"/>
      <c r="N30" s="30"/>
      <c r="O30" s="30"/>
      <c r="P30" s="30"/>
      <c r="Q30" s="30"/>
      <c r="R30" s="30"/>
      <c r="S30" s="30"/>
      <c r="T30" s="28"/>
      <c r="U30" s="149">
        <v>0</v>
      </c>
    </row>
    <row r="31" spans="1:21" s="7" customFormat="1" ht="15" customHeight="1">
      <c r="A31" s="128">
        <v>4</v>
      </c>
      <c r="B31" s="129">
        <v>404</v>
      </c>
      <c r="C31" s="52" t="s">
        <v>73</v>
      </c>
      <c r="D31" s="29" t="s">
        <v>132</v>
      </c>
      <c r="E31" s="76"/>
      <c r="F31" s="30"/>
      <c r="G31" s="72"/>
      <c r="H31" s="30"/>
      <c r="I31" s="30"/>
      <c r="J31" s="29"/>
      <c r="K31" s="29"/>
      <c r="L31" s="27"/>
      <c r="M31" s="30"/>
      <c r="N31" s="30"/>
      <c r="O31" s="30"/>
      <c r="P31" s="30"/>
      <c r="Q31" s="30"/>
      <c r="R31" s="30"/>
      <c r="S31" s="30"/>
      <c r="T31" s="28"/>
      <c r="U31" s="149">
        <v>0</v>
      </c>
    </row>
    <row r="32" spans="1:21" s="7" customFormat="1" ht="15" customHeight="1">
      <c r="A32" s="128">
        <v>4</v>
      </c>
      <c r="B32" s="129">
        <v>406</v>
      </c>
      <c r="C32" s="52" t="s">
        <v>73</v>
      </c>
      <c r="D32" s="29" t="s">
        <v>135</v>
      </c>
      <c r="E32" s="76"/>
      <c r="F32" s="30"/>
      <c r="G32" s="72"/>
      <c r="H32" s="30"/>
      <c r="I32" s="30"/>
      <c r="J32" s="29"/>
      <c r="K32" s="29"/>
      <c r="L32" s="27"/>
      <c r="M32" s="30"/>
      <c r="N32" s="30"/>
      <c r="O32" s="30"/>
      <c r="P32" s="30"/>
      <c r="Q32" s="30"/>
      <c r="R32" s="30"/>
      <c r="S32" s="30"/>
      <c r="T32" s="28"/>
      <c r="U32" s="149">
        <v>1</v>
      </c>
    </row>
    <row r="33" spans="1:21" s="7" customFormat="1" ht="15" customHeight="1">
      <c r="A33" s="128">
        <v>4</v>
      </c>
      <c r="B33" s="129">
        <v>421</v>
      </c>
      <c r="C33" s="52" t="s">
        <v>73</v>
      </c>
      <c r="D33" s="29" t="s">
        <v>138</v>
      </c>
      <c r="E33" s="76"/>
      <c r="F33" s="30"/>
      <c r="G33" s="72"/>
      <c r="H33" s="30"/>
      <c r="I33" s="30"/>
      <c r="J33" s="29"/>
      <c r="K33" s="29"/>
      <c r="L33" s="27"/>
      <c r="M33" s="30"/>
      <c r="N33" s="30"/>
      <c r="O33" s="30"/>
      <c r="P33" s="30"/>
      <c r="Q33" s="30"/>
      <c r="R33" s="30"/>
      <c r="S33" s="30"/>
      <c r="T33" s="28"/>
      <c r="U33" s="152">
        <v>1</v>
      </c>
    </row>
    <row r="34" spans="1:21" s="7" customFormat="1" ht="15" customHeight="1">
      <c r="A34" s="128">
        <v>4</v>
      </c>
      <c r="B34" s="129">
        <v>422</v>
      </c>
      <c r="C34" s="52" t="s">
        <v>73</v>
      </c>
      <c r="D34" s="29" t="s">
        <v>141</v>
      </c>
      <c r="E34" s="76"/>
      <c r="F34" s="30"/>
      <c r="G34" s="72"/>
      <c r="H34" s="30"/>
      <c r="I34" s="30"/>
      <c r="J34" s="29"/>
      <c r="K34" s="29"/>
      <c r="L34" s="27"/>
      <c r="M34" s="30"/>
      <c r="N34" s="30"/>
      <c r="O34" s="30"/>
      <c r="P34" s="30"/>
      <c r="Q34" s="30"/>
      <c r="R34" s="30"/>
      <c r="S34" s="30"/>
      <c r="T34" s="28"/>
      <c r="U34" s="152">
        <v>0</v>
      </c>
    </row>
    <row r="35" spans="1:21" s="7" customFormat="1" ht="15" customHeight="1">
      <c r="A35" s="128">
        <v>4</v>
      </c>
      <c r="B35" s="129">
        <v>423</v>
      </c>
      <c r="C35" s="52" t="s">
        <v>73</v>
      </c>
      <c r="D35" s="29" t="s">
        <v>142</v>
      </c>
      <c r="E35" s="76"/>
      <c r="F35" s="30"/>
      <c r="G35" s="72"/>
      <c r="H35" s="30"/>
      <c r="I35" s="30"/>
      <c r="J35" s="29"/>
      <c r="K35" s="29"/>
      <c r="L35" s="27"/>
      <c r="M35" s="30"/>
      <c r="N35" s="30"/>
      <c r="O35" s="30"/>
      <c r="P35" s="30"/>
      <c r="Q35" s="30"/>
      <c r="R35" s="30"/>
      <c r="S35" s="30"/>
      <c r="T35" s="28"/>
      <c r="U35" s="152">
        <v>1</v>
      </c>
    </row>
    <row r="36" spans="1:21" s="7" customFormat="1" ht="15" customHeight="1">
      <c r="A36" s="128">
        <v>4</v>
      </c>
      <c r="B36" s="129">
        <v>424</v>
      </c>
      <c r="C36" s="52" t="s">
        <v>73</v>
      </c>
      <c r="D36" s="29" t="s">
        <v>145</v>
      </c>
      <c r="E36" s="76"/>
      <c r="F36" s="30"/>
      <c r="G36" s="72"/>
      <c r="H36" s="30"/>
      <c r="I36" s="30"/>
      <c r="J36" s="29"/>
      <c r="K36" s="29"/>
      <c r="L36" s="27"/>
      <c r="M36" s="30"/>
      <c r="N36" s="30"/>
      <c r="O36" s="30"/>
      <c r="P36" s="30"/>
      <c r="Q36" s="30"/>
      <c r="R36" s="30"/>
      <c r="S36" s="30"/>
      <c r="T36" s="28"/>
      <c r="U36" s="152">
        <v>0</v>
      </c>
    </row>
    <row r="37" spans="1:21" s="7" customFormat="1" ht="15" customHeight="1">
      <c r="A37" s="128">
        <v>4</v>
      </c>
      <c r="B37" s="129">
        <v>444</v>
      </c>
      <c r="C37" s="52" t="s">
        <v>73</v>
      </c>
      <c r="D37" s="29" t="s">
        <v>147</v>
      </c>
      <c r="E37" s="76"/>
      <c r="F37" s="30"/>
      <c r="G37" s="30"/>
      <c r="H37" s="30"/>
      <c r="I37" s="30"/>
      <c r="J37" s="29"/>
      <c r="K37" s="29"/>
      <c r="L37" s="27"/>
      <c r="M37" s="30"/>
      <c r="N37" s="30"/>
      <c r="O37" s="30"/>
      <c r="P37" s="30"/>
      <c r="Q37" s="30"/>
      <c r="R37" s="30"/>
      <c r="S37" s="30"/>
      <c r="T37" s="28"/>
      <c r="U37" s="152">
        <v>0</v>
      </c>
    </row>
    <row r="38" spans="1:21" s="7" customFormat="1" ht="15" customHeight="1">
      <c r="A38" s="128">
        <v>4</v>
      </c>
      <c r="B38" s="129">
        <v>445</v>
      </c>
      <c r="C38" s="52" t="s">
        <v>73</v>
      </c>
      <c r="D38" s="29" t="s">
        <v>149</v>
      </c>
      <c r="E38" s="76"/>
      <c r="F38" s="30"/>
      <c r="G38" s="30"/>
      <c r="H38" s="30"/>
      <c r="I38" s="30"/>
      <c r="J38" s="29"/>
      <c r="K38" s="29"/>
      <c r="L38" s="27"/>
      <c r="M38" s="30"/>
      <c r="N38" s="30"/>
      <c r="O38" s="30"/>
      <c r="P38" s="30"/>
      <c r="Q38" s="30"/>
      <c r="R38" s="30"/>
      <c r="S38" s="30"/>
      <c r="T38" s="28"/>
      <c r="U38" s="152">
        <v>0</v>
      </c>
    </row>
    <row r="39" spans="1:21" s="7" customFormat="1" ht="15" customHeight="1">
      <c r="A39" s="128">
        <v>4</v>
      </c>
      <c r="B39" s="129">
        <v>501</v>
      </c>
      <c r="C39" s="52" t="s">
        <v>73</v>
      </c>
      <c r="D39" s="29" t="s">
        <v>151</v>
      </c>
      <c r="E39" s="76"/>
      <c r="F39" s="30"/>
      <c r="G39" s="30"/>
      <c r="H39" s="30"/>
      <c r="I39" s="30"/>
      <c r="J39" s="29"/>
      <c r="K39" s="29"/>
      <c r="L39" s="27"/>
      <c r="M39" s="30"/>
      <c r="N39" s="30"/>
      <c r="O39" s="30"/>
      <c r="P39" s="30"/>
      <c r="Q39" s="30"/>
      <c r="R39" s="30"/>
      <c r="S39" s="30"/>
      <c r="T39" s="28"/>
      <c r="U39" s="152">
        <v>0</v>
      </c>
    </row>
    <row r="40" spans="1:21" s="7" customFormat="1" ht="15" customHeight="1">
      <c r="A40" s="128">
        <v>4</v>
      </c>
      <c r="B40" s="129">
        <v>505</v>
      </c>
      <c r="C40" s="52" t="s">
        <v>73</v>
      </c>
      <c r="D40" s="29" t="s">
        <v>153</v>
      </c>
      <c r="E40" s="76"/>
      <c r="F40" s="30"/>
      <c r="G40" s="30"/>
      <c r="H40" s="30"/>
      <c r="I40" s="30"/>
      <c r="J40" s="29"/>
      <c r="K40" s="29"/>
      <c r="L40" s="27"/>
      <c r="M40" s="30"/>
      <c r="N40" s="30"/>
      <c r="O40" s="30"/>
      <c r="P40" s="30"/>
      <c r="Q40" s="30"/>
      <c r="R40" s="30"/>
      <c r="S40" s="30"/>
      <c r="T40" s="28"/>
      <c r="U40" s="152">
        <v>1</v>
      </c>
    </row>
    <row r="41" spans="1:21" s="7" customFormat="1" ht="15" customHeight="1">
      <c r="A41" s="128">
        <v>4</v>
      </c>
      <c r="B41" s="129">
        <v>581</v>
      </c>
      <c r="C41" s="52" t="s">
        <v>73</v>
      </c>
      <c r="D41" s="29" t="s">
        <v>155</v>
      </c>
      <c r="E41" s="76"/>
      <c r="F41" s="30"/>
      <c r="G41" s="30"/>
      <c r="H41" s="30"/>
      <c r="I41" s="30"/>
      <c r="J41" s="29"/>
      <c r="K41" s="29"/>
      <c r="L41" s="27"/>
      <c r="M41" s="30"/>
      <c r="N41" s="30"/>
      <c r="O41" s="30"/>
      <c r="P41" s="30"/>
      <c r="Q41" s="30"/>
      <c r="R41" s="30"/>
      <c r="S41" s="30"/>
      <c r="T41" s="28"/>
      <c r="U41" s="152">
        <v>0</v>
      </c>
    </row>
    <row r="42" spans="1:21" s="7" customFormat="1" ht="15" customHeight="1" thickBot="1">
      <c r="A42" s="128">
        <v>4</v>
      </c>
      <c r="B42" s="129">
        <v>606</v>
      </c>
      <c r="C42" s="52" t="s">
        <v>73</v>
      </c>
      <c r="D42" s="29" t="s">
        <v>157</v>
      </c>
      <c r="E42" s="77"/>
      <c r="F42" s="31"/>
      <c r="G42" s="31"/>
      <c r="H42" s="31"/>
      <c r="I42" s="31"/>
      <c r="J42" s="65"/>
      <c r="K42" s="65"/>
      <c r="L42" s="66"/>
      <c r="M42" s="31"/>
      <c r="N42" s="31"/>
      <c r="O42" s="31"/>
      <c r="P42" s="31"/>
      <c r="Q42" s="31"/>
      <c r="R42" s="31"/>
      <c r="S42" s="31"/>
      <c r="T42" s="67"/>
      <c r="U42" s="153">
        <v>0</v>
      </c>
    </row>
    <row r="43" spans="1:21" s="7" customFormat="1" ht="18" customHeight="1" thickBot="1">
      <c r="A43" s="142"/>
      <c r="B43" s="143"/>
      <c r="C43" s="246" t="s">
        <v>5</v>
      </c>
      <c r="D43" s="246"/>
      <c r="E43" s="144">
        <f>COUNTA(E8:E42)</f>
        <v>2</v>
      </c>
      <c r="F43" s="84"/>
      <c r="G43" s="84"/>
      <c r="H43" s="84"/>
      <c r="I43" s="84"/>
      <c r="J43" s="85"/>
      <c r="K43" s="85"/>
      <c r="L43" s="146">
        <f aca="true" t="shared" si="0" ref="L43:T43">COUNTA(L8:L42)</f>
        <v>1</v>
      </c>
      <c r="M43" s="145">
        <f t="shared" si="0"/>
        <v>1</v>
      </c>
      <c r="N43" s="145">
        <f t="shared" si="0"/>
        <v>0</v>
      </c>
      <c r="O43" s="145">
        <f t="shared" si="0"/>
        <v>1</v>
      </c>
      <c r="P43" s="145">
        <f t="shared" si="0"/>
        <v>1</v>
      </c>
      <c r="Q43" s="145">
        <f t="shared" si="0"/>
        <v>0</v>
      </c>
      <c r="R43" s="145">
        <f t="shared" si="0"/>
        <v>0</v>
      </c>
      <c r="S43" s="145">
        <f t="shared" si="0"/>
        <v>0</v>
      </c>
      <c r="T43" s="147">
        <f t="shared" si="0"/>
        <v>0</v>
      </c>
      <c r="U43" s="148">
        <f>SUM(U8:U42)</f>
        <v>8</v>
      </c>
    </row>
  </sheetData>
  <sheetProtection/>
  <mergeCells count="14">
    <mergeCell ref="R2:U2"/>
    <mergeCell ref="C43:D43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38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102" zoomScaleSheetLayoutView="102" zoomScalePageLayoutView="0" workbookViewId="0" topLeftCell="A1">
      <selection activeCell="A26" sqref="A26:IV26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51" customWidth="1"/>
    <col min="9" max="19" width="6.625" style="2" customWidth="1"/>
    <col min="20" max="16384" width="9.00390625" style="2" customWidth="1"/>
  </cols>
  <sheetData>
    <row r="1" ht="12" thickBot="1">
      <c r="A1" s="2" t="s">
        <v>22</v>
      </c>
    </row>
    <row r="2" spans="1:19" ht="19.5" customHeight="1" thickBot="1">
      <c r="A2" s="4" t="s">
        <v>38</v>
      </c>
      <c r="E2" s="5"/>
      <c r="Q2" s="241" t="s">
        <v>73</v>
      </c>
      <c r="R2" s="276"/>
      <c r="S2" s="242"/>
    </row>
    <row r="3" ht="12" thickBot="1"/>
    <row r="4" spans="1:19" s="1" customFormat="1" ht="13.5" customHeight="1">
      <c r="A4" s="248" t="s">
        <v>27</v>
      </c>
      <c r="B4" s="257" t="s">
        <v>17</v>
      </c>
      <c r="C4" s="277" t="s">
        <v>0</v>
      </c>
      <c r="D4" s="263" t="s">
        <v>18</v>
      </c>
      <c r="E4" s="294" t="s">
        <v>210</v>
      </c>
      <c r="F4" s="295"/>
      <c r="G4" s="295"/>
      <c r="H4" s="296"/>
      <c r="I4" s="297" t="s">
        <v>37</v>
      </c>
      <c r="J4" s="298"/>
      <c r="K4" s="298"/>
      <c r="L4" s="298"/>
      <c r="M4" s="298"/>
      <c r="N4" s="298"/>
      <c r="O4" s="298"/>
      <c r="P4" s="298"/>
      <c r="Q4" s="298"/>
      <c r="R4" s="298"/>
      <c r="S4" s="299"/>
    </row>
    <row r="5" spans="1:19" s="23" customFormat="1" ht="12" customHeight="1">
      <c r="A5" s="249"/>
      <c r="B5" s="258"/>
      <c r="C5" s="278"/>
      <c r="D5" s="280"/>
      <c r="E5" s="290" t="s">
        <v>51</v>
      </c>
      <c r="F5" s="308" t="s">
        <v>171</v>
      </c>
      <c r="G5" s="306" t="s">
        <v>6</v>
      </c>
      <c r="H5" s="300" t="s">
        <v>211</v>
      </c>
      <c r="I5" s="290" t="s">
        <v>172</v>
      </c>
      <c r="J5" s="291" t="s">
        <v>23</v>
      </c>
      <c r="K5" s="24" t="s">
        <v>167</v>
      </c>
      <c r="L5" s="302" t="s">
        <v>174</v>
      </c>
      <c r="M5" s="310" t="s">
        <v>25</v>
      </c>
      <c r="N5" s="291" t="s">
        <v>50</v>
      </c>
      <c r="O5" s="24" t="s">
        <v>173</v>
      </c>
      <c r="P5" s="302" t="s">
        <v>174</v>
      </c>
      <c r="Q5" s="291" t="s">
        <v>24</v>
      </c>
      <c r="R5" s="24" t="s">
        <v>167</v>
      </c>
      <c r="S5" s="288" t="s">
        <v>174</v>
      </c>
    </row>
    <row r="6" spans="1:19" s="1" customFormat="1" ht="84" customHeight="1">
      <c r="A6" s="250"/>
      <c r="B6" s="259"/>
      <c r="C6" s="279"/>
      <c r="D6" s="281"/>
      <c r="E6" s="279"/>
      <c r="F6" s="309"/>
      <c r="G6" s="307"/>
      <c r="H6" s="301"/>
      <c r="I6" s="279"/>
      <c r="J6" s="292"/>
      <c r="K6" s="59" t="s">
        <v>175</v>
      </c>
      <c r="L6" s="312"/>
      <c r="M6" s="311"/>
      <c r="N6" s="293"/>
      <c r="O6" s="60" t="s">
        <v>176</v>
      </c>
      <c r="P6" s="303"/>
      <c r="Q6" s="292"/>
      <c r="R6" s="61" t="s">
        <v>177</v>
      </c>
      <c r="S6" s="289"/>
    </row>
    <row r="7" spans="1:19" s="7" customFormat="1" ht="12.75" customHeight="1">
      <c r="A7" s="155">
        <v>4</v>
      </c>
      <c r="B7" s="156">
        <v>100</v>
      </c>
      <c r="C7" s="86" t="s">
        <v>73</v>
      </c>
      <c r="D7" s="87" t="s">
        <v>74</v>
      </c>
      <c r="E7" s="88"/>
      <c r="F7" s="81"/>
      <c r="G7" s="159"/>
      <c r="H7" s="156"/>
      <c r="I7" s="160">
        <v>2</v>
      </c>
      <c r="J7" s="161">
        <v>2</v>
      </c>
      <c r="K7" s="161">
        <v>0</v>
      </c>
      <c r="L7" s="177">
        <f>IF(J7=""," ",ROUND(K7/J7*100,1))</f>
        <v>0</v>
      </c>
      <c r="M7" s="171"/>
      <c r="N7" s="172"/>
      <c r="O7" s="161"/>
      <c r="P7" s="177" t="str">
        <f>IF(O7=""," ",ROUND(O7/N7*100,1))</f>
        <v> </v>
      </c>
      <c r="Q7" s="171">
        <v>1381</v>
      </c>
      <c r="R7" s="161">
        <v>116</v>
      </c>
      <c r="S7" s="179">
        <f>IF(Q7=""," ",ROUND(R7/Q7*100,1))</f>
        <v>8.4</v>
      </c>
    </row>
    <row r="8" spans="1:19" s="7" customFormat="1" ht="12.75" customHeight="1">
      <c r="A8" s="155">
        <v>4</v>
      </c>
      <c r="B8" s="156">
        <v>202</v>
      </c>
      <c r="C8" s="86" t="s">
        <v>73</v>
      </c>
      <c r="D8" s="87" t="s">
        <v>78</v>
      </c>
      <c r="E8" s="88"/>
      <c r="F8" s="81"/>
      <c r="G8" s="159"/>
      <c r="H8" s="156"/>
      <c r="I8" s="160">
        <v>1</v>
      </c>
      <c r="J8" s="161">
        <v>1</v>
      </c>
      <c r="K8" s="161">
        <v>0</v>
      </c>
      <c r="L8" s="177">
        <f aca="true" t="shared" si="0" ref="L8:L41">IF(J8=""," ",ROUND(K8/J8*100,1))</f>
        <v>0</v>
      </c>
      <c r="M8" s="171"/>
      <c r="N8" s="172"/>
      <c r="O8" s="161"/>
      <c r="P8" s="177" t="str">
        <f aca="true" t="shared" si="1" ref="P8:P41">IF(O8=""," ",ROUND(O8/N8*100,1))</f>
        <v> </v>
      </c>
      <c r="Q8" s="171">
        <v>357</v>
      </c>
      <c r="R8" s="161">
        <v>3</v>
      </c>
      <c r="S8" s="179">
        <f aca="true" t="shared" si="2" ref="S8:S41">IF(Q8=""," ",ROUND(R8/Q8*100,1))</f>
        <v>0.8</v>
      </c>
    </row>
    <row r="9" spans="1:19" s="7" customFormat="1" ht="12.75" customHeight="1">
      <c r="A9" s="155">
        <v>4</v>
      </c>
      <c r="B9" s="156">
        <v>203</v>
      </c>
      <c r="C9" s="86" t="s">
        <v>73</v>
      </c>
      <c r="D9" s="78" t="s">
        <v>82</v>
      </c>
      <c r="E9" s="88"/>
      <c r="F9" s="81"/>
      <c r="G9" s="159"/>
      <c r="H9" s="156"/>
      <c r="I9" s="160">
        <v>1</v>
      </c>
      <c r="J9" s="161">
        <v>1</v>
      </c>
      <c r="K9" s="161">
        <v>0</v>
      </c>
      <c r="L9" s="177">
        <f t="shared" si="0"/>
        <v>0</v>
      </c>
      <c r="M9" s="171"/>
      <c r="N9" s="172"/>
      <c r="O9" s="161"/>
      <c r="P9" s="177" t="str">
        <f t="shared" si="1"/>
        <v> </v>
      </c>
      <c r="Q9" s="171">
        <v>166</v>
      </c>
      <c r="R9" s="161">
        <v>7</v>
      </c>
      <c r="S9" s="179">
        <f t="shared" si="2"/>
        <v>4.2</v>
      </c>
    </row>
    <row r="10" spans="1:19" s="7" customFormat="1" ht="12.75" customHeight="1">
      <c r="A10" s="155">
        <v>4</v>
      </c>
      <c r="B10" s="156">
        <v>205</v>
      </c>
      <c r="C10" s="86" t="s">
        <v>73</v>
      </c>
      <c r="D10" s="78" t="s">
        <v>86</v>
      </c>
      <c r="E10" s="88">
        <v>38987</v>
      </c>
      <c r="F10" s="81" t="s">
        <v>162</v>
      </c>
      <c r="G10" s="159">
        <v>2</v>
      </c>
      <c r="H10" s="156">
        <v>1</v>
      </c>
      <c r="I10" s="160">
        <v>1</v>
      </c>
      <c r="J10" s="161">
        <v>1</v>
      </c>
      <c r="K10" s="161">
        <v>0</v>
      </c>
      <c r="L10" s="177">
        <f t="shared" si="0"/>
        <v>0</v>
      </c>
      <c r="M10" s="171"/>
      <c r="N10" s="172"/>
      <c r="O10" s="161"/>
      <c r="P10" s="177" t="str">
        <f t="shared" si="1"/>
        <v> </v>
      </c>
      <c r="Q10" s="171">
        <v>222</v>
      </c>
      <c r="R10" s="161">
        <v>1</v>
      </c>
      <c r="S10" s="179">
        <f t="shared" si="2"/>
        <v>0.5</v>
      </c>
    </row>
    <row r="11" spans="1:19" s="7" customFormat="1" ht="12.75" customHeight="1">
      <c r="A11" s="155">
        <v>4</v>
      </c>
      <c r="B11" s="156">
        <v>206</v>
      </c>
      <c r="C11" s="86" t="s">
        <v>73</v>
      </c>
      <c r="D11" s="78" t="s">
        <v>90</v>
      </c>
      <c r="E11" s="88"/>
      <c r="F11" s="81"/>
      <c r="G11" s="159"/>
      <c r="H11" s="156"/>
      <c r="I11" s="160">
        <v>1</v>
      </c>
      <c r="J11" s="161">
        <v>1</v>
      </c>
      <c r="K11" s="161">
        <v>0</v>
      </c>
      <c r="L11" s="177">
        <f t="shared" si="0"/>
        <v>0</v>
      </c>
      <c r="M11" s="171"/>
      <c r="N11" s="172"/>
      <c r="O11" s="161"/>
      <c r="P11" s="177" t="str">
        <f t="shared" si="1"/>
        <v> </v>
      </c>
      <c r="Q11" s="171">
        <v>113</v>
      </c>
      <c r="R11" s="161">
        <v>0</v>
      </c>
      <c r="S11" s="179">
        <f t="shared" si="2"/>
        <v>0</v>
      </c>
    </row>
    <row r="12" spans="1:19" s="7" customFormat="1" ht="12.75" customHeight="1">
      <c r="A12" s="155">
        <v>4</v>
      </c>
      <c r="B12" s="156">
        <v>207</v>
      </c>
      <c r="C12" s="86" t="s">
        <v>73</v>
      </c>
      <c r="D12" s="78" t="s">
        <v>94</v>
      </c>
      <c r="E12" s="88"/>
      <c r="F12" s="81"/>
      <c r="G12" s="159"/>
      <c r="H12" s="156"/>
      <c r="I12" s="160">
        <v>1</v>
      </c>
      <c r="J12" s="161">
        <v>1</v>
      </c>
      <c r="K12" s="161">
        <v>0</v>
      </c>
      <c r="L12" s="177">
        <f t="shared" si="0"/>
        <v>0</v>
      </c>
      <c r="M12" s="171"/>
      <c r="N12" s="172"/>
      <c r="O12" s="161"/>
      <c r="P12" s="177" t="str">
        <f t="shared" si="1"/>
        <v> </v>
      </c>
      <c r="Q12" s="171">
        <v>263</v>
      </c>
      <c r="R12" s="161">
        <v>6</v>
      </c>
      <c r="S12" s="179">
        <f t="shared" si="2"/>
        <v>2.3</v>
      </c>
    </row>
    <row r="13" spans="1:19" s="7" customFormat="1" ht="12.75" customHeight="1">
      <c r="A13" s="155">
        <v>4</v>
      </c>
      <c r="B13" s="156">
        <v>208</v>
      </c>
      <c r="C13" s="86" t="s">
        <v>73</v>
      </c>
      <c r="D13" s="78" t="s">
        <v>97</v>
      </c>
      <c r="E13" s="88"/>
      <c r="F13" s="81"/>
      <c r="G13" s="159"/>
      <c r="H13" s="156"/>
      <c r="I13" s="160">
        <v>1</v>
      </c>
      <c r="J13" s="161">
        <v>1</v>
      </c>
      <c r="K13" s="161">
        <v>0</v>
      </c>
      <c r="L13" s="177">
        <f t="shared" si="0"/>
        <v>0</v>
      </c>
      <c r="M13" s="171"/>
      <c r="N13" s="172"/>
      <c r="O13" s="161"/>
      <c r="P13" s="177" t="str">
        <f t="shared" si="1"/>
        <v> </v>
      </c>
      <c r="Q13" s="171">
        <v>93</v>
      </c>
      <c r="R13" s="161">
        <v>0</v>
      </c>
      <c r="S13" s="179">
        <f t="shared" si="2"/>
        <v>0</v>
      </c>
    </row>
    <row r="14" spans="1:19" s="7" customFormat="1" ht="12.75" customHeight="1">
      <c r="A14" s="155">
        <v>4</v>
      </c>
      <c r="B14" s="156">
        <v>209</v>
      </c>
      <c r="C14" s="86" t="s">
        <v>73</v>
      </c>
      <c r="D14" s="78" t="s">
        <v>100</v>
      </c>
      <c r="E14" s="88"/>
      <c r="F14" s="81"/>
      <c r="G14" s="159"/>
      <c r="H14" s="156"/>
      <c r="I14" s="160">
        <v>1</v>
      </c>
      <c r="J14" s="161">
        <v>1</v>
      </c>
      <c r="K14" s="161">
        <v>0</v>
      </c>
      <c r="L14" s="177">
        <f t="shared" si="0"/>
        <v>0</v>
      </c>
      <c r="M14" s="171"/>
      <c r="N14" s="172"/>
      <c r="O14" s="161"/>
      <c r="P14" s="177" t="str">
        <f t="shared" si="1"/>
        <v> </v>
      </c>
      <c r="Q14" s="171">
        <v>46</v>
      </c>
      <c r="R14" s="161">
        <v>0</v>
      </c>
      <c r="S14" s="179">
        <f t="shared" si="2"/>
        <v>0</v>
      </c>
    </row>
    <row r="15" spans="1:19" s="7" customFormat="1" ht="12.75" customHeight="1">
      <c r="A15" s="155">
        <v>4</v>
      </c>
      <c r="B15" s="156">
        <v>211</v>
      </c>
      <c r="C15" s="86" t="s">
        <v>73</v>
      </c>
      <c r="D15" s="78" t="s">
        <v>102</v>
      </c>
      <c r="E15" s="88"/>
      <c r="F15" s="81"/>
      <c r="G15" s="159"/>
      <c r="H15" s="156"/>
      <c r="I15" s="160">
        <v>1</v>
      </c>
      <c r="J15" s="161">
        <v>1</v>
      </c>
      <c r="K15" s="161">
        <v>0</v>
      </c>
      <c r="L15" s="177">
        <f t="shared" si="0"/>
        <v>0</v>
      </c>
      <c r="M15" s="171"/>
      <c r="N15" s="172"/>
      <c r="O15" s="161"/>
      <c r="P15" s="177" t="str">
        <f t="shared" si="1"/>
        <v> </v>
      </c>
      <c r="Q15" s="171">
        <v>173</v>
      </c>
      <c r="R15" s="161">
        <v>9</v>
      </c>
      <c r="S15" s="179">
        <f t="shared" si="2"/>
        <v>5.2</v>
      </c>
    </row>
    <row r="16" spans="1:19" s="7" customFormat="1" ht="12.75" customHeight="1">
      <c r="A16" s="155">
        <v>4</v>
      </c>
      <c r="B16" s="156">
        <v>212</v>
      </c>
      <c r="C16" s="86" t="s">
        <v>73</v>
      </c>
      <c r="D16" s="78" t="s">
        <v>104</v>
      </c>
      <c r="E16" s="88"/>
      <c r="F16" s="81"/>
      <c r="G16" s="159"/>
      <c r="H16" s="156"/>
      <c r="I16" s="160">
        <v>1</v>
      </c>
      <c r="J16" s="161">
        <v>1</v>
      </c>
      <c r="K16" s="161">
        <v>0</v>
      </c>
      <c r="L16" s="177">
        <f t="shared" si="0"/>
        <v>0</v>
      </c>
      <c r="M16" s="171"/>
      <c r="N16" s="172"/>
      <c r="O16" s="161"/>
      <c r="P16" s="177" t="str">
        <f t="shared" si="1"/>
        <v> </v>
      </c>
      <c r="Q16" s="171">
        <v>302</v>
      </c>
      <c r="R16" s="161">
        <v>5</v>
      </c>
      <c r="S16" s="179">
        <f t="shared" si="2"/>
        <v>1.7</v>
      </c>
    </row>
    <row r="17" spans="1:19" s="7" customFormat="1" ht="12.75" customHeight="1">
      <c r="A17" s="155">
        <v>4</v>
      </c>
      <c r="B17" s="156">
        <v>213</v>
      </c>
      <c r="C17" s="86" t="s">
        <v>73</v>
      </c>
      <c r="D17" s="78" t="s">
        <v>107</v>
      </c>
      <c r="E17" s="88"/>
      <c r="F17" s="81"/>
      <c r="G17" s="159"/>
      <c r="H17" s="156"/>
      <c r="I17" s="160">
        <v>1</v>
      </c>
      <c r="J17" s="161">
        <v>1</v>
      </c>
      <c r="K17" s="161">
        <v>0</v>
      </c>
      <c r="L17" s="177">
        <f t="shared" si="0"/>
        <v>0</v>
      </c>
      <c r="M17" s="171"/>
      <c r="N17" s="172"/>
      <c r="O17" s="161"/>
      <c r="P17" s="177" t="str">
        <f t="shared" si="1"/>
        <v> </v>
      </c>
      <c r="Q17" s="171">
        <v>255</v>
      </c>
      <c r="R17" s="161">
        <v>1</v>
      </c>
      <c r="S17" s="179">
        <f t="shared" si="2"/>
        <v>0.4</v>
      </c>
    </row>
    <row r="18" spans="1:19" s="7" customFormat="1" ht="12.75" customHeight="1">
      <c r="A18" s="155">
        <v>4</v>
      </c>
      <c r="B18" s="156">
        <v>214</v>
      </c>
      <c r="C18" s="86" t="s">
        <v>73</v>
      </c>
      <c r="D18" s="78" t="s">
        <v>110</v>
      </c>
      <c r="E18" s="88"/>
      <c r="F18" s="81"/>
      <c r="G18" s="159"/>
      <c r="H18" s="156"/>
      <c r="I18" s="160">
        <v>1</v>
      </c>
      <c r="J18" s="161">
        <v>1</v>
      </c>
      <c r="K18" s="161">
        <v>0</v>
      </c>
      <c r="L18" s="177">
        <f t="shared" si="0"/>
        <v>0</v>
      </c>
      <c r="M18" s="171"/>
      <c r="N18" s="172"/>
      <c r="O18" s="161"/>
      <c r="P18" s="177" t="str">
        <f t="shared" si="1"/>
        <v> </v>
      </c>
      <c r="Q18" s="171">
        <v>115</v>
      </c>
      <c r="R18" s="161">
        <v>3</v>
      </c>
      <c r="S18" s="179">
        <f t="shared" si="2"/>
        <v>2.6</v>
      </c>
    </row>
    <row r="19" spans="1:19" s="7" customFormat="1" ht="12.75" customHeight="1">
      <c r="A19" s="155">
        <v>4</v>
      </c>
      <c r="B19" s="156">
        <v>215</v>
      </c>
      <c r="C19" s="86" t="s">
        <v>73</v>
      </c>
      <c r="D19" s="78" t="s">
        <v>111</v>
      </c>
      <c r="E19" s="88"/>
      <c r="F19" s="81"/>
      <c r="G19" s="159"/>
      <c r="H19" s="156"/>
      <c r="I19" s="160">
        <v>1</v>
      </c>
      <c r="J19" s="161">
        <v>2</v>
      </c>
      <c r="K19" s="161">
        <v>0</v>
      </c>
      <c r="L19" s="177">
        <f t="shared" si="0"/>
        <v>0</v>
      </c>
      <c r="M19" s="171"/>
      <c r="N19" s="172"/>
      <c r="O19" s="161"/>
      <c r="P19" s="177" t="str">
        <f t="shared" si="1"/>
        <v> </v>
      </c>
      <c r="Q19" s="171">
        <v>357</v>
      </c>
      <c r="R19" s="161">
        <v>4</v>
      </c>
      <c r="S19" s="179">
        <f t="shared" si="2"/>
        <v>1.1</v>
      </c>
    </row>
    <row r="20" spans="1:19" s="7" customFormat="1" ht="12.75" customHeight="1">
      <c r="A20" s="155">
        <v>4</v>
      </c>
      <c r="B20" s="156">
        <v>301</v>
      </c>
      <c r="C20" s="86" t="s">
        <v>73</v>
      </c>
      <c r="D20" s="78" t="s">
        <v>114</v>
      </c>
      <c r="E20" s="88"/>
      <c r="F20" s="81"/>
      <c r="G20" s="159"/>
      <c r="H20" s="156"/>
      <c r="I20" s="160"/>
      <c r="J20" s="161"/>
      <c r="K20" s="161"/>
      <c r="L20" s="177" t="str">
        <f t="shared" si="0"/>
        <v> </v>
      </c>
      <c r="M20" s="171">
        <v>1</v>
      </c>
      <c r="N20" s="172">
        <v>1</v>
      </c>
      <c r="O20" s="161">
        <v>0</v>
      </c>
      <c r="P20" s="177">
        <f t="shared" si="1"/>
        <v>0</v>
      </c>
      <c r="Q20" s="171">
        <v>23</v>
      </c>
      <c r="R20" s="161">
        <v>0</v>
      </c>
      <c r="S20" s="179">
        <f t="shared" si="2"/>
        <v>0</v>
      </c>
    </row>
    <row r="21" spans="1:19" s="7" customFormat="1" ht="12.75" customHeight="1">
      <c r="A21" s="155">
        <v>4</v>
      </c>
      <c r="B21" s="156">
        <v>302</v>
      </c>
      <c r="C21" s="86" t="s">
        <v>73</v>
      </c>
      <c r="D21" s="78" t="s">
        <v>116</v>
      </c>
      <c r="E21" s="88"/>
      <c r="F21" s="81"/>
      <c r="G21" s="159"/>
      <c r="H21" s="156"/>
      <c r="I21" s="160"/>
      <c r="J21" s="161"/>
      <c r="K21" s="161"/>
      <c r="L21" s="177" t="str">
        <f t="shared" si="0"/>
        <v> </v>
      </c>
      <c r="M21" s="171">
        <v>1</v>
      </c>
      <c r="N21" s="172">
        <v>0</v>
      </c>
      <c r="O21" s="161">
        <v>0</v>
      </c>
      <c r="P21" s="177">
        <v>0</v>
      </c>
      <c r="Q21" s="171">
        <v>7</v>
      </c>
      <c r="R21" s="161">
        <v>0</v>
      </c>
      <c r="S21" s="179">
        <f t="shared" si="2"/>
        <v>0</v>
      </c>
    </row>
    <row r="22" spans="1:19" s="7" customFormat="1" ht="12.75" customHeight="1">
      <c r="A22" s="155">
        <v>4</v>
      </c>
      <c r="B22" s="156">
        <v>321</v>
      </c>
      <c r="C22" s="86" t="s">
        <v>73</v>
      </c>
      <c r="D22" s="78" t="s">
        <v>117</v>
      </c>
      <c r="E22" s="88"/>
      <c r="F22" s="81"/>
      <c r="G22" s="159"/>
      <c r="H22" s="156"/>
      <c r="I22" s="160"/>
      <c r="J22" s="161"/>
      <c r="K22" s="161"/>
      <c r="L22" s="177" t="str">
        <f t="shared" si="0"/>
        <v> </v>
      </c>
      <c r="M22" s="171">
        <v>1</v>
      </c>
      <c r="N22" s="172">
        <v>1</v>
      </c>
      <c r="O22" s="161">
        <v>0</v>
      </c>
      <c r="P22" s="177">
        <f t="shared" si="1"/>
        <v>0</v>
      </c>
      <c r="Q22" s="171">
        <v>43</v>
      </c>
      <c r="R22" s="161">
        <v>0</v>
      </c>
      <c r="S22" s="179">
        <f t="shared" si="2"/>
        <v>0</v>
      </c>
    </row>
    <row r="23" spans="1:19" s="7" customFormat="1" ht="12.75" customHeight="1">
      <c r="A23" s="155">
        <v>4</v>
      </c>
      <c r="B23" s="156">
        <v>322</v>
      </c>
      <c r="C23" s="86" t="s">
        <v>73</v>
      </c>
      <c r="D23" s="78" t="s">
        <v>118</v>
      </c>
      <c r="E23" s="88"/>
      <c r="F23" s="81"/>
      <c r="G23" s="159"/>
      <c r="H23" s="156"/>
      <c r="I23" s="160"/>
      <c r="J23" s="161"/>
      <c r="K23" s="161"/>
      <c r="L23" s="177" t="str">
        <f t="shared" si="0"/>
        <v> </v>
      </c>
      <c r="M23" s="171">
        <v>1</v>
      </c>
      <c r="N23" s="172">
        <v>1</v>
      </c>
      <c r="O23" s="161">
        <v>0</v>
      </c>
      <c r="P23" s="177">
        <f t="shared" si="1"/>
        <v>0</v>
      </c>
      <c r="Q23" s="171">
        <v>21</v>
      </c>
      <c r="R23" s="161">
        <v>0</v>
      </c>
      <c r="S23" s="179">
        <f t="shared" si="2"/>
        <v>0</v>
      </c>
    </row>
    <row r="24" spans="1:19" s="7" customFormat="1" ht="12.75" customHeight="1">
      <c r="A24" s="155">
        <v>4</v>
      </c>
      <c r="B24" s="156">
        <v>323</v>
      </c>
      <c r="C24" s="86" t="s">
        <v>73</v>
      </c>
      <c r="D24" s="78" t="s">
        <v>120</v>
      </c>
      <c r="E24" s="88">
        <v>35963</v>
      </c>
      <c r="F24" s="81" t="s">
        <v>162</v>
      </c>
      <c r="G24" s="159">
        <v>2</v>
      </c>
      <c r="H24" s="156">
        <v>1</v>
      </c>
      <c r="I24" s="160"/>
      <c r="J24" s="161"/>
      <c r="K24" s="161"/>
      <c r="L24" s="177" t="str">
        <f t="shared" si="0"/>
        <v> </v>
      </c>
      <c r="M24" s="171">
        <v>1</v>
      </c>
      <c r="N24" s="172">
        <v>1</v>
      </c>
      <c r="O24" s="161">
        <v>0</v>
      </c>
      <c r="P24" s="177">
        <f t="shared" si="1"/>
        <v>0</v>
      </c>
      <c r="Q24" s="171">
        <v>41</v>
      </c>
      <c r="R24" s="161">
        <v>1</v>
      </c>
      <c r="S24" s="179">
        <f t="shared" si="2"/>
        <v>2.4</v>
      </c>
    </row>
    <row r="25" spans="1:19" s="7" customFormat="1" ht="12.75" customHeight="1">
      <c r="A25" s="155">
        <v>4</v>
      </c>
      <c r="B25" s="156">
        <v>324</v>
      </c>
      <c r="C25" s="86" t="s">
        <v>73</v>
      </c>
      <c r="D25" s="78" t="s">
        <v>122</v>
      </c>
      <c r="E25" s="88"/>
      <c r="F25" s="81"/>
      <c r="G25" s="159"/>
      <c r="H25" s="156"/>
      <c r="I25" s="160"/>
      <c r="J25" s="161"/>
      <c r="K25" s="161"/>
      <c r="L25" s="177" t="str">
        <f t="shared" si="0"/>
        <v> </v>
      </c>
      <c r="M25" s="171">
        <v>1</v>
      </c>
      <c r="N25" s="172">
        <v>1</v>
      </c>
      <c r="O25" s="161">
        <v>0</v>
      </c>
      <c r="P25" s="177">
        <f t="shared" si="1"/>
        <v>0</v>
      </c>
      <c r="Q25" s="171">
        <v>22</v>
      </c>
      <c r="R25" s="161">
        <v>0</v>
      </c>
      <c r="S25" s="179">
        <f t="shared" si="2"/>
        <v>0</v>
      </c>
    </row>
    <row r="26" spans="1:19" s="7" customFormat="1" ht="12.75" customHeight="1">
      <c r="A26" s="155">
        <v>4</v>
      </c>
      <c r="B26" s="156">
        <v>341</v>
      </c>
      <c r="C26" s="86" t="s">
        <v>73</v>
      </c>
      <c r="D26" s="78" t="s">
        <v>124</v>
      </c>
      <c r="E26" s="88"/>
      <c r="F26" s="81"/>
      <c r="G26" s="159"/>
      <c r="H26" s="156"/>
      <c r="I26" s="160"/>
      <c r="J26" s="161"/>
      <c r="K26" s="161"/>
      <c r="L26" s="177" t="str">
        <f t="shared" si="0"/>
        <v> </v>
      </c>
      <c r="M26" s="171">
        <v>1</v>
      </c>
      <c r="N26" s="172">
        <v>1</v>
      </c>
      <c r="O26" s="161">
        <v>0</v>
      </c>
      <c r="P26" s="177">
        <f t="shared" si="1"/>
        <v>0</v>
      </c>
      <c r="Q26" s="171">
        <v>98</v>
      </c>
      <c r="R26" s="161">
        <v>0</v>
      </c>
      <c r="S26" s="179">
        <f t="shared" si="2"/>
        <v>0</v>
      </c>
    </row>
    <row r="27" spans="1:19" s="7" customFormat="1" ht="12.75" customHeight="1">
      <c r="A27" s="155">
        <v>4</v>
      </c>
      <c r="B27" s="156">
        <v>361</v>
      </c>
      <c r="C27" s="86" t="s">
        <v>73</v>
      </c>
      <c r="D27" s="78" t="s">
        <v>126</v>
      </c>
      <c r="E27" s="88"/>
      <c r="F27" s="81"/>
      <c r="G27" s="159"/>
      <c r="H27" s="156"/>
      <c r="I27" s="160"/>
      <c r="J27" s="161"/>
      <c r="K27" s="161"/>
      <c r="L27" s="177" t="str">
        <f t="shared" si="0"/>
        <v> </v>
      </c>
      <c r="M27" s="171">
        <v>1</v>
      </c>
      <c r="N27" s="172">
        <v>1</v>
      </c>
      <c r="O27" s="161">
        <v>0</v>
      </c>
      <c r="P27" s="177">
        <f t="shared" si="1"/>
        <v>0</v>
      </c>
      <c r="Q27" s="171">
        <v>75</v>
      </c>
      <c r="R27" s="161">
        <v>0</v>
      </c>
      <c r="S27" s="179">
        <f t="shared" si="2"/>
        <v>0</v>
      </c>
    </row>
    <row r="28" spans="1:19" s="7" customFormat="1" ht="12.75" customHeight="1">
      <c r="A28" s="155">
        <v>4</v>
      </c>
      <c r="B28" s="156">
        <v>362</v>
      </c>
      <c r="C28" s="86" t="s">
        <v>73</v>
      </c>
      <c r="D28" s="78" t="s">
        <v>128</v>
      </c>
      <c r="E28" s="88"/>
      <c r="F28" s="81"/>
      <c r="G28" s="159"/>
      <c r="H28" s="156"/>
      <c r="I28" s="160"/>
      <c r="J28" s="161"/>
      <c r="K28" s="161"/>
      <c r="L28" s="177" t="str">
        <f t="shared" si="0"/>
        <v> </v>
      </c>
      <c r="M28" s="171">
        <v>1</v>
      </c>
      <c r="N28" s="172">
        <v>0</v>
      </c>
      <c r="O28" s="161">
        <v>0</v>
      </c>
      <c r="P28" s="177">
        <v>0</v>
      </c>
      <c r="Q28" s="171">
        <v>22</v>
      </c>
      <c r="R28" s="161">
        <v>1</v>
      </c>
      <c r="S28" s="179">
        <f t="shared" si="2"/>
        <v>4.5</v>
      </c>
    </row>
    <row r="29" spans="1:19" s="7" customFormat="1" ht="12.75" customHeight="1">
      <c r="A29" s="155">
        <v>4</v>
      </c>
      <c r="B29" s="156">
        <v>401</v>
      </c>
      <c r="C29" s="86" t="s">
        <v>73</v>
      </c>
      <c r="D29" s="78" t="s">
        <v>130</v>
      </c>
      <c r="E29" s="88"/>
      <c r="F29" s="81"/>
      <c r="G29" s="159"/>
      <c r="H29" s="156"/>
      <c r="I29" s="160"/>
      <c r="J29" s="161"/>
      <c r="K29" s="161"/>
      <c r="L29" s="177" t="str">
        <f t="shared" si="0"/>
        <v> </v>
      </c>
      <c r="M29" s="171">
        <v>1</v>
      </c>
      <c r="N29" s="172">
        <v>1</v>
      </c>
      <c r="O29" s="161">
        <v>0</v>
      </c>
      <c r="P29" s="177">
        <f t="shared" si="1"/>
        <v>0</v>
      </c>
      <c r="Q29" s="171">
        <v>12</v>
      </c>
      <c r="R29" s="161">
        <v>0</v>
      </c>
      <c r="S29" s="179">
        <f t="shared" si="2"/>
        <v>0</v>
      </c>
    </row>
    <row r="30" spans="1:19" s="7" customFormat="1" ht="12.75" customHeight="1">
      <c r="A30" s="155">
        <v>4</v>
      </c>
      <c r="B30" s="156">
        <v>404</v>
      </c>
      <c r="C30" s="86" t="s">
        <v>73</v>
      </c>
      <c r="D30" s="78" t="s">
        <v>132</v>
      </c>
      <c r="E30" s="88"/>
      <c r="F30" s="81"/>
      <c r="G30" s="159"/>
      <c r="H30" s="156"/>
      <c r="I30" s="160"/>
      <c r="J30" s="161"/>
      <c r="K30" s="161"/>
      <c r="L30" s="177" t="str">
        <f t="shared" si="0"/>
        <v> </v>
      </c>
      <c r="M30" s="171">
        <v>1</v>
      </c>
      <c r="N30" s="172">
        <v>1</v>
      </c>
      <c r="O30" s="161">
        <v>0</v>
      </c>
      <c r="P30" s="177">
        <f t="shared" si="1"/>
        <v>0</v>
      </c>
      <c r="Q30" s="171">
        <v>36</v>
      </c>
      <c r="R30" s="161">
        <v>1</v>
      </c>
      <c r="S30" s="179">
        <f t="shared" si="2"/>
        <v>2.8</v>
      </c>
    </row>
    <row r="31" spans="1:19" s="7" customFormat="1" ht="12.75" customHeight="1">
      <c r="A31" s="155">
        <v>4</v>
      </c>
      <c r="B31" s="156">
        <v>406</v>
      </c>
      <c r="C31" s="86" t="s">
        <v>73</v>
      </c>
      <c r="D31" s="78" t="s">
        <v>135</v>
      </c>
      <c r="E31" s="88"/>
      <c r="F31" s="81"/>
      <c r="G31" s="159"/>
      <c r="H31" s="156"/>
      <c r="I31" s="160"/>
      <c r="J31" s="161"/>
      <c r="K31" s="161"/>
      <c r="L31" s="177" t="str">
        <f t="shared" si="0"/>
        <v> </v>
      </c>
      <c r="M31" s="171">
        <v>1</v>
      </c>
      <c r="N31" s="172">
        <v>1</v>
      </c>
      <c r="O31" s="161">
        <v>0</v>
      </c>
      <c r="P31" s="177">
        <f t="shared" si="1"/>
        <v>0</v>
      </c>
      <c r="Q31" s="171">
        <v>25</v>
      </c>
      <c r="R31" s="161">
        <v>1</v>
      </c>
      <c r="S31" s="179">
        <f t="shared" si="2"/>
        <v>4</v>
      </c>
    </row>
    <row r="32" spans="1:19" s="7" customFormat="1" ht="12.75" customHeight="1">
      <c r="A32" s="155">
        <v>4</v>
      </c>
      <c r="B32" s="156">
        <v>421</v>
      </c>
      <c r="C32" s="86" t="s">
        <v>73</v>
      </c>
      <c r="D32" s="78" t="s">
        <v>138</v>
      </c>
      <c r="E32" s="88"/>
      <c r="F32" s="81"/>
      <c r="G32" s="159"/>
      <c r="H32" s="156"/>
      <c r="I32" s="162"/>
      <c r="J32" s="161"/>
      <c r="K32" s="161"/>
      <c r="L32" s="177" t="str">
        <f t="shared" si="0"/>
        <v> </v>
      </c>
      <c r="M32" s="171">
        <v>1</v>
      </c>
      <c r="N32" s="172">
        <v>1</v>
      </c>
      <c r="O32" s="161">
        <v>0</v>
      </c>
      <c r="P32" s="177">
        <f t="shared" si="1"/>
        <v>0</v>
      </c>
      <c r="Q32" s="171">
        <v>59</v>
      </c>
      <c r="R32" s="161">
        <v>0</v>
      </c>
      <c r="S32" s="179">
        <f t="shared" si="2"/>
        <v>0</v>
      </c>
    </row>
    <row r="33" spans="1:19" s="7" customFormat="1" ht="12.75" customHeight="1">
      <c r="A33" s="155">
        <v>4</v>
      </c>
      <c r="B33" s="156">
        <v>422</v>
      </c>
      <c r="C33" s="86" t="s">
        <v>73</v>
      </c>
      <c r="D33" s="78" t="s">
        <v>141</v>
      </c>
      <c r="E33" s="86"/>
      <c r="F33" s="81"/>
      <c r="G33" s="159"/>
      <c r="H33" s="156"/>
      <c r="I33" s="162"/>
      <c r="J33" s="161"/>
      <c r="K33" s="161"/>
      <c r="L33" s="177" t="str">
        <f t="shared" si="0"/>
        <v> </v>
      </c>
      <c r="M33" s="171">
        <v>1</v>
      </c>
      <c r="N33" s="172">
        <v>0</v>
      </c>
      <c r="O33" s="161">
        <v>0</v>
      </c>
      <c r="P33" s="177">
        <v>0</v>
      </c>
      <c r="Q33" s="171">
        <v>22</v>
      </c>
      <c r="R33" s="161">
        <v>0</v>
      </c>
      <c r="S33" s="179">
        <f t="shared" si="2"/>
        <v>0</v>
      </c>
    </row>
    <row r="34" spans="1:19" s="7" customFormat="1" ht="12.75" customHeight="1">
      <c r="A34" s="155">
        <v>4</v>
      </c>
      <c r="B34" s="156">
        <v>423</v>
      </c>
      <c r="C34" s="86" t="s">
        <v>73</v>
      </c>
      <c r="D34" s="78" t="s">
        <v>142</v>
      </c>
      <c r="E34" s="86"/>
      <c r="F34" s="81"/>
      <c r="G34" s="159"/>
      <c r="H34" s="156"/>
      <c r="I34" s="162"/>
      <c r="J34" s="161"/>
      <c r="K34" s="161"/>
      <c r="L34" s="177" t="str">
        <f t="shared" si="0"/>
        <v> </v>
      </c>
      <c r="M34" s="171">
        <v>1</v>
      </c>
      <c r="N34" s="172">
        <v>0</v>
      </c>
      <c r="O34" s="161">
        <v>0</v>
      </c>
      <c r="P34" s="177">
        <v>0</v>
      </c>
      <c r="Q34" s="171">
        <v>44</v>
      </c>
      <c r="R34" s="161">
        <v>3</v>
      </c>
      <c r="S34" s="179">
        <f t="shared" si="2"/>
        <v>6.8</v>
      </c>
    </row>
    <row r="35" spans="1:19" s="7" customFormat="1" ht="12.75" customHeight="1">
      <c r="A35" s="155">
        <v>4</v>
      </c>
      <c r="B35" s="156">
        <v>424</v>
      </c>
      <c r="C35" s="86" t="s">
        <v>73</v>
      </c>
      <c r="D35" s="78" t="s">
        <v>145</v>
      </c>
      <c r="E35" s="86"/>
      <c r="F35" s="81"/>
      <c r="G35" s="159"/>
      <c r="H35" s="156"/>
      <c r="I35" s="162"/>
      <c r="J35" s="161"/>
      <c r="K35" s="161"/>
      <c r="L35" s="177" t="str">
        <f t="shared" si="0"/>
        <v> </v>
      </c>
      <c r="M35" s="171">
        <v>1</v>
      </c>
      <c r="N35" s="172">
        <v>1</v>
      </c>
      <c r="O35" s="161">
        <v>0</v>
      </c>
      <c r="P35" s="177">
        <f t="shared" si="1"/>
        <v>0</v>
      </c>
      <c r="Q35" s="171">
        <v>13</v>
      </c>
      <c r="R35" s="161">
        <v>0</v>
      </c>
      <c r="S35" s="179">
        <f t="shared" si="2"/>
        <v>0</v>
      </c>
    </row>
    <row r="36" spans="1:19" s="7" customFormat="1" ht="12.75" customHeight="1">
      <c r="A36" s="155">
        <v>4</v>
      </c>
      <c r="B36" s="156">
        <v>444</v>
      </c>
      <c r="C36" s="86" t="s">
        <v>73</v>
      </c>
      <c r="D36" s="78" t="s">
        <v>147</v>
      </c>
      <c r="E36" s="86"/>
      <c r="F36" s="81"/>
      <c r="G36" s="159"/>
      <c r="H36" s="156"/>
      <c r="I36" s="162"/>
      <c r="J36" s="161"/>
      <c r="K36" s="161"/>
      <c r="L36" s="177" t="str">
        <f t="shared" si="0"/>
        <v> </v>
      </c>
      <c r="M36" s="171">
        <v>1</v>
      </c>
      <c r="N36" s="172">
        <v>1</v>
      </c>
      <c r="O36" s="161">
        <v>0</v>
      </c>
      <c r="P36" s="177">
        <f t="shared" si="1"/>
        <v>0</v>
      </c>
      <c r="Q36" s="171">
        <v>25</v>
      </c>
      <c r="R36" s="161">
        <v>0</v>
      </c>
      <c r="S36" s="179">
        <f t="shared" si="2"/>
        <v>0</v>
      </c>
    </row>
    <row r="37" spans="1:19" s="7" customFormat="1" ht="12.75" customHeight="1">
      <c r="A37" s="155">
        <v>4</v>
      </c>
      <c r="B37" s="156">
        <v>445</v>
      </c>
      <c r="C37" s="86" t="s">
        <v>73</v>
      </c>
      <c r="D37" s="78" t="s">
        <v>149</v>
      </c>
      <c r="E37" s="86"/>
      <c r="F37" s="81"/>
      <c r="G37" s="159"/>
      <c r="H37" s="156"/>
      <c r="I37" s="162"/>
      <c r="J37" s="161"/>
      <c r="K37" s="161"/>
      <c r="L37" s="177" t="str">
        <f t="shared" si="0"/>
        <v> </v>
      </c>
      <c r="M37" s="171">
        <v>1</v>
      </c>
      <c r="N37" s="172">
        <v>1</v>
      </c>
      <c r="O37" s="161">
        <v>0</v>
      </c>
      <c r="P37" s="177">
        <f t="shared" si="1"/>
        <v>0</v>
      </c>
      <c r="Q37" s="171">
        <v>79</v>
      </c>
      <c r="R37" s="161">
        <v>0</v>
      </c>
      <c r="S37" s="179">
        <f t="shared" si="2"/>
        <v>0</v>
      </c>
    </row>
    <row r="38" spans="1:19" s="7" customFormat="1" ht="12.75" customHeight="1">
      <c r="A38" s="155">
        <v>4</v>
      </c>
      <c r="B38" s="156">
        <v>501</v>
      </c>
      <c r="C38" s="86" t="s">
        <v>73</v>
      </c>
      <c r="D38" s="78" t="s">
        <v>151</v>
      </c>
      <c r="E38" s="86"/>
      <c r="F38" s="81"/>
      <c r="G38" s="159"/>
      <c r="H38" s="156"/>
      <c r="I38" s="162"/>
      <c r="J38" s="161"/>
      <c r="K38" s="161"/>
      <c r="L38" s="177" t="str">
        <f t="shared" si="0"/>
        <v> </v>
      </c>
      <c r="M38" s="171">
        <v>1</v>
      </c>
      <c r="N38" s="172">
        <v>1</v>
      </c>
      <c r="O38" s="161">
        <v>0</v>
      </c>
      <c r="P38" s="177">
        <f t="shared" si="1"/>
        <v>0</v>
      </c>
      <c r="Q38" s="171">
        <v>19</v>
      </c>
      <c r="R38" s="161">
        <v>2</v>
      </c>
      <c r="S38" s="179">
        <f t="shared" si="2"/>
        <v>10.5</v>
      </c>
    </row>
    <row r="39" spans="1:19" s="7" customFormat="1" ht="12.75" customHeight="1">
      <c r="A39" s="155">
        <v>4</v>
      </c>
      <c r="B39" s="156">
        <v>505</v>
      </c>
      <c r="C39" s="86" t="s">
        <v>73</v>
      </c>
      <c r="D39" s="78" t="s">
        <v>153</v>
      </c>
      <c r="E39" s="86"/>
      <c r="F39" s="81"/>
      <c r="G39" s="159"/>
      <c r="H39" s="156"/>
      <c r="I39" s="162"/>
      <c r="J39" s="161"/>
      <c r="K39" s="161"/>
      <c r="L39" s="177" t="str">
        <f t="shared" si="0"/>
        <v> </v>
      </c>
      <c r="M39" s="171">
        <v>1</v>
      </c>
      <c r="N39" s="172">
        <v>1</v>
      </c>
      <c r="O39" s="161">
        <v>0</v>
      </c>
      <c r="P39" s="177">
        <f t="shared" si="1"/>
        <v>0</v>
      </c>
      <c r="Q39" s="171">
        <v>64</v>
      </c>
      <c r="R39" s="161">
        <v>0</v>
      </c>
      <c r="S39" s="179">
        <f t="shared" si="2"/>
        <v>0</v>
      </c>
    </row>
    <row r="40" spans="1:19" s="7" customFormat="1" ht="12.75" customHeight="1">
      <c r="A40" s="155">
        <v>4</v>
      </c>
      <c r="B40" s="156">
        <v>581</v>
      </c>
      <c r="C40" s="86" t="s">
        <v>73</v>
      </c>
      <c r="D40" s="78" t="s">
        <v>155</v>
      </c>
      <c r="E40" s="86"/>
      <c r="F40" s="81"/>
      <c r="G40" s="159"/>
      <c r="H40" s="156"/>
      <c r="I40" s="162"/>
      <c r="J40" s="161"/>
      <c r="K40" s="161"/>
      <c r="L40" s="177" t="str">
        <f t="shared" si="0"/>
        <v> </v>
      </c>
      <c r="M40" s="171">
        <v>1</v>
      </c>
      <c r="N40" s="172">
        <v>0</v>
      </c>
      <c r="O40" s="161">
        <v>0</v>
      </c>
      <c r="P40" s="177">
        <v>0</v>
      </c>
      <c r="Q40" s="171">
        <v>43</v>
      </c>
      <c r="R40" s="161">
        <v>0</v>
      </c>
      <c r="S40" s="179">
        <f t="shared" si="2"/>
        <v>0</v>
      </c>
    </row>
    <row r="41" spans="1:19" s="7" customFormat="1" ht="12.75" customHeight="1" thickBot="1">
      <c r="A41" s="155">
        <v>4</v>
      </c>
      <c r="B41" s="156">
        <v>606</v>
      </c>
      <c r="C41" s="86" t="s">
        <v>73</v>
      </c>
      <c r="D41" s="78" t="s">
        <v>157</v>
      </c>
      <c r="E41" s="89"/>
      <c r="F41" s="90"/>
      <c r="G41" s="163"/>
      <c r="H41" s="164"/>
      <c r="I41" s="165"/>
      <c r="J41" s="166"/>
      <c r="K41" s="166"/>
      <c r="L41" s="177" t="str">
        <f t="shared" si="0"/>
        <v> </v>
      </c>
      <c r="M41" s="173">
        <v>1</v>
      </c>
      <c r="N41" s="174">
        <v>1</v>
      </c>
      <c r="O41" s="166">
        <v>0</v>
      </c>
      <c r="P41" s="177">
        <f t="shared" si="1"/>
        <v>0</v>
      </c>
      <c r="Q41" s="173">
        <v>74</v>
      </c>
      <c r="R41" s="166">
        <v>0</v>
      </c>
      <c r="S41" s="179">
        <f t="shared" si="2"/>
        <v>0</v>
      </c>
    </row>
    <row r="42" spans="1:19" s="7" customFormat="1" ht="18" customHeight="1" thickBot="1">
      <c r="A42" s="157"/>
      <c r="B42" s="158"/>
      <c r="C42" s="304" t="s">
        <v>5</v>
      </c>
      <c r="D42" s="305"/>
      <c r="E42" s="93"/>
      <c r="F42" s="94">
        <f>COUNTA(F7:F41)</f>
        <v>2</v>
      </c>
      <c r="G42" s="167"/>
      <c r="H42" s="168">
        <f>SUM(H7:H41)</f>
        <v>2</v>
      </c>
      <c r="I42" s="169">
        <f>COUNTA(I7:I41)</f>
        <v>13</v>
      </c>
      <c r="J42" s="170">
        <f>SUM(J7:J41)</f>
        <v>15</v>
      </c>
      <c r="K42" s="170">
        <f>SUM(K7:K41)</f>
        <v>0</v>
      </c>
      <c r="L42" s="178">
        <f>IF(J42=""," ",ROUND(K42/J42*100,1))</f>
        <v>0</v>
      </c>
      <c r="M42" s="175">
        <f>COUNTA(M7:M41)</f>
        <v>22</v>
      </c>
      <c r="N42" s="170">
        <f>SUM(N7:N41)</f>
        <v>17</v>
      </c>
      <c r="O42" s="170">
        <f>SUM(O7:O41)</f>
        <v>0</v>
      </c>
      <c r="P42" s="178">
        <f>IF(N42=""," ",ROUND(O42/N42*100,1))</f>
        <v>0</v>
      </c>
      <c r="Q42" s="176">
        <f>SUM(Q7:Q41)</f>
        <v>4710</v>
      </c>
      <c r="R42" s="170">
        <f>SUM(R7:R41)</f>
        <v>164</v>
      </c>
      <c r="S42" s="180">
        <f>IF(Q42=""," ",ROUND(R42/Q42*100,1))</f>
        <v>3.5</v>
      </c>
    </row>
  </sheetData>
  <sheetProtection/>
  <mergeCells count="20">
    <mergeCell ref="I4:S4"/>
    <mergeCell ref="H5:H6"/>
    <mergeCell ref="P5:P6"/>
    <mergeCell ref="Q5:Q6"/>
    <mergeCell ref="C42:D42"/>
    <mergeCell ref="E5:E6"/>
    <mergeCell ref="G5:G6"/>
    <mergeCell ref="F5:F6"/>
    <mergeCell ref="M5:M6"/>
    <mergeCell ref="L5:L6"/>
    <mergeCell ref="A4:A6"/>
    <mergeCell ref="B4:B6"/>
    <mergeCell ref="C4:C6"/>
    <mergeCell ref="D4:D6"/>
    <mergeCell ref="Q2:S2"/>
    <mergeCell ref="S5:S6"/>
    <mergeCell ref="I5:I6"/>
    <mergeCell ref="J5:J6"/>
    <mergeCell ref="N5:N6"/>
    <mergeCell ref="E4:H4"/>
  </mergeCells>
  <printOptions horizontalCentered="1"/>
  <pageMargins left="0.3937007874015748" right="0.3937007874015748" top="0.5905511811023623" bottom="0.5905511811023623" header="0.5118110236220472" footer="0.31496062992125984"/>
  <pageSetup errors="blank" firstPageNumber="40" useFirstPageNumber="1" fitToHeight="0" horizontalDpi="600" verticalDpi="600" orientation="landscape" paperSize="9" scale="85" r:id="rId1"/>
  <ignoredErrors>
    <ignoredError sqref="L42 S42" evalError="1"/>
    <ignoredError sqref="P42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view="pageBreakPreview" zoomScale="102" zoomScaleSheetLayoutView="102" zoomScalePageLayoutView="0" workbookViewId="0" topLeftCell="A1">
      <selection activeCell="A26" sqref="A26:IV26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2" customWidth="1"/>
    <col min="6" max="6" width="10.75390625" style="6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3.5" thickBot="1">
      <c r="A1" s="21" t="s">
        <v>36</v>
      </c>
      <c r="B1" s="21"/>
    </row>
    <row r="2" spans="1:27" ht="21" customHeight="1" thickBot="1">
      <c r="A2" s="4" t="s">
        <v>16</v>
      </c>
      <c r="B2" s="3"/>
      <c r="X2" s="241" t="s">
        <v>73</v>
      </c>
      <c r="Y2" s="276"/>
      <c r="Z2" s="276"/>
      <c r="AA2" s="242"/>
    </row>
    <row r="3" ht="16.5" customHeight="1" thickBot="1">
      <c r="A3" s="22"/>
    </row>
    <row r="4" spans="1:27" s="6" customFormat="1" ht="18.75" customHeight="1" thickBot="1">
      <c r="A4" s="116"/>
      <c r="B4" s="116"/>
      <c r="C4" s="116"/>
      <c r="D4" s="116"/>
      <c r="E4" s="357" t="s">
        <v>68</v>
      </c>
      <c r="F4" s="357"/>
      <c r="G4" s="357"/>
      <c r="H4" s="92">
        <v>1</v>
      </c>
      <c r="I4" s="358">
        <v>40269</v>
      </c>
      <c r="J4" s="359"/>
      <c r="K4" s="359"/>
      <c r="L4" s="92">
        <v>2</v>
      </c>
      <c r="M4" s="358">
        <v>40299</v>
      </c>
      <c r="N4" s="359"/>
      <c r="O4" s="359"/>
      <c r="P4" s="92">
        <v>3</v>
      </c>
      <c r="Q4" s="358" t="s">
        <v>66</v>
      </c>
      <c r="R4" s="359"/>
      <c r="S4" s="359"/>
      <c r="T4" s="359"/>
      <c r="U4" s="117"/>
      <c r="V4" s="117"/>
      <c r="W4" s="117"/>
      <c r="X4" s="117"/>
      <c r="Y4" s="117"/>
      <c r="Z4" s="95"/>
      <c r="AA4" s="117"/>
    </row>
    <row r="5" spans="1:27" ht="9.75" customHeight="1" thickBot="1">
      <c r="A5" s="118"/>
      <c r="B5" s="119"/>
      <c r="C5" s="119"/>
      <c r="D5" s="119"/>
      <c r="E5" s="119"/>
      <c r="F5" s="120"/>
      <c r="G5" s="121"/>
      <c r="H5" s="119"/>
      <c r="I5" s="122"/>
      <c r="J5" s="123"/>
      <c r="K5" s="123"/>
      <c r="L5" s="121"/>
      <c r="M5" s="121"/>
      <c r="N5" s="121"/>
      <c r="O5" s="119"/>
      <c r="P5" s="119"/>
      <c r="Q5" s="121"/>
      <c r="R5" s="121"/>
      <c r="S5" s="124"/>
      <c r="T5" s="123"/>
      <c r="U5" s="123"/>
      <c r="V5" s="119"/>
      <c r="W5" s="119"/>
      <c r="X5" s="123"/>
      <c r="Y5" s="123"/>
      <c r="Z5" s="123"/>
      <c r="AA5" s="118"/>
    </row>
    <row r="6" spans="1:27" s="7" customFormat="1" ht="16.5" customHeight="1" thickBot="1">
      <c r="A6" s="117"/>
      <c r="B6" s="125"/>
      <c r="C6" s="125"/>
      <c r="D6" s="125"/>
      <c r="E6" s="304" t="s">
        <v>21</v>
      </c>
      <c r="F6" s="316"/>
      <c r="G6" s="317"/>
      <c r="H6" s="126">
        <v>1</v>
      </c>
      <c r="I6" s="127"/>
      <c r="J6" s="127"/>
      <c r="K6" s="127"/>
      <c r="L6" s="313" t="s">
        <v>21</v>
      </c>
      <c r="M6" s="314"/>
      <c r="N6" s="315"/>
      <c r="O6" s="126">
        <v>1</v>
      </c>
      <c r="P6" s="125"/>
      <c r="Q6" s="313" t="s">
        <v>21</v>
      </c>
      <c r="R6" s="314"/>
      <c r="S6" s="315"/>
      <c r="T6" s="126">
        <v>1</v>
      </c>
      <c r="U6" s="123"/>
      <c r="V6" s="304" t="s">
        <v>21</v>
      </c>
      <c r="W6" s="316"/>
      <c r="X6" s="317"/>
      <c r="Y6" s="126">
        <v>1</v>
      </c>
      <c r="Z6" s="123"/>
      <c r="AA6" s="117"/>
    </row>
    <row r="7" spans="1:27" ht="27.75" customHeight="1">
      <c r="A7" s="348" t="s">
        <v>27</v>
      </c>
      <c r="B7" s="354" t="s">
        <v>212</v>
      </c>
      <c r="C7" s="348" t="s">
        <v>0</v>
      </c>
      <c r="D7" s="351" t="s">
        <v>18</v>
      </c>
      <c r="E7" s="318" t="s">
        <v>39</v>
      </c>
      <c r="F7" s="319"/>
      <c r="G7" s="319"/>
      <c r="H7" s="319"/>
      <c r="I7" s="319"/>
      <c r="J7" s="319"/>
      <c r="K7" s="320"/>
      <c r="L7" s="318" t="s">
        <v>47</v>
      </c>
      <c r="M7" s="319"/>
      <c r="N7" s="319"/>
      <c r="O7" s="319"/>
      <c r="P7" s="320"/>
      <c r="Q7" s="318" t="s">
        <v>48</v>
      </c>
      <c r="R7" s="319"/>
      <c r="S7" s="319"/>
      <c r="T7" s="319"/>
      <c r="U7" s="320"/>
      <c r="V7" s="321" t="s">
        <v>46</v>
      </c>
      <c r="W7" s="322"/>
      <c r="X7" s="322"/>
      <c r="Y7" s="322"/>
      <c r="Z7" s="322"/>
      <c r="AA7" s="323"/>
    </row>
    <row r="8" spans="1:27" ht="13.5" customHeight="1">
      <c r="A8" s="349"/>
      <c r="B8" s="355"/>
      <c r="C8" s="349"/>
      <c r="D8" s="352"/>
      <c r="E8" s="361" t="s">
        <v>40</v>
      </c>
      <c r="F8" s="345" t="s">
        <v>41</v>
      </c>
      <c r="G8" s="324" t="s">
        <v>2</v>
      </c>
      <c r="H8" s="96"/>
      <c r="I8" s="327" t="s">
        <v>1</v>
      </c>
      <c r="J8" s="96"/>
      <c r="K8" s="330" t="s">
        <v>49</v>
      </c>
      <c r="L8" s="324" t="s">
        <v>2</v>
      </c>
      <c r="M8" s="96"/>
      <c r="N8" s="327" t="s">
        <v>1</v>
      </c>
      <c r="O8" s="96"/>
      <c r="P8" s="330" t="s">
        <v>49</v>
      </c>
      <c r="Q8" s="324" t="s">
        <v>72</v>
      </c>
      <c r="R8" s="96"/>
      <c r="S8" s="327" t="s">
        <v>1</v>
      </c>
      <c r="T8" s="96"/>
      <c r="U8" s="330" t="s">
        <v>49</v>
      </c>
      <c r="V8" s="342" t="s">
        <v>10</v>
      </c>
      <c r="W8" s="96"/>
      <c r="X8" s="339" t="s">
        <v>42</v>
      </c>
      <c r="Y8" s="334" t="s">
        <v>11</v>
      </c>
      <c r="Z8" s="335"/>
      <c r="AA8" s="336"/>
    </row>
    <row r="9" spans="1:27" ht="13.5" customHeight="1">
      <c r="A9" s="349"/>
      <c r="B9" s="355"/>
      <c r="C9" s="349"/>
      <c r="D9" s="352"/>
      <c r="E9" s="362"/>
      <c r="F9" s="346"/>
      <c r="G9" s="325"/>
      <c r="H9" s="97" t="s">
        <v>213</v>
      </c>
      <c r="I9" s="328"/>
      <c r="J9" s="97" t="s">
        <v>213</v>
      </c>
      <c r="K9" s="337"/>
      <c r="L9" s="325"/>
      <c r="M9" s="97" t="s">
        <v>213</v>
      </c>
      <c r="N9" s="328"/>
      <c r="O9" s="97" t="s">
        <v>213</v>
      </c>
      <c r="P9" s="337"/>
      <c r="Q9" s="325"/>
      <c r="R9" s="97" t="s">
        <v>213</v>
      </c>
      <c r="S9" s="328"/>
      <c r="T9" s="97" t="s">
        <v>213</v>
      </c>
      <c r="U9" s="337"/>
      <c r="V9" s="343"/>
      <c r="W9" s="97" t="s">
        <v>213</v>
      </c>
      <c r="X9" s="340"/>
      <c r="Y9" s="332" t="s">
        <v>43</v>
      </c>
      <c r="Z9" s="98"/>
      <c r="AA9" s="330" t="s">
        <v>42</v>
      </c>
    </row>
    <row r="10" spans="1:27" ht="54" customHeight="1">
      <c r="A10" s="350"/>
      <c r="B10" s="356"/>
      <c r="C10" s="350"/>
      <c r="D10" s="353"/>
      <c r="E10" s="363"/>
      <c r="F10" s="347"/>
      <c r="G10" s="326"/>
      <c r="H10" s="99" t="s">
        <v>44</v>
      </c>
      <c r="I10" s="329"/>
      <c r="J10" s="99" t="s">
        <v>71</v>
      </c>
      <c r="K10" s="338"/>
      <c r="L10" s="326"/>
      <c r="M10" s="99" t="s">
        <v>44</v>
      </c>
      <c r="N10" s="329"/>
      <c r="O10" s="99" t="s">
        <v>71</v>
      </c>
      <c r="P10" s="338"/>
      <c r="Q10" s="326"/>
      <c r="R10" s="99" t="s">
        <v>44</v>
      </c>
      <c r="S10" s="329"/>
      <c r="T10" s="99" t="s">
        <v>71</v>
      </c>
      <c r="U10" s="338"/>
      <c r="V10" s="344"/>
      <c r="W10" s="99" t="s">
        <v>45</v>
      </c>
      <c r="X10" s="341"/>
      <c r="Y10" s="333"/>
      <c r="Z10" s="100" t="s">
        <v>178</v>
      </c>
      <c r="AA10" s="331"/>
    </row>
    <row r="11" spans="1:34" s="7" customFormat="1" ht="15" customHeight="1">
      <c r="A11" s="86">
        <v>4</v>
      </c>
      <c r="B11" s="54">
        <v>100</v>
      </c>
      <c r="C11" s="86" t="s">
        <v>73</v>
      </c>
      <c r="D11" s="87" t="s">
        <v>74</v>
      </c>
      <c r="E11" s="154">
        <v>35</v>
      </c>
      <c r="F11" s="58" t="s">
        <v>214</v>
      </c>
      <c r="G11" s="172">
        <v>125</v>
      </c>
      <c r="H11" s="172">
        <v>116</v>
      </c>
      <c r="I11" s="172">
        <v>1885</v>
      </c>
      <c r="J11" s="172">
        <v>561</v>
      </c>
      <c r="K11" s="179">
        <f>IF(G11=""," ",ROUND(J11/I11*100,1))</f>
        <v>29.8</v>
      </c>
      <c r="L11" s="194">
        <v>60</v>
      </c>
      <c r="M11" s="172">
        <v>56</v>
      </c>
      <c r="N11" s="172">
        <v>1226</v>
      </c>
      <c r="O11" s="172">
        <v>319</v>
      </c>
      <c r="P11" s="179">
        <f>IF(L11=""," ",ROUND(O11/N11*100,1))</f>
        <v>26</v>
      </c>
      <c r="Q11" s="194">
        <v>6</v>
      </c>
      <c r="R11" s="172">
        <v>3</v>
      </c>
      <c r="S11" s="172">
        <v>60</v>
      </c>
      <c r="T11" s="172">
        <v>5</v>
      </c>
      <c r="U11" s="179">
        <f>IF(Q11=""," ",ROUND(T11/S11*100,1))</f>
        <v>8.3</v>
      </c>
      <c r="V11" s="162">
        <v>969</v>
      </c>
      <c r="W11" s="172">
        <v>80</v>
      </c>
      <c r="X11" s="214">
        <f>IF(V11=""," ",ROUND(W11/V11*100,1))</f>
        <v>8.3</v>
      </c>
      <c r="Y11" s="172">
        <v>534</v>
      </c>
      <c r="Z11" s="172">
        <v>60</v>
      </c>
      <c r="AA11" s="179">
        <f>IF(Y11=""," ",ROUND(Z11/Y11*100,1))</f>
        <v>11.2</v>
      </c>
      <c r="AC11" s="79"/>
      <c r="AD11" s="80"/>
      <c r="AE11" s="79"/>
      <c r="AF11" s="79"/>
      <c r="AG11" s="80"/>
      <c r="AH11" s="79"/>
    </row>
    <row r="12" spans="1:34" s="7" customFormat="1" ht="15" customHeight="1">
      <c r="A12" s="86">
        <v>4</v>
      </c>
      <c r="B12" s="54">
        <v>202</v>
      </c>
      <c r="C12" s="86" t="s">
        <v>73</v>
      </c>
      <c r="D12" s="87" t="s">
        <v>78</v>
      </c>
      <c r="E12" s="154">
        <v>35</v>
      </c>
      <c r="F12" s="58" t="s">
        <v>215</v>
      </c>
      <c r="G12" s="172">
        <v>66</v>
      </c>
      <c r="H12" s="172">
        <v>54</v>
      </c>
      <c r="I12" s="172">
        <v>841</v>
      </c>
      <c r="J12" s="172">
        <v>209</v>
      </c>
      <c r="K12" s="179">
        <f aca="true" t="shared" si="0" ref="K12:K45">IF(G12=""," ",ROUND(J12/I12*100,1))</f>
        <v>24.9</v>
      </c>
      <c r="L12" s="194">
        <v>34</v>
      </c>
      <c r="M12" s="172">
        <v>29</v>
      </c>
      <c r="N12" s="172">
        <v>507</v>
      </c>
      <c r="O12" s="172">
        <v>146</v>
      </c>
      <c r="P12" s="179">
        <f>IF(L12=""," ",ROUND(O12/N12*100,1))</f>
        <v>28.8</v>
      </c>
      <c r="Q12" s="194">
        <v>6</v>
      </c>
      <c r="R12" s="172">
        <v>2</v>
      </c>
      <c r="S12" s="172">
        <v>66</v>
      </c>
      <c r="T12" s="172">
        <v>3</v>
      </c>
      <c r="U12" s="179">
        <f>IF(Q12=""," ",ROUND(T12/S12*100,1))</f>
        <v>4.5</v>
      </c>
      <c r="V12" s="162">
        <v>165</v>
      </c>
      <c r="W12" s="172">
        <v>9</v>
      </c>
      <c r="X12" s="214">
        <f>IF(V12=""," ",ROUND(W12/V12*100,1))</f>
        <v>5.5</v>
      </c>
      <c r="Y12" s="172">
        <v>148</v>
      </c>
      <c r="Z12" s="172">
        <v>5</v>
      </c>
      <c r="AA12" s="179">
        <f>IF(Y12=""," ",ROUND(Z12/Y12*100,1))</f>
        <v>3.4</v>
      </c>
      <c r="AC12" s="79"/>
      <c r="AD12" s="80"/>
      <c r="AE12" s="79"/>
      <c r="AF12" s="79"/>
      <c r="AG12" s="80"/>
      <c r="AH12" s="79"/>
    </row>
    <row r="13" spans="1:34" s="7" customFormat="1" ht="15" customHeight="1">
      <c r="A13" s="86">
        <v>4</v>
      </c>
      <c r="B13" s="54">
        <v>203</v>
      </c>
      <c r="C13" s="86" t="s">
        <v>73</v>
      </c>
      <c r="D13" s="78" t="s">
        <v>82</v>
      </c>
      <c r="E13" s="154">
        <v>40</v>
      </c>
      <c r="F13" s="58" t="s">
        <v>216</v>
      </c>
      <c r="G13" s="172">
        <v>32</v>
      </c>
      <c r="H13" s="172">
        <v>27</v>
      </c>
      <c r="I13" s="172">
        <v>272</v>
      </c>
      <c r="J13" s="172">
        <v>92</v>
      </c>
      <c r="K13" s="179">
        <f t="shared" si="0"/>
        <v>33.8</v>
      </c>
      <c r="L13" s="194">
        <v>22</v>
      </c>
      <c r="M13" s="172">
        <v>20</v>
      </c>
      <c r="N13" s="172">
        <v>206</v>
      </c>
      <c r="O13" s="172">
        <v>71</v>
      </c>
      <c r="P13" s="179">
        <f aca="true" t="shared" si="1" ref="P13:P44">IF(L13=""," ",ROUND(O13/N13*100,1))</f>
        <v>34.5</v>
      </c>
      <c r="Q13" s="194">
        <v>6</v>
      </c>
      <c r="R13" s="172">
        <v>3</v>
      </c>
      <c r="S13" s="172">
        <v>30</v>
      </c>
      <c r="T13" s="172">
        <v>6</v>
      </c>
      <c r="U13" s="179">
        <f aca="true" t="shared" si="2" ref="U13:U43">IF(Q13=""," ",ROUND(T13/S13*100,1))</f>
        <v>20</v>
      </c>
      <c r="V13" s="162">
        <v>71</v>
      </c>
      <c r="W13" s="172">
        <v>10</v>
      </c>
      <c r="X13" s="214">
        <f aca="true" t="shared" si="3" ref="X13:X44">IF(V13=""," ",ROUND(W13/V13*100,1))</f>
        <v>14.1</v>
      </c>
      <c r="Y13" s="172">
        <v>46</v>
      </c>
      <c r="Z13" s="172">
        <v>3</v>
      </c>
      <c r="AA13" s="179">
        <f aca="true" t="shared" si="4" ref="AA13:AA45">IF(Y13=""," ",ROUND(Z13/Y13*100,1))</f>
        <v>6.5</v>
      </c>
      <c r="AC13" s="79"/>
      <c r="AD13" s="80"/>
      <c r="AE13" s="79"/>
      <c r="AF13" s="79"/>
      <c r="AG13" s="80"/>
      <c r="AH13" s="79"/>
    </row>
    <row r="14" spans="1:34" s="7" customFormat="1" ht="15" customHeight="1">
      <c r="A14" s="86">
        <v>4</v>
      </c>
      <c r="B14" s="54">
        <v>205</v>
      </c>
      <c r="C14" s="86" t="s">
        <v>73</v>
      </c>
      <c r="D14" s="78" t="s">
        <v>86</v>
      </c>
      <c r="E14" s="154">
        <v>35</v>
      </c>
      <c r="F14" s="58" t="s">
        <v>217</v>
      </c>
      <c r="G14" s="172">
        <v>30</v>
      </c>
      <c r="H14" s="172">
        <v>22</v>
      </c>
      <c r="I14" s="172">
        <v>512</v>
      </c>
      <c r="J14" s="172">
        <v>106</v>
      </c>
      <c r="K14" s="179">
        <f t="shared" si="0"/>
        <v>20.7</v>
      </c>
      <c r="L14" s="194">
        <v>30</v>
      </c>
      <c r="M14" s="172">
        <v>22</v>
      </c>
      <c r="N14" s="172">
        <v>512</v>
      </c>
      <c r="O14" s="172">
        <v>106</v>
      </c>
      <c r="P14" s="179">
        <f t="shared" si="1"/>
        <v>20.7</v>
      </c>
      <c r="Q14" s="194">
        <v>5</v>
      </c>
      <c r="R14" s="172">
        <v>2</v>
      </c>
      <c r="S14" s="172">
        <v>48</v>
      </c>
      <c r="T14" s="172">
        <v>3</v>
      </c>
      <c r="U14" s="179">
        <f t="shared" si="2"/>
        <v>6.3</v>
      </c>
      <c r="V14" s="162">
        <v>128</v>
      </c>
      <c r="W14" s="172">
        <v>37</v>
      </c>
      <c r="X14" s="214">
        <f t="shared" si="3"/>
        <v>28.9</v>
      </c>
      <c r="Y14" s="172">
        <v>97</v>
      </c>
      <c r="Z14" s="172">
        <v>18</v>
      </c>
      <c r="AA14" s="179">
        <f t="shared" si="4"/>
        <v>18.6</v>
      </c>
      <c r="AC14" s="79"/>
      <c r="AD14" s="80"/>
      <c r="AE14" s="79"/>
      <c r="AF14" s="79"/>
      <c r="AG14" s="80"/>
      <c r="AH14" s="79"/>
    </row>
    <row r="15" spans="1:34" s="7" customFormat="1" ht="15" customHeight="1">
      <c r="A15" s="86">
        <v>4</v>
      </c>
      <c r="B15" s="54">
        <v>206</v>
      </c>
      <c r="C15" s="86" t="s">
        <v>73</v>
      </c>
      <c r="D15" s="78" t="s">
        <v>90</v>
      </c>
      <c r="E15" s="154">
        <v>40</v>
      </c>
      <c r="F15" s="58" t="s">
        <v>218</v>
      </c>
      <c r="G15" s="172">
        <v>45</v>
      </c>
      <c r="H15" s="188">
        <v>34</v>
      </c>
      <c r="I15" s="172">
        <v>364</v>
      </c>
      <c r="J15" s="172">
        <v>118</v>
      </c>
      <c r="K15" s="179">
        <f t="shared" si="0"/>
        <v>32.4</v>
      </c>
      <c r="L15" s="194">
        <v>21</v>
      </c>
      <c r="M15" s="172">
        <v>19</v>
      </c>
      <c r="N15" s="172">
        <v>181</v>
      </c>
      <c r="O15" s="172">
        <v>62</v>
      </c>
      <c r="P15" s="179">
        <f t="shared" si="1"/>
        <v>34.3</v>
      </c>
      <c r="Q15" s="194">
        <v>5</v>
      </c>
      <c r="R15" s="172">
        <v>3</v>
      </c>
      <c r="S15" s="172">
        <v>31</v>
      </c>
      <c r="T15" s="172">
        <v>5</v>
      </c>
      <c r="U15" s="179">
        <f t="shared" si="2"/>
        <v>16.1</v>
      </c>
      <c r="V15" s="162">
        <v>24</v>
      </c>
      <c r="W15" s="172">
        <v>1</v>
      </c>
      <c r="X15" s="214">
        <f t="shared" si="3"/>
        <v>4.2</v>
      </c>
      <c r="Y15" s="172">
        <v>24</v>
      </c>
      <c r="Z15" s="172">
        <v>1</v>
      </c>
      <c r="AA15" s="179">
        <f t="shared" si="4"/>
        <v>4.2</v>
      </c>
      <c r="AC15" s="79"/>
      <c r="AD15" s="80"/>
      <c r="AE15" s="79"/>
      <c r="AF15" s="79"/>
      <c r="AG15" s="80"/>
      <c r="AH15" s="79"/>
    </row>
    <row r="16" spans="1:34" s="7" customFormat="1" ht="15" customHeight="1">
      <c r="A16" s="86">
        <v>4</v>
      </c>
      <c r="B16" s="54">
        <v>207</v>
      </c>
      <c r="C16" s="86" t="s">
        <v>73</v>
      </c>
      <c r="D16" s="78" t="s">
        <v>94</v>
      </c>
      <c r="E16" s="154">
        <v>30</v>
      </c>
      <c r="F16" s="58" t="s">
        <v>219</v>
      </c>
      <c r="G16" s="172">
        <v>34</v>
      </c>
      <c r="H16" s="172">
        <v>26</v>
      </c>
      <c r="I16" s="172">
        <v>470</v>
      </c>
      <c r="J16" s="172">
        <v>129</v>
      </c>
      <c r="K16" s="179">
        <f t="shared" si="0"/>
        <v>27.4</v>
      </c>
      <c r="L16" s="194">
        <v>29</v>
      </c>
      <c r="M16" s="172">
        <v>24</v>
      </c>
      <c r="N16" s="172">
        <v>432</v>
      </c>
      <c r="O16" s="172">
        <v>124</v>
      </c>
      <c r="P16" s="179">
        <f t="shared" si="1"/>
        <v>28.7</v>
      </c>
      <c r="Q16" s="194">
        <v>5</v>
      </c>
      <c r="R16" s="172">
        <v>2</v>
      </c>
      <c r="S16" s="172">
        <v>38</v>
      </c>
      <c r="T16" s="172">
        <v>5</v>
      </c>
      <c r="U16" s="179">
        <f t="shared" si="2"/>
        <v>13.2</v>
      </c>
      <c r="V16" s="162">
        <v>45</v>
      </c>
      <c r="W16" s="172">
        <v>1</v>
      </c>
      <c r="X16" s="177">
        <f t="shared" si="3"/>
        <v>2.2</v>
      </c>
      <c r="Y16" s="172">
        <v>37</v>
      </c>
      <c r="Z16" s="172">
        <v>1</v>
      </c>
      <c r="AA16" s="179">
        <f t="shared" si="4"/>
        <v>2.7</v>
      </c>
      <c r="AC16" s="79"/>
      <c r="AD16" s="80"/>
      <c r="AE16" s="79"/>
      <c r="AF16" s="79"/>
      <c r="AG16" s="80"/>
      <c r="AH16" s="79"/>
    </row>
    <row r="17" spans="1:34" s="7" customFormat="1" ht="15" customHeight="1">
      <c r="A17" s="86">
        <v>4</v>
      </c>
      <c r="B17" s="54">
        <v>208</v>
      </c>
      <c r="C17" s="86" t="s">
        <v>73</v>
      </c>
      <c r="D17" s="78" t="s">
        <v>97</v>
      </c>
      <c r="E17" s="154"/>
      <c r="F17" s="58"/>
      <c r="G17" s="172"/>
      <c r="H17" s="172"/>
      <c r="I17" s="172"/>
      <c r="J17" s="172"/>
      <c r="K17" s="179" t="str">
        <f t="shared" si="0"/>
        <v> </v>
      </c>
      <c r="L17" s="194">
        <v>15</v>
      </c>
      <c r="M17" s="172">
        <v>13</v>
      </c>
      <c r="N17" s="172">
        <v>163</v>
      </c>
      <c r="O17" s="172">
        <v>43</v>
      </c>
      <c r="P17" s="179">
        <f t="shared" si="1"/>
        <v>26.4</v>
      </c>
      <c r="Q17" s="194">
        <v>5</v>
      </c>
      <c r="R17" s="172">
        <v>1</v>
      </c>
      <c r="S17" s="172">
        <v>34</v>
      </c>
      <c r="T17" s="172">
        <v>2</v>
      </c>
      <c r="U17" s="179">
        <f t="shared" si="2"/>
        <v>5.9</v>
      </c>
      <c r="V17" s="162">
        <v>39</v>
      </c>
      <c r="W17" s="172">
        <v>3</v>
      </c>
      <c r="X17" s="214">
        <f t="shared" si="3"/>
        <v>7.7</v>
      </c>
      <c r="Y17" s="172">
        <v>30</v>
      </c>
      <c r="Z17" s="172">
        <v>0</v>
      </c>
      <c r="AA17" s="179">
        <f t="shared" si="4"/>
        <v>0</v>
      </c>
      <c r="AC17" s="79"/>
      <c r="AD17" s="80"/>
      <c r="AE17" s="79"/>
      <c r="AF17" s="79"/>
      <c r="AG17" s="80"/>
      <c r="AH17" s="79"/>
    </row>
    <row r="18" spans="1:34" s="7" customFormat="1" ht="15" customHeight="1">
      <c r="A18" s="86">
        <v>4</v>
      </c>
      <c r="B18" s="54">
        <v>209</v>
      </c>
      <c r="C18" s="86" t="s">
        <v>73</v>
      </c>
      <c r="D18" s="78" t="s">
        <v>100</v>
      </c>
      <c r="E18" s="154">
        <v>30</v>
      </c>
      <c r="F18" s="58" t="s">
        <v>220</v>
      </c>
      <c r="G18" s="172">
        <v>22</v>
      </c>
      <c r="H18" s="172">
        <v>18</v>
      </c>
      <c r="I18" s="172">
        <v>200</v>
      </c>
      <c r="J18" s="172">
        <v>47</v>
      </c>
      <c r="K18" s="179">
        <f t="shared" si="0"/>
        <v>23.5</v>
      </c>
      <c r="L18" s="194">
        <v>18</v>
      </c>
      <c r="M18" s="172">
        <v>14</v>
      </c>
      <c r="N18" s="172">
        <v>213</v>
      </c>
      <c r="O18" s="172">
        <v>44</v>
      </c>
      <c r="P18" s="179">
        <f t="shared" si="1"/>
        <v>20.7</v>
      </c>
      <c r="Q18" s="194">
        <v>5</v>
      </c>
      <c r="R18" s="172">
        <v>2</v>
      </c>
      <c r="S18" s="172">
        <v>28</v>
      </c>
      <c r="T18" s="172">
        <v>4</v>
      </c>
      <c r="U18" s="179">
        <f t="shared" si="2"/>
        <v>14.3</v>
      </c>
      <c r="V18" s="162">
        <v>65</v>
      </c>
      <c r="W18" s="172">
        <v>8</v>
      </c>
      <c r="X18" s="214">
        <f t="shared" si="3"/>
        <v>12.3</v>
      </c>
      <c r="Y18" s="172">
        <v>59</v>
      </c>
      <c r="Z18" s="172">
        <v>2</v>
      </c>
      <c r="AA18" s="179">
        <f t="shared" si="4"/>
        <v>3.4</v>
      </c>
      <c r="AC18" s="79"/>
      <c r="AD18" s="80"/>
      <c r="AE18" s="79"/>
      <c r="AF18" s="79"/>
      <c r="AG18" s="80"/>
      <c r="AH18" s="79"/>
    </row>
    <row r="19" spans="1:34" s="7" customFormat="1" ht="15" customHeight="1">
      <c r="A19" s="86">
        <v>4</v>
      </c>
      <c r="B19" s="54">
        <v>211</v>
      </c>
      <c r="C19" s="86" t="s">
        <v>73</v>
      </c>
      <c r="D19" s="78" t="s">
        <v>102</v>
      </c>
      <c r="E19" s="154">
        <v>50</v>
      </c>
      <c r="F19" s="58" t="s">
        <v>221</v>
      </c>
      <c r="G19" s="172">
        <v>42</v>
      </c>
      <c r="H19" s="172">
        <v>37</v>
      </c>
      <c r="I19" s="172">
        <v>476</v>
      </c>
      <c r="J19" s="172">
        <v>167</v>
      </c>
      <c r="K19" s="179">
        <f t="shared" si="0"/>
        <v>35.1</v>
      </c>
      <c r="L19" s="194">
        <v>32</v>
      </c>
      <c r="M19" s="172">
        <v>29</v>
      </c>
      <c r="N19" s="172">
        <v>381</v>
      </c>
      <c r="O19" s="172">
        <v>133</v>
      </c>
      <c r="P19" s="179">
        <f t="shared" si="1"/>
        <v>34.9</v>
      </c>
      <c r="Q19" s="194">
        <v>5</v>
      </c>
      <c r="R19" s="172">
        <v>3</v>
      </c>
      <c r="S19" s="172">
        <v>34</v>
      </c>
      <c r="T19" s="172">
        <v>4</v>
      </c>
      <c r="U19" s="179">
        <f t="shared" si="2"/>
        <v>11.8</v>
      </c>
      <c r="V19" s="162">
        <v>46</v>
      </c>
      <c r="W19" s="172">
        <v>3</v>
      </c>
      <c r="X19" s="214">
        <f t="shared" si="3"/>
        <v>6.5</v>
      </c>
      <c r="Y19" s="172">
        <v>38</v>
      </c>
      <c r="Z19" s="172">
        <v>3</v>
      </c>
      <c r="AA19" s="179">
        <f t="shared" si="4"/>
        <v>7.9</v>
      </c>
      <c r="AC19" s="79"/>
      <c r="AD19" s="80"/>
      <c r="AE19" s="79"/>
      <c r="AF19" s="79"/>
      <c r="AG19" s="80"/>
      <c r="AH19" s="79"/>
    </row>
    <row r="20" spans="1:34" s="7" customFormat="1" ht="15" customHeight="1">
      <c r="A20" s="86">
        <v>4</v>
      </c>
      <c r="B20" s="54">
        <v>212</v>
      </c>
      <c r="C20" s="86" t="s">
        <v>73</v>
      </c>
      <c r="D20" s="78" t="s">
        <v>104</v>
      </c>
      <c r="E20" s="154">
        <v>30</v>
      </c>
      <c r="F20" s="58" t="s">
        <v>222</v>
      </c>
      <c r="G20" s="172">
        <v>36</v>
      </c>
      <c r="H20" s="172">
        <v>26</v>
      </c>
      <c r="I20" s="172">
        <v>679</v>
      </c>
      <c r="J20" s="172">
        <v>152</v>
      </c>
      <c r="K20" s="179">
        <f t="shared" si="0"/>
        <v>22.4</v>
      </c>
      <c r="L20" s="194">
        <v>31</v>
      </c>
      <c r="M20" s="172">
        <v>23</v>
      </c>
      <c r="N20" s="172">
        <v>616</v>
      </c>
      <c r="O20" s="172">
        <v>147</v>
      </c>
      <c r="P20" s="179">
        <f t="shared" si="1"/>
        <v>23.9</v>
      </c>
      <c r="Q20" s="194">
        <v>5</v>
      </c>
      <c r="R20" s="172">
        <v>3</v>
      </c>
      <c r="S20" s="172">
        <v>63</v>
      </c>
      <c r="T20" s="172">
        <v>5</v>
      </c>
      <c r="U20" s="179">
        <f t="shared" si="2"/>
        <v>7.9</v>
      </c>
      <c r="V20" s="162">
        <v>209</v>
      </c>
      <c r="W20" s="172">
        <v>33</v>
      </c>
      <c r="X20" s="214">
        <f t="shared" si="3"/>
        <v>15.8</v>
      </c>
      <c r="Y20" s="172">
        <v>120</v>
      </c>
      <c r="Z20" s="172">
        <v>4</v>
      </c>
      <c r="AA20" s="179">
        <f t="shared" si="4"/>
        <v>3.3</v>
      </c>
      <c r="AC20" s="79"/>
      <c r="AD20" s="80"/>
      <c r="AE20" s="79"/>
      <c r="AF20" s="79"/>
      <c r="AG20" s="80"/>
      <c r="AH20" s="79"/>
    </row>
    <row r="21" spans="1:34" s="7" customFormat="1" ht="15" customHeight="1">
      <c r="A21" s="86">
        <v>4</v>
      </c>
      <c r="B21" s="54">
        <v>213</v>
      </c>
      <c r="C21" s="86" t="s">
        <v>73</v>
      </c>
      <c r="D21" s="78" t="s">
        <v>107</v>
      </c>
      <c r="E21" s="154">
        <v>30</v>
      </c>
      <c r="F21" s="58" t="s">
        <v>223</v>
      </c>
      <c r="G21" s="172">
        <v>44</v>
      </c>
      <c r="H21" s="172">
        <v>21</v>
      </c>
      <c r="I21" s="172">
        <v>691</v>
      </c>
      <c r="J21" s="172">
        <v>151</v>
      </c>
      <c r="K21" s="179">
        <f t="shared" si="0"/>
        <v>21.9</v>
      </c>
      <c r="L21" s="194">
        <v>39</v>
      </c>
      <c r="M21" s="172">
        <v>19</v>
      </c>
      <c r="N21" s="172">
        <v>630</v>
      </c>
      <c r="O21" s="172">
        <v>146</v>
      </c>
      <c r="P21" s="179">
        <f t="shared" si="1"/>
        <v>23.2</v>
      </c>
      <c r="Q21" s="194">
        <v>5</v>
      </c>
      <c r="R21" s="172">
        <v>2</v>
      </c>
      <c r="S21" s="172">
        <v>61</v>
      </c>
      <c r="T21" s="172">
        <v>5</v>
      </c>
      <c r="U21" s="179">
        <f t="shared" si="2"/>
        <v>8.2</v>
      </c>
      <c r="V21" s="162">
        <v>205</v>
      </c>
      <c r="W21" s="172">
        <v>38</v>
      </c>
      <c r="X21" s="214">
        <f t="shared" si="3"/>
        <v>18.5</v>
      </c>
      <c r="Y21" s="172">
        <v>121</v>
      </c>
      <c r="Z21" s="172">
        <v>15</v>
      </c>
      <c r="AA21" s="179">
        <f t="shared" si="4"/>
        <v>12.4</v>
      </c>
      <c r="AC21" s="79"/>
      <c r="AD21" s="80"/>
      <c r="AE21" s="79"/>
      <c r="AF21" s="79"/>
      <c r="AG21" s="80"/>
      <c r="AH21" s="79"/>
    </row>
    <row r="22" spans="1:34" s="7" customFormat="1" ht="15" customHeight="1">
      <c r="A22" s="86">
        <v>4</v>
      </c>
      <c r="B22" s="54">
        <v>214</v>
      </c>
      <c r="C22" s="86" t="s">
        <v>73</v>
      </c>
      <c r="D22" s="78" t="s">
        <v>110</v>
      </c>
      <c r="E22" s="154">
        <v>35</v>
      </c>
      <c r="F22" s="58" t="s">
        <v>224</v>
      </c>
      <c r="G22" s="172">
        <v>48</v>
      </c>
      <c r="H22" s="172">
        <v>35</v>
      </c>
      <c r="I22" s="172">
        <v>841</v>
      </c>
      <c r="J22" s="172">
        <v>236</v>
      </c>
      <c r="K22" s="179">
        <f t="shared" si="0"/>
        <v>28.1</v>
      </c>
      <c r="L22" s="194">
        <v>29</v>
      </c>
      <c r="M22" s="172">
        <v>21</v>
      </c>
      <c r="N22" s="172">
        <v>346</v>
      </c>
      <c r="O22" s="172">
        <v>67</v>
      </c>
      <c r="P22" s="179">
        <f t="shared" si="1"/>
        <v>19.4</v>
      </c>
      <c r="Q22" s="194">
        <v>5</v>
      </c>
      <c r="R22" s="172">
        <v>2</v>
      </c>
      <c r="S22" s="172">
        <v>41</v>
      </c>
      <c r="T22" s="172">
        <v>2</v>
      </c>
      <c r="U22" s="179">
        <f t="shared" si="2"/>
        <v>4.9</v>
      </c>
      <c r="V22" s="162">
        <v>27</v>
      </c>
      <c r="W22" s="172">
        <v>0</v>
      </c>
      <c r="X22" s="214">
        <f t="shared" si="3"/>
        <v>0</v>
      </c>
      <c r="Y22" s="172">
        <v>27</v>
      </c>
      <c r="Z22" s="172">
        <v>0</v>
      </c>
      <c r="AA22" s="179">
        <f t="shared" si="4"/>
        <v>0</v>
      </c>
      <c r="AC22" s="79"/>
      <c r="AD22" s="80"/>
      <c r="AE22" s="79"/>
      <c r="AF22" s="79"/>
      <c r="AG22" s="80"/>
      <c r="AH22" s="79"/>
    </row>
    <row r="23" spans="1:34" s="7" customFormat="1" ht="15" customHeight="1">
      <c r="A23" s="86">
        <v>4</v>
      </c>
      <c r="B23" s="54">
        <v>215</v>
      </c>
      <c r="C23" s="86" t="s">
        <v>73</v>
      </c>
      <c r="D23" s="78" t="s">
        <v>111</v>
      </c>
      <c r="E23" s="154">
        <v>40</v>
      </c>
      <c r="F23" s="58" t="s">
        <v>225</v>
      </c>
      <c r="G23" s="172">
        <v>31</v>
      </c>
      <c r="H23" s="172">
        <v>28</v>
      </c>
      <c r="I23" s="172">
        <v>873</v>
      </c>
      <c r="J23" s="172">
        <v>233</v>
      </c>
      <c r="K23" s="179">
        <f t="shared" si="0"/>
        <v>26.7</v>
      </c>
      <c r="L23" s="194">
        <v>31</v>
      </c>
      <c r="M23" s="172">
        <v>28</v>
      </c>
      <c r="N23" s="172">
        <v>873</v>
      </c>
      <c r="O23" s="172">
        <v>233</v>
      </c>
      <c r="P23" s="179">
        <f t="shared" si="1"/>
        <v>26.7</v>
      </c>
      <c r="Q23" s="194">
        <v>5</v>
      </c>
      <c r="R23" s="172">
        <v>4</v>
      </c>
      <c r="S23" s="172">
        <v>120</v>
      </c>
      <c r="T23" s="172">
        <v>25</v>
      </c>
      <c r="U23" s="179">
        <f t="shared" si="2"/>
        <v>20.8</v>
      </c>
      <c r="V23" s="162">
        <v>232</v>
      </c>
      <c r="W23" s="172">
        <v>42</v>
      </c>
      <c r="X23" s="214">
        <f t="shared" si="3"/>
        <v>18.1</v>
      </c>
      <c r="Y23" s="172">
        <v>141</v>
      </c>
      <c r="Z23" s="172">
        <v>4</v>
      </c>
      <c r="AA23" s="179">
        <f t="shared" si="4"/>
        <v>2.8</v>
      </c>
      <c r="AC23" s="79"/>
      <c r="AD23" s="80"/>
      <c r="AE23" s="79"/>
      <c r="AF23" s="79"/>
      <c r="AG23" s="80"/>
      <c r="AH23" s="79"/>
    </row>
    <row r="24" spans="1:34" s="7" customFormat="1" ht="15" customHeight="1">
      <c r="A24" s="86">
        <v>4</v>
      </c>
      <c r="B24" s="54">
        <v>301</v>
      </c>
      <c r="C24" s="86" t="s">
        <v>73</v>
      </c>
      <c r="D24" s="87" t="s">
        <v>114</v>
      </c>
      <c r="E24" s="181"/>
      <c r="F24" s="101"/>
      <c r="G24" s="174"/>
      <c r="H24" s="174"/>
      <c r="I24" s="174"/>
      <c r="J24" s="174"/>
      <c r="K24" s="179" t="str">
        <f t="shared" si="0"/>
        <v> </v>
      </c>
      <c r="L24" s="194">
        <v>16</v>
      </c>
      <c r="M24" s="172">
        <v>12</v>
      </c>
      <c r="N24" s="172">
        <v>217</v>
      </c>
      <c r="O24" s="172">
        <v>23</v>
      </c>
      <c r="P24" s="179">
        <f t="shared" si="1"/>
        <v>10.6</v>
      </c>
      <c r="Q24" s="194">
        <v>5</v>
      </c>
      <c r="R24" s="172">
        <v>1</v>
      </c>
      <c r="S24" s="172">
        <v>25</v>
      </c>
      <c r="T24" s="172">
        <v>1</v>
      </c>
      <c r="U24" s="179">
        <f t="shared" si="2"/>
        <v>4</v>
      </c>
      <c r="V24" s="162">
        <v>20</v>
      </c>
      <c r="W24" s="172">
        <v>2</v>
      </c>
      <c r="X24" s="214">
        <f t="shared" si="3"/>
        <v>10</v>
      </c>
      <c r="Y24" s="172">
        <v>17</v>
      </c>
      <c r="Z24" s="172">
        <v>0</v>
      </c>
      <c r="AA24" s="179">
        <f t="shared" si="4"/>
        <v>0</v>
      </c>
      <c r="AC24" s="79"/>
      <c r="AD24" s="80"/>
      <c r="AE24" s="79"/>
      <c r="AF24" s="79"/>
      <c r="AG24" s="80"/>
      <c r="AH24" s="79"/>
    </row>
    <row r="25" spans="1:34" s="7" customFormat="1" ht="15" customHeight="1">
      <c r="A25" s="86">
        <v>4</v>
      </c>
      <c r="B25" s="54">
        <v>302</v>
      </c>
      <c r="C25" s="86" t="s">
        <v>73</v>
      </c>
      <c r="D25" s="87" t="s">
        <v>116</v>
      </c>
      <c r="E25" s="182"/>
      <c r="F25" s="58"/>
      <c r="G25" s="172"/>
      <c r="H25" s="172"/>
      <c r="I25" s="172"/>
      <c r="J25" s="172"/>
      <c r="K25" s="179" t="str">
        <f t="shared" si="0"/>
        <v> </v>
      </c>
      <c r="L25" s="194">
        <v>12</v>
      </c>
      <c r="M25" s="172">
        <v>8</v>
      </c>
      <c r="N25" s="172">
        <v>84</v>
      </c>
      <c r="O25" s="172">
        <v>11</v>
      </c>
      <c r="P25" s="179">
        <f t="shared" si="1"/>
        <v>13.1</v>
      </c>
      <c r="Q25" s="194">
        <v>5</v>
      </c>
      <c r="R25" s="172">
        <v>1</v>
      </c>
      <c r="S25" s="172">
        <v>22</v>
      </c>
      <c r="T25" s="172">
        <v>1</v>
      </c>
      <c r="U25" s="179">
        <f t="shared" si="2"/>
        <v>4.5</v>
      </c>
      <c r="V25" s="162">
        <v>11</v>
      </c>
      <c r="W25" s="172">
        <v>0</v>
      </c>
      <c r="X25" s="214">
        <f t="shared" si="3"/>
        <v>0</v>
      </c>
      <c r="Y25" s="172">
        <v>9</v>
      </c>
      <c r="Z25" s="172">
        <v>0</v>
      </c>
      <c r="AA25" s="179">
        <f t="shared" si="4"/>
        <v>0</v>
      </c>
      <c r="AC25" s="79"/>
      <c r="AD25" s="80"/>
      <c r="AE25" s="79"/>
      <c r="AF25" s="79"/>
      <c r="AG25" s="80"/>
      <c r="AH25" s="79"/>
    </row>
    <row r="26" spans="1:34" s="7" customFormat="1" ht="15" customHeight="1">
      <c r="A26" s="86">
        <v>4</v>
      </c>
      <c r="B26" s="54">
        <v>321</v>
      </c>
      <c r="C26" s="86" t="s">
        <v>73</v>
      </c>
      <c r="D26" s="87" t="s">
        <v>117</v>
      </c>
      <c r="E26" s="182"/>
      <c r="F26" s="58"/>
      <c r="G26" s="172"/>
      <c r="H26" s="172"/>
      <c r="I26" s="172"/>
      <c r="J26" s="172"/>
      <c r="K26" s="179" t="str">
        <f t="shared" si="0"/>
        <v> </v>
      </c>
      <c r="L26" s="194">
        <v>20</v>
      </c>
      <c r="M26" s="172">
        <v>15</v>
      </c>
      <c r="N26" s="172">
        <v>232</v>
      </c>
      <c r="O26" s="172">
        <v>41</v>
      </c>
      <c r="P26" s="179">
        <f t="shared" si="1"/>
        <v>17.7</v>
      </c>
      <c r="Q26" s="194">
        <v>5</v>
      </c>
      <c r="R26" s="172">
        <v>2</v>
      </c>
      <c r="S26" s="172">
        <v>29</v>
      </c>
      <c r="T26" s="172">
        <v>3</v>
      </c>
      <c r="U26" s="179">
        <f t="shared" si="2"/>
        <v>10.3</v>
      </c>
      <c r="V26" s="162">
        <v>28</v>
      </c>
      <c r="W26" s="172">
        <v>6</v>
      </c>
      <c r="X26" s="214">
        <f t="shared" si="3"/>
        <v>21.4</v>
      </c>
      <c r="Y26" s="172">
        <v>21</v>
      </c>
      <c r="Z26" s="172">
        <v>6</v>
      </c>
      <c r="AA26" s="179">
        <f t="shared" si="4"/>
        <v>28.6</v>
      </c>
      <c r="AC26" s="79"/>
      <c r="AD26" s="80"/>
      <c r="AE26" s="79"/>
      <c r="AF26" s="79"/>
      <c r="AG26" s="80"/>
      <c r="AH26" s="79"/>
    </row>
    <row r="27" spans="1:34" s="7" customFormat="1" ht="15" customHeight="1">
      <c r="A27" s="86">
        <v>4</v>
      </c>
      <c r="B27" s="54">
        <v>322</v>
      </c>
      <c r="C27" s="86" t="s">
        <v>73</v>
      </c>
      <c r="D27" s="78" t="s">
        <v>118</v>
      </c>
      <c r="E27" s="154"/>
      <c r="F27" s="58"/>
      <c r="G27" s="172"/>
      <c r="H27" s="172"/>
      <c r="I27" s="172"/>
      <c r="J27" s="172"/>
      <c r="K27" s="179" t="str">
        <f t="shared" si="0"/>
        <v> </v>
      </c>
      <c r="L27" s="194">
        <v>16</v>
      </c>
      <c r="M27" s="172">
        <v>15</v>
      </c>
      <c r="N27" s="172">
        <v>195</v>
      </c>
      <c r="O27" s="172">
        <v>54</v>
      </c>
      <c r="P27" s="179">
        <f t="shared" si="1"/>
        <v>27.7</v>
      </c>
      <c r="Q27" s="194">
        <v>5</v>
      </c>
      <c r="R27" s="172">
        <v>1</v>
      </c>
      <c r="S27" s="172">
        <v>25</v>
      </c>
      <c r="T27" s="172">
        <v>1</v>
      </c>
      <c r="U27" s="179">
        <f t="shared" si="2"/>
        <v>4</v>
      </c>
      <c r="V27" s="162">
        <v>24</v>
      </c>
      <c r="W27" s="172">
        <v>4</v>
      </c>
      <c r="X27" s="214">
        <f t="shared" si="3"/>
        <v>16.7</v>
      </c>
      <c r="Y27" s="172">
        <v>24</v>
      </c>
      <c r="Z27" s="172">
        <v>4</v>
      </c>
      <c r="AA27" s="179">
        <f t="shared" si="4"/>
        <v>16.7</v>
      </c>
      <c r="AC27" s="79"/>
      <c r="AD27" s="80"/>
      <c r="AE27" s="79"/>
      <c r="AF27" s="79"/>
      <c r="AG27" s="80"/>
      <c r="AH27" s="79"/>
    </row>
    <row r="28" spans="1:34" s="7" customFormat="1" ht="15" customHeight="1">
      <c r="A28" s="86">
        <v>4</v>
      </c>
      <c r="B28" s="54">
        <v>323</v>
      </c>
      <c r="C28" s="86" t="s">
        <v>73</v>
      </c>
      <c r="D28" s="78" t="s">
        <v>120</v>
      </c>
      <c r="E28" s="154">
        <v>30</v>
      </c>
      <c r="F28" s="58" t="s">
        <v>216</v>
      </c>
      <c r="G28" s="172">
        <v>28</v>
      </c>
      <c r="H28" s="172">
        <v>22</v>
      </c>
      <c r="I28" s="172">
        <v>261</v>
      </c>
      <c r="J28" s="172">
        <v>61</v>
      </c>
      <c r="K28" s="179">
        <f t="shared" si="0"/>
        <v>23.4</v>
      </c>
      <c r="L28" s="194">
        <v>19</v>
      </c>
      <c r="M28" s="172">
        <v>16</v>
      </c>
      <c r="N28" s="172">
        <v>197</v>
      </c>
      <c r="O28" s="172">
        <v>44</v>
      </c>
      <c r="P28" s="179">
        <f t="shared" si="1"/>
        <v>22.3</v>
      </c>
      <c r="Q28" s="194">
        <v>5</v>
      </c>
      <c r="R28" s="172">
        <v>3</v>
      </c>
      <c r="S28" s="172">
        <v>27</v>
      </c>
      <c r="T28" s="172">
        <v>4</v>
      </c>
      <c r="U28" s="179">
        <f t="shared" si="2"/>
        <v>14.8</v>
      </c>
      <c r="V28" s="162">
        <v>36</v>
      </c>
      <c r="W28" s="172">
        <v>9</v>
      </c>
      <c r="X28" s="214">
        <f t="shared" si="3"/>
        <v>25</v>
      </c>
      <c r="Y28" s="172">
        <v>36</v>
      </c>
      <c r="Z28" s="172">
        <v>9</v>
      </c>
      <c r="AA28" s="179">
        <f t="shared" si="4"/>
        <v>25</v>
      </c>
      <c r="AC28" s="79"/>
      <c r="AD28" s="80"/>
      <c r="AE28" s="79"/>
      <c r="AF28" s="79"/>
      <c r="AG28" s="80"/>
      <c r="AH28" s="79"/>
    </row>
    <row r="29" spans="1:34" s="7" customFormat="1" ht="15" customHeight="1">
      <c r="A29" s="86">
        <v>4</v>
      </c>
      <c r="B29" s="54">
        <v>324</v>
      </c>
      <c r="C29" s="86" t="s">
        <v>73</v>
      </c>
      <c r="D29" s="78" t="s">
        <v>122</v>
      </c>
      <c r="E29" s="154"/>
      <c r="F29" s="58"/>
      <c r="G29" s="172"/>
      <c r="H29" s="172"/>
      <c r="I29" s="172"/>
      <c r="J29" s="172"/>
      <c r="K29" s="179" t="str">
        <f t="shared" si="0"/>
        <v> </v>
      </c>
      <c r="L29" s="194">
        <v>12</v>
      </c>
      <c r="M29" s="172">
        <v>9</v>
      </c>
      <c r="N29" s="172">
        <v>160</v>
      </c>
      <c r="O29" s="172">
        <v>41</v>
      </c>
      <c r="P29" s="179">
        <f t="shared" si="1"/>
        <v>25.6</v>
      </c>
      <c r="Q29" s="194">
        <v>5</v>
      </c>
      <c r="R29" s="172">
        <v>2</v>
      </c>
      <c r="S29" s="172">
        <v>26</v>
      </c>
      <c r="T29" s="172">
        <v>3</v>
      </c>
      <c r="U29" s="179">
        <f t="shared" si="2"/>
        <v>11.5</v>
      </c>
      <c r="V29" s="162">
        <v>25</v>
      </c>
      <c r="W29" s="172">
        <v>6</v>
      </c>
      <c r="X29" s="214">
        <f t="shared" si="3"/>
        <v>24</v>
      </c>
      <c r="Y29" s="172">
        <v>18</v>
      </c>
      <c r="Z29" s="172">
        <v>4</v>
      </c>
      <c r="AA29" s="179">
        <f t="shared" si="4"/>
        <v>22.2</v>
      </c>
      <c r="AC29" s="79"/>
      <c r="AD29" s="80"/>
      <c r="AE29" s="79"/>
      <c r="AF29" s="79"/>
      <c r="AG29" s="80"/>
      <c r="AH29" s="79"/>
    </row>
    <row r="30" spans="1:34" s="7" customFormat="1" ht="15" customHeight="1">
      <c r="A30" s="86">
        <v>4</v>
      </c>
      <c r="B30" s="54">
        <v>341</v>
      </c>
      <c r="C30" s="86" t="s">
        <v>73</v>
      </c>
      <c r="D30" s="78" t="s">
        <v>124</v>
      </c>
      <c r="E30" s="154">
        <v>35</v>
      </c>
      <c r="F30" s="58" t="s">
        <v>226</v>
      </c>
      <c r="G30" s="172">
        <v>51</v>
      </c>
      <c r="H30" s="172">
        <v>32</v>
      </c>
      <c r="I30" s="172">
        <v>546</v>
      </c>
      <c r="J30" s="172">
        <v>152</v>
      </c>
      <c r="K30" s="179">
        <f t="shared" si="0"/>
        <v>27.8</v>
      </c>
      <c r="L30" s="194">
        <v>19</v>
      </c>
      <c r="M30" s="172">
        <v>14</v>
      </c>
      <c r="N30" s="172">
        <v>233</v>
      </c>
      <c r="O30" s="172">
        <v>49</v>
      </c>
      <c r="P30" s="179">
        <f t="shared" si="1"/>
        <v>21</v>
      </c>
      <c r="Q30" s="194">
        <v>5</v>
      </c>
      <c r="R30" s="172">
        <v>2</v>
      </c>
      <c r="S30" s="172">
        <v>30</v>
      </c>
      <c r="T30" s="172">
        <v>3</v>
      </c>
      <c r="U30" s="179">
        <f t="shared" si="2"/>
        <v>10</v>
      </c>
      <c r="V30" s="162">
        <v>21</v>
      </c>
      <c r="W30" s="172">
        <v>2</v>
      </c>
      <c r="X30" s="214">
        <f t="shared" si="3"/>
        <v>9.5</v>
      </c>
      <c r="Y30" s="172">
        <v>18</v>
      </c>
      <c r="Z30" s="172">
        <v>1</v>
      </c>
      <c r="AA30" s="179">
        <f t="shared" si="4"/>
        <v>5.6</v>
      </c>
      <c r="AC30" s="79"/>
      <c r="AD30" s="80"/>
      <c r="AE30" s="79"/>
      <c r="AF30" s="79"/>
      <c r="AG30" s="80"/>
      <c r="AH30" s="79"/>
    </row>
    <row r="31" spans="1:34" s="7" customFormat="1" ht="15" customHeight="1">
      <c r="A31" s="86">
        <v>4</v>
      </c>
      <c r="B31" s="54">
        <v>361</v>
      </c>
      <c r="C31" s="86" t="s">
        <v>73</v>
      </c>
      <c r="D31" s="78" t="s">
        <v>126</v>
      </c>
      <c r="E31" s="154">
        <v>30</v>
      </c>
      <c r="F31" s="58" t="s">
        <v>227</v>
      </c>
      <c r="G31" s="172">
        <v>46</v>
      </c>
      <c r="H31" s="172">
        <v>34</v>
      </c>
      <c r="I31" s="172">
        <v>737</v>
      </c>
      <c r="J31" s="172">
        <v>128</v>
      </c>
      <c r="K31" s="179">
        <f t="shared" si="0"/>
        <v>17.4</v>
      </c>
      <c r="L31" s="194">
        <v>23</v>
      </c>
      <c r="M31" s="172">
        <v>17</v>
      </c>
      <c r="N31" s="172">
        <v>301</v>
      </c>
      <c r="O31" s="172">
        <v>65</v>
      </c>
      <c r="P31" s="179">
        <f t="shared" si="1"/>
        <v>21.6</v>
      </c>
      <c r="Q31" s="194">
        <v>5</v>
      </c>
      <c r="R31" s="172">
        <v>2</v>
      </c>
      <c r="S31" s="172">
        <v>40</v>
      </c>
      <c r="T31" s="172">
        <v>4</v>
      </c>
      <c r="U31" s="179">
        <f t="shared" si="2"/>
        <v>10</v>
      </c>
      <c r="V31" s="162">
        <v>35</v>
      </c>
      <c r="W31" s="172">
        <v>9</v>
      </c>
      <c r="X31" s="214">
        <f t="shared" si="3"/>
        <v>25.7</v>
      </c>
      <c r="Y31" s="172">
        <v>35</v>
      </c>
      <c r="Z31" s="172">
        <v>9</v>
      </c>
      <c r="AA31" s="179">
        <f t="shared" si="4"/>
        <v>25.7</v>
      </c>
      <c r="AC31" s="79"/>
      <c r="AD31" s="80"/>
      <c r="AE31" s="79"/>
      <c r="AF31" s="79"/>
      <c r="AG31" s="80"/>
      <c r="AH31" s="79"/>
    </row>
    <row r="32" spans="1:34" s="7" customFormat="1" ht="15" customHeight="1">
      <c r="A32" s="86">
        <v>4</v>
      </c>
      <c r="B32" s="54">
        <v>362</v>
      </c>
      <c r="C32" s="86" t="s">
        <v>73</v>
      </c>
      <c r="D32" s="78" t="s">
        <v>128</v>
      </c>
      <c r="E32" s="154"/>
      <c r="F32" s="58"/>
      <c r="G32" s="172"/>
      <c r="H32" s="172"/>
      <c r="I32" s="172"/>
      <c r="J32" s="172"/>
      <c r="K32" s="179" t="str">
        <f t="shared" si="0"/>
        <v> </v>
      </c>
      <c r="L32" s="194">
        <v>17</v>
      </c>
      <c r="M32" s="172">
        <v>15</v>
      </c>
      <c r="N32" s="172">
        <v>182</v>
      </c>
      <c r="O32" s="172">
        <v>41</v>
      </c>
      <c r="P32" s="179">
        <f t="shared" si="1"/>
        <v>22.5</v>
      </c>
      <c r="Q32" s="194">
        <v>5</v>
      </c>
      <c r="R32" s="172">
        <v>3</v>
      </c>
      <c r="S32" s="172">
        <v>30</v>
      </c>
      <c r="T32" s="172">
        <v>4</v>
      </c>
      <c r="U32" s="179">
        <f t="shared" si="2"/>
        <v>13.3</v>
      </c>
      <c r="V32" s="162">
        <v>14</v>
      </c>
      <c r="W32" s="172">
        <v>0</v>
      </c>
      <c r="X32" s="214">
        <f t="shared" si="3"/>
        <v>0</v>
      </c>
      <c r="Y32" s="172">
        <v>13</v>
      </c>
      <c r="Z32" s="172">
        <v>0</v>
      </c>
      <c r="AA32" s="179">
        <f t="shared" si="4"/>
        <v>0</v>
      </c>
      <c r="AC32" s="79"/>
      <c r="AD32" s="80"/>
      <c r="AE32" s="79"/>
      <c r="AF32" s="79"/>
      <c r="AG32" s="80"/>
      <c r="AH32" s="79"/>
    </row>
    <row r="33" spans="1:34" s="7" customFormat="1" ht="15" customHeight="1">
      <c r="A33" s="86">
        <v>4</v>
      </c>
      <c r="B33" s="54">
        <v>401</v>
      </c>
      <c r="C33" s="86" t="s">
        <v>73</v>
      </c>
      <c r="D33" s="78" t="s">
        <v>130</v>
      </c>
      <c r="E33" s="154"/>
      <c r="F33" s="58"/>
      <c r="G33" s="172"/>
      <c r="H33" s="172"/>
      <c r="I33" s="172"/>
      <c r="J33" s="172"/>
      <c r="K33" s="179" t="str">
        <f t="shared" si="0"/>
        <v> </v>
      </c>
      <c r="L33" s="194">
        <v>20</v>
      </c>
      <c r="M33" s="172">
        <v>12</v>
      </c>
      <c r="N33" s="172">
        <v>222</v>
      </c>
      <c r="O33" s="172">
        <v>29</v>
      </c>
      <c r="P33" s="179">
        <f t="shared" si="1"/>
        <v>13.1</v>
      </c>
      <c r="Q33" s="194">
        <v>5</v>
      </c>
      <c r="R33" s="172">
        <v>3</v>
      </c>
      <c r="S33" s="172">
        <v>29</v>
      </c>
      <c r="T33" s="172">
        <v>3</v>
      </c>
      <c r="U33" s="179">
        <f t="shared" si="2"/>
        <v>10.3</v>
      </c>
      <c r="V33" s="162">
        <v>39</v>
      </c>
      <c r="W33" s="172">
        <v>8</v>
      </c>
      <c r="X33" s="214">
        <f t="shared" si="3"/>
        <v>20.5</v>
      </c>
      <c r="Y33" s="172">
        <v>39</v>
      </c>
      <c r="Z33" s="172">
        <v>8</v>
      </c>
      <c r="AA33" s="179">
        <f t="shared" si="4"/>
        <v>20.5</v>
      </c>
      <c r="AC33" s="79"/>
      <c r="AD33" s="80"/>
      <c r="AE33" s="79"/>
      <c r="AF33" s="79"/>
      <c r="AG33" s="80"/>
      <c r="AH33" s="79"/>
    </row>
    <row r="34" spans="1:34" s="7" customFormat="1" ht="15" customHeight="1">
      <c r="A34" s="86">
        <v>4</v>
      </c>
      <c r="B34" s="54">
        <v>404</v>
      </c>
      <c r="C34" s="86" t="s">
        <v>73</v>
      </c>
      <c r="D34" s="78" t="s">
        <v>132</v>
      </c>
      <c r="E34" s="154">
        <v>30</v>
      </c>
      <c r="F34" s="58" t="s">
        <v>216</v>
      </c>
      <c r="G34" s="172">
        <v>20</v>
      </c>
      <c r="H34" s="172">
        <v>12</v>
      </c>
      <c r="I34" s="172">
        <v>145</v>
      </c>
      <c r="J34" s="172">
        <v>32</v>
      </c>
      <c r="K34" s="179">
        <f t="shared" si="0"/>
        <v>22.1</v>
      </c>
      <c r="L34" s="194">
        <v>10</v>
      </c>
      <c r="M34" s="172">
        <v>8</v>
      </c>
      <c r="N34" s="172">
        <v>101</v>
      </c>
      <c r="O34" s="172">
        <v>22</v>
      </c>
      <c r="P34" s="179">
        <f t="shared" si="1"/>
        <v>21.8</v>
      </c>
      <c r="Q34" s="194">
        <v>5</v>
      </c>
      <c r="R34" s="172">
        <v>2</v>
      </c>
      <c r="S34" s="172">
        <v>27</v>
      </c>
      <c r="T34" s="172">
        <v>4</v>
      </c>
      <c r="U34" s="179">
        <f t="shared" si="2"/>
        <v>14.8</v>
      </c>
      <c r="V34" s="162">
        <v>19</v>
      </c>
      <c r="W34" s="172">
        <v>0</v>
      </c>
      <c r="X34" s="214">
        <f t="shared" si="3"/>
        <v>0</v>
      </c>
      <c r="Y34" s="172">
        <v>17</v>
      </c>
      <c r="Z34" s="172">
        <v>0</v>
      </c>
      <c r="AA34" s="179">
        <f t="shared" si="4"/>
        <v>0</v>
      </c>
      <c r="AC34" s="79"/>
      <c r="AD34" s="80"/>
      <c r="AE34" s="79"/>
      <c r="AF34" s="79"/>
      <c r="AG34" s="80"/>
      <c r="AH34" s="79"/>
    </row>
    <row r="35" spans="1:34" s="7" customFormat="1" ht="15" customHeight="1">
      <c r="A35" s="86">
        <v>4</v>
      </c>
      <c r="B35" s="54">
        <v>406</v>
      </c>
      <c r="C35" s="86" t="s">
        <v>73</v>
      </c>
      <c r="D35" s="78" t="s">
        <v>135</v>
      </c>
      <c r="E35" s="154">
        <v>30</v>
      </c>
      <c r="F35" s="58" t="s">
        <v>228</v>
      </c>
      <c r="G35" s="172">
        <v>39</v>
      </c>
      <c r="H35" s="172">
        <v>34</v>
      </c>
      <c r="I35" s="172">
        <v>461</v>
      </c>
      <c r="J35" s="172">
        <v>92</v>
      </c>
      <c r="K35" s="179">
        <f t="shared" si="0"/>
        <v>20</v>
      </c>
      <c r="L35" s="194">
        <v>22</v>
      </c>
      <c r="M35" s="172">
        <v>20</v>
      </c>
      <c r="N35" s="172">
        <v>243</v>
      </c>
      <c r="O35" s="172">
        <v>56</v>
      </c>
      <c r="P35" s="179">
        <f t="shared" si="1"/>
        <v>23</v>
      </c>
      <c r="Q35" s="194">
        <v>5</v>
      </c>
      <c r="R35" s="172">
        <v>3</v>
      </c>
      <c r="S35" s="172">
        <v>29</v>
      </c>
      <c r="T35" s="172">
        <v>5</v>
      </c>
      <c r="U35" s="179">
        <f t="shared" si="2"/>
        <v>17.2</v>
      </c>
      <c r="V35" s="162">
        <v>48</v>
      </c>
      <c r="W35" s="172">
        <v>9</v>
      </c>
      <c r="X35" s="214">
        <f t="shared" si="3"/>
        <v>18.8</v>
      </c>
      <c r="Y35" s="172">
        <v>48</v>
      </c>
      <c r="Z35" s="172">
        <v>9</v>
      </c>
      <c r="AA35" s="179">
        <f t="shared" si="4"/>
        <v>18.8</v>
      </c>
      <c r="AC35" s="79"/>
      <c r="AD35" s="80"/>
      <c r="AE35" s="79"/>
      <c r="AF35" s="79"/>
      <c r="AG35" s="80"/>
      <c r="AH35" s="79"/>
    </row>
    <row r="36" spans="1:34" s="7" customFormat="1" ht="15" customHeight="1">
      <c r="A36" s="86">
        <v>4</v>
      </c>
      <c r="B36" s="54">
        <v>421</v>
      </c>
      <c r="C36" s="86" t="s">
        <v>73</v>
      </c>
      <c r="D36" s="78" t="s">
        <v>138</v>
      </c>
      <c r="E36" s="154">
        <v>30</v>
      </c>
      <c r="F36" s="58" t="s">
        <v>229</v>
      </c>
      <c r="G36" s="172">
        <v>29</v>
      </c>
      <c r="H36" s="172">
        <v>23</v>
      </c>
      <c r="I36" s="172">
        <v>333</v>
      </c>
      <c r="J36" s="172">
        <v>88</v>
      </c>
      <c r="K36" s="179">
        <f t="shared" si="0"/>
        <v>26.4</v>
      </c>
      <c r="L36" s="194">
        <v>24</v>
      </c>
      <c r="M36" s="172">
        <v>20</v>
      </c>
      <c r="N36" s="172">
        <v>303</v>
      </c>
      <c r="O36" s="172">
        <v>81</v>
      </c>
      <c r="P36" s="179">
        <f t="shared" si="1"/>
        <v>26.7</v>
      </c>
      <c r="Q36" s="194">
        <v>5</v>
      </c>
      <c r="R36" s="172">
        <v>3</v>
      </c>
      <c r="S36" s="172">
        <v>30</v>
      </c>
      <c r="T36" s="172">
        <v>7</v>
      </c>
      <c r="U36" s="179">
        <f t="shared" si="2"/>
        <v>23.3</v>
      </c>
      <c r="V36" s="162">
        <v>24</v>
      </c>
      <c r="W36" s="172">
        <v>0</v>
      </c>
      <c r="X36" s="214">
        <f t="shared" si="3"/>
        <v>0</v>
      </c>
      <c r="Y36" s="172">
        <v>24</v>
      </c>
      <c r="Z36" s="172">
        <v>0</v>
      </c>
      <c r="AA36" s="179">
        <f t="shared" si="4"/>
        <v>0</v>
      </c>
      <c r="AC36" s="79"/>
      <c r="AD36" s="80"/>
      <c r="AE36" s="79"/>
      <c r="AF36" s="79"/>
      <c r="AG36" s="80"/>
      <c r="AH36" s="79"/>
    </row>
    <row r="37" spans="1:34" s="7" customFormat="1" ht="15" customHeight="1">
      <c r="A37" s="86">
        <v>4</v>
      </c>
      <c r="B37" s="54">
        <v>422</v>
      </c>
      <c r="C37" s="86" t="s">
        <v>73</v>
      </c>
      <c r="D37" s="78" t="s">
        <v>141</v>
      </c>
      <c r="E37" s="154"/>
      <c r="F37" s="58"/>
      <c r="G37" s="172"/>
      <c r="H37" s="172"/>
      <c r="I37" s="172"/>
      <c r="J37" s="172"/>
      <c r="K37" s="179" t="str">
        <f t="shared" si="0"/>
        <v> </v>
      </c>
      <c r="L37" s="194">
        <v>16</v>
      </c>
      <c r="M37" s="172">
        <v>10</v>
      </c>
      <c r="N37" s="172">
        <v>149</v>
      </c>
      <c r="O37" s="172">
        <v>24</v>
      </c>
      <c r="P37" s="179">
        <f t="shared" si="1"/>
        <v>16.1</v>
      </c>
      <c r="Q37" s="194">
        <v>5</v>
      </c>
      <c r="R37" s="172">
        <v>2</v>
      </c>
      <c r="S37" s="172">
        <v>29</v>
      </c>
      <c r="T37" s="172">
        <v>2</v>
      </c>
      <c r="U37" s="179">
        <f t="shared" si="2"/>
        <v>6.9</v>
      </c>
      <c r="V37" s="162">
        <v>14</v>
      </c>
      <c r="W37" s="172">
        <v>0</v>
      </c>
      <c r="X37" s="214">
        <f t="shared" si="3"/>
        <v>0</v>
      </c>
      <c r="Y37" s="172">
        <v>14</v>
      </c>
      <c r="Z37" s="172">
        <v>0</v>
      </c>
      <c r="AA37" s="179">
        <f t="shared" si="4"/>
        <v>0</v>
      </c>
      <c r="AC37" s="79"/>
      <c r="AD37" s="80"/>
      <c r="AE37" s="79"/>
      <c r="AF37" s="79"/>
      <c r="AG37" s="80"/>
      <c r="AH37" s="79"/>
    </row>
    <row r="38" spans="1:34" s="7" customFormat="1" ht="15" customHeight="1">
      <c r="A38" s="86">
        <v>4</v>
      </c>
      <c r="B38" s="54">
        <v>423</v>
      </c>
      <c r="C38" s="86" t="s">
        <v>73</v>
      </c>
      <c r="D38" s="78" t="s">
        <v>142</v>
      </c>
      <c r="E38" s="154">
        <v>35</v>
      </c>
      <c r="F38" s="58" t="s">
        <v>222</v>
      </c>
      <c r="G38" s="172">
        <v>21</v>
      </c>
      <c r="H38" s="172">
        <v>18</v>
      </c>
      <c r="I38" s="172">
        <v>197</v>
      </c>
      <c r="J38" s="172">
        <v>69</v>
      </c>
      <c r="K38" s="179">
        <f t="shared" si="0"/>
        <v>35</v>
      </c>
      <c r="L38" s="194">
        <v>16</v>
      </c>
      <c r="M38" s="172">
        <v>14</v>
      </c>
      <c r="N38" s="172">
        <v>171</v>
      </c>
      <c r="O38" s="172">
        <v>64</v>
      </c>
      <c r="P38" s="179">
        <f t="shared" si="1"/>
        <v>37.4</v>
      </c>
      <c r="Q38" s="194">
        <v>5</v>
      </c>
      <c r="R38" s="172">
        <v>4</v>
      </c>
      <c r="S38" s="172">
        <v>26</v>
      </c>
      <c r="T38" s="172">
        <v>5</v>
      </c>
      <c r="U38" s="179">
        <f t="shared" si="2"/>
        <v>19.2</v>
      </c>
      <c r="V38" s="162">
        <v>24</v>
      </c>
      <c r="W38" s="172">
        <v>8</v>
      </c>
      <c r="X38" s="214">
        <f t="shared" si="3"/>
        <v>33.3</v>
      </c>
      <c r="Y38" s="172">
        <v>20</v>
      </c>
      <c r="Z38" s="172">
        <v>4</v>
      </c>
      <c r="AA38" s="179">
        <f t="shared" si="4"/>
        <v>20</v>
      </c>
      <c r="AC38" s="79"/>
      <c r="AD38" s="80"/>
      <c r="AE38" s="79"/>
      <c r="AF38" s="79"/>
      <c r="AG38" s="80"/>
      <c r="AH38" s="79"/>
    </row>
    <row r="39" spans="1:34" s="7" customFormat="1" ht="15" customHeight="1">
      <c r="A39" s="86">
        <v>4</v>
      </c>
      <c r="B39" s="54">
        <v>424</v>
      </c>
      <c r="C39" s="86" t="s">
        <v>73</v>
      </c>
      <c r="D39" s="78" t="s">
        <v>145</v>
      </c>
      <c r="E39" s="154"/>
      <c r="F39" s="58"/>
      <c r="G39" s="172"/>
      <c r="H39" s="172"/>
      <c r="I39" s="172"/>
      <c r="J39" s="172"/>
      <c r="K39" s="179" t="str">
        <f t="shared" si="0"/>
        <v> </v>
      </c>
      <c r="L39" s="194">
        <v>14</v>
      </c>
      <c r="M39" s="172">
        <v>9</v>
      </c>
      <c r="N39" s="172">
        <v>134</v>
      </c>
      <c r="O39" s="172">
        <v>25</v>
      </c>
      <c r="P39" s="179">
        <f t="shared" si="1"/>
        <v>18.7</v>
      </c>
      <c r="Q39" s="194">
        <v>5</v>
      </c>
      <c r="R39" s="172">
        <v>1</v>
      </c>
      <c r="S39" s="172">
        <v>28</v>
      </c>
      <c r="T39" s="172">
        <v>2</v>
      </c>
      <c r="U39" s="179">
        <f t="shared" si="2"/>
        <v>7.1</v>
      </c>
      <c r="V39" s="162">
        <v>9</v>
      </c>
      <c r="W39" s="172">
        <v>0</v>
      </c>
      <c r="X39" s="214">
        <f t="shared" si="3"/>
        <v>0</v>
      </c>
      <c r="Y39" s="172">
        <v>9</v>
      </c>
      <c r="Z39" s="172">
        <v>0</v>
      </c>
      <c r="AA39" s="179">
        <f t="shared" si="4"/>
        <v>0</v>
      </c>
      <c r="AC39" s="79"/>
      <c r="AD39" s="80"/>
      <c r="AE39" s="79"/>
      <c r="AF39" s="79"/>
      <c r="AG39" s="80"/>
      <c r="AH39" s="79"/>
    </row>
    <row r="40" spans="1:34" s="7" customFormat="1" ht="15" customHeight="1">
      <c r="A40" s="86">
        <v>4</v>
      </c>
      <c r="B40" s="54">
        <v>444</v>
      </c>
      <c r="C40" s="86" t="s">
        <v>73</v>
      </c>
      <c r="D40" s="78" t="s">
        <v>147</v>
      </c>
      <c r="E40" s="154"/>
      <c r="F40" s="58"/>
      <c r="G40" s="172"/>
      <c r="H40" s="172"/>
      <c r="I40" s="172"/>
      <c r="J40" s="172"/>
      <c r="K40" s="179" t="str">
        <f t="shared" si="0"/>
        <v> </v>
      </c>
      <c r="L40" s="194">
        <v>13</v>
      </c>
      <c r="M40" s="172">
        <v>11</v>
      </c>
      <c r="N40" s="172">
        <v>135</v>
      </c>
      <c r="O40" s="172">
        <v>32</v>
      </c>
      <c r="P40" s="179">
        <f t="shared" si="1"/>
        <v>23.7</v>
      </c>
      <c r="Q40" s="194">
        <v>5</v>
      </c>
      <c r="R40" s="172">
        <v>3</v>
      </c>
      <c r="S40" s="172">
        <v>26</v>
      </c>
      <c r="T40" s="172">
        <v>4</v>
      </c>
      <c r="U40" s="179">
        <f t="shared" si="2"/>
        <v>15.4</v>
      </c>
      <c r="V40" s="162">
        <v>15</v>
      </c>
      <c r="W40" s="172">
        <v>2</v>
      </c>
      <c r="X40" s="214">
        <f t="shared" si="3"/>
        <v>13.3</v>
      </c>
      <c r="Y40" s="172">
        <v>15</v>
      </c>
      <c r="Z40" s="172">
        <v>2</v>
      </c>
      <c r="AA40" s="179">
        <f t="shared" si="4"/>
        <v>13.3</v>
      </c>
      <c r="AC40" s="79"/>
      <c r="AD40" s="80"/>
      <c r="AE40" s="79"/>
      <c r="AF40" s="79"/>
      <c r="AG40" s="80"/>
      <c r="AH40" s="79"/>
    </row>
    <row r="41" spans="1:34" s="7" customFormat="1" ht="15" customHeight="1">
      <c r="A41" s="86">
        <v>4</v>
      </c>
      <c r="B41" s="54">
        <v>445</v>
      </c>
      <c r="C41" s="86" t="s">
        <v>73</v>
      </c>
      <c r="D41" s="78" t="s">
        <v>149</v>
      </c>
      <c r="E41" s="154">
        <v>40</v>
      </c>
      <c r="F41" s="58" t="s">
        <v>230</v>
      </c>
      <c r="G41" s="172">
        <v>27</v>
      </c>
      <c r="H41" s="172">
        <v>22</v>
      </c>
      <c r="I41" s="172">
        <v>417</v>
      </c>
      <c r="J41" s="172">
        <v>129</v>
      </c>
      <c r="K41" s="179">
        <f t="shared" si="0"/>
        <v>30.9</v>
      </c>
      <c r="L41" s="194">
        <v>23</v>
      </c>
      <c r="M41" s="172">
        <v>19</v>
      </c>
      <c r="N41" s="172">
        <v>403</v>
      </c>
      <c r="O41" s="172">
        <v>128</v>
      </c>
      <c r="P41" s="179">
        <f t="shared" si="1"/>
        <v>31.8</v>
      </c>
      <c r="Q41" s="194">
        <v>5</v>
      </c>
      <c r="R41" s="172">
        <v>4</v>
      </c>
      <c r="S41" s="172">
        <v>38</v>
      </c>
      <c r="T41" s="172">
        <v>5</v>
      </c>
      <c r="U41" s="179">
        <f t="shared" si="2"/>
        <v>13.2</v>
      </c>
      <c r="V41" s="162">
        <v>61</v>
      </c>
      <c r="W41" s="172">
        <v>20</v>
      </c>
      <c r="X41" s="214">
        <f t="shared" si="3"/>
        <v>32.8</v>
      </c>
      <c r="Y41" s="172">
        <v>61</v>
      </c>
      <c r="Z41" s="172">
        <v>20</v>
      </c>
      <c r="AA41" s="179">
        <f t="shared" si="4"/>
        <v>32.8</v>
      </c>
      <c r="AC41" s="79"/>
      <c r="AD41" s="80"/>
      <c r="AE41" s="79"/>
      <c r="AF41" s="79"/>
      <c r="AG41" s="80"/>
      <c r="AH41" s="79"/>
    </row>
    <row r="42" spans="1:34" s="7" customFormat="1" ht="15" customHeight="1">
      <c r="A42" s="86">
        <v>4</v>
      </c>
      <c r="B42" s="54">
        <v>501</v>
      </c>
      <c r="C42" s="86" t="s">
        <v>73</v>
      </c>
      <c r="D42" s="78" t="s">
        <v>151</v>
      </c>
      <c r="E42" s="154"/>
      <c r="F42" s="58"/>
      <c r="G42" s="172"/>
      <c r="H42" s="172"/>
      <c r="I42" s="172"/>
      <c r="J42" s="172"/>
      <c r="K42" s="179" t="str">
        <f t="shared" si="0"/>
        <v> </v>
      </c>
      <c r="L42" s="194">
        <v>17</v>
      </c>
      <c r="M42" s="172">
        <v>10</v>
      </c>
      <c r="N42" s="172">
        <v>185</v>
      </c>
      <c r="O42" s="172">
        <v>27</v>
      </c>
      <c r="P42" s="179">
        <f t="shared" si="1"/>
        <v>14.6</v>
      </c>
      <c r="Q42" s="194">
        <v>5</v>
      </c>
      <c r="R42" s="172">
        <v>2</v>
      </c>
      <c r="S42" s="172">
        <v>31</v>
      </c>
      <c r="T42" s="172">
        <v>2</v>
      </c>
      <c r="U42" s="179">
        <f t="shared" si="2"/>
        <v>6.5</v>
      </c>
      <c r="V42" s="162">
        <v>87</v>
      </c>
      <c r="W42" s="172">
        <v>33</v>
      </c>
      <c r="X42" s="214">
        <f t="shared" si="3"/>
        <v>37.9</v>
      </c>
      <c r="Y42" s="172">
        <v>55</v>
      </c>
      <c r="Z42" s="172">
        <v>16</v>
      </c>
      <c r="AA42" s="179">
        <f t="shared" si="4"/>
        <v>29.1</v>
      </c>
      <c r="AC42" s="79"/>
      <c r="AD42" s="80"/>
      <c r="AE42" s="79"/>
      <c r="AF42" s="79"/>
      <c r="AG42" s="80"/>
      <c r="AH42" s="79"/>
    </row>
    <row r="43" spans="1:34" s="7" customFormat="1" ht="15" customHeight="1">
      <c r="A43" s="86">
        <v>4</v>
      </c>
      <c r="B43" s="54">
        <v>505</v>
      </c>
      <c r="C43" s="86" t="s">
        <v>73</v>
      </c>
      <c r="D43" s="78" t="s">
        <v>153</v>
      </c>
      <c r="E43" s="154">
        <v>30</v>
      </c>
      <c r="F43" s="58" t="s">
        <v>231</v>
      </c>
      <c r="G43" s="172">
        <v>33</v>
      </c>
      <c r="H43" s="172">
        <v>30</v>
      </c>
      <c r="I43" s="172">
        <v>482</v>
      </c>
      <c r="J43" s="172">
        <v>93</v>
      </c>
      <c r="K43" s="179">
        <f t="shared" si="0"/>
        <v>19.3</v>
      </c>
      <c r="L43" s="194">
        <v>21</v>
      </c>
      <c r="M43" s="172">
        <v>20</v>
      </c>
      <c r="N43" s="172">
        <v>250</v>
      </c>
      <c r="O43" s="172">
        <v>76</v>
      </c>
      <c r="P43" s="179">
        <f t="shared" si="1"/>
        <v>30.4</v>
      </c>
      <c r="Q43" s="194">
        <v>5</v>
      </c>
      <c r="R43" s="172">
        <v>2</v>
      </c>
      <c r="S43" s="172">
        <v>34</v>
      </c>
      <c r="T43" s="172">
        <v>3</v>
      </c>
      <c r="U43" s="179">
        <f t="shared" si="2"/>
        <v>8.8</v>
      </c>
      <c r="V43" s="162">
        <v>24</v>
      </c>
      <c r="W43" s="172">
        <v>4</v>
      </c>
      <c r="X43" s="214">
        <f t="shared" si="3"/>
        <v>16.7</v>
      </c>
      <c r="Y43" s="172">
        <v>20</v>
      </c>
      <c r="Z43" s="172">
        <v>2</v>
      </c>
      <c r="AA43" s="179">
        <f t="shared" si="4"/>
        <v>10</v>
      </c>
      <c r="AC43" s="79"/>
      <c r="AD43" s="80"/>
      <c r="AE43" s="79"/>
      <c r="AF43" s="79"/>
      <c r="AG43" s="80"/>
      <c r="AH43" s="79"/>
    </row>
    <row r="44" spans="1:34" s="7" customFormat="1" ht="15" customHeight="1">
      <c r="A44" s="86">
        <v>4</v>
      </c>
      <c r="B44" s="54">
        <v>581</v>
      </c>
      <c r="C44" s="86" t="s">
        <v>73</v>
      </c>
      <c r="D44" s="78" t="s">
        <v>155</v>
      </c>
      <c r="E44" s="154"/>
      <c r="F44" s="58"/>
      <c r="G44" s="172"/>
      <c r="H44" s="172"/>
      <c r="I44" s="172"/>
      <c r="J44" s="172"/>
      <c r="K44" s="179" t="str">
        <f t="shared" si="0"/>
        <v> </v>
      </c>
      <c r="L44" s="194">
        <v>16</v>
      </c>
      <c r="M44" s="172">
        <v>12</v>
      </c>
      <c r="N44" s="172">
        <v>172</v>
      </c>
      <c r="O44" s="172">
        <v>41</v>
      </c>
      <c r="P44" s="179">
        <f t="shared" si="1"/>
        <v>23.8</v>
      </c>
      <c r="Q44" s="194">
        <v>5</v>
      </c>
      <c r="R44" s="172">
        <v>2</v>
      </c>
      <c r="S44" s="172">
        <v>25</v>
      </c>
      <c r="T44" s="172">
        <v>2</v>
      </c>
      <c r="U44" s="179">
        <f aca="true" t="shared" si="5" ref="U44:U54">IF(Q44=""," ",ROUND(T44/S44*100,1))</f>
        <v>8</v>
      </c>
      <c r="V44" s="162">
        <v>19</v>
      </c>
      <c r="W44" s="172">
        <v>1</v>
      </c>
      <c r="X44" s="214">
        <f t="shared" si="3"/>
        <v>5.3</v>
      </c>
      <c r="Y44" s="172">
        <v>13</v>
      </c>
      <c r="Z44" s="172">
        <v>0</v>
      </c>
      <c r="AA44" s="179">
        <f t="shared" si="4"/>
        <v>0</v>
      </c>
      <c r="AC44" s="79"/>
      <c r="AD44" s="80"/>
      <c r="AE44" s="79"/>
      <c r="AF44" s="79"/>
      <c r="AG44" s="80"/>
      <c r="AH44" s="79"/>
    </row>
    <row r="45" spans="1:34" s="7" customFormat="1" ht="15" customHeight="1" thickBot="1">
      <c r="A45" s="86">
        <v>4</v>
      </c>
      <c r="B45" s="54">
        <v>606</v>
      </c>
      <c r="C45" s="102" t="s">
        <v>73</v>
      </c>
      <c r="D45" s="103" t="s">
        <v>157</v>
      </c>
      <c r="E45" s="183"/>
      <c r="F45" s="104"/>
      <c r="G45" s="189"/>
      <c r="H45" s="189"/>
      <c r="I45" s="189"/>
      <c r="J45" s="189"/>
      <c r="K45" s="206" t="str">
        <f t="shared" si="0"/>
        <v> </v>
      </c>
      <c r="L45" s="195">
        <v>18</v>
      </c>
      <c r="M45" s="189">
        <v>14</v>
      </c>
      <c r="N45" s="189">
        <v>202</v>
      </c>
      <c r="O45" s="189">
        <v>47</v>
      </c>
      <c r="P45" s="206">
        <f>IF(L45=""," ",ROUND(O45/N45*100,1))</f>
        <v>23.3</v>
      </c>
      <c r="Q45" s="195">
        <v>5</v>
      </c>
      <c r="R45" s="189">
        <v>3</v>
      </c>
      <c r="S45" s="189">
        <v>30</v>
      </c>
      <c r="T45" s="189">
        <v>4</v>
      </c>
      <c r="U45" s="206">
        <f t="shared" si="5"/>
        <v>13.3</v>
      </c>
      <c r="V45" s="201">
        <v>47</v>
      </c>
      <c r="W45" s="189">
        <v>12</v>
      </c>
      <c r="X45" s="215">
        <f>IF(V45=""," ",ROUND(W45/V45*100,1))</f>
        <v>25.5</v>
      </c>
      <c r="Y45" s="189">
        <v>31</v>
      </c>
      <c r="Z45" s="189">
        <v>4</v>
      </c>
      <c r="AA45" s="206">
        <f t="shared" si="4"/>
        <v>12.9</v>
      </c>
      <c r="AC45" s="79"/>
      <c r="AD45" s="80"/>
      <c r="AE45" s="79"/>
      <c r="AF45" s="79"/>
      <c r="AG45" s="80"/>
      <c r="AH45" s="79"/>
    </row>
    <row r="46" spans="1:34" s="7" customFormat="1" ht="15" customHeight="1" thickBot="1">
      <c r="A46" s="105"/>
      <c r="B46" s="106"/>
      <c r="C46" s="105"/>
      <c r="D46" s="107" t="s">
        <v>13</v>
      </c>
      <c r="E46" s="184"/>
      <c r="F46" s="108"/>
      <c r="G46" s="190"/>
      <c r="H46" s="190"/>
      <c r="I46" s="190"/>
      <c r="J46" s="190"/>
      <c r="K46" s="207"/>
      <c r="L46" s="176">
        <f>SUM(L11:L45)</f>
        <v>775</v>
      </c>
      <c r="M46" s="176">
        <f>SUM(M11:M45)</f>
        <v>617</v>
      </c>
      <c r="N46" s="176">
        <f>SUM(N11:N45)</f>
        <v>10757</v>
      </c>
      <c r="O46" s="176">
        <f>SUM(O11:O45)</f>
        <v>2662</v>
      </c>
      <c r="P46" s="180">
        <f>IF(L46=" "," ",ROUND(O46/N46*100,1))</f>
        <v>24.7</v>
      </c>
      <c r="Q46" s="176">
        <f>SUM(Q11:Q45)</f>
        <v>178</v>
      </c>
      <c r="R46" s="176">
        <f>SUM(R11:R45)</f>
        <v>83</v>
      </c>
      <c r="S46" s="176">
        <f>SUM(S11:S45)</f>
        <v>1290</v>
      </c>
      <c r="T46" s="176">
        <f>SUM(T11:T45)</f>
        <v>146</v>
      </c>
      <c r="U46" s="180">
        <f t="shared" si="5"/>
        <v>11.3</v>
      </c>
      <c r="V46" s="202"/>
      <c r="W46" s="190"/>
      <c r="X46" s="216"/>
      <c r="Y46" s="190"/>
      <c r="Z46" s="190"/>
      <c r="AA46" s="207"/>
      <c r="AC46" s="79"/>
      <c r="AD46" s="79"/>
      <c r="AE46" s="79"/>
      <c r="AF46" s="79"/>
      <c r="AG46" s="79"/>
      <c r="AH46" s="79"/>
    </row>
    <row r="47" spans="1:34" s="7" customFormat="1" ht="15" customHeight="1">
      <c r="A47" s="86">
        <v>4</v>
      </c>
      <c r="B47" s="54"/>
      <c r="C47" s="86" t="s">
        <v>73</v>
      </c>
      <c r="D47" s="109" t="s">
        <v>78</v>
      </c>
      <c r="E47" s="185"/>
      <c r="F47" s="110"/>
      <c r="G47" s="191"/>
      <c r="H47" s="191"/>
      <c r="I47" s="191"/>
      <c r="J47" s="191"/>
      <c r="K47" s="208"/>
      <c r="L47" s="196">
        <v>1</v>
      </c>
      <c r="M47" s="197">
        <v>1</v>
      </c>
      <c r="N47" s="197">
        <v>60</v>
      </c>
      <c r="O47" s="197">
        <v>18</v>
      </c>
      <c r="P47" s="211">
        <f>IF(L47=""," ",ROUND(O47/N47*100,1))</f>
        <v>30</v>
      </c>
      <c r="Q47" s="200"/>
      <c r="R47" s="172"/>
      <c r="S47" s="174"/>
      <c r="T47" s="172"/>
      <c r="U47" s="211" t="str">
        <f t="shared" si="5"/>
        <v> </v>
      </c>
      <c r="V47" s="203"/>
      <c r="W47" s="191"/>
      <c r="X47" s="217"/>
      <c r="Y47" s="191"/>
      <c r="Z47" s="191"/>
      <c r="AA47" s="208"/>
      <c r="AC47" s="79"/>
      <c r="AD47" s="79"/>
      <c r="AE47" s="79"/>
      <c r="AF47" s="79"/>
      <c r="AG47" s="79"/>
      <c r="AH47" s="79"/>
    </row>
    <row r="48" spans="1:27" s="7" customFormat="1" ht="15" customHeight="1">
      <c r="A48" s="86">
        <v>4</v>
      </c>
      <c r="B48" s="54"/>
      <c r="C48" s="86" t="s">
        <v>73</v>
      </c>
      <c r="D48" s="111" t="s">
        <v>82</v>
      </c>
      <c r="E48" s="185"/>
      <c r="F48" s="110"/>
      <c r="G48" s="191"/>
      <c r="H48" s="191"/>
      <c r="I48" s="191"/>
      <c r="J48" s="191"/>
      <c r="K48" s="208"/>
      <c r="L48" s="198">
        <v>4</v>
      </c>
      <c r="M48" s="199">
        <v>4</v>
      </c>
      <c r="N48" s="199">
        <v>105</v>
      </c>
      <c r="O48" s="199">
        <v>30</v>
      </c>
      <c r="P48" s="212">
        <f aca="true" t="shared" si="6" ref="P48:P54">IF(L48=""," ",ROUND(O48/N48*100,1))</f>
        <v>28.6</v>
      </c>
      <c r="Q48" s="200"/>
      <c r="R48" s="172"/>
      <c r="S48" s="174"/>
      <c r="T48" s="172"/>
      <c r="U48" s="212" t="str">
        <f t="shared" si="5"/>
        <v> </v>
      </c>
      <c r="V48" s="203"/>
      <c r="W48" s="191"/>
      <c r="X48" s="217"/>
      <c r="Y48" s="191"/>
      <c r="Z48" s="191"/>
      <c r="AA48" s="208"/>
    </row>
    <row r="49" spans="1:27" s="7" customFormat="1" ht="15" customHeight="1">
      <c r="A49" s="86">
        <v>4</v>
      </c>
      <c r="B49" s="54"/>
      <c r="C49" s="86" t="s">
        <v>73</v>
      </c>
      <c r="D49" s="78" t="s">
        <v>97</v>
      </c>
      <c r="E49" s="185"/>
      <c r="F49" s="110"/>
      <c r="G49" s="191"/>
      <c r="H49" s="191"/>
      <c r="I49" s="191"/>
      <c r="J49" s="191"/>
      <c r="K49" s="208"/>
      <c r="L49" s="194">
        <v>1</v>
      </c>
      <c r="M49" s="172">
        <v>1</v>
      </c>
      <c r="N49" s="172">
        <v>33</v>
      </c>
      <c r="O49" s="172">
        <v>10</v>
      </c>
      <c r="P49" s="212">
        <f>IF(L49=""," ",ROUND(O49/N49*100,1))</f>
        <v>30.3</v>
      </c>
      <c r="Q49" s="200"/>
      <c r="R49" s="172"/>
      <c r="S49" s="174"/>
      <c r="T49" s="172"/>
      <c r="U49" s="212" t="str">
        <f>IF(Q49=""," ",ROUND(T49/S49*100,1))</f>
        <v> </v>
      </c>
      <c r="V49" s="203"/>
      <c r="W49" s="191"/>
      <c r="X49" s="217"/>
      <c r="Y49" s="191"/>
      <c r="Z49" s="191"/>
      <c r="AA49" s="208"/>
    </row>
    <row r="50" spans="1:27" s="7" customFormat="1" ht="15" customHeight="1">
      <c r="A50" s="86">
        <v>4</v>
      </c>
      <c r="B50" s="54"/>
      <c r="C50" s="86" t="s">
        <v>73</v>
      </c>
      <c r="D50" s="78" t="s">
        <v>163</v>
      </c>
      <c r="E50" s="185"/>
      <c r="F50" s="110"/>
      <c r="G50" s="191"/>
      <c r="H50" s="191"/>
      <c r="I50" s="191"/>
      <c r="J50" s="191"/>
      <c r="K50" s="208"/>
      <c r="L50" s="194">
        <v>9</v>
      </c>
      <c r="M50" s="172">
        <v>0</v>
      </c>
      <c r="N50" s="172">
        <v>201</v>
      </c>
      <c r="O50" s="172">
        <v>0</v>
      </c>
      <c r="P50" s="212">
        <f t="shared" si="6"/>
        <v>0</v>
      </c>
      <c r="Q50" s="200"/>
      <c r="R50" s="172"/>
      <c r="S50" s="174"/>
      <c r="T50" s="172"/>
      <c r="U50" s="212" t="str">
        <f t="shared" si="5"/>
        <v> </v>
      </c>
      <c r="V50" s="203"/>
      <c r="W50" s="191"/>
      <c r="X50" s="217"/>
      <c r="Y50" s="191"/>
      <c r="Z50" s="191"/>
      <c r="AA50" s="208"/>
    </row>
    <row r="51" spans="1:27" s="7" customFormat="1" ht="15" customHeight="1">
      <c r="A51" s="86">
        <v>4</v>
      </c>
      <c r="B51" s="54"/>
      <c r="C51" s="86" t="s">
        <v>73</v>
      </c>
      <c r="D51" s="78" t="s">
        <v>164</v>
      </c>
      <c r="E51" s="185"/>
      <c r="F51" s="110"/>
      <c r="G51" s="191"/>
      <c r="H51" s="191"/>
      <c r="I51" s="191"/>
      <c r="J51" s="191"/>
      <c r="K51" s="208"/>
      <c r="L51" s="194">
        <v>3</v>
      </c>
      <c r="M51" s="172">
        <v>3</v>
      </c>
      <c r="N51" s="172">
        <v>75</v>
      </c>
      <c r="O51" s="172">
        <v>21</v>
      </c>
      <c r="P51" s="212">
        <f t="shared" si="6"/>
        <v>28</v>
      </c>
      <c r="Q51" s="200"/>
      <c r="R51" s="172"/>
      <c r="S51" s="174"/>
      <c r="T51" s="172"/>
      <c r="U51" s="212" t="str">
        <f t="shared" si="5"/>
        <v> </v>
      </c>
      <c r="V51" s="203"/>
      <c r="W51" s="191"/>
      <c r="X51" s="217"/>
      <c r="Y51" s="191"/>
      <c r="Z51" s="191"/>
      <c r="AA51" s="208"/>
    </row>
    <row r="52" spans="1:27" s="7" customFormat="1" ht="15" customHeight="1">
      <c r="A52" s="86">
        <v>4</v>
      </c>
      <c r="B52" s="54"/>
      <c r="C52" s="86" t="s">
        <v>73</v>
      </c>
      <c r="D52" s="78" t="s">
        <v>126</v>
      </c>
      <c r="E52" s="185"/>
      <c r="F52" s="110"/>
      <c r="G52" s="191"/>
      <c r="H52" s="191"/>
      <c r="I52" s="191"/>
      <c r="J52" s="191"/>
      <c r="K52" s="208"/>
      <c r="L52" s="194">
        <v>1</v>
      </c>
      <c r="M52" s="172">
        <v>1</v>
      </c>
      <c r="N52" s="172">
        <v>40</v>
      </c>
      <c r="O52" s="172">
        <v>18</v>
      </c>
      <c r="P52" s="212">
        <f t="shared" si="6"/>
        <v>45</v>
      </c>
      <c r="Q52" s="200"/>
      <c r="R52" s="172"/>
      <c r="S52" s="174"/>
      <c r="T52" s="172"/>
      <c r="U52" s="212" t="str">
        <f t="shared" si="5"/>
        <v> </v>
      </c>
      <c r="V52" s="203"/>
      <c r="W52" s="191"/>
      <c r="X52" s="217"/>
      <c r="Y52" s="191"/>
      <c r="Z52" s="191"/>
      <c r="AA52" s="208"/>
    </row>
    <row r="53" spans="1:27" s="7" customFormat="1" ht="15" customHeight="1">
      <c r="A53" s="86">
        <v>4</v>
      </c>
      <c r="B53" s="54"/>
      <c r="C53" s="86" t="s">
        <v>73</v>
      </c>
      <c r="D53" s="78" t="s">
        <v>138</v>
      </c>
      <c r="E53" s="186"/>
      <c r="F53" s="112"/>
      <c r="G53" s="192"/>
      <c r="H53" s="192"/>
      <c r="I53" s="192"/>
      <c r="J53" s="192"/>
      <c r="K53" s="209"/>
      <c r="L53" s="194">
        <v>2</v>
      </c>
      <c r="M53" s="172">
        <v>2</v>
      </c>
      <c r="N53" s="172">
        <v>35</v>
      </c>
      <c r="O53" s="172">
        <v>11</v>
      </c>
      <c r="P53" s="179">
        <f t="shared" si="6"/>
        <v>31.4</v>
      </c>
      <c r="Q53" s="200"/>
      <c r="R53" s="172"/>
      <c r="S53" s="174"/>
      <c r="T53" s="172"/>
      <c r="U53" s="179" t="str">
        <f t="shared" si="5"/>
        <v> </v>
      </c>
      <c r="V53" s="204"/>
      <c r="W53" s="192"/>
      <c r="X53" s="218"/>
      <c r="Y53" s="192"/>
      <c r="Z53" s="192"/>
      <c r="AA53" s="209"/>
    </row>
    <row r="54" spans="1:27" s="7" customFormat="1" ht="15" customHeight="1" thickBot="1">
      <c r="A54" s="86">
        <v>4</v>
      </c>
      <c r="B54" s="54"/>
      <c r="C54" s="86" t="s">
        <v>73</v>
      </c>
      <c r="D54" s="103" t="s">
        <v>149</v>
      </c>
      <c r="E54" s="187"/>
      <c r="F54" s="113"/>
      <c r="G54" s="193"/>
      <c r="H54" s="193"/>
      <c r="I54" s="193"/>
      <c r="J54" s="193"/>
      <c r="K54" s="210"/>
      <c r="L54" s="195">
        <v>1</v>
      </c>
      <c r="M54" s="189">
        <v>1</v>
      </c>
      <c r="N54" s="189">
        <v>28</v>
      </c>
      <c r="O54" s="189">
        <v>10</v>
      </c>
      <c r="P54" s="213">
        <f t="shared" si="6"/>
        <v>35.7</v>
      </c>
      <c r="Q54" s="200"/>
      <c r="R54" s="172"/>
      <c r="S54" s="174"/>
      <c r="T54" s="172"/>
      <c r="U54" s="213" t="str">
        <f t="shared" si="5"/>
        <v> </v>
      </c>
      <c r="V54" s="205"/>
      <c r="W54" s="193"/>
      <c r="X54" s="219"/>
      <c r="Y54" s="193"/>
      <c r="Z54" s="193"/>
      <c r="AA54" s="210"/>
    </row>
    <row r="55" spans="1:27" s="7" customFormat="1" ht="15" customHeight="1" thickBot="1">
      <c r="A55" s="114"/>
      <c r="B55" s="115"/>
      <c r="C55" s="304" t="s">
        <v>12</v>
      </c>
      <c r="D55" s="305"/>
      <c r="E55" s="184"/>
      <c r="F55" s="108"/>
      <c r="G55" s="190"/>
      <c r="H55" s="190"/>
      <c r="I55" s="190"/>
      <c r="J55" s="190"/>
      <c r="K55" s="207"/>
      <c r="L55" s="176">
        <f>SUM(L47:L54)</f>
        <v>22</v>
      </c>
      <c r="M55" s="176">
        <f>SUM(M47:M54)</f>
        <v>13</v>
      </c>
      <c r="N55" s="176">
        <f>SUM(N47:N54)</f>
        <v>577</v>
      </c>
      <c r="O55" s="176">
        <f>SUM(O47:O54)</f>
        <v>118</v>
      </c>
      <c r="P55" s="180">
        <f>IF(L55=0,"",ROUND(O55/N55*100,1))</f>
        <v>20.5</v>
      </c>
      <c r="Q55" s="176">
        <f>SUM(Q47:Q54)</f>
        <v>0</v>
      </c>
      <c r="R55" s="176">
        <f>SUM(R47:R54)</f>
        <v>0</v>
      </c>
      <c r="S55" s="176">
        <f>SUM(S47:S54)</f>
        <v>0</v>
      </c>
      <c r="T55" s="176">
        <f>SUM(T47:T54)</f>
        <v>0</v>
      </c>
      <c r="U55" s="180" t="str">
        <f>IF(Q55=0," ",ROUND(T55/S55*100,1))</f>
        <v> </v>
      </c>
      <c r="V55" s="202"/>
      <c r="W55" s="190"/>
      <c r="X55" s="216"/>
      <c r="Y55" s="190"/>
      <c r="Z55" s="190"/>
      <c r="AA55" s="207"/>
    </row>
    <row r="56" spans="1:27" s="7" customFormat="1" ht="13.5" customHeight="1" thickBot="1">
      <c r="A56" s="114"/>
      <c r="B56" s="91"/>
      <c r="C56" s="304" t="s">
        <v>5</v>
      </c>
      <c r="D56" s="360"/>
      <c r="E56" s="184"/>
      <c r="F56" s="108"/>
      <c r="G56" s="170">
        <f>SUM(G11:G45)</f>
        <v>849</v>
      </c>
      <c r="H56" s="170">
        <f>SUM(H11:H45)</f>
        <v>671</v>
      </c>
      <c r="I56" s="170">
        <f>SUM(I11:I45)</f>
        <v>11683</v>
      </c>
      <c r="J56" s="170">
        <f>SUM(J11:J45)</f>
        <v>3045</v>
      </c>
      <c r="K56" s="180">
        <f>IF(G56=" "," ",ROUND(J56/I56*100,1))</f>
        <v>26.1</v>
      </c>
      <c r="L56" s="176">
        <f>L46+L55</f>
        <v>797</v>
      </c>
      <c r="M56" s="170">
        <f>M46+M55</f>
        <v>630</v>
      </c>
      <c r="N56" s="170">
        <f>N46+N55</f>
        <v>11334</v>
      </c>
      <c r="O56" s="170">
        <f>O46+O55</f>
        <v>2780</v>
      </c>
      <c r="P56" s="180">
        <f>IF(L56=""," ",ROUND(O56/N56*100,1))</f>
        <v>24.5</v>
      </c>
      <c r="Q56" s="176">
        <f>Q46+Q55</f>
        <v>178</v>
      </c>
      <c r="R56" s="170">
        <f>R46+R55</f>
        <v>83</v>
      </c>
      <c r="S56" s="170">
        <f>S46+S55</f>
        <v>1290</v>
      </c>
      <c r="T56" s="170">
        <f>T46+T55</f>
        <v>146</v>
      </c>
      <c r="U56" s="180">
        <f>IF(Q56=""," ",ROUND(T56/S56*100,1))</f>
        <v>11.3</v>
      </c>
      <c r="V56" s="169">
        <f>SUM(V11:V45)</f>
        <v>2869</v>
      </c>
      <c r="W56" s="170">
        <f>SUM(W11:W45)</f>
        <v>400</v>
      </c>
      <c r="X56" s="178">
        <f>IF(V56=""," ",ROUND(W56/V56*100,1))</f>
        <v>13.9</v>
      </c>
      <c r="Y56" s="176">
        <f>SUM(Y11:Y45)</f>
        <v>1979</v>
      </c>
      <c r="Z56" s="170">
        <f>SUM(Z11:Z45)</f>
        <v>214</v>
      </c>
      <c r="AA56" s="180">
        <f>IF(Y56=0," ",ROUND(Z56/Y56*100,1))</f>
        <v>10.8</v>
      </c>
    </row>
  </sheetData>
  <sheetProtection/>
  <mergeCells count="35">
    <mergeCell ref="X2:AA2"/>
    <mergeCell ref="E4:G4"/>
    <mergeCell ref="I4:K4"/>
    <mergeCell ref="M4:O4"/>
    <mergeCell ref="Q4:T4"/>
    <mergeCell ref="C56:D56"/>
    <mergeCell ref="E7:K7"/>
    <mergeCell ref="I8:I10"/>
    <mergeCell ref="K8:K10"/>
    <mergeCell ref="E8:E10"/>
    <mergeCell ref="G8:G10"/>
    <mergeCell ref="F8:F10"/>
    <mergeCell ref="C55:D55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H11:H45 W11:W45 O11:O45 Z11:Z45 J11:J45 M11:M45 R11:R45 T11:T45 O47:O54 T47:T54 M47:M54 R47:R54">
    <cfRule type="cellIs" priority="19" dxfId="1" operator="lessThanOrEqual" stopIfTrue="1">
      <formula>G11</formula>
    </cfRule>
    <cfRule type="cellIs" priority="20" dxfId="0" operator="greaterThan" stopIfTrue="1">
      <formula>G11</formula>
    </cfRule>
  </conditionalFormatting>
  <conditionalFormatting sqref="Y11:Y45">
    <cfRule type="cellIs" priority="21" dxfId="1" operator="lessThanOrEqual" stopIfTrue="1">
      <formula>V11</formula>
    </cfRule>
    <cfRule type="cellIs" priority="22" dxfId="0" operator="greaterThan" stopIfTrue="1">
      <formula>V11</formula>
    </cfRule>
  </conditionalFormatting>
  <conditionalFormatting sqref="Z15 Z18 Z21 Z33 Z36 Z43 Z38:Z39 Z41">
    <cfRule type="cellIs" priority="23" dxfId="1" operator="lessThanOrEqual" stopIfTrue="1">
      <formula>V16</formula>
    </cfRule>
    <cfRule type="cellIs" priority="24" dxfId="0" operator="greaterThan" stopIfTrue="1">
      <formula>V16</formula>
    </cfRule>
  </conditionalFormatting>
  <conditionalFormatting sqref="Z44">
    <cfRule type="cellIs" priority="3" dxfId="1" operator="lessThanOrEqual" stopIfTrue="1">
      <formula>#REF!</formula>
    </cfRule>
    <cfRule type="cellIs" priority="4" dxfId="0" operator="greaterThan" stopIfTrue="1">
      <formula>#REF!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41" useFirstPageNumber="1" fitToHeight="0" horizontalDpi="600" verticalDpi="600" orientation="landscape" paperSize="9" scale="85" r:id="rId1"/>
  <ignoredErrors>
    <ignoredError sqref="U56 U46 K56" evalError="1"/>
    <ignoredError sqref="P46 P56" evalError="1" formula="1"/>
    <ignoredError sqref="U55 P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2010-12-22T02:26:45Z</dcterms:created>
  <dcterms:modified xsi:type="dcterms:W3CDTF">2010-12-22T02:27:22Z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