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8" yWindow="550" windowWidth="10499" windowHeight="11638" activeTab="0"/>
  </bookViews>
  <sheets>
    <sheet name="岩手県４－１" sheetId="1" r:id="rId1"/>
    <sheet name="岩手県４－２" sheetId="2" r:id="rId2"/>
    <sheet name="岩手県４－３" sheetId="3" r:id="rId3"/>
    <sheet name="岩手県４－４" sheetId="4" r:id="rId4"/>
  </sheets>
  <definedNames>
    <definedName name="_xlnm.Print_Titles" localSheetId="0">'岩手県４－１'!$4:$6</definedName>
    <definedName name="_xlnm.Print_Titles" localSheetId="1">'岩手県４－２'!$4:$7</definedName>
    <definedName name="_xlnm.Print_Titles" localSheetId="2">'岩手県４－３'!$4:$6</definedName>
    <definedName name="_xlnm.Print_Titles" localSheetId="3">'岩手県４－４'!$7:$10</definedName>
  </definedNames>
  <calcPr fullCalcOnLoad="1"/>
</workbook>
</file>

<file path=xl/sharedStrings.xml><?xml version="1.0" encoding="utf-8"?>
<sst xmlns="http://schemas.openxmlformats.org/spreadsheetml/2006/main" count="537" uniqueCount="232">
  <si>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</si>
  <si>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</si>
  <si>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</si>
  <si>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</si>
  <si>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</si>
  <si>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</si>
  <si>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</si>
  <si>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</si>
  <si>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</si>
  <si>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</si>
  <si>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</si>
  <si>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</si>
  <si>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</si>
  <si>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</si>
  <si>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</si>
  <si>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</si>
  <si>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</si>
  <si>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</si>
  <si>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</si>
  <si>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</si>
  <si>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</si>
  <si>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</si>
  <si>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</si>
  <si>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</si>
  <si>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</si>
  <si>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</si>
  <si>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</si>
  <si>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</si>
  <si>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</si>
  <si>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</si>
  <si>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</si>
  <si>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</si>
  <si>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</si>
  <si>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</si>
  <si>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</si>
  <si>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</si>
  <si>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</si>
  <si>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</si>
  <si>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</si>
  <si>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</si>
  <si>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</si>
  <si>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</si>
  <si>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</si>
  <si>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</si>
  <si>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</si>
  <si>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</si>
  <si>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</si>
  <si>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</si>
  <si>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</si>
  <si>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</si>
  <si>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</si>
  <si>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</si>
  <si>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</si>
  <si>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</si>
  <si>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</si>
  <si>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</si>
  <si>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</si>
  <si>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</si>
  <si>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</si>
  <si>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</si>
  <si>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</si>
  <si>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</si>
  <si>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</si>
  <si>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</si>
  <si>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</si>
  <si>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庁内連絡会議の有無</t>
  </si>
  <si>
    <t>市(区)町村コード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</si>
  <si>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</si>
  <si>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</si>
  <si>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</si>
  <si>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</si>
  <si>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</si>
  <si>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</si>
  <si>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岩手県</t>
  </si>
  <si>
    <t>盛岡市</t>
  </si>
  <si>
    <t>盛岡市男女共同参画計画（新なはんプラン）</t>
  </si>
  <si>
    <t>もりおか女性センター</t>
  </si>
  <si>
    <t>020-0871</t>
  </si>
  <si>
    <t>盛岡市中ノ橋一丁目1番10号</t>
  </si>
  <si>
    <t>○</t>
  </si>
  <si>
    <t>宮古市</t>
  </si>
  <si>
    <t>大船渡市</t>
  </si>
  <si>
    <t>大船渡市男女共同参画推進条例</t>
  </si>
  <si>
    <t>大船渡市</t>
  </si>
  <si>
    <t>男女共同参画社会の実現に向けての大船渡宣言</t>
  </si>
  <si>
    <t>花巻市</t>
  </si>
  <si>
    <t>市民協働・男女参画推進課</t>
  </si>
  <si>
    <t>花巻市男女共同参画推進条例</t>
  </si>
  <si>
    <t>パートナーシップ創造プラン・はなまき</t>
  </si>
  <si>
    <t>北上市</t>
  </si>
  <si>
    <t>きたかみ男女共同参画プラン</t>
  </si>
  <si>
    <t>久慈市</t>
  </si>
  <si>
    <t>久慈市男女共同参画計画</t>
  </si>
  <si>
    <t>遠野市</t>
  </si>
  <si>
    <t>社会教育課</t>
  </si>
  <si>
    <t>とおのいきいき参画プラン～遠野市男女共同参画基本計画～</t>
  </si>
  <si>
    <t>一関市</t>
  </si>
  <si>
    <t>協働推進課</t>
  </si>
  <si>
    <t>いちのせき男女共同参画プラン</t>
  </si>
  <si>
    <t>陸前高田市</t>
  </si>
  <si>
    <t>陸前高田市男女共同参画計画</t>
  </si>
  <si>
    <t>釜石市</t>
  </si>
  <si>
    <t>少子化対策・男女共同参画推進室</t>
  </si>
  <si>
    <t>釜石市男女共同参画推進プラン</t>
  </si>
  <si>
    <t>二戸市</t>
  </si>
  <si>
    <t>二戸男女共同参画計画『パートナーシップ結いプラン』</t>
  </si>
  <si>
    <t>八幡平市</t>
  </si>
  <si>
    <t>八幡平市男女共同参画計画</t>
  </si>
  <si>
    <t>奥州市</t>
  </si>
  <si>
    <t>奥州市男女共同参画推進条例</t>
  </si>
  <si>
    <t>奥州市男女共同参画計画</t>
  </si>
  <si>
    <t>奥州市</t>
  </si>
  <si>
    <t>雫石町</t>
  </si>
  <si>
    <t>雫石町男女共同参画プラン「きらっと雫石未来プラン」</t>
  </si>
  <si>
    <t>雫石町</t>
  </si>
  <si>
    <t>葛巻町</t>
  </si>
  <si>
    <t>葛巻町男女共同参画プラン</t>
  </si>
  <si>
    <t>岩手町</t>
  </si>
  <si>
    <t>企画商工課</t>
  </si>
  <si>
    <t>いわてまち男女共同参画プラン</t>
  </si>
  <si>
    <t>滝沢村</t>
  </si>
  <si>
    <t>滝沢村男女共同参画計画「たきざわ輝きプラン」</t>
  </si>
  <si>
    <t>紫波町</t>
  </si>
  <si>
    <t>紫あ波せあっぷるプラン</t>
  </si>
  <si>
    <t>紫波町</t>
  </si>
  <si>
    <t>矢巾町</t>
  </si>
  <si>
    <t>総務課</t>
  </si>
  <si>
    <t>田園都市やはば男女共同参画プラン</t>
  </si>
  <si>
    <t>矢巾町</t>
  </si>
  <si>
    <t>西和賀町</t>
  </si>
  <si>
    <t>生涯学習課</t>
  </si>
  <si>
    <t>西和賀町</t>
  </si>
  <si>
    <t>中央生涯教育センター</t>
  </si>
  <si>
    <t>金ケ崎町男女共同参画推進条例</t>
  </si>
  <si>
    <t>金ケ崎町</t>
  </si>
  <si>
    <t>かねがさき・きらめきプラン</t>
  </si>
  <si>
    <t>平泉町</t>
  </si>
  <si>
    <t>総務企画課</t>
  </si>
  <si>
    <t>平泉町男女共同参画プラン</t>
  </si>
  <si>
    <t>藤沢町</t>
  </si>
  <si>
    <t>自治振興課</t>
  </si>
  <si>
    <t>住田町</t>
  </si>
  <si>
    <t>大槌町</t>
  </si>
  <si>
    <t>大槌町男女共同参画プラン「おもいやりおおつちプラン」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</si>
  <si>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</si>
  <si>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</si>
  <si>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</si>
  <si>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</si>
  <si>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</si>
  <si>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</si>
  <si>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</si>
  <si>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</si>
  <si>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</si>
  <si>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キラリ☆やさしいまちだ男女共同参画プラン</t>
  </si>
  <si>
    <t>政策推進課</t>
  </si>
  <si>
    <t>たのはた男女共同参画プラン</t>
  </si>
  <si>
    <t>教育委員会事務局</t>
  </si>
  <si>
    <t>きらっとふだいはまゆりプラン</t>
  </si>
  <si>
    <t>九戸村男女共同参画プラン</t>
  </si>
  <si>
    <t>町民生活課</t>
  </si>
  <si>
    <t>一戸町男女共同参画基本計画</t>
  </si>
  <si>
    <t>住民福祉課</t>
  </si>
  <si>
    <t>男女ら～すぐ・ともにささえ合う創造プラン・のだ</t>
  </si>
  <si>
    <t>うち</t>
  </si>
  <si>
    <t>第2次大船渡市男女共同参画行動計画ともにいきいきプラン21</t>
  </si>
  <si>
    <t>新・みやこ男女共生プラン21</t>
  </si>
  <si>
    <t>ホームページ</t>
  </si>
  <si>
    <t>宣　　言　　名　　称</t>
  </si>
  <si>
    <t>市　（区）　長</t>
  </si>
  <si>
    <t>うち</t>
  </si>
  <si>
    <t>女
性
比
率 
（％）</t>
  </si>
  <si>
    <t>　（区）長数
女性副市</t>
  </si>
  <si>
    <t>女性副町村長数　　</t>
  </si>
  <si>
    <t>女性自治会長数</t>
  </si>
  <si>
    <t xml:space="preserve">うち
　女理
　性職
　管数
</t>
  </si>
  <si>
    <t>平成22年度</t>
  </si>
  <si>
    <t>平成23年度</t>
  </si>
  <si>
    <t>平成25年度</t>
  </si>
  <si>
    <t>平成28年度</t>
  </si>
  <si>
    <t>平成27年度</t>
  </si>
  <si>
    <t>平成24年度</t>
  </si>
  <si>
    <t>平成26年度</t>
  </si>
  <si>
    <t>平成27年度</t>
  </si>
  <si>
    <t>平成30年度</t>
  </si>
  <si>
    <t>平成17年度～平成26年度</t>
  </si>
  <si>
    <t>平成18年度～平成22年度</t>
  </si>
  <si>
    <t>平成20年度～平成24年度</t>
  </si>
  <si>
    <t>平成19年度～平成27年度</t>
  </si>
  <si>
    <t>平成13年度～平成22年度</t>
  </si>
  <si>
    <t>平成16年度～平成25年度</t>
  </si>
  <si>
    <t>平成21年度～平成27年度</t>
  </si>
  <si>
    <t>平成19年度～平成23年度</t>
  </si>
  <si>
    <t>平成14年度～平成23年度</t>
  </si>
  <si>
    <t>平成20年度～平成25年度</t>
  </si>
  <si>
    <t>平成18年度～平成27年度</t>
  </si>
  <si>
    <t>平成22年度～平成27年度</t>
  </si>
  <si>
    <t>平成20年度～平成29年度</t>
  </si>
  <si>
    <t>平成22年度～平成26年度</t>
  </si>
  <si>
    <t>平成12年度～平成21年度</t>
  </si>
  <si>
    <t>平成18年度～平成22年度</t>
  </si>
  <si>
    <t>平成22年度～平成26年度</t>
  </si>
  <si>
    <t>平成20年度～平成29年度</t>
  </si>
  <si>
    <t>平成18年度～平成27年度</t>
  </si>
  <si>
    <t>男女参画国際課</t>
  </si>
  <si>
    <t>男女共同参画室</t>
  </si>
  <si>
    <t>生活課</t>
  </si>
  <si>
    <t>地域づくり課</t>
  </si>
  <si>
    <t>子育て支援課</t>
  </si>
  <si>
    <t>協働推進室</t>
  </si>
  <si>
    <t>地域づくり推進課</t>
  </si>
  <si>
    <t>まちづくり推進課</t>
  </si>
  <si>
    <t>住民協働課</t>
  </si>
  <si>
    <t>(019)
604-3303</t>
  </si>
  <si>
    <r>
      <t xml:space="preserve">(050)
</t>
    </r>
    <r>
      <rPr>
        <sz val="9.5"/>
        <rFont val="ＭＳ Ｐゴシック"/>
        <family val="3"/>
      </rPr>
      <t>2013-4750</t>
    </r>
  </si>
  <si>
    <t>施設管理</t>
  </si>
  <si>
    <t>事業運営</t>
  </si>
  <si>
    <t>そ　の　他</t>
  </si>
  <si>
    <t>http://mjc.sankaku-npo.jp
/top.html</t>
  </si>
  <si>
    <t xml:space="preserve"> </t>
  </si>
  <si>
    <t>教育委員会事務局生涯学習課</t>
  </si>
  <si>
    <t>総務企画課総合政策室</t>
  </si>
  <si>
    <t>生涯学習課学習推進室</t>
  </si>
  <si>
    <t>教育委員会生涯学習係</t>
  </si>
  <si>
    <t>総務課総務広聴班</t>
  </si>
  <si>
    <t>教育委員会事務局社会教育室</t>
  </si>
  <si>
    <t>教育委員会事務局生涯学習グループ</t>
  </si>
  <si>
    <t>教育委員会事務局生涯学習班</t>
  </si>
  <si>
    <t>男女共同参画に関する条例（可決済のもの）</t>
  </si>
  <si>
    <t>把握していない</t>
  </si>
  <si>
    <t>男 女 共 同 参 画 に 関 す る 宣 言（注１）</t>
  </si>
  <si>
    <t>国との共催
　　　(注２)</t>
  </si>
  <si>
    <t>調査時点コード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</si>
</sst>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0.000_ "/>
    <numFmt numFmtId="193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9.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57" fontId="2" fillId="33" borderId="1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57" fontId="2" fillId="33" borderId="15" xfId="0" applyNumberFormat="1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87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shrinkToFit="1"/>
    </xf>
    <xf numFmtId="0" fontId="2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top" textRotation="255" wrapText="1"/>
    </xf>
    <xf numFmtId="57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horizontal="center" vertical="center"/>
    </xf>
    <xf numFmtId="189" fontId="2" fillId="0" borderId="3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wrapText="1"/>
    </xf>
    <xf numFmtId="0" fontId="2" fillId="0" borderId="28" xfId="0" applyFont="1" applyFill="1" applyBorder="1" applyAlignment="1">
      <alignment vertical="top"/>
    </xf>
    <xf numFmtId="0" fontId="2" fillId="0" borderId="2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>
      <alignment vertical="top" wrapText="1"/>
    </xf>
    <xf numFmtId="188" fontId="2" fillId="0" borderId="15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188" fontId="2" fillId="0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39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right" vertical="center"/>
    </xf>
    <xf numFmtId="0" fontId="2" fillId="0" borderId="33" xfId="0" applyNumberFormat="1" applyFont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33" borderId="3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right" vertical="center"/>
    </xf>
    <xf numFmtId="0" fontId="2" fillId="0" borderId="33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34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47" xfId="49" applyFont="1" applyFill="1" applyBorder="1" applyAlignment="1">
      <alignment vertical="center"/>
    </xf>
    <xf numFmtId="193" fontId="2" fillId="0" borderId="15" xfId="49" applyNumberFormat="1" applyFont="1" applyFill="1" applyBorder="1" applyAlignment="1">
      <alignment vertical="center"/>
    </xf>
    <xf numFmtId="193" fontId="2" fillId="0" borderId="40" xfId="49" applyNumberFormat="1" applyFont="1" applyFill="1" applyBorder="1" applyAlignment="1">
      <alignment vertical="center"/>
    </xf>
    <xf numFmtId="193" fontId="2" fillId="0" borderId="10" xfId="49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3" fontId="2" fillId="0" borderId="39" xfId="49" applyNumberFormat="1" applyFont="1" applyFill="1" applyBorder="1" applyAlignment="1">
      <alignment vertical="center"/>
    </xf>
    <xf numFmtId="193" fontId="2" fillId="0" borderId="50" xfId="49" applyNumberFormat="1" applyFont="1" applyFill="1" applyBorder="1" applyAlignment="1">
      <alignment vertical="center"/>
    </xf>
    <xf numFmtId="193" fontId="2" fillId="0" borderId="33" xfId="49" applyNumberFormat="1" applyFont="1" applyFill="1" applyBorder="1" applyAlignment="1">
      <alignment vertical="center"/>
    </xf>
    <xf numFmtId="193" fontId="2" fillId="0" borderId="35" xfId="49" applyNumberFormat="1" applyFont="1" applyFill="1" applyBorder="1" applyAlignment="1">
      <alignment vertical="center"/>
    </xf>
    <xf numFmtId="193" fontId="2" fillId="0" borderId="19" xfId="49" applyNumberFormat="1" applyFont="1" applyFill="1" applyBorder="1" applyAlignment="1">
      <alignment vertical="center"/>
    </xf>
    <xf numFmtId="193" fontId="2" fillId="0" borderId="31" xfId="49" applyNumberFormat="1" applyFont="1" applyFill="1" applyBorder="1" applyAlignment="1">
      <alignment vertical="center"/>
    </xf>
    <xf numFmtId="193" fontId="2" fillId="0" borderId="51" xfId="49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distributed" textRotation="255"/>
    </xf>
    <xf numFmtId="0" fontId="2" fillId="33" borderId="32" xfId="0" applyFont="1" applyFill="1" applyBorder="1" applyAlignment="1">
      <alignment horizontal="center" vertical="distributed" textRotation="255"/>
    </xf>
    <xf numFmtId="0" fontId="2" fillId="33" borderId="12" xfId="0" applyFont="1" applyFill="1" applyBorder="1" applyAlignment="1">
      <alignment horizontal="center" vertical="distributed" textRotation="255"/>
    </xf>
    <xf numFmtId="0" fontId="5" fillId="0" borderId="3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57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58" xfId="0" applyFont="1" applyBorder="1" applyAlignment="1">
      <alignment horizontal="center" vertical="distributed" textRotation="255"/>
    </xf>
    <xf numFmtId="0" fontId="2" fillId="33" borderId="57" xfId="0" applyFont="1" applyFill="1" applyBorder="1" applyAlignment="1">
      <alignment horizontal="center" vertical="distributed" textRotation="255" shrinkToFit="1"/>
    </xf>
    <xf numFmtId="0" fontId="2" fillId="33" borderId="11" xfId="0" applyFont="1" applyFill="1" applyBorder="1" applyAlignment="1">
      <alignment horizontal="center" vertical="distributed" textRotation="255" shrinkToFit="1"/>
    </xf>
    <xf numFmtId="0" fontId="2" fillId="33" borderId="58" xfId="0" applyFont="1" applyFill="1" applyBorder="1" applyAlignment="1">
      <alignment horizontal="center" vertical="distributed" textRotation="255" shrinkToFit="1"/>
    </xf>
    <xf numFmtId="0" fontId="2" fillId="33" borderId="59" xfId="0" applyFont="1" applyFill="1" applyBorder="1" applyAlignment="1">
      <alignment horizontal="center" vertical="distributed" textRotation="255" shrinkToFit="1"/>
    </xf>
    <xf numFmtId="0" fontId="2" fillId="33" borderId="35" xfId="0" applyFont="1" applyFill="1" applyBorder="1" applyAlignment="1">
      <alignment horizontal="center" vertical="distributed" textRotation="255" shrinkToFit="1"/>
    </xf>
    <xf numFmtId="0" fontId="2" fillId="33" borderId="13" xfId="0" applyFont="1" applyFill="1" applyBorder="1" applyAlignment="1">
      <alignment horizontal="center" vertical="distributed" textRotation="255" shrinkToFit="1"/>
    </xf>
    <xf numFmtId="0" fontId="2" fillId="0" borderId="59" xfId="0" applyFont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33" borderId="5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distributed" textRotation="255"/>
    </xf>
    <xf numFmtId="0" fontId="0" fillId="0" borderId="35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" fillId="33" borderId="57" xfId="0" applyFont="1" applyFill="1" applyBorder="1" applyAlignment="1">
      <alignment horizontal="center" vertical="center" textRotation="255" shrinkToFit="1"/>
    </xf>
    <xf numFmtId="0" fontId="2" fillId="33" borderId="11" xfId="0" applyFont="1" applyFill="1" applyBorder="1" applyAlignment="1">
      <alignment horizontal="center" vertical="center" textRotation="255" shrinkToFit="1"/>
    </xf>
    <xf numFmtId="0" fontId="2" fillId="33" borderId="58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58" xfId="0" applyFont="1" applyFill="1" applyBorder="1" applyAlignment="1">
      <alignment horizontal="center" vertical="distributed" textRotation="255"/>
    </xf>
    <xf numFmtId="0" fontId="2" fillId="0" borderId="59" xfId="0" applyFont="1" applyFill="1" applyBorder="1" applyAlignment="1">
      <alignment horizontal="center" vertical="center" textRotation="255" shrinkToFit="1"/>
    </xf>
    <xf numFmtId="0" fontId="2" fillId="0" borderId="35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35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distributed" textRotation="255" wrapText="1"/>
    </xf>
    <xf numFmtId="0" fontId="4" fillId="0" borderId="13" xfId="0" applyFont="1" applyFill="1" applyBorder="1" applyAlignment="1">
      <alignment vertical="distributed" textRotation="255"/>
    </xf>
    <xf numFmtId="0" fontId="2" fillId="0" borderId="29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25" xfId="0" applyFont="1" applyFill="1" applyBorder="1" applyAlignment="1">
      <alignment horizontal="center" vertical="distributed" textRotation="255"/>
    </xf>
    <xf numFmtId="0" fontId="2" fillId="0" borderId="63" xfId="0" applyFont="1" applyFill="1" applyBorder="1" applyAlignment="1">
      <alignment horizontal="center" vertical="distributed" textRotation="255"/>
    </xf>
    <xf numFmtId="179" fontId="2" fillId="0" borderId="19" xfId="0" applyNumberFormat="1" applyFont="1" applyFill="1" applyBorder="1" applyAlignment="1">
      <alignment horizontal="center" vertical="center"/>
    </xf>
    <xf numFmtId="179" fontId="2" fillId="0" borderId="45" xfId="0" applyNumberFormat="1" applyFont="1" applyFill="1" applyBorder="1" applyAlignment="1">
      <alignment horizontal="center" vertical="center"/>
    </xf>
    <xf numFmtId="179" fontId="2" fillId="0" borderId="62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textRotation="255" wrapText="1"/>
    </xf>
    <xf numFmtId="0" fontId="2" fillId="0" borderId="48" xfId="0" applyFont="1" applyFill="1" applyBorder="1" applyAlignment="1">
      <alignment vertical="center" textRotation="255" wrapText="1"/>
    </xf>
    <xf numFmtId="0" fontId="2" fillId="0" borderId="24" xfId="0" applyFont="1" applyFill="1" applyBorder="1" applyAlignment="1">
      <alignment vertical="center" textRotation="255" wrapText="1"/>
    </xf>
    <xf numFmtId="0" fontId="2" fillId="0" borderId="26" xfId="0" applyFont="1" applyFill="1" applyBorder="1" applyAlignment="1">
      <alignment vertical="center" textRotation="255"/>
    </xf>
    <xf numFmtId="0" fontId="2" fillId="0" borderId="48" xfId="0" applyFont="1" applyFill="1" applyBorder="1" applyAlignment="1">
      <alignment vertical="center" textRotation="255"/>
    </xf>
    <xf numFmtId="0" fontId="2" fillId="0" borderId="24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 textRotation="255"/>
    </xf>
    <xf numFmtId="0" fontId="2" fillId="0" borderId="14" xfId="0" applyFont="1" applyFill="1" applyBorder="1" applyAlignment="1">
      <alignment vertical="center" textRotation="255"/>
    </xf>
    <xf numFmtId="0" fontId="2" fillId="0" borderId="28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0" fontId="2" fillId="0" borderId="58" xfId="0" applyFont="1" applyFill="1" applyBorder="1" applyAlignment="1">
      <alignment horizontal="distributed" vertical="distributed" textRotation="255"/>
    </xf>
    <xf numFmtId="0" fontId="2" fillId="0" borderId="59" xfId="0" applyFont="1" applyFill="1" applyBorder="1" applyAlignment="1">
      <alignment horizontal="distributed" vertical="distributed" textRotation="255"/>
    </xf>
    <xf numFmtId="0" fontId="2" fillId="0" borderId="35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41" xfId="0" applyFont="1" applyFill="1" applyBorder="1" applyAlignment="1">
      <alignment horizontal="center" vertical="center"/>
    </xf>
    <xf numFmtId="58" fontId="13" fillId="0" borderId="33" xfId="0" applyNumberFormat="1" applyFont="1" applyFill="1" applyBorder="1" applyAlignment="1">
      <alignment horizontal="center" vertical="center"/>
    </xf>
    <xf numFmtId="58" fontId="13" fillId="0" borderId="41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0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2" customWidth="1"/>
    <col min="2" max="2" width="3.625" style="2" customWidth="1"/>
    <col min="3" max="3" width="7.625" style="2" customWidth="1"/>
    <col min="4" max="4" width="10.625" style="2" customWidth="1"/>
    <col min="5" max="5" width="20.625" style="2" customWidth="1"/>
    <col min="6" max="9" width="3.375" style="20" customWidth="1"/>
    <col min="10" max="10" width="30.625" style="2" customWidth="1"/>
    <col min="11" max="12" width="8.625" style="2" customWidth="1"/>
    <col min="13" max="13" width="3.375" style="20" customWidth="1"/>
    <col min="14" max="14" width="32.625" style="2" customWidth="1"/>
    <col min="15" max="15" width="20.625" style="2" customWidth="1"/>
    <col min="16" max="16" width="3.375" style="20" customWidth="1"/>
    <col min="17" max="17" width="7.125" style="0" customWidth="1"/>
    <col min="18" max="22" width="8.875" style="0" customWidth="1"/>
    <col min="23" max="16384" width="9.00390625" style="2" customWidth="1"/>
  </cols>
  <sheetData>
    <row r="1" spans="1:4" ht="16.5" customHeight="1" thickBot="1">
      <c r="A1" s="13" t="s">
        <v>14</v>
      </c>
      <c r="B1" s="13"/>
      <c r="D1" s="2" t="s">
        <v>218</v>
      </c>
    </row>
    <row r="2" spans="1:16" ht="22.5" customHeight="1" thickBot="1">
      <c r="A2" s="3" t="s">
        <v>19</v>
      </c>
      <c r="O2" s="186" t="s">
        <v>73</v>
      </c>
      <c r="P2" s="187"/>
    </row>
    <row r="3" ht="9.75" customHeight="1" thickBot="1"/>
    <row r="4" spans="1:16" s="1" customFormat="1" ht="31.5" customHeight="1">
      <c r="A4" s="193" t="s">
        <v>27</v>
      </c>
      <c r="B4" s="202" t="s">
        <v>66</v>
      </c>
      <c r="C4" s="196" t="s">
        <v>52</v>
      </c>
      <c r="D4" s="199" t="s">
        <v>18</v>
      </c>
      <c r="E4" s="205" t="s">
        <v>53</v>
      </c>
      <c r="F4" s="183" t="s">
        <v>54</v>
      </c>
      <c r="G4" s="208" t="s">
        <v>55</v>
      </c>
      <c r="H4" s="211" t="s">
        <v>65</v>
      </c>
      <c r="I4" s="199" t="s">
        <v>56</v>
      </c>
      <c r="J4" s="188" t="s">
        <v>227</v>
      </c>
      <c r="K4" s="189"/>
      <c r="L4" s="189"/>
      <c r="M4" s="190"/>
      <c r="N4" s="188" t="s">
        <v>69</v>
      </c>
      <c r="O4" s="189"/>
      <c r="P4" s="190"/>
    </row>
    <row r="5" spans="1:16" s="7" customFormat="1" ht="18" customHeight="1">
      <c r="A5" s="194"/>
      <c r="B5" s="203"/>
      <c r="C5" s="197"/>
      <c r="D5" s="200"/>
      <c r="E5" s="206"/>
      <c r="F5" s="184"/>
      <c r="G5" s="209"/>
      <c r="H5" s="212"/>
      <c r="I5" s="200"/>
      <c r="J5" s="180" t="s">
        <v>7</v>
      </c>
      <c r="K5" s="181"/>
      <c r="L5" s="182"/>
      <c r="M5" s="6" t="s">
        <v>8</v>
      </c>
      <c r="N5" s="180" t="s">
        <v>9</v>
      </c>
      <c r="O5" s="182"/>
      <c r="P5" s="6" t="s">
        <v>8</v>
      </c>
    </row>
    <row r="6" spans="1:16" s="1" customFormat="1" ht="60" customHeight="1">
      <c r="A6" s="195"/>
      <c r="B6" s="204"/>
      <c r="C6" s="198"/>
      <c r="D6" s="201"/>
      <c r="E6" s="207"/>
      <c r="F6" s="185"/>
      <c r="G6" s="210"/>
      <c r="H6" s="213"/>
      <c r="I6" s="201"/>
      <c r="J6" s="8" t="s">
        <v>57</v>
      </c>
      <c r="K6" s="9" t="s">
        <v>3</v>
      </c>
      <c r="L6" s="9" t="s">
        <v>4</v>
      </c>
      <c r="M6" s="10" t="s">
        <v>58</v>
      </c>
      <c r="N6" s="11" t="s">
        <v>59</v>
      </c>
      <c r="O6" s="12" t="s">
        <v>26</v>
      </c>
      <c r="P6" s="10" t="s">
        <v>58</v>
      </c>
    </row>
    <row r="7" spans="1:22" s="5" customFormat="1" ht="30" customHeight="1">
      <c r="A7" s="124">
        <v>3</v>
      </c>
      <c r="B7" s="125">
        <v>201</v>
      </c>
      <c r="C7" s="22" t="s">
        <v>73</v>
      </c>
      <c r="D7" s="17" t="s">
        <v>74</v>
      </c>
      <c r="E7" s="23" t="s">
        <v>203</v>
      </c>
      <c r="F7" s="118">
        <v>1</v>
      </c>
      <c r="G7" s="21">
        <v>2</v>
      </c>
      <c r="H7" s="119">
        <v>1</v>
      </c>
      <c r="I7" s="21">
        <v>1</v>
      </c>
      <c r="J7" s="16"/>
      <c r="K7" s="19"/>
      <c r="L7" s="19"/>
      <c r="M7" s="21">
        <v>0</v>
      </c>
      <c r="N7" s="24" t="s">
        <v>75</v>
      </c>
      <c r="O7" s="29" t="s">
        <v>184</v>
      </c>
      <c r="P7" s="21"/>
      <c r="Q7" s="4"/>
      <c r="R7" s="4"/>
      <c r="S7" s="4"/>
      <c r="T7" s="4"/>
      <c r="U7" s="4"/>
      <c r="V7" s="4"/>
    </row>
    <row r="8" spans="1:22" s="5" customFormat="1" ht="15" customHeight="1">
      <c r="A8" s="124">
        <v>3</v>
      </c>
      <c r="B8" s="125">
        <v>202</v>
      </c>
      <c r="C8" s="22" t="s">
        <v>73</v>
      </c>
      <c r="D8" s="17" t="s">
        <v>80</v>
      </c>
      <c r="E8" s="23" t="s">
        <v>205</v>
      </c>
      <c r="F8" s="118">
        <v>1</v>
      </c>
      <c r="G8" s="21">
        <v>2</v>
      </c>
      <c r="H8" s="119">
        <v>1</v>
      </c>
      <c r="I8" s="21">
        <v>1</v>
      </c>
      <c r="J8" s="16"/>
      <c r="K8" s="19"/>
      <c r="L8" s="19"/>
      <c r="M8" s="21">
        <v>0</v>
      </c>
      <c r="N8" s="24" t="s">
        <v>165</v>
      </c>
      <c r="O8" s="29" t="s">
        <v>185</v>
      </c>
      <c r="P8" s="21"/>
      <c r="Q8" s="4"/>
      <c r="R8" s="4"/>
      <c r="S8" s="4"/>
      <c r="T8" s="4"/>
      <c r="U8" s="4"/>
      <c r="V8" s="4"/>
    </row>
    <row r="9" spans="1:22" s="5" customFormat="1" ht="30" customHeight="1">
      <c r="A9" s="124">
        <v>3</v>
      </c>
      <c r="B9" s="125">
        <v>203</v>
      </c>
      <c r="C9" s="26" t="s">
        <v>73</v>
      </c>
      <c r="D9" s="18" t="s">
        <v>81</v>
      </c>
      <c r="E9" s="23" t="s">
        <v>204</v>
      </c>
      <c r="F9" s="118">
        <v>1</v>
      </c>
      <c r="G9" s="21">
        <v>1</v>
      </c>
      <c r="H9" s="119">
        <v>1</v>
      </c>
      <c r="I9" s="21">
        <v>1</v>
      </c>
      <c r="J9" s="16" t="s">
        <v>82</v>
      </c>
      <c r="K9" s="27">
        <v>37314</v>
      </c>
      <c r="L9" s="27">
        <v>37347</v>
      </c>
      <c r="M9" s="21"/>
      <c r="N9" s="24" t="s">
        <v>164</v>
      </c>
      <c r="O9" s="29" t="s">
        <v>186</v>
      </c>
      <c r="P9" s="21"/>
      <c r="Q9" s="4"/>
      <c r="R9" s="4"/>
      <c r="S9" s="4"/>
      <c r="T9" s="4"/>
      <c r="U9" s="4"/>
      <c r="V9" s="4"/>
    </row>
    <row r="10" spans="1:22" s="5" customFormat="1" ht="30" customHeight="1">
      <c r="A10" s="124">
        <v>3</v>
      </c>
      <c r="B10" s="125">
        <v>205</v>
      </c>
      <c r="C10" s="26" t="s">
        <v>73</v>
      </c>
      <c r="D10" s="18" t="s">
        <v>85</v>
      </c>
      <c r="E10" s="23" t="s">
        <v>86</v>
      </c>
      <c r="F10" s="118">
        <v>1</v>
      </c>
      <c r="G10" s="21">
        <v>1</v>
      </c>
      <c r="H10" s="119">
        <v>0</v>
      </c>
      <c r="I10" s="21">
        <v>1</v>
      </c>
      <c r="J10" s="16" t="s">
        <v>87</v>
      </c>
      <c r="K10" s="27">
        <v>38718</v>
      </c>
      <c r="L10" s="27">
        <v>38718</v>
      </c>
      <c r="M10" s="21"/>
      <c r="N10" s="23" t="s">
        <v>88</v>
      </c>
      <c r="O10" s="29" t="s">
        <v>187</v>
      </c>
      <c r="P10" s="21"/>
      <c r="Q10" s="4"/>
      <c r="R10" s="4"/>
      <c r="S10" s="4"/>
      <c r="T10" s="4"/>
      <c r="U10" s="4"/>
      <c r="V10" s="4"/>
    </row>
    <row r="11" spans="1:22" s="5" customFormat="1" ht="15" customHeight="1">
      <c r="A11" s="124">
        <v>3</v>
      </c>
      <c r="B11" s="125">
        <v>206</v>
      </c>
      <c r="C11" s="26" t="s">
        <v>73</v>
      </c>
      <c r="D11" s="18" t="s">
        <v>89</v>
      </c>
      <c r="E11" s="23" t="s">
        <v>206</v>
      </c>
      <c r="F11" s="118">
        <v>1</v>
      </c>
      <c r="G11" s="21">
        <v>2</v>
      </c>
      <c r="H11" s="119">
        <v>1</v>
      </c>
      <c r="I11" s="21">
        <v>1</v>
      </c>
      <c r="J11" s="16"/>
      <c r="K11" s="28"/>
      <c r="L11" s="28"/>
      <c r="M11" s="21">
        <v>0</v>
      </c>
      <c r="N11" s="23" t="s">
        <v>90</v>
      </c>
      <c r="O11" s="29" t="s">
        <v>188</v>
      </c>
      <c r="P11" s="21"/>
      <c r="Q11" s="4"/>
      <c r="R11" s="4"/>
      <c r="S11" s="4"/>
      <c r="T11" s="4"/>
      <c r="U11" s="4"/>
      <c r="V11" s="4"/>
    </row>
    <row r="12" spans="1:22" s="5" customFormat="1" ht="15" customHeight="1">
      <c r="A12" s="124">
        <v>3</v>
      </c>
      <c r="B12" s="125">
        <v>207</v>
      </c>
      <c r="C12" s="26" t="s">
        <v>73</v>
      </c>
      <c r="D12" s="18" t="s">
        <v>91</v>
      </c>
      <c r="E12" s="23" t="s">
        <v>207</v>
      </c>
      <c r="F12" s="118">
        <v>1</v>
      </c>
      <c r="G12" s="21">
        <v>2</v>
      </c>
      <c r="H12" s="119">
        <v>0</v>
      </c>
      <c r="I12" s="21">
        <v>1</v>
      </c>
      <c r="J12" s="16"/>
      <c r="K12" s="28"/>
      <c r="L12" s="28"/>
      <c r="M12" s="21">
        <v>0</v>
      </c>
      <c r="N12" s="23" t="s">
        <v>92</v>
      </c>
      <c r="O12" s="29" t="s">
        <v>189</v>
      </c>
      <c r="P12" s="21"/>
      <c r="Q12" s="4"/>
      <c r="R12" s="4"/>
      <c r="S12" s="4"/>
      <c r="T12" s="4"/>
      <c r="U12" s="4"/>
      <c r="V12" s="4"/>
    </row>
    <row r="13" spans="1:22" s="5" customFormat="1" ht="30" customHeight="1">
      <c r="A13" s="124">
        <v>3</v>
      </c>
      <c r="B13" s="125">
        <v>208</v>
      </c>
      <c r="C13" s="26" t="s">
        <v>73</v>
      </c>
      <c r="D13" s="18" t="s">
        <v>93</v>
      </c>
      <c r="E13" s="23" t="s">
        <v>94</v>
      </c>
      <c r="F13" s="118">
        <v>2</v>
      </c>
      <c r="G13" s="21">
        <v>2</v>
      </c>
      <c r="H13" s="119">
        <v>0</v>
      </c>
      <c r="I13" s="21">
        <v>0</v>
      </c>
      <c r="J13" s="16"/>
      <c r="K13" s="28"/>
      <c r="L13" s="28"/>
      <c r="M13" s="21">
        <v>0</v>
      </c>
      <c r="N13" s="23" t="s">
        <v>95</v>
      </c>
      <c r="O13" s="29" t="s">
        <v>190</v>
      </c>
      <c r="P13" s="21"/>
      <c r="Q13" s="4"/>
      <c r="R13" s="4"/>
      <c r="S13" s="4"/>
      <c r="T13" s="4"/>
      <c r="U13" s="4"/>
      <c r="V13" s="4"/>
    </row>
    <row r="14" spans="1:22" s="5" customFormat="1" ht="15" customHeight="1">
      <c r="A14" s="124">
        <v>3</v>
      </c>
      <c r="B14" s="125">
        <v>209</v>
      </c>
      <c r="C14" s="26" t="s">
        <v>73</v>
      </c>
      <c r="D14" s="18" t="s">
        <v>96</v>
      </c>
      <c r="E14" s="23" t="s">
        <v>97</v>
      </c>
      <c r="F14" s="118">
        <v>1</v>
      </c>
      <c r="G14" s="21">
        <v>1</v>
      </c>
      <c r="H14" s="119">
        <v>1</v>
      </c>
      <c r="I14" s="21">
        <v>0</v>
      </c>
      <c r="J14" s="16"/>
      <c r="K14" s="28"/>
      <c r="L14" s="28"/>
      <c r="M14" s="21">
        <v>2</v>
      </c>
      <c r="N14" s="23" t="s">
        <v>98</v>
      </c>
      <c r="O14" s="29" t="s">
        <v>191</v>
      </c>
      <c r="P14" s="21"/>
      <c r="Q14" s="4"/>
      <c r="R14" s="4"/>
      <c r="S14" s="4"/>
      <c r="T14" s="4"/>
      <c r="U14" s="4"/>
      <c r="V14" s="4"/>
    </row>
    <row r="15" spans="1:22" s="5" customFormat="1" ht="15" customHeight="1">
      <c r="A15" s="124">
        <v>3</v>
      </c>
      <c r="B15" s="125">
        <v>210</v>
      </c>
      <c r="C15" s="26" t="s">
        <v>73</v>
      </c>
      <c r="D15" s="18" t="s">
        <v>99</v>
      </c>
      <c r="E15" s="23" t="s">
        <v>208</v>
      </c>
      <c r="F15" s="118">
        <v>1</v>
      </c>
      <c r="G15" s="21">
        <v>2</v>
      </c>
      <c r="H15" s="119">
        <v>0</v>
      </c>
      <c r="I15" s="21">
        <v>1</v>
      </c>
      <c r="J15" s="16"/>
      <c r="K15" s="28"/>
      <c r="L15" s="28"/>
      <c r="M15" s="21">
        <v>0</v>
      </c>
      <c r="N15" s="23" t="s">
        <v>100</v>
      </c>
      <c r="O15" s="29" t="s">
        <v>192</v>
      </c>
      <c r="P15" s="21"/>
      <c r="Q15" s="4"/>
      <c r="R15" s="4"/>
      <c r="S15" s="4"/>
      <c r="T15" s="4"/>
      <c r="U15" s="4"/>
      <c r="V15" s="4"/>
    </row>
    <row r="16" spans="1:22" s="5" customFormat="1" ht="30" customHeight="1">
      <c r="A16" s="124">
        <v>3</v>
      </c>
      <c r="B16" s="125">
        <v>211</v>
      </c>
      <c r="C16" s="26" t="s">
        <v>73</v>
      </c>
      <c r="D16" s="18" t="s">
        <v>101</v>
      </c>
      <c r="E16" s="23" t="s">
        <v>102</v>
      </c>
      <c r="F16" s="118">
        <v>1</v>
      </c>
      <c r="G16" s="21">
        <v>1</v>
      </c>
      <c r="H16" s="119">
        <v>1</v>
      </c>
      <c r="I16" s="21">
        <v>1</v>
      </c>
      <c r="J16" s="16"/>
      <c r="K16" s="28"/>
      <c r="L16" s="28"/>
      <c r="M16" s="21">
        <v>0</v>
      </c>
      <c r="N16" s="23" t="s">
        <v>103</v>
      </c>
      <c r="O16" s="29" t="s">
        <v>193</v>
      </c>
      <c r="P16" s="21"/>
      <c r="Q16" s="4"/>
      <c r="R16" s="4"/>
      <c r="S16" s="4"/>
      <c r="T16" s="4"/>
      <c r="U16" s="4"/>
      <c r="V16" s="4"/>
    </row>
    <row r="17" spans="1:22" s="5" customFormat="1" ht="30" customHeight="1">
      <c r="A17" s="124">
        <v>3</v>
      </c>
      <c r="B17" s="125">
        <v>213</v>
      </c>
      <c r="C17" s="26" t="s">
        <v>73</v>
      </c>
      <c r="D17" s="18" t="s">
        <v>104</v>
      </c>
      <c r="E17" s="23" t="s">
        <v>209</v>
      </c>
      <c r="F17" s="118">
        <v>1</v>
      </c>
      <c r="G17" s="21">
        <v>2</v>
      </c>
      <c r="H17" s="119">
        <v>0</v>
      </c>
      <c r="I17" s="21">
        <v>1</v>
      </c>
      <c r="J17" s="16"/>
      <c r="K17" s="28"/>
      <c r="L17" s="28"/>
      <c r="M17" s="21">
        <v>0</v>
      </c>
      <c r="N17" s="23" t="s">
        <v>105</v>
      </c>
      <c r="O17" s="29" t="s">
        <v>194</v>
      </c>
      <c r="P17" s="21"/>
      <c r="Q17" s="4"/>
      <c r="R17" s="4"/>
      <c r="S17" s="4"/>
      <c r="T17" s="4"/>
      <c r="U17" s="4"/>
      <c r="V17" s="4"/>
    </row>
    <row r="18" spans="1:22" s="5" customFormat="1" ht="30" customHeight="1">
      <c r="A18" s="124">
        <v>3</v>
      </c>
      <c r="B18" s="125">
        <v>214</v>
      </c>
      <c r="C18" s="26" t="s">
        <v>73</v>
      </c>
      <c r="D18" s="18" t="s">
        <v>106</v>
      </c>
      <c r="E18" s="23" t="s">
        <v>219</v>
      </c>
      <c r="F18" s="118">
        <v>2</v>
      </c>
      <c r="G18" s="21">
        <v>2</v>
      </c>
      <c r="H18" s="119">
        <v>0</v>
      </c>
      <c r="I18" s="21">
        <v>0</v>
      </c>
      <c r="J18" s="16"/>
      <c r="K18" s="28"/>
      <c r="L18" s="28"/>
      <c r="M18" s="21">
        <v>3</v>
      </c>
      <c r="N18" s="23" t="s">
        <v>107</v>
      </c>
      <c r="O18" s="29" t="s">
        <v>195</v>
      </c>
      <c r="P18" s="21"/>
      <c r="Q18" s="4"/>
      <c r="R18" s="4"/>
      <c r="S18" s="4"/>
      <c r="T18" s="4"/>
      <c r="U18" s="4"/>
      <c r="V18" s="4"/>
    </row>
    <row r="19" spans="1:22" s="5" customFormat="1" ht="15" customHeight="1">
      <c r="A19" s="124">
        <v>3</v>
      </c>
      <c r="B19" s="125">
        <v>215</v>
      </c>
      <c r="C19" s="26" t="s">
        <v>73</v>
      </c>
      <c r="D19" s="18" t="s">
        <v>108</v>
      </c>
      <c r="E19" s="23" t="s">
        <v>210</v>
      </c>
      <c r="F19" s="118">
        <v>1</v>
      </c>
      <c r="G19" s="21">
        <v>2</v>
      </c>
      <c r="H19" s="119">
        <v>1</v>
      </c>
      <c r="I19" s="21">
        <v>1</v>
      </c>
      <c r="J19" s="16" t="s">
        <v>109</v>
      </c>
      <c r="K19" s="27">
        <v>39155</v>
      </c>
      <c r="L19" s="27">
        <v>39155</v>
      </c>
      <c r="M19" s="21"/>
      <c r="N19" s="23" t="s">
        <v>110</v>
      </c>
      <c r="O19" s="29" t="s">
        <v>196</v>
      </c>
      <c r="P19" s="21"/>
      <c r="Q19" s="4"/>
      <c r="R19" s="4"/>
      <c r="S19" s="4"/>
      <c r="T19" s="4"/>
      <c r="U19" s="4"/>
      <c r="V19" s="4"/>
    </row>
    <row r="20" spans="1:22" s="5" customFormat="1" ht="30" customHeight="1">
      <c r="A20" s="124">
        <v>3</v>
      </c>
      <c r="B20" s="125">
        <v>301</v>
      </c>
      <c r="C20" s="26" t="s">
        <v>73</v>
      </c>
      <c r="D20" s="30" t="s">
        <v>112</v>
      </c>
      <c r="E20" s="23" t="s">
        <v>94</v>
      </c>
      <c r="F20" s="118">
        <v>2</v>
      </c>
      <c r="G20" s="21">
        <v>2</v>
      </c>
      <c r="H20" s="119">
        <v>0</v>
      </c>
      <c r="I20" s="21">
        <v>1</v>
      </c>
      <c r="J20" s="16"/>
      <c r="K20" s="28"/>
      <c r="L20" s="28"/>
      <c r="M20" s="21">
        <v>0</v>
      </c>
      <c r="N20" s="23" t="s">
        <v>113</v>
      </c>
      <c r="O20" s="29" t="s">
        <v>184</v>
      </c>
      <c r="P20" s="21"/>
      <c r="Q20" s="4"/>
      <c r="R20" s="4"/>
      <c r="S20" s="4"/>
      <c r="T20" s="4"/>
      <c r="U20" s="4"/>
      <c r="V20" s="4"/>
    </row>
    <row r="21" spans="1:22" s="5" customFormat="1" ht="15" customHeight="1">
      <c r="A21" s="124">
        <v>3</v>
      </c>
      <c r="B21" s="125">
        <v>302</v>
      </c>
      <c r="C21" s="26" t="s">
        <v>73</v>
      </c>
      <c r="D21" s="30" t="s">
        <v>115</v>
      </c>
      <c r="E21" s="23" t="s">
        <v>220</v>
      </c>
      <c r="F21" s="118">
        <v>1</v>
      </c>
      <c r="G21" s="21">
        <v>2</v>
      </c>
      <c r="H21" s="119">
        <v>0</v>
      </c>
      <c r="I21" s="21">
        <v>0</v>
      </c>
      <c r="J21" s="16"/>
      <c r="K21" s="28"/>
      <c r="L21" s="28"/>
      <c r="M21" s="21">
        <v>2</v>
      </c>
      <c r="N21" s="23" t="s">
        <v>116</v>
      </c>
      <c r="O21" s="29" t="s">
        <v>186</v>
      </c>
      <c r="P21" s="21"/>
      <c r="Q21" s="4"/>
      <c r="R21" s="4"/>
      <c r="S21" s="4"/>
      <c r="T21" s="4"/>
      <c r="U21" s="4"/>
      <c r="V21" s="4"/>
    </row>
    <row r="22" spans="1:22" s="5" customFormat="1" ht="15" customHeight="1">
      <c r="A22" s="124">
        <v>3</v>
      </c>
      <c r="B22" s="125">
        <v>303</v>
      </c>
      <c r="C22" s="26" t="s">
        <v>73</v>
      </c>
      <c r="D22" s="30" t="s">
        <v>117</v>
      </c>
      <c r="E22" s="23" t="s">
        <v>118</v>
      </c>
      <c r="F22" s="118">
        <v>1</v>
      </c>
      <c r="G22" s="21">
        <v>2</v>
      </c>
      <c r="H22" s="119">
        <v>0</v>
      </c>
      <c r="I22" s="21">
        <v>0</v>
      </c>
      <c r="J22" s="16"/>
      <c r="K22" s="28"/>
      <c r="L22" s="28"/>
      <c r="M22" s="21">
        <v>0</v>
      </c>
      <c r="N22" s="23" t="s">
        <v>119</v>
      </c>
      <c r="O22" s="29" t="s">
        <v>197</v>
      </c>
      <c r="P22" s="21"/>
      <c r="Q22" s="4"/>
      <c r="R22" s="4"/>
      <c r="S22" s="4"/>
      <c r="T22" s="4"/>
      <c r="U22" s="4"/>
      <c r="V22" s="4"/>
    </row>
    <row r="23" spans="1:22" s="5" customFormat="1" ht="30" customHeight="1">
      <c r="A23" s="124">
        <v>3</v>
      </c>
      <c r="B23" s="125">
        <v>305</v>
      </c>
      <c r="C23" s="26" t="s">
        <v>73</v>
      </c>
      <c r="D23" s="30" t="s">
        <v>120</v>
      </c>
      <c r="E23" s="23" t="s">
        <v>211</v>
      </c>
      <c r="F23" s="118">
        <v>1</v>
      </c>
      <c r="G23" s="21">
        <v>2</v>
      </c>
      <c r="H23" s="119">
        <v>1</v>
      </c>
      <c r="I23" s="21">
        <v>1</v>
      </c>
      <c r="J23" s="16"/>
      <c r="K23" s="28"/>
      <c r="L23" s="28"/>
      <c r="M23" s="21">
        <v>0</v>
      </c>
      <c r="N23" s="23" t="s">
        <v>121</v>
      </c>
      <c r="O23" s="29" t="s">
        <v>184</v>
      </c>
      <c r="P23" s="21"/>
      <c r="Q23" s="4"/>
      <c r="R23" s="4"/>
      <c r="S23" s="4"/>
      <c r="T23" s="4"/>
      <c r="U23" s="4"/>
      <c r="V23" s="4"/>
    </row>
    <row r="24" spans="1:22" s="5" customFormat="1" ht="15" customHeight="1">
      <c r="A24" s="124">
        <v>3</v>
      </c>
      <c r="B24" s="125">
        <v>321</v>
      </c>
      <c r="C24" s="26" t="s">
        <v>73</v>
      </c>
      <c r="D24" s="30" t="s">
        <v>122</v>
      </c>
      <c r="E24" s="23" t="s">
        <v>221</v>
      </c>
      <c r="F24" s="118">
        <v>2</v>
      </c>
      <c r="G24" s="21">
        <v>2</v>
      </c>
      <c r="H24" s="119">
        <v>1</v>
      </c>
      <c r="I24" s="21">
        <v>1</v>
      </c>
      <c r="J24" s="16"/>
      <c r="K24" s="28"/>
      <c r="L24" s="28"/>
      <c r="M24" s="21">
        <v>0</v>
      </c>
      <c r="N24" s="23" t="s">
        <v>123</v>
      </c>
      <c r="O24" s="29" t="s">
        <v>189</v>
      </c>
      <c r="P24" s="21"/>
      <c r="Q24" s="4"/>
      <c r="R24" s="4"/>
      <c r="S24" s="4"/>
      <c r="T24" s="4"/>
      <c r="U24" s="4"/>
      <c r="V24" s="4"/>
    </row>
    <row r="25" spans="1:22" s="5" customFormat="1" ht="15" customHeight="1">
      <c r="A25" s="124">
        <v>3</v>
      </c>
      <c r="B25" s="125">
        <v>322</v>
      </c>
      <c r="C25" s="26" t="s">
        <v>73</v>
      </c>
      <c r="D25" s="30" t="s">
        <v>125</v>
      </c>
      <c r="E25" s="23" t="s">
        <v>126</v>
      </c>
      <c r="F25" s="118">
        <v>1</v>
      </c>
      <c r="G25" s="21">
        <v>2</v>
      </c>
      <c r="H25" s="119">
        <v>1</v>
      </c>
      <c r="I25" s="21">
        <v>1</v>
      </c>
      <c r="J25" s="16"/>
      <c r="K25" s="28"/>
      <c r="L25" s="28"/>
      <c r="M25" s="21">
        <v>0</v>
      </c>
      <c r="N25" s="23" t="s">
        <v>127</v>
      </c>
      <c r="O25" s="29" t="s">
        <v>194</v>
      </c>
      <c r="P25" s="21"/>
      <c r="Q25" s="4"/>
      <c r="R25" s="4"/>
      <c r="S25" s="4"/>
      <c r="T25" s="4"/>
      <c r="U25" s="4"/>
      <c r="V25" s="4"/>
    </row>
    <row r="26" spans="1:22" s="5" customFormat="1" ht="15" customHeight="1">
      <c r="A26" s="124">
        <v>3</v>
      </c>
      <c r="B26" s="125">
        <v>366</v>
      </c>
      <c r="C26" s="26" t="s">
        <v>73</v>
      </c>
      <c r="D26" s="30" t="s">
        <v>129</v>
      </c>
      <c r="E26" s="23" t="s">
        <v>130</v>
      </c>
      <c r="F26" s="118">
        <v>2</v>
      </c>
      <c r="G26" s="21">
        <v>2</v>
      </c>
      <c r="H26" s="119">
        <v>1</v>
      </c>
      <c r="I26" s="21">
        <v>1</v>
      </c>
      <c r="J26" s="16"/>
      <c r="K26" s="28"/>
      <c r="L26" s="28"/>
      <c r="M26" s="21">
        <v>0</v>
      </c>
      <c r="N26" s="23"/>
      <c r="O26" s="25"/>
      <c r="P26" s="21">
        <v>1</v>
      </c>
      <c r="Q26" s="4"/>
      <c r="R26" s="4"/>
      <c r="S26" s="4"/>
      <c r="T26" s="4"/>
      <c r="U26" s="4"/>
      <c r="V26" s="4"/>
    </row>
    <row r="27" spans="1:22" s="5" customFormat="1" ht="15" customHeight="1">
      <c r="A27" s="124">
        <v>3</v>
      </c>
      <c r="B27" s="125">
        <v>381</v>
      </c>
      <c r="C27" s="26" t="s">
        <v>73</v>
      </c>
      <c r="D27" s="30" t="s">
        <v>134</v>
      </c>
      <c r="E27" s="23" t="s">
        <v>132</v>
      </c>
      <c r="F27" s="118">
        <v>2</v>
      </c>
      <c r="G27" s="21">
        <v>2</v>
      </c>
      <c r="H27" s="119">
        <v>0</v>
      </c>
      <c r="I27" s="21">
        <v>0</v>
      </c>
      <c r="J27" s="16" t="s">
        <v>133</v>
      </c>
      <c r="K27" s="27">
        <v>38077</v>
      </c>
      <c r="L27" s="27">
        <v>38078</v>
      </c>
      <c r="M27" s="21"/>
      <c r="N27" s="23" t="s">
        <v>135</v>
      </c>
      <c r="O27" s="29" t="s">
        <v>198</v>
      </c>
      <c r="P27" s="21"/>
      <c r="Q27" s="4"/>
      <c r="R27" s="4"/>
      <c r="S27" s="4"/>
      <c r="T27" s="4"/>
      <c r="U27" s="4"/>
      <c r="V27" s="4"/>
    </row>
    <row r="28" spans="1:22" s="5" customFormat="1" ht="15" customHeight="1">
      <c r="A28" s="124">
        <v>3</v>
      </c>
      <c r="B28" s="125">
        <v>402</v>
      </c>
      <c r="C28" s="26" t="s">
        <v>73</v>
      </c>
      <c r="D28" s="30" t="s">
        <v>136</v>
      </c>
      <c r="E28" s="23" t="s">
        <v>137</v>
      </c>
      <c r="F28" s="118">
        <v>1</v>
      </c>
      <c r="G28" s="21">
        <v>2</v>
      </c>
      <c r="H28" s="119">
        <v>1</v>
      </c>
      <c r="I28" s="21">
        <v>1</v>
      </c>
      <c r="J28" s="16"/>
      <c r="K28" s="28"/>
      <c r="L28" s="28"/>
      <c r="M28" s="21">
        <v>0</v>
      </c>
      <c r="N28" s="23" t="s">
        <v>138</v>
      </c>
      <c r="O28" s="29" t="s">
        <v>184</v>
      </c>
      <c r="P28" s="21"/>
      <c r="Q28" s="4"/>
      <c r="R28" s="4"/>
      <c r="S28" s="4"/>
      <c r="T28" s="4"/>
      <c r="U28" s="4"/>
      <c r="V28" s="4"/>
    </row>
    <row r="29" spans="1:22" s="5" customFormat="1" ht="15" customHeight="1">
      <c r="A29" s="124">
        <v>3</v>
      </c>
      <c r="B29" s="125">
        <v>422</v>
      </c>
      <c r="C29" s="26" t="s">
        <v>73</v>
      </c>
      <c r="D29" s="30" t="s">
        <v>139</v>
      </c>
      <c r="E29" s="23" t="s">
        <v>140</v>
      </c>
      <c r="F29" s="118">
        <v>1</v>
      </c>
      <c r="G29" s="21">
        <v>2</v>
      </c>
      <c r="H29" s="119">
        <v>0</v>
      </c>
      <c r="I29" s="21">
        <v>0</v>
      </c>
      <c r="J29" s="16"/>
      <c r="K29" s="28"/>
      <c r="L29" s="28"/>
      <c r="M29" s="21">
        <v>3</v>
      </c>
      <c r="N29" s="23"/>
      <c r="O29" s="25"/>
      <c r="P29" s="21">
        <v>0</v>
      </c>
      <c r="Q29" s="4"/>
      <c r="R29" s="4"/>
      <c r="S29" s="4"/>
      <c r="T29" s="4"/>
      <c r="U29" s="4"/>
      <c r="V29" s="4"/>
    </row>
    <row r="30" spans="1:22" s="5" customFormat="1" ht="15" customHeight="1">
      <c r="A30" s="124">
        <v>3</v>
      </c>
      <c r="B30" s="125">
        <v>441</v>
      </c>
      <c r="C30" s="26" t="s">
        <v>73</v>
      </c>
      <c r="D30" s="30" t="s">
        <v>141</v>
      </c>
      <c r="E30" s="23" t="s">
        <v>222</v>
      </c>
      <c r="F30" s="118">
        <v>2</v>
      </c>
      <c r="G30" s="21">
        <v>2</v>
      </c>
      <c r="H30" s="119">
        <v>1</v>
      </c>
      <c r="I30" s="21">
        <v>0</v>
      </c>
      <c r="J30" s="16"/>
      <c r="K30" s="28"/>
      <c r="L30" s="28"/>
      <c r="M30" s="21">
        <v>0</v>
      </c>
      <c r="N30" s="23"/>
      <c r="O30" s="29"/>
      <c r="P30" s="21">
        <v>1</v>
      </c>
      <c r="Q30" s="4"/>
      <c r="R30" s="4"/>
      <c r="S30" s="4"/>
      <c r="T30" s="4"/>
      <c r="U30" s="4"/>
      <c r="V30" s="4"/>
    </row>
    <row r="31" spans="1:22" s="5" customFormat="1" ht="30" customHeight="1">
      <c r="A31" s="124">
        <v>3</v>
      </c>
      <c r="B31" s="125">
        <v>461</v>
      </c>
      <c r="C31" s="26" t="s">
        <v>73</v>
      </c>
      <c r="D31" s="30" t="s">
        <v>142</v>
      </c>
      <c r="E31" s="23" t="s">
        <v>223</v>
      </c>
      <c r="F31" s="118">
        <v>1</v>
      </c>
      <c r="G31" s="21">
        <v>2</v>
      </c>
      <c r="H31" s="119">
        <v>0</v>
      </c>
      <c r="I31" s="21">
        <v>1</v>
      </c>
      <c r="J31" s="16"/>
      <c r="K31" s="28"/>
      <c r="L31" s="28"/>
      <c r="M31" s="21">
        <v>0</v>
      </c>
      <c r="N31" s="23" t="s">
        <v>143</v>
      </c>
      <c r="O31" s="29" t="s">
        <v>199</v>
      </c>
      <c r="P31" s="21"/>
      <c r="Q31" s="4"/>
      <c r="R31" s="4"/>
      <c r="S31" s="4"/>
      <c r="T31" s="4"/>
      <c r="U31" s="4"/>
      <c r="V31" s="4"/>
    </row>
    <row r="32" spans="1:22" s="5" customFormat="1" ht="30" customHeight="1">
      <c r="A32" s="124">
        <v>3</v>
      </c>
      <c r="B32" s="125">
        <v>482</v>
      </c>
      <c r="C32" s="26" t="s">
        <v>73</v>
      </c>
      <c r="D32" s="30" t="s">
        <v>144</v>
      </c>
      <c r="E32" s="23" t="s">
        <v>126</v>
      </c>
      <c r="F32" s="118">
        <v>1</v>
      </c>
      <c r="G32" s="21">
        <v>2</v>
      </c>
      <c r="H32" s="119">
        <v>1</v>
      </c>
      <c r="I32" s="21">
        <v>1</v>
      </c>
      <c r="J32" s="16"/>
      <c r="K32" s="28"/>
      <c r="L32" s="28"/>
      <c r="M32" s="21">
        <v>0</v>
      </c>
      <c r="N32" s="23" t="s">
        <v>153</v>
      </c>
      <c r="O32" s="29" t="s">
        <v>200</v>
      </c>
      <c r="P32" s="21"/>
      <c r="Q32" s="4"/>
      <c r="R32" s="4"/>
      <c r="S32" s="4"/>
      <c r="T32" s="4"/>
      <c r="U32" s="4"/>
      <c r="V32" s="4"/>
    </row>
    <row r="33" spans="1:22" s="5" customFormat="1" ht="30" customHeight="1">
      <c r="A33" s="124">
        <v>3</v>
      </c>
      <c r="B33" s="125">
        <v>483</v>
      </c>
      <c r="C33" s="26" t="s">
        <v>73</v>
      </c>
      <c r="D33" s="30" t="s">
        <v>145</v>
      </c>
      <c r="E33" s="23" t="s">
        <v>224</v>
      </c>
      <c r="F33" s="118">
        <v>2</v>
      </c>
      <c r="G33" s="21">
        <v>2</v>
      </c>
      <c r="H33" s="119">
        <v>0</v>
      </c>
      <c r="I33" s="21">
        <v>0</v>
      </c>
      <c r="J33" s="16"/>
      <c r="K33" s="28"/>
      <c r="L33" s="28"/>
      <c r="M33" s="21">
        <v>1</v>
      </c>
      <c r="N33" s="23"/>
      <c r="O33" s="25"/>
      <c r="P33" s="21">
        <v>1</v>
      </c>
      <c r="Q33" s="4"/>
      <c r="R33" s="4"/>
      <c r="S33" s="4"/>
      <c r="T33" s="4"/>
      <c r="U33" s="4"/>
      <c r="V33" s="4"/>
    </row>
    <row r="34" spans="1:22" s="5" customFormat="1" ht="15" customHeight="1">
      <c r="A34" s="124">
        <v>3</v>
      </c>
      <c r="B34" s="125">
        <v>484</v>
      </c>
      <c r="C34" s="26" t="s">
        <v>73</v>
      </c>
      <c r="D34" s="30" t="s">
        <v>146</v>
      </c>
      <c r="E34" s="23" t="s">
        <v>154</v>
      </c>
      <c r="F34" s="118">
        <v>1</v>
      </c>
      <c r="G34" s="21">
        <v>2</v>
      </c>
      <c r="H34" s="119">
        <v>0</v>
      </c>
      <c r="I34" s="21">
        <v>1</v>
      </c>
      <c r="J34" s="16"/>
      <c r="K34" s="28"/>
      <c r="L34" s="28"/>
      <c r="M34" s="21">
        <v>0</v>
      </c>
      <c r="N34" s="23" t="s">
        <v>155</v>
      </c>
      <c r="O34" s="29" t="s">
        <v>200</v>
      </c>
      <c r="P34" s="21"/>
      <c r="Q34" s="4"/>
      <c r="R34" s="4"/>
      <c r="S34" s="4"/>
      <c r="T34" s="4"/>
      <c r="U34" s="4"/>
      <c r="V34" s="4"/>
    </row>
    <row r="35" spans="1:22" s="5" customFormat="1" ht="15" customHeight="1">
      <c r="A35" s="124">
        <v>3</v>
      </c>
      <c r="B35" s="125">
        <v>485</v>
      </c>
      <c r="C35" s="26" t="s">
        <v>73</v>
      </c>
      <c r="D35" s="30" t="s">
        <v>147</v>
      </c>
      <c r="E35" s="23" t="s">
        <v>156</v>
      </c>
      <c r="F35" s="118">
        <v>2</v>
      </c>
      <c r="G35" s="21">
        <v>2</v>
      </c>
      <c r="H35" s="119">
        <v>0</v>
      </c>
      <c r="I35" s="21">
        <v>0</v>
      </c>
      <c r="J35" s="16"/>
      <c r="K35" s="28"/>
      <c r="L35" s="28"/>
      <c r="M35" s="21">
        <v>0</v>
      </c>
      <c r="N35" s="23" t="s">
        <v>157</v>
      </c>
      <c r="O35" s="29" t="s">
        <v>200</v>
      </c>
      <c r="P35" s="21"/>
      <c r="Q35" s="4"/>
      <c r="R35" s="4"/>
      <c r="S35" s="4"/>
      <c r="T35" s="4"/>
      <c r="U35" s="4"/>
      <c r="V35" s="4"/>
    </row>
    <row r="36" spans="1:22" s="5" customFormat="1" ht="30" customHeight="1">
      <c r="A36" s="124">
        <v>3</v>
      </c>
      <c r="B36" s="125">
        <v>501</v>
      </c>
      <c r="C36" s="26" t="s">
        <v>73</v>
      </c>
      <c r="D36" s="30" t="s">
        <v>148</v>
      </c>
      <c r="E36" s="23" t="s">
        <v>225</v>
      </c>
      <c r="F36" s="118">
        <v>2</v>
      </c>
      <c r="G36" s="21">
        <v>2</v>
      </c>
      <c r="H36" s="119">
        <v>0</v>
      </c>
      <c r="I36" s="21">
        <v>0</v>
      </c>
      <c r="J36" s="16"/>
      <c r="K36" s="28"/>
      <c r="L36" s="28"/>
      <c r="M36" s="21">
        <v>0</v>
      </c>
      <c r="N36" s="23"/>
      <c r="O36" s="25"/>
      <c r="P36" s="21">
        <v>1</v>
      </c>
      <c r="Q36" s="4"/>
      <c r="R36" s="4"/>
      <c r="S36" s="4"/>
      <c r="T36" s="4"/>
      <c r="U36" s="4"/>
      <c r="V36" s="4"/>
    </row>
    <row r="37" spans="1:22" s="5" customFormat="1" ht="30" customHeight="1">
      <c r="A37" s="124">
        <v>3</v>
      </c>
      <c r="B37" s="125">
        <v>503</v>
      </c>
      <c r="C37" s="26" t="s">
        <v>73</v>
      </c>
      <c r="D37" s="30" t="s">
        <v>149</v>
      </c>
      <c r="E37" s="23" t="s">
        <v>161</v>
      </c>
      <c r="F37" s="118">
        <v>1</v>
      </c>
      <c r="G37" s="21">
        <v>2</v>
      </c>
      <c r="H37" s="119">
        <v>0</v>
      </c>
      <c r="I37" s="21">
        <v>0</v>
      </c>
      <c r="J37" s="16"/>
      <c r="K37" s="28"/>
      <c r="L37" s="28"/>
      <c r="M37" s="21">
        <v>0</v>
      </c>
      <c r="N37" s="23" t="s">
        <v>162</v>
      </c>
      <c r="O37" s="25" t="s">
        <v>196</v>
      </c>
      <c r="P37" s="21"/>
      <c r="Q37" s="4"/>
      <c r="R37" s="4"/>
      <c r="S37" s="4"/>
      <c r="T37" s="4"/>
      <c r="U37" s="4"/>
      <c r="V37" s="4"/>
    </row>
    <row r="38" spans="1:22" s="5" customFormat="1" ht="30" customHeight="1">
      <c r="A38" s="124">
        <v>3</v>
      </c>
      <c r="B38" s="125">
        <v>506</v>
      </c>
      <c r="C38" s="26" t="s">
        <v>73</v>
      </c>
      <c r="D38" s="30" t="s">
        <v>150</v>
      </c>
      <c r="E38" s="23" t="s">
        <v>226</v>
      </c>
      <c r="F38" s="118">
        <v>2</v>
      </c>
      <c r="G38" s="21">
        <v>2</v>
      </c>
      <c r="H38" s="119">
        <v>1</v>
      </c>
      <c r="I38" s="21">
        <v>1</v>
      </c>
      <c r="J38" s="16"/>
      <c r="K38" s="28"/>
      <c r="L38" s="28"/>
      <c r="M38" s="21">
        <v>0</v>
      </c>
      <c r="N38" s="23" t="s">
        <v>158</v>
      </c>
      <c r="O38" s="29" t="s">
        <v>201</v>
      </c>
      <c r="P38" s="21"/>
      <c r="Q38" s="4"/>
      <c r="R38" s="4"/>
      <c r="S38" s="4"/>
      <c r="T38" s="4"/>
      <c r="U38" s="4"/>
      <c r="V38" s="4"/>
    </row>
    <row r="39" spans="1:22" s="5" customFormat="1" ht="15" customHeight="1">
      <c r="A39" s="124">
        <v>3</v>
      </c>
      <c r="B39" s="125">
        <v>507</v>
      </c>
      <c r="C39" s="26" t="s">
        <v>73</v>
      </c>
      <c r="D39" s="30" t="s">
        <v>151</v>
      </c>
      <c r="E39" s="23" t="s">
        <v>159</v>
      </c>
      <c r="F39" s="118">
        <v>1</v>
      </c>
      <c r="G39" s="21">
        <v>2</v>
      </c>
      <c r="H39" s="119">
        <v>0</v>
      </c>
      <c r="I39" s="21">
        <v>0</v>
      </c>
      <c r="J39" s="16"/>
      <c r="K39" s="28"/>
      <c r="L39" s="28"/>
      <c r="M39" s="21">
        <v>0</v>
      </c>
      <c r="N39" s="23"/>
      <c r="O39" s="25"/>
      <c r="P39" s="21">
        <v>1</v>
      </c>
      <c r="Q39" s="4"/>
      <c r="R39" s="4"/>
      <c r="S39" s="4"/>
      <c r="T39" s="4"/>
      <c r="U39" s="4"/>
      <c r="V39" s="4"/>
    </row>
    <row r="40" spans="1:22" s="5" customFormat="1" ht="15" customHeight="1" thickBot="1">
      <c r="A40" s="124">
        <v>3</v>
      </c>
      <c r="B40" s="125">
        <v>524</v>
      </c>
      <c r="C40" s="26" t="s">
        <v>73</v>
      </c>
      <c r="D40" s="30" t="s">
        <v>152</v>
      </c>
      <c r="E40" s="23" t="s">
        <v>130</v>
      </c>
      <c r="F40" s="118">
        <v>2</v>
      </c>
      <c r="G40" s="21">
        <v>2</v>
      </c>
      <c r="H40" s="119">
        <v>0</v>
      </c>
      <c r="I40" s="21">
        <v>0</v>
      </c>
      <c r="J40" s="16"/>
      <c r="K40" s="28"/>
      <c r="L40" s="28"/>
      <c r="M40" s="21">
        <v>0</v>
      </c>
      <c r="N40" s="23" t="s">
        <v>160</v>
      </c>
      <c r="O40" s="29" t="s">
        <v>202</v>
      </c>
      <c r="P40" s="21"/>
      <c r="Q40" s="4"/>
      <c r="R40" s="4"/>
      <c r="S40" s="4"/>
      <c r="T40" s="4"/>
      <c r="U40" s="4"/>
      <c r="V40" s="4"/>
    </row>
    <row r="41" spans="1:22" s="5" customFormat="1" ht="18" customHeight="1" thickBot="1">
      <c r="A41" s="126"/>
      <c r="B41" s="127"/>
      <c r="C41" s="191" t="s">
        <v>5</v>
      </c>
      <c r="D41" s="192"/>
      <c r="E41" s="14"/>
      <c r="F41" s="120"/>
      <c r="G41" s="121"/>
      <c r="H41" s="122">
        <f>SUM(H7:H40)</f>
        <v>15</v>
      </c>
      <c r="I41" s="123">
        <f>SUM(I7:I40)</f>
        <v>20</v>
      </c>
      <c r="J41" s="122">
        <f>COUNTA(J7:J40)</f>
        <v>4</v>
      </c>
      <c r="K41" s="32"/>
      <c r="L41" s="32"/>
      <c r="M41" s="128"/>
      <c r="N41" s="122">
        <f>COUNTA(N7:N40)</f>
        <v>28</v>
      </c>
      <c r="O41" s="15"/>
      <c r="P41" s="129"/>
      <c r="Q41" s="4"/>
      <c r="R41" s="4"/>
      <c r="S41" s="4"/>
      <c r="T41" s="4"/>
      <c r="U41" s="4"/>
      <c r="V41" s="4"/>
    </row>
  </sheetData>
  <sheetProtection/>
  <mergeCells count="15">
    <mergeCell ref="C41:D41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30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34" customWidth="1"/>
    <col min="2" max="2" width="3.625" style="34" customWidth="1"/>
    <col min="3" max="3" width="7.625" style="34" customWidth="1"/>
    <col min="4" max="4" width="10.625" style="34" customWidth="1"/>
    <col min="5" max="5" width="23.625" style="34" customWidth="1"/>
    <col min="6" max="6" width="11.625" style="34" customWidth="1"/>
    <col min="7" max="7" width="8.125" style="34" customWidth="1"/>
    <col min="8" max="8" width="21.625" style="34" customWidth="1"/>
    <col min="9" max="10" width="9.125" style="34" customWidth="1"/>
    <col min="11" max="11" width="21.625" style="34" customWidth="1"/>
    <col min="12" max="20" width="3.375" style="34" customWidth="1"/>
    <col min="21" max="21" width="6.625" style="34" customWidth="1"/>
    <col min="22" max="16384" width="9.00390625" style="34" customWidth="1"/>
  </cols>
  <sheetData>
    <row r="1" spans="1:2" ht="12" thickBot="1">
      <c r="A1" s="33" t="s">
        <v>15</v>
      </c>
      <c r="B1" s="33"/>
    </row>
    <row r="2" spans="1:21" ht="22.5" customHeight="1" thickBot="1">
      <c r="A2" s="35" t="s">
        <v>35</v>
      </c>
      <c r="R2" s="219" t="s">
        <v>73</v>
      </c>
      <c r="S2" s="220"/>
      <c r="T2" s="220"/>
      <c r="U2" s="221"/>
    </row>
    <row r="3" ht="12" thickBot="1"/>
    <row r="4" spans="1:21" s="36" customFormat="1" ht="18" customHeight="1">
      <c r="A4" s="223" t="s">
        <v>27</v>
      </c>
      <c r="B4" s="226" t="s">
        <v>17</v>
      </c>
      <c r="C4" s="223" t="s">
        <v>60</v>
      </c>
      <c r="D4" s="229" t="s">
        <v>61</v>
      </c>
      <c r="E4" s="238" t="s">
        <v>70</v>
      </c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32" t="s">
        <v>20</v>
      </c>
    </row>
    <row r="5" spans="1:21" s="36" customFormat="1" ht="18" customHeight="1">
      <c r="A5" s="224"/>
      <c r="B5" s="227"/>
      <c r="C5" s="224"/>
      <c r="D5" s="230"/>
      <c r="E5" s="37"/>
      <c r="F5" s="38"/>
      <c r="G5" s="39"/>
      <c r="H5" s="40"/>
      <c r="I5" s="40"/>
      <c r="J5" s="40"/>
      <c r="K5" s="40"/>
      <c r="L5" s="216" t="s">
        <v>62</v>
      </c>
      <c r="M5" s="217"/>
      <c r="N5" s="217"/>
      <c r="O5" s="217"/>
      <c r="P5" s="217"/>
      <c r="Q5" s="217"/>
      <c r="R5" s="217"/>
      <c r="S5" s="217"/>
      <c r="T5" s="237"/>
      <c r="U5" s="233"/>
    </row>
    <row r="6" spans="1:21" s="36" customFormat="1" ht="18" customHeight="1">
      <c r="A6" s="224"/>
      <c r="B6" s="227"/>
      <c r="C6" s="224"/>
      <c r="D6" s="230"/>
      <c r="E6" s="235" t="s">
        <v>33</v>
      </c>
      <c r="F6" s="41"/>
      <c r="G6" s="214" t="s">
        <v>32</v>
      </c>
      <c r="H6" s="214"/>
      <c r="I6" s="214"/>
      <c r="J6" s="215"/>
      <c r="K6" s="215"/>
      <c r="L6" s="216" t="s">
        <v>214</v>
      </c>
      <c r="M6" s="217"/>
      <c r="N6" s="218"/>
      <c r="O6" s="215" t="s">
        <v>215</v>
      </c>
      <c r="P6" s="217"/>
      <c r="Q6" s="218"/>
      <c r="R6" s="215" t="s">
        <v>216</v>
      </c>
      <c r="S6" s="217"/>
      <c r="T6" s="237"/>
      <c r="U6" s="233"/>
    </row>
    <row r="7" spans="1:21" ht="55.5" customHeight="1">
      <c r="A7" s="225"/>
      <c r="B7" s="228"/>
      <c r="C7" s="225"/>
      <c r="D7" s="231"/>
      <c r="E7" s="236"/>
      <c r="F7" s="42" t="s">
        <v>28</v>
      </c>
      <c r="G7" s="43" t="s">
        <v>29</v>
      </c>
      <c r="H7" s="44" t="s">
        <v>31</v>
      </c>
      <c r="I7" s="44" t="s">
        <v>30</v>
      </c>
      <c r="J7" s="45" t="s">
        <v>63</v>
      </c>
      <c r="K7" s="45" t="s">
        <v>166</v>
      </c>
      <c r="L7" s="46" t="s">
        <v>68</v>
      </c>
      <c r="M7" s="47" t="s">
        <v>64</v>
      </c>
      <c r="N7" s="48" t="s">
        <v>34</v>
      </c>
      <c r="O7" s="49" t="s">
        <v>68</v>
      </c>
      <c r="P7" s="47" t="s">
        <v>64</v>
      </c>
      <c r="Q7" s="50" t="s">
        <v>34</v>
      </c>
      <c r="R7" s="48" t="s">
        <v>68</v>
      </c>
      <c r="S7" s="47" t="s">
        <v>64</v>
      </c>
      <c r="T7" s="48" t="s">
        <v>34</v>
      </c>
      <c r="U7" s="234"/>
    </row>
    <row r="8" spans="1:21" s="87" customFormat="1" ht="25.5" customHeight="1">
      <c r="A8" s="130">
        <v>3</v>
      </c>
      <c r="B8" s="78">
        <v>201</v>
      </c>
      <c r="C8" s="51" t="s">
        <v>73</v>
      </c>
      <c r="D8" s="31" t="s">
        <v>74</v>
      </c>
      <c r="E8" s="52" t="s">
        <v>76</v>
      </c>
      <c r="F8" s="53"/>
      <c r="G8" s="54" t="s">
        <v>77</v>
      </c>
      <c r="H8" s="55" t="s">
        <v>78</v>
      </c>
      <c r="I8" s="55" t="s">
        <v>212</v>
      </c>
      <c r="J8" s="56" t="s">
        <v>213</v>
      </c>
      <c r="K8" s="56" t="s">
        <v>217</v>
      </c>
      <c r="L8" s="57"/>
      <c r="M8" s="58" t="s">
        <v>79</v>
      </c>
      <c r="N8" s="53"/>
      <c r="O8" s="53"/>
      <c r="P8" s="58" t="s">
        <v>79</v>
      </c>
      <c r="Q8" s="53"/>
      <c r="R8" s="53"/>
      <c r="S8" s="53"/>
      <c r="T8" s="31"/>
      <c r="U8" s="140">
        <v>1</v>
      </c>
    </row>
    <row r="9" spans="1:21" s="87" customFormat="1" ht="12.75" customHeight="1">
      <c r="A9" s="130">
        <v>3</v>
      </c>
      <c r="B9" s="78">
        <v>202</v>
      </c>
      <c r="C9" s="51" t="s">
        <v>73</v>
      </c>
      <c r="D9" s="31" t="s">
        <v>80</v>
      </c>
      <c r="E9" s="52"/>
      <c r="F9" s="53"/>
      <c r="G9" s="59"/>
      <c r="H9" s="55"/>
      <c r="I9" s="55"/>
      <c r="J9" s="56"/>
      <c r="K9" s="30"/>
      <c r="L9" s="57"/>
      <c r="M9" s="53"/>
      <c r="N9" s="53"/>
      <c r="O9" s="53"/>
      <c r="P9" s="53"/>
      <c r="Q9" s="53"/>
      <c r="R9" s="53"/>
      <c r="S9" s="53"/>
      <c r="T9" s="31"/>
      <c r="U9" s="140">
        <v>0</v>
      </c>
    </row>
    <row r="10" spans="1:21" s="87" customFormat="1" ht="12.75" customHeight="1">
      <c r="A10" s="130">
        <v>3</v>
      </c>
      <c r="B10" s="78">
        <v>203</v>
      </c>
      <c r="C10" s="60" t="s">
        <v>73</v>
      </c>
      <c r="D10" s="30" t="s">
        <v>81</v>
      </c>
      <c r="E10" s="52"/>
      <c r="F10" s="53"/>
      <c r="G10" s="59"/>
      <c r="H10" s="55"/>
      <c r="I10" s="55"/>
      <c r="J10" s="56"/>
      <c r="K10" s="30"/>
      <c r="L10" s="57"/>
      <c r="M10" s="53"/>
      <c r="N10" s="53"/>
      <c r="O10" s="53"/>
      <c r="P10" s="53"/>
      <c r="Q10" s="53"/>
      <c r="R10" s="53"/>
      <c r="S10" s="53"/>
      <c r="T10" s="31"/>
      <c r="U10" s="141">
        <v>0</v>
      </c>
    </row>
    <row r="11" spans="1:21" s="87" customFormat="1" ht="12.75" customHeight="1">
      <c r="A11" s="130">
        <v>3</v>
      </c>
      <c r="B11" s="78">
        <v>205</v>
      </c>
      <c r="C11" s="60" t="s">
        <v>73</v>
      </c>
      <c r="D11" s="30" t="s">
        <v>85</v>
      </c>
      <c r="E11" s="52"/>
      <c r="F11" s="53"/>
      <c r="G11" s="59"/>
      <c r="H11" s="55"/>
      <c r="I11" s="55"/>
      <c r="J11" s="56"/>
      <c r="K11" s="30"/>
      <c r="L11" s="57"/>
      <c r="M11" s="53"/>
      <c r="N11" s="53"/>
      <c r="O11" s="53"/>
      <c r="P11" s="53"/>
      <c r="Q11" s="53"/>
      <c r="R11" s="53"/>
      <c r="S11" s="53"/>
      <c r="T11" s="31"/>
      <c r="U11" s="141">
        <v>0</v>
      </c>
    </row>
    <row r="12" spans="1:21" s="87" customFormat="1" ht="12.75" customHeight="1">
      <c r="A12" s="130">
        <v>3</v>
      </c>
      <c r="B12" s="78">
        <v>206</v>
      </c>
      <c r="C12" s="60" t="s">
        <v>73</v>
      </c>
      <c r="D12" s="30" t="s">
        <v>89</v>
      </c>
      <c r="E12" s="52"/>
      <c r="F12" s="53"/>
      <c r="G12" s="59"/>
      <c r="H12" s="55"/>
      <c r="I12" s="55"/>
      <c r="J12" s="56"/>
      <c r="K12" s="30"/>
      <c r="L12" s="57"/>
      <c r="M12" s="53"/>
      <c r="N12" s="53"/>
      <c r="O12" s="53"/>
      <c r="P12" s="53"/>
      <c r="Q12" s="53"/>
      <c r="R12" s="53"/>
      <c r="S12" s="53"/>
      <c r="T12" s="31"/>
      <c r="U12" s="141">
        <v>0</v>
      </c>
    </row>
    <row r="13" spans="1:21" s="87" customFormat="1" ht="12.75" customHeight="1">
      <c r="A13" s="130">
        <v>3</v>
      </c>
      <c r="B13" s="78">
        <v>207</v>
      </c>
      <c r="C13" s="60" t="s">
        <v>73</v>
      </c>
      <c r="D13" s="30" t="s">
        <v>91</v>
      </c>
      <c r="E13" s="52"/>
      <c r="F13" s="53"/>
      <c r="G13" s="59"/>
      <c r="H13" s="55"/>
      <c r="I13" s="55"/>
      <c r="J13" s="56"/>
      <c r="K13" s="30"/>
      <c r="L13" s="57"/>
      <c r="M13" s="53"/>
      <c r="N13" s="53"/>
      <c r="O13" s="53"/>
      <c r="P13" s="53"/>
      <c r="Q13" s="53"/>
      <c r="R13" s="53"/>
      <c r="S13" s="53"/>
      <c r="T13" s="31"/>
      <c r="U13" s="141">
        <v>0</v>
      </c>
    </row>
    <row r="14" spans="1:21" s="87" customFormat="1" ht="12.75" customHeight="1">
      <c r="A14" s="130">
        <v>3</v>
      </c>
      <c r="B14" s="78">
        <v>208</v>
      </c>
      <c r="C14" s="60" t="s">
        <v>73</v>
      </c>
      <c r="D14" s="30" t="s">
        <v>93</v>
      </c>
      <c r="E14" s="52"/>
      <c r="F14" s="53"/>
      <c r="G14" s="59"/>
      <c r="H14" s="55"/>
      <c r="I14" s="55"/>
      <c r="J14" s="56"/>
      <c r="K14" s="30"/>
      <c r="L14" s="57"/>
      <c r="M14" s="53"/>
      <c r="N14" s="53"/>
      <c r="O14" s="53"/>
      <c r="P14" s="53"/>
      <c r="Q14" s="53"/>
      <c r="R14" s="53"/>
      <c r="S14" s="53"/>
      <c r="T14" s="31"/>
      <c r="U14" s="141">
        <v>0</v>
      </c>
    </row>
    <row r="15" spans="1:21" s="87" customFormat="1" ht="12.75" customHeight="1">
      <c r="A15" s="130">
        <v>3</v>
      </c>
      <c r="B15" s="78">
        <v>209</v>
      </c>
      <c r="C15" s="60" t="s">
        <v>73</v>
      </c>
      <c r="D15" s="30" t="s">
        <v>96</v>
      </c>
      <c r="E15" s="52"/>
      <c r="F15" s="53"/>
      <c r="G15" s="59"/>
      <c r="H15" s="55"/>
      <c r="I15" s="55"/>
      <c r="J15" s="56"/>
      <c r="K15" s="30"/>
      <c r="L15" s="57"/>
      <c r="M15" s="53"/>
      <c r="N15" s="53"/>
      <c r="O15" s="53"/>
      <c r="P15" s="53"/>
      <c r="Q15" s="53"/>
      <c r="R15" s="53"/>
      <c r="S15" s="53"/>
      <c r="T15" s="31"/>
      <c r="U15" s="141">
        <v>0</v>
      </c>
    </row>
    <row r="16" spans="1:21" s="87" customFormat="1" ht="12.75" customHeight="1">
      <c r="A16" s="130">
        <v>3</v>
      </c>
      <c r="B16" s="78">
        <v>210</v>
      </c>
      <c r="C16" s="60" t="s">
        <v>73</v>
      </c>
      <c r="D16" s="30" t="s">
        <v>99</v>
      </c>
      <c r="E16" s="52"/>
      <c r="F16" s="53"/>
      <c r="G16" s="59"/>
      <c r="H16" s="55"/>
      <c r="I16" s="55"/>
      <c r="J16" s="56"/>
      <c r="K16" s="30"/>
      <c r="L16" s="57"/>
      <c r="M16" s="53"/>
      <c r="N16" s="53"/>
      <c r="O16" s="53"/>
      <c r="P16" s="53"/>
      <c r="Q16" s="53"/>
      <c r="R16" s="53"/>
      <c r="S16" s="53"/>
      <c r="T16" s="31"/>
      <c r="U16" s="141">
        <v>0</v>
      </c>
    </row>
    <row r="17" spans="1:21" s="87" customFormat="1" ht="12.75" customHeight="1">
      <c r="A17" s="130">
        <v>3</v>
      </c>
      <c r="B17" s="78">
        <v>211</v>
      </c>
      <c r="C17" s="60" t="s">
        <v>73</v>
      </c>
      <c r="D17" s="30" t="s">
        <v>101</v>
      </c>
      <c r="E17" s="52"/>
      <c r="F17" s="53"/>
      <c r="G17" s="59"/>
      <c r="H17" s="55"/>
      <c r="I17" s="55"/>
      <c r="J17" s="56"/>
      <c r="K17" s="30"/>
      <c r="L17" s="57"/>
      <c r="M17" s="53"/>
      <c r="N17" s="53"/>
      <c r="O17" s="53"/>
      <c r="P17" s="53"/>
      <c r="Q17" s="53"/>
      <c r="R17" s="53"/>
      <c r="S17" s="53"/>
      <c r="T17" s="31"/>
      <c r="U17" s="141">
        <v>0</v>
      </c>
    </row>
    <row r="18" spans="1:21" s="87" customFormat="1" ht="12.75" customHeight="1">
      <c r="A18" s="130">
        <v>3</v>
      </c>
      <c r="B18" s="78">
        <v>213</v>
      </c>
      <c r="C18" s="60" t="s">
        <v>73</v>
      </c>
      <c r="D18" s="30" t="s">
        <v>104</v>
      </c>
      <c r="E18" s="52"/>
      <c r="F18" s="53"/>
      <c r="G18" s="59"/>
      <c r="H18" s="55"/>
      <c r="I18" s="55"/>
      <c r="J18" s="56"/>
      <c r="K18" s="30"/>
      <c r="L18" s="57"/>
      <c r="M18" s="53"/>
      <c r="N18" s="53"/>
      <c r="O18" s="53"/>
      <c r="P18" s="53"/>
      <c r="Q18" s="53"/>
      <c r="R18" s="53"/>
      <c r="S18" s="53"/>
      <c r="T18" s="31"/>
      <c r="U18" s="141">
        <v>0</v>
      </c>
    </row>
    <row r="19" spans="1:21" s="87" customFormat="1" ht="12.75" customHeight="1">
      <c r="A19" s="130">
        <v>3</v>
      </c>
      <c r="B19" s="78">
        <v>214</v>
      </c>
      <c r="C19" s="60" t="s">
        <v>73</v>
      </c>
      <c r="D19" s="30" t="s">
        <v>106</v>
      </c>
      <c r="E19" s="52"/>
      <c r="F19" s="53"/>
      <c r="G19" s="59"/>
      <c r="H19" s="55"/>
      <c r="I19" s="55"/>
      <c r="J19" s="56"/>
      <c r="K19" s="30"/>
      <c r="L19" s="57"/>
      <c r="M19" s="53"/>
      <c r="N19" s="53"/>
      <c r="O19" s="53"/>
      <c r="P19" s="53"/>
      <c r="Q19" s="53"/>
      <c r="R19" s="53"/>
      <c r="S19" s="53"/>
      <c r="T19" s="31"/>
      <c r="U19" s="141">
        <v>0</v>
      </c>
    </row>
    <row r="20" spans="1:21" s="87" customFormat="1" ht="12.75" customHeight="1">
      <c r="A20" s="130">
        <v>3</v>
      </c>
      <c r="B20" s="78">
        <v>215</v>
      </c>
      <c r="C20" s="60" t="s">
        <v>73</v>
      </c>
      <c r="D20" s="30" t="s">
        <v>108</v>
      </c>
      <c r="E20" s="52"/>
      <c r="F20" s="53"/>
      <c r="G20" s="59"/>
      <c r="H20" s="55"/>
      <c r="I20" s="55"/>
      <c r="J20" s="56"/>
      <c r="K20" s="30"/>
      <c r="L20" s="57"/>
      <c r="M20" s="53"/>
      <c r="N20" s="53"/>
      <c r="O20" s="53"/>
      <c r="P20" s="53"/>
      <c r="Q20" s="53"/>
      <c r="R20" s="53"/>
      <c r="S20" s="53"/>
      <c r="T20" s="31"/>
      <c r="U20" s="141">
        <v>1</v>
      </c>
    </row>
    <row r="21" spans="1:21" s="87" customFormat="1" ht="12.75" customHeight="1">
      <c r="A21" s="130">
        <v>3</v>
      </c>
      <c r="B21" s="78">
        <v>301</v>
      </c>
      <c r="C21" s="60" t="s">
        <v>73</v>
      </c>
      <c r="D21" s="30" t="s">
        <v>112</v>
      </c>
      <c r="E21" s="52"/>
      <c r="F21" s="53"/>
      <c r="G21" s="59"/>
      <c r="H21" s="55"/>
      <c r="I21" s="55"/>
      <c r="J21" s="56"/>
      <c r="K21" s="30"/>
      <c r="L21" s="57"/>
      <c r="M21" s="53"/>
      <c r="N21" s="53"/>
      <c r="O21" s="53"/>
      <c r="P21" s="53"/>
      <c r="Q21" s="53"/>
      <c r="R21" s="53"/>
      <c r="S21" s="53"/>
      <c r="T21" s="31"/>
      <c r="U21" s="141">
        <v>0</v>
      </c>
    </row>
    <row r="22" spans="1:21" s="87" customFormat="1" ht="12.75" customHeight="1">
      <c r="A22" s="130">
        <v>3</v>
      </c>
      <c r="B22" s="78">
        <v>302</v>
      </c>
      <c r="C22" s="60" t="s">
        <v>73</v>
      </c>
      <c r="D22" s="30" t="s">
        <v>115</v>
      </c>
      <c r="E22" s="52"/>
      <c r="F22" s="53"/>
      <c r="G22" s="59"/>
      <c r="H22" s="55"/>
      <c r="I22" s="55"/>
      <c r="J22" s="56"/>
      <c r="K22" s="30"/>
      <c r="L22" s="57"/>
      <c r="M22" s="53"/>
      <c r="N22" s="53"/>
      <c r="O22" s="53"/>
      <c r="P22" s="53"/>
      <c r="Q22" s="53"/>
      <c r="R22" s="53"/>
      <c r="S22" s="53"/>
      <c r="T22" s="31"/>
      <c r="U22" s="141">
        <v>1</v>
      </c>
    </row>
    <row r="23" spans="1:21" s="87" customFormat="1" ht="12.75" customHeight="1">
      <c r="A23" s="130">
        <v>3</v>
      </c>
      <c r="B23" s="78">
        <v>303</v>
      </c>
      <c r="C23" s="60" t="s">
        <v>73</v>
      </c>
      <c r="D23" s="30" t="s">
        <v>117</v>
      </c>
      <c r="E23" s="52"/>
      <c r="F23" s="53"/>
      <c r="G23" s="59"/>
      <c r="H23" s="55"/>
      <c r="I23" s="55"/>
      <c r="J23" s="56"/>
      <c r="K23" s="30"/>
      <c r="L23" s="57"/>
      <c r="M23" s="53"/>
      <c r="N23" s="53"/>
      <c r="O23" s="53"/>
      <c r="P23" s="53"/>
      <c r="Q23" s="53"/>
      <c r="R23" s="53"/>
      <c r="S23" s="53"/>
      <c r="T23" s="31"/>
      <c r="U23" s="141">
        <v>0</v>
      </c>
    </row>
    <row r="24" spans="1:21" s="87" customFormat="1" ht="12.75" customHeight="1">
      <c r="A24" s="130">
        <v>3</v>
      </c>
      <c r="B24" s="78">
        <v>305</v>
      </c>
      <c r="C24" s="60" t="s">
        <v>73</v>
      </c>
      <c r="D24" s="30" t="s">
        <v>120</v>
      </c>
      <c r="E24" s="52"/>
      <c r="F24" s="53"/>
      <c r="G24" s="59"/>
      <c r="H24" s="55"/>
      <c r="I24" s="55"/>
      <c r="J24" s="56"/>
      <c r="K24" s="30"/>
      <c r="L24" s="57"/>
      <c r="M24" s="53"/>
      <c r="N24" s="53"/>
      <c r="O24" s="53"/>
      <c r="P24" s="53"/>
      <c r="Q24" s="53"/>
      <c r="R24" s="53"/>
      <c r="S24" s="53"/>
      <c r="T24" s="31"/>
      <c r="U24" s="141">
        <v>0</v>
      </c>
    </row>
    <row r="25" spans="1:21" s="87" customFormat="1" ht="12.75" customHeight="1">
      <c r="A25" s="130">
        <v>3</v>
      </c>
      <c r="B25" s="78">
        <v>321</v>
      </c>
      <c r="C25" s="60" t="s">
        <v>73</v>
      </c>
      <c r="D25" s="30" t="s">
        <v>122</v>
      </c>
      <c r="E25" s="52"/>
      <c r="F25" s="53"/>
      <c r="G25" s="59"/>
      <c r="H25" s="55"/>
      <c r="I25" s="55"/>
      <c r="J25" s="56"/>
      <c r="K25" s="30"/>
      <c r="L25" s="57"/>
      <c r="M25" s="53"/>
      <c r="N25" s="53"/>
      <c r="O25" s="53"/>
      <c r="P25" s="53"/>
      <c r="Q25" s="53"/>
      <c r="R25" s="53"/>
      <c r="S25" s="53"/>
      <c r="T25" s="31"/>
      <c r="U25" s="141">
        <v>0</v>
      </c>
    </row>
    <row r="26" spans="1:21" s="87" customFormat="1" ht="12.75" customHeight="1">
      <c r="A26" s="130">
        <v>3</v>
      </c>
      <c r="B26" s="78">
        <v>322</v>
      </c>
      <c r="C26" s="60" t="s">
        <v>73</v>
      </c>
      <c r="D26" s="30" t="s">
        <v>125</v>
      </c>
      <c r="E26" s="52"/>
      <c r="F26" s="53"/>
      <c r="G26" s="59"/>
      <c r="H26" s="55"/>
      <c r="I26" s="55"/>
      <c r="J26" s="56"/>
      <c r="K26" s="30"/>
      <c r="L26" s="57"/>
      <c r="M26" s="53"/>
      <c r="N26" s="53"/>
      <c r="O26" s="53"/>
      <c r="P26" s="53"/>
      <c r="Q26" s="53"/>
      <c r="R26" s="53"/>
      <c r="S26" s="53"/>
      <c r="T26" s="31"/>
      <c r="U26" s="141">
        <v>0</v>
      </c>
    </row>
    <row r="27" spans="1:21" s="87" customFormat="1" ht="12.75" customHeight="1">
      <c r="A27" s="130">
        <v>3</v>
      </c>
      <c r="B27" s="78">
        <v>366</v>
      </c>
      <c r="C27" s="60" t="s">
        <v>73</v>
      </c>
      <c r="D27" s="30" t="s">
        <v>129</v>
      </c>
      <c r="E27" s="52"/>
      <c r="F27" s="53"/>
      <c r="G27" s="59"/>
      <c r="H27" s="55"/>
      <c r="I27" s="55"/>
      <c r="J27" s="56"/>
      <c r="K27" s="30"/>
      <c r="L27" s="57"/>
      <c r="M27" s="53"/>
      <c r="N27" s="53"/>
      <c r="O27" s="53"/>
      <c r="P27" s="53"/>
      <c r="Q27" s="53"/>
      <c r="R27" s="53"/>
      <c r="S27" s="53"/>
      <c r="T27" s="31"/>
      <c r="U27" s="141">
        <v>1</v>
      </c>
    </row>
    <row r="28" spans="1:21" s="87" customFormat="1" ht="12.75" customHeight="1">
      <c r="A28" s="130">
        <v>3</v>
      </c>
      <c r="B28" s="78">
        <v>381</v>
      </c>
      <c r="C28" s="60" t="s">
        <v>73</v>
      </c>
      <c r="D28" s="30" t="s">
        <v>134</v>
      </c>
      <c r="E28" s="52"/>
      <c r="F28" s="53"/>
      <c r="G28" s="59"/>
      <c r="H28" s="55"/>
      <c r="I28" s="55"/>
      <c r="J28" s="56"/>
      <c r="K28" s="30"/>
      <c r="L28" s="57"/>
      <c r="M28" s="53"/>
      <c r="N28" s="53"/>
      <c r="O28" s="53"/>
      <c r="P28" s="53"/>
      <c r="Q28" s="53"/>
      <c r="R28" s="53"/>
      <c r="S28" s="53"/>
      <c r="T28" s="31"/>
      <c r="U28" s="141">
        <v>0</v>
      </c>
    </row>
    <row r="29" spans="1:21" s="87" customFormat="1" ht="12.75" customHeight="1">
      <c r="A29" s="130">
        <v>3</v>
      </c>
      <c r="B29" s="78">
        <v>402</v>
      </c>
      <c r="C29" s="60" t="s">
        <v>73</v>
      </c>
      <c r="D29" s="30" t="s">
        <v>136</v>
      </c>
      <c r="E29" s="52"/>
      <c r="F29" s="53"/>
      <c r="G29" s="59"/>
      <c r="H29" s="55"/>
      <c r="I29" s="55"/>
      <c r="J29" s="56"/>
      <c r="K29" s="30"/>
      <c r="L29" s="57"/>
      <c r="M29" s="53"/>
      <c r="N29" s="53"/>
      <c r="O29" s="53"/>
      <c r="P29" s="53"/>
      <c r="Q29" s="53"/>
      <c r="R29" s="53"/>
      <c r="S29" s="53"/>
      <c r="T29" s="31"/>
      <c r="U29" s="141">
        <v>1</v>
      </c>
    </row>
    <row r="30" spans="1:21" s="87" customFormat="1" ht="12.75" customHeight="1">
      <c r="A30" s="130">
        <v>3</v>
      </c>
      <c r="B30" s="78">
        <v>422</v>
      </c>
      <c r="C30" s="60" t="s">
        <v>73</v>
      </c>
      <c r="D30" s="30" t="s">
        <v>139</v>
      </c>
      <c r="E30" s="52"/>
      <c r="F30" s="53"/>
      <c r="G30" s="59"/>
      <c r="H30" s="55"/>
      <c r="I30" s="55"/>
      <c r="J30" s="56"/>
      <c r="K30" s="30"/>
      <c r="L30" s="57"/>
      <c r="M30" s="53"/>
      <c r="N30" s="53"/>
      <c r="O30" s="53"/>
      <c r="P30" s="53"/>
      <c r="Q30" s="53"/>
      <c r="R30" s="53"/>
      <c r="S30" s="53"/>
      <c r="T30" s="31"/>
      <c r="U30" s="141">
        <v>0</v>
      </c>
    </row>
    <row r="31" spans="1:21" s="87" customFormat="1" ht="12.75" customHeight="1">
      <c r="A31" s="130">
        <v>3</v>
      </c>
      <c r="B31" s="78">
        <v>441</v>
      </c>
      <c r="C31" s="60" t="s">
        <v>73</v>
      </c>
      <c r="D31" s="30" t="s">
        <v>141</v>
      </c>
      <c r="E31" s="52"/>
      <c r="F31" s="53"/>
      <c r="G31" s="59"/>
      <c r="H31" s="55"/>
      <c r="I31" s="55"/>
      <c r="J31" s="56"/>
      <c r="K31" s="30"/>
      <c r="L31" s="57"/>
      <c r="M31" s="53"/>
      <c r="N31" s="53"/>
      <c r="O31" s="53"/>
      <c r="P31" s="53"/>
      <c r="Q31" s="53"/>
      <c r="R31" s="53"/>
      <c r="S31" s="53"/>
      <c r="T31" s="31"/>
      <c r="U31" s="141">
        <v>0</v>
      </c>
    </row>
    <row r="32" spans="1:21" s="87" customFormat="1" ht="12.75" customHeight="1">
      <c r="A32" s="130">
        <v>3</v>
      </c>
      <c r="B32" s="78">
        <v>461</v>
      </c>
      <c r="C32" s="60" t="s">
        <v>73</v>
      </c>
      <c r="D32" s="30" t="s">
        <v>142</v>
      </c>
      <c r="E32" s="52"/>
      <c r="F32" s="53"/>
      <c r="G32" s="59"/>
      <c r="H32" s="55"/>
      <c r="I32" s="55"/>
      <c r="J32" s="56"/>
      <c r="K32" s="30"/>
      <c r="L32" s="57"/>
      <c r="M32" s="53"/>
      <c r="N32" s="53"/>
      <c r="O32" s="53"/>
      <c r="P32" s="53"/>
      <c r="Q32" s="53"/>
      <c r="R32" s="53"/>
      <c r="S32" s="53"/>
      <c r="T32" s="31"/>
      <c r="U32" s="141">
        <v>0</v>
      </c>
    </row>
    <row r="33" spans="1:21" s="87" customFormat="1" ht="12.75" customHeight="1">
      <c r="A33" s="130">
        <v>3</v>
      </c>
      <c r="B33" s="78">
        <v>482</v>
      </c>
      <c r="C33" s="60" t="s">
        <v>73</v>
      </c>
      <c r="D33" s="30" t="s">
        <v>144</v>
      </c>
      <c r="E33" s="52"/>
      <c r="F33" s="53"/>
      <c r="G33" s="59"/>
      <c r="H33" s="55"/>
      <c r="I33" s="55"/>
      <c r="J33" s="56"/>
      <c r="K33" s="30"/>
      <c r="L33" s="57"/>
      <c r="M33" s="53"/>
      <c r="N33" s="53"/>
      <c r="O33" s="53"/>
      <c r="P33" s="53"/>
      <c r="Q33" s="53"/>
      <c r="R33" s="53"/>
      <c r="S33" s="53"/>
      <c r="T33" s="31"/>
      <c r="U33" s="141">
        <v>0</v>
      </c>
    </row>
    <row r="34" spans="1:21" s="87" customFormat="1" ht="12.75" customHeight="1">
      <c r="A34" s="130">
        <v>3</v>
      </c>
      <c r="B34" s="78">
        <v>483</v>
      </c>
      <c r="C34" s="60" t="s">
        <v>73</v>
      </c>
      <c r="D34" s="30" t="s">
        <v>145</v>
      </c>
      <c r="E34" s="52"/>
      <c r="F34" s="53"/>
      <c r="G34" s="59"/>
      <c r="H34" s="55"/>
      <c r="I34" s="55"/>
      <c r="J34" s="56"/>
      <c r="K34" s="30"/>
      <c r="L34" s="57"/>
      <c r="M34" s="53"/>
      <c r="N34" s="53"/>
      <c r="O34" s="53"/>
      <c r="P34" s="53"/>
      <c r="Q34" s="53"/>
      <c r="R34" s="53"/>
      <c r="S34" s="53"/>
      <c r="T34" s="31"/>
      <c r="U34" s="141">
        <v>0</v>
      </c>
    </row>
    <row r="35" spans="1:21" s="87" customFormat="1" ht="12.75" customHeight="1">
      <c r="A35" s="130">
        <v>3</v>
      </c>
      <c r="B35" s="78">
        <v>484</v>
      </c>
      <c r="C35" s="60" t="s">
        <v>73</v>
      </c>
      <c r="D35" s="30" t="s">
        <v>146</v>
      </c>
      <c r="E35" s="52"/>
      <c r="F35" s="53"/>
      <c r="G35" s="59"/>
      <c r="H35" s="55"/>
      <c r="I35" s="55"/>
      <c r="J35" s="56"/>
      <c r="K35" s="30"/>
      <c r="L35" s="57"/>
      <c r="M35" s="53"/>
      <c r="N35" s="53"/>
      <c r="O35" s="53"/>
      <c r="P35" s="53"/>
      <c r="Q35" s="53"/>
      <c r="R35" s="53"/>
      <c r="S35" s="53"/>
      <c r="T35" s="31"/>
      <c r="U35" s="141">
        <v>1</v>
      </c>
    </row>
    <row r="36" spans="1:21" s="87" customFormat="1" ht="12.75" customHeight="1">
      <c r="A36" s="130">
        <v>3</v>
      </c>
      <c r="B36" s="78">
        <v>485</v>
      </c>
      <c r="C36" s="60" t="s">
        <v>73</v>
      </c>
      <c r="D36" s="30" t="s">
        <v>147</v>
      </c>
      <c r="E36" s="52"/>
      <c r="F36" s="53"/>
      <c r="G36" s="59"/>
      <c r="H36" s="55"/>
      <c r="I36" s="55"/>
      <c r="J36" s="56"/>
      <c r="K36" s="30"/>
      <c r="L36" s="57"/>
      <c r="M36" s="53"/>
      <c r="N36" s="53"/>
      <c r="O36" s="53"/>
      <c r="P36" s="53"/>
      <c r="Q36" s="53"/>
      <c r="R36" s="53"/>
      <c r="S36" s="53"/>
      <c r="T36" s="31"/>
      <c r="U36" s="141">
        <v>0</v>
      </c>
    </row>
    <row r="37" spans="1:21" s="87" customFormat="1" ht="12.75" customHeight="1">
      <c r="A37" s="130">
        <v>3</v>
      </c>
      <c r="B37" s="78">
        <v>501</v>
      </c>
      <c r="C37" s="60" t="s">
        <v>73</v>
      </c>
      <c r="D37" s="30" t="s">
        <v>148</v>
      </c>
      <c r="E37" s="52"/>
      <c r="F37" s="53"/>
      <c r="G37" s="59"/>
      <c r="H37" s="55"/>
      <c r="I37" s="55"/>
      <c r="J37" s="56"/>
      <c r="K37" s="30"/>
      <c r="L37" s="57"/>
      <c r="M37" s="53"/>
      <c r="N37" s="53"/>
      <c r="O37" s="53"/>
      <c r="P37" s="53"/>
      <c r="Q37" s="53"/>
      <c r="R37" s="53"/>
      <c r="S37" s="53"/>
      <c r="T37" s="31"/>
      <c r="U37" s="141">
        <v>0</v>
      </c>
    </row>
    <row r="38" spans="1:21" s="87" customFormat="1" ht="12.75" customHeight="1">
      <c r="A38" s="130">
        <v>3</v>
      </c>
      <c r="B38" s="78">
        <v>503</v>
      </c>
      <c r="C38" s="60" t="s">
        <v>73</v>
      </c>
      <c r="D38" s="30" t="s">
        <v>149</v>
      </c>
      <c r="E38" s="52"/>
      <c r="F38" s="53"/>
      <c r="G38" s="59"/>
      <c r="H38" s="55"/>
      <c r="I38" s="55"/>
      <c r="J38" s="56"/>
      <c r="K38" s="30"/>
      <c r="L38" s="57"/>
      <c r="M38" s="53"/>
      <c r="N38" s="53"/>
      <c r="O38" s="53"/>
      <c r="P38" s="53"/>
      <c r="Q38" s="53"/>
      <c r="R38" s="53"/>
      <c r="S38" s="53"/>
      <c r="T38" s="31"/>
      <c r="U38" s="141">
        <v>0</v>
      </c>
    </row>
    <row r="39" spans="1:21" s="87" customFormat="1" ht="12.75" customHeight="1">
      <c r="A39" s="130">
        <v>3</v>
      </c>
      <c r="B39" s="78">
        <v>506</v>
      </c>
      <c r="C39" s="60" t="s">
        <v>73</v>
      </c>
      <c r="D39" s="30" t="s">
        <v>150</v>
      </c>
      <c r="E39" s="52"/>
      <c r="F39" s="53"/>
      <c r="G39" s="59"/>
      <c r="H39" s="55"/>
      <c r="I39" s="55"/>
      <c r="J39" s="56"/>
      <c r="K39" s="30"/>
      <c r="L39" s="57"/>
      <c r="M39" s="53"/>
      <c r="N39" s="53"/>
      <c r="O39" s="53"/>
      <c r="P39" s="53"/>
      <c r="Q39" s="53"/>
      <c r="R39" s="53"/>
      <c r="S39" s="53"/>
      <c r="T39" s="31"/>
      <c r="U39" s="141">
        <v>0</v>
      </c>
    </row>
    <row r="40" spans="1:21" s="87" customFormat="1" ht="12.75" customHeight="1">
      <c r="A40" s="130">
        <v>3</v>
      </c>
      <c r="B40" s="78">
        <v>507</v>
      </c>
      <c r="C40" s="60" t="s">
        <v>73</v>
      </c>
      <c r="D40" s="30" t="s">
        <v>151</v>
      </c>
      <c r="E40" s="52"/>
      <c r="F40" s="53"/>
      <c r="G40" s="59"/>
      <c r="H40" s="55"/>
      <c r="I40" s="55"/>
      <c r="J40" s="56"/>
      <c r="K40" s="30"/>
      <c r="L40" s="57"/>
      <c r="M40" s="53"/>
      <c r="N40" s="53"/>
      <c r="O40" s="53"/>
      <c r="P40" s="53"/>
      <c r="Q40" s="53"/>
      <c r="R40" s="53"/>
      <c r="S40" s="53"/>
      <c r="T40" s="31"/>
      <c r="U40" s="141">
        <v>0</v>
      </c>
    </row>
    <row r="41" spans="1:21" s="87" customFormat="1" ht="12.75" customHeight="1" thickBot="1">
      <c r="A41" s="131">
        <v>3</v>
      </c>
      <c r="B41" s="132">
        <v>524</v>
      </c>
      <c r="C41" s="61" t="s">
        <v>73</v>
      </c>
      <c r="D41" s="62" t="s">
        <v>152</v>
      </c>
      <c r="E41" s="63"/>
      <c r="F41" s="64"/>
      <c r="G41" s="65"/>
      <c r="H41" s="64"/>
      <c r="I41" s="66"/>
      <c r="J41" s="67"/>
      <c r="K41" s="62"/>
      <c r="L41" s="68"/>
      <c r="M41" s="64"/>
      <c r="N41" s="64"/>
      <c r="O41" s="64"/>
      <c r="P41" s="64"/>
      <c r="Q41" s="64"/>
      <c r="R41" s="64"/>
      <c r="S41" s="64"/>
      <c r="T41" s="69"/>
      <c r="U41" s="141">
        <v>0</v>
      </c>
    </row>
    <row r="42" spans="1:21" s="87" customFormat="1" ht="18" customHeight="1" thickBot="1">
      <c r="A42" s="133"/>
      <c r="B42" s="134"/>
      <c r="C42" s="222" t="s">
        <v>5</v>
      </c>
      <c r="D42" s="222"/>
      <c r="E42" s="135">
        <f>COUNTA(E8:E41)</f>
        <v>1</v>
      </c>
      <c r="F42" s="70"/>
      <c r="G42" s="70"/>
      <c r="H42" s="70"/>
      <c r="I42" s="70"/>
      <c r="J42" s="71"/>
      <c r="K42" s="71"/>
      <c r="L42" s="136">
        <f aca="true" t="shared" si="0" ref="L42:T42">COUNTA(L8:L41)</f>
        <v>0</v>
      </c>
      <c r="M42" s="137">
        <f t="shared" si="0"/>
        <v>1</v>
      </c>
      <c r="N42" s="137">
        <f t="shared" si="0"/>
        <v>0</v>
      </c>
      <c r="O42" s="137">
        <f t="shared" si="0"/>
        <v>0</v>
      </c>
      <c r="P42" s="137">
        <f t="shared" si="0"/>
        <v>1</v>
      </c>
      <c r="Q42" s="137">
        <f t="shared" si="0"/>
        <v>0</v>
      </c>
      <c r="R42" s="137">
        <f t="shared" si="0"/>
        <v>0</v>
      </c>
      <c r="S42" s="137">
        <f t="shared" si="0"/>
        <v>0</v>
      </c>
      <c r="T42" s="138">
        <f t="shared" si="0"/>
        <v>0</v>
      </c>
      <c r="U42" s="139">
        <f>SUM(U8:U41)</f>
        <v>6</v>
      </c>
    </row>
  </sheetData>
  <sheetProtection/>
  <mergeCells count="14">
    <mergeCell ref="O6:Q6"/>
    <mergeCell ref="R6:T6"/>
    <mergeCell ref="L5:T5"/>
    <mergeCell ref="E4:T4"/>
    <mergeCell ref="G6:K6"/>
    <mergeCell ref="L6:N6"/>
    <mergeCell ref="R2:U2"/>
    <mergeCell ref="C42:D42"/>
    <mergeCell ref="A4:A7"/>
    <mergeCell ref="B4:B7"/>
    <mergeCell ref="C4:C7"/>
    <mergeCell ref="D4:D7"/>
    <mergeCell ref="U4:U7"/>
    <mergeCell ref="E6:E7"/>
  </mergeCells>
  <printOptions horizontalCentered="1"/>
  <pageMargins left="0.3937007874015748" right="0.3937007874015748" top="0.5905511811023623" bottom="0.5905511811023623" header="0.5118110236220472" footer="0.31496062992125984"/>
  <pageSetup firstPageNumber="32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="102" zoomScaleSheetLayoutView="102" zoomScalePageLayoutView="0" workbookViewId="0" topLeftCell="A1">
      <selection activeCell="A1" sqref="A1"/>
    </sheetView>
  </sheetViews>
  <sheetFormatPr defaultColWidth="9.00390625" defaultRowHeight="13.5"/>
  <cols>
    <col min="1" max="1" width="3.125" style="34" customWidth="1"/>
    <col min="2" max="2" width="3.625" style="34" customWidth="1"/>
    <col min="3" max="3" width="7.625" style="34" customWidth="1"/>
    <col min="4" max="4" width="10.625" style="34" customWidth="1"/>
    <col min="5" max="5" width="11.75390625" style="34" customWidth="1"/>
    <col min="6" max="6" width="45.625" style="34" customWidth="1"/>
    <col min="7" max="8" width="5.125" style="34" customWidth="1"/>
    <col min="9" max="19" width="6.625" style="34" customWidth="1"/>
    <col min="20" max="16384" width="9.00390625" style="34" customWidth="1"/>
  </cols>
  <sheetData>
    <row r="1" ht="12" thickBot="1">
      <c r="A1" s="34" t="s">
        <v>22</v>
      </c>
    </row>
    <row r="2" spans="1:19" ht="19.5" customHeight="1" thickBot="1">
      <c r="A2" s="35" t="s">
        <v>38</v>
      </c>
      <c r="E2" s="72"/>
      <c r="Q2" s="219" t="s">
        <v>73</v>
      </c>
      <c r="R2" s="220"/>
      <c r="S2" s="221"/>
    </row>
    <row r="3" ht="12" thickBot="1"/>
    <row r="4" spans="1:19" s="36" customFormat="1" ht="13.5" customHeight="1">
      <c r="A4" s="223" t="s">
        <v>27</v>
      </c>
      <c r="B4" s="226" t="s">
        <v>17</v>
      </c>
      <c r="C4" s="223" t="s">
        <v>0</v>
      </c>
      <c r="D4" s="229" t="s">
        <v>18</v>
      </c>
      <c r="E4" s="248" t="s">
        <v>229</v>
      </c>
      <c r="F4" s="249"/>
      <c r="G4" s="249"/>
      <c r="H4" s="250"/>
      <c r="I4" s="248" t="s">
        <v>37</v>
      </c>
      <c r="J4" s="249"/>
      <c r="K4" s="249"/>
      <c r="L4" s="249"/>
      <c r="M4" s="249"/>
      <c r="N4" s="249"/>
      <c r="O4" s="249"/>
      <c r="P4" s="249"/>
      <c r="Q4" s="249"/>
      <c r="R4" s="249"/>
      <c r="S4" s="250"/>
    </row>
    <row r="5" spans="1:19" s="33" customFormat="1" ht="12" customHeight="1">
      <c r="A5" s="224"/>
      <c r="B5" s="227"/>
      <c r="C5" s="224"/>
      <c r="D5" s="230"/>
      <c r="E5" s="243" t="s">
        <v>51</v>
      </c>
      <c r="F5" s="244" t="s">
        <v>167</v>
      </c>
      <c r="G5" s="246" t="s">
        <v>6</v>
      </c>
      <c r="H5" s="241" t="s">
        <v>230</v>
      </c>
      <c r="I5" s="243" t="s">
        <v>168</v>
      </c>
      <c r="J5" s="253" t="s">
        <v>23</v>
      </c>
      <c r="K5" s="64" t="s">
        <v>163</v>
      </c>
      <c r="L5" s="251" t="s">
        <v>170</v>
      </c>
      <c r="M5" s="258" t="s">
        <v>25</v>
      </c>
      <c r="N5" s="253" t="s">
        <v>50</v>
      </c>
      <c r="O5" s="64" t="s">
        <v>169</v>
      </c>
      <c r="P5" s="251" t="s">
        <v>170</v>
      </c>
      <c r="Q5" s="253" t="s">
        <v>24</v>
      </c>
      <c r="R5" s="64" t="s">
        <v>163</v>
      </c>
      <c r="S5" s="255" t="s">
        <v>170</v>
      </c>
    </row>
    <row r="6" spans="1:19" s="36" customFormat="1" ht="84" customHeight="1">
      <c r="A6" s="225"/>
      <c r="B6" s="228"/>
      <c r="C6" s="225"/>
      <c r="D6" s="231"/>
      <c r="E6" s="225"/>
      <c r="F6" s="245"/>
      <c r="G6" s="247"/>
      <c r="H6" s="242"/>
      <c r="I6" s="225"/>
      <c r="J6" s="257"/>
      <c r="K6" s="73" t="s">
        <v>171</v>
      </c>
      <c r="L6" s="252"/>
      <c r="M6" s="259"/>
      <c r="N6" s="254"/>
      <c r="O6" s="74" t="s">
        <v>172</v>
      </c>
      <c r="P6" s="252"/>
      <c r="Q6" s="257"/>
      <c r="R6" s="75" t="s">
        <v>173</v>
      </c>
      <c r="S6" s="256"/>
    </row>
    <row r="7" spans="1:19" s="87" customFormat="1" ht="13.5" customHeight="1">
      <c r="A7" s="130">
        <v>3</v>
      </c>
      <c r="B7" s="78">
        <v>201</v>
      </c>
      <c r="C7" s="51" t="s">
        <v>73</v>
      </c>
      <c r="D7" s="31" t="s">
        <v>74</v>
      </c>
      <c r="E7" s="76"/>
      <c r="F7" s="53"/>
      <c r="G7" s="77"/>
      <c r="H7" s="78"/>
      <c r="I7" s="144">
        <v>1</v>
      </c>
      <c r="J7" s="145">
        <v>2</v>
      </c>
      <c r="K7" s="145">
        <v>0</v>
      </c>
      <c r="L7" s="154">
        <f aca="true" t="shared" si="0" ref="L7:L40">IF(J7=""," ",ROUND(K7/J7*100,1))</f>
        <v>0</v>
      </c>
      <c r="M7" s="148"/>
      <c r="N7" s="149"/>
      <c r="O7" s="150"/>
      <c r="P7" s="154" t="str">
        <f>IF(N7=""," ",ROUND(O7/N7*100,1))</f>
        <v> </v>
      </c>
      <c r="Q7" s="148">
        <v>373</v>
      </c>
      <c r="R7" s="150">
        <v>13</v>
      </c>
      <c r="S7" s="156">
        <f>IF(Q7=""," ",ROUND(R7/Q7*100,1))</f>
        <v>3.5</v>
      </c>
    </row>
    <row r="8" spans="1:19" s="87" customFormat="1" ht="13.5" customHeight="1">
      <c r="A8" s="130">
        <v>3</v>
      </c>
      <c r="B8" s="78">
        <v>202</v>
      </c>
      <c r="C8" s="60" t="s">
        <v>73</v>
      </c>
      <c r="D8" s="30" t="s">
        <v>80</v>
      </c>
      <c r="E8" s="76"/>
      <c r="F8" s="53"/>
      <c r="G8" s="77"/>
      <c r="H8" s="78"/>
      <c r="I8" s="144">
        <v>1</v>
      </c>
      <c r="J8" s="145">
        <v>1</v>
      </c>
      <c r="K8" s="145">
        <v>0</v>
      </c>
      <c r="L8" s="154">
        <f t="shared" si="0"/>
        <v>0</v>
      </c>
      <c r="M8" s="148"/>
      <c r="N8" s="149"/>
      <c r="O8" s="150"/>
      <c r="P8" s="154" t="str">
        <f>IF(N8=""," ",ROUND(O8/N8*100,1))</f>
        <v> </v>
      </c>
      <c r="Q8" s="148">
        <v>199</v>
      </c>
      <c r="R8" s="150">
        <v>2</v>
      </c>
      <c r="S8" s="156">
        <f aca="true" t="shared" si="1" ref="S8:S40">IF(Q8=""," ",ROUND(R8/Q8*100,1))</f>
        <v>1</v>
      </c>
    </row>
    <row r="9" spans="1:19" s="87" customFormat="1" ht="13.5" customHeight="1">
      <c r="A9" s="130">
        <v>3</v>
      </c>
      <c r="B9" s="78">
        <v>203</v>
      </c>
      <c r="C9" s="60" t="s">
        <v>73</v>
      </c>
      <c r="D9" s="30" t="s">
        <v>83</v>
      </c>
      <c r="E9" s="76">
        <v>35028</v>
      </c>
      <c r="F9" s="53" t="s">
        <v>84</v>
      </c>
      <c r="G9" s="77">
        <v>1</v>
      </c>
      <c r="H9" s="78">
        <v>1</v>
      </c>
      <c r="I9" s="144">
        <v>1</v>
      </c>
      <c r="J9" s="145">
        <v>1</v>
      </c>
      <c r="K9" s="145">
        <v>0</v>
      </c>
      <c r="L9" s="154">
        <f t="shared" si="0"/>
        <v>0</v>
      </c>
      <c r="M9" s="148"/>
      <c r="N9" s="149"/>
      <c r="O9" s="150"/>
      <c r="P9" s="154" t="str">
        <f aca="true" t="shared" si="2" ref="P9:P39">IF(N9=""," ",ROUND(O9/N9*100,1))</f>
        <v> </v>
      </c>
      <c r="Q9" s="148">
        <v>132</v>
      </c>
      <c r="R9" s="150">
        <v>1</v>
      </c>
      <c r="S9" s="156">
        <f t="shared" si="1"/>
        <v>0.8</v>
      </c>
    </row>
    <row r="10" spans="1:19" s="87" customFormat="1" ht="13.5" customHeight="1">
      <c r="A10" s="130">
        <v>3</v>
      </c>
      <c r="B10" s="78">
        <v>205</v>
      </c>
      <c r="C10" s="60" t="s">
        <v>73</v>
      </c>
      <c r="D10" s="30" t="s">
        <v>85</v>
      </c>
      <c r="E10" s="51"/>
      <c r="F10" s="53"/>
      <c r="G10" s="77"/>
      <c r="H10" s="78"/>
      <c r="I10" s="144">
        <v>1</v>
      </c>
      <c r="J10" s="145">
        <v>2</v>
      </c>
      <c r="K10" s="145">
        <v>0</v>
      </c>
      <c r="L10" s="154">
        <f t="shared" si="0"/>
        <v>0</v>
      </c>
      <c r="M10" s="148"/>
      <c r="N10" s="149"/>
      <c r="O10" s="150"/>
      <c r="P10" s="154" t="str">
        <f t="shared" si="2"/>
        <v> </v>
      </c>
      <c r="Q10" s="148">
        <v>256</v>
      </c>
      <c r="R10" s="150">
        <v>1</v>
      </c>
      <c r="S10" s="156">
        <f t="shared" si="1"/>
        <v>0.4</v>
      </c>
    </row>
    <row r="11" spans="1:19" s="87" customFormat="1" ht="13.5" customHeight="1">
      <c r="A11" s="130">
        <v>3</v>
      </c>
      <c r="B11" s="78">
        <v>206</v>
      </c>
      <c r="C11" s="60" t="s">
        <v>73</v>
      </c>
      <c r="D11" s="30" t="s">
        <v>89</v>
      </c>
      <c r="E11" s="51"/>
      <c r="F11" s="53"/>
      <c r="G11" s="77"/>
      <c r="H11" s="78"/>
      <c r="I11" s="144">
        <v>1</v>
      </c>
      <c r="J11" s="145">
        <v>1</v>
      </c>
      <c r="K11" s="145">
        <v>0</v>
      </c>
      <c r="L11" s="154">
        <f t="shared" si="0"/>
        <v>0</v>
      </c>
      <c r="M11" s="148"/>
      <c r="N11" s="149"/>
      <c r="O11" s="150"/>
      <c r="P11" s="154" t="str">
        <f t="shared" si="2"/>
        <v> </v>
      </c>
      <c r="Q11" s="148">
        <v>16</v>
      </c>
      <c r="R11" s="150">
        <v>0</v>
      </c>
      <c r="S11" s="156">
        <f t="shared" si="1"/>
        <v>0</v>
      </c>
    </row>
    <row r="12" spans="1:19" s="87" customFormat="1" ht="13.5" customHeight="1">
      <c r="A12" s="130">
        <v>3</v>
      </c>
      <c r="B12" s="78">
        <v>207</v>
      </c>
      <c r="C12" s="60" t="s">
        <v>73</v>
      </c>
      <c r="D12" s="30" t="s">
        <v>91</v>
      </c>
      <c r="E12" s="51"/>
      <c r="F12" s="53"/>
      <c r="G12" s="77"/>
      <c r="H12" s="78"/>
      <c r="I12" s="144">
        <v>1</v>
      </c>
      <c r="J12" s="145">
        <v>2</v>
      </c>
      <c r="K12" s="145">
        <v>0</v>
      </c>
      <c r="L12" s="154">
        <f t="shared" si="0"/>
        <v>0</v>
      </c>
      <c r="M12" s="148"/>
      <c r="N12" s="149"/>
      <c r="O12" s="150"/>
      <c r="P12" s="154" t="str">
        <f t="shared" si="2"/>
        <v> </v>
      </c>
      <c r="Q12" s="148">
        <v>147</v>
      </c>
      <c r="R12" s="150">
        <v>3</v>
      </c>
      <c r="S12" s="156">
        <f t="shared" si="1"/>
        <v>2</v>
      </c>
    </row>
    <row r="13" spans="1:19" s="87" customFormat="1" ht="13.5" customHeight="1">
      <c r="A13" s="130">
        <v>3</v>
      </c>
      <c r="B13" s="78">
        <v>208</v>
      </c>
      <c r="C13" s="60" t="s">
        <v>73</v>
      </c>
      <c r="D13" s="30" t="s">
        <v>93</v>
      </c>
      <c r="E13" s="51"/>
      <c r="F13" s="53"/>
      <c r="G13" s="77"/>
      <c r="H13" s="78"/>
      <c r="I13" s="144">
        <v>1</v>
      </c>
      <c r="J13" s="145">
        <v>1</v>
      </c>
      <c r="K13" s="145">
        <v>0</v>
      </c>
      <c r="L13" s="154">
        <f t="shared" si="0"/>
        <v>0</v>
      </c>
      <c r="M13" s="148"/>
      <c r="N13" s="149"/>
      <c r="O13" s="150"/>
      <c r="P13" s="154" t="str">
        <f t="shared" si="2"/>
        <v> </v>
      </c>
      <c r="Q13" s="148">
        <v>90</v>
      </c>
      <c r="R13" s="150">
        <v>0</v>
      </c>
      <c r="S13" s="156">
        <f t="shared" si="1"/>
        <v>0</v>
      </c>
    </row>
    <row r="14" spans="1:19" s="87" customFormat="1" ht="13.5" customHeight="1">
      <c r="A14" s="130">
        <v>3</v>
      </c>
      <c r="B14" s="78">
        <v>209</v>
      </c>
      <c r="C14" s="60" t="s">
        <v>73</v>
      </c>
      <c r="D14" s="30" t="s">
        <v>96</v>
      </c>
      <c r="E14" s="51"/>
      <c r="F14" s="53"/>
      <c r="G14" s="77"/>
      <c r="H14" s="78"/>
      <c r="I14" s="144">
        <v>1</v>
      </c>
      <c r="J14" s="145">
        <v>1</v>
      </c>
      <c r="K14" s="145">
        <v>0</v>
      </c>
      <c r="L14" s="154">
        <f t="shared" si="0"/>
        <v>0</v>
      </c>
      <c r="M14" s="148"/>
      <c r="N14" s="149"/>
      <c r="O14" s="150"/>
      <c r="P14" s="154" t="str">
        <f t="shared" si="2"/>
        <v> </v>
      </c>
      <c r="Q14" s="148">
        <v>421</v>
      </c>
      <c r="R14" s="150">
        <v>6</v>
      </c>
      <c r="S14" s="156">
        <f t="shared" si="1"/>
        <v>1.4</v>
      </c>
    </row>
    <row r="15" spans="1:19" s="87" customFormat="1" ht="13.5" customHeight="1">
      <c r="A15" s="130">
        <v>3</v>
      </c>
      <c r="B15" s="78">
        <v>210</v>
      </c>
      <c r="C15" s="60" t="s">
        <v>73</v>
      </c>
      <c r="D15" s="30" t="s">
        <v>99</v>
      </c>
      <c r="E15" s="51"/>
      <c r="F15" s="53"/>
      <c r="G15" s="77"/>
      <c r="H15" s="78"/>
      <c r="I15" s="144">
        <v>1</v>
      </c>
      <c r="J15" s="145">
        <v>1</v>
      </c>
      <c r="K15" s="145">
        <v>0</v>
      </c>
      <c r="L15" s="154">
        <f t="shared" si="0"/>
        <v>0</v>
      </c>
      <c r="M15" s="148"/>
      <c r="N15" s="149"/>
      <c r="O15" s="150"/>
      <c r="P15" s="154" t="str">
        <f t="shared" si="2"/>
        <v> </v>
      </c>
      <c r="Q15" s="148">
        <v>116</v>
      </c>
      <c r="R15" s="150">
        <v>1</v>
      </c>
      <c r="S15" s="156">
        <f t="shared" si="1"/>
        <v>0.9</v>
      </c>
    </row>
    <row r="16" spans="1:19" s="87" customFormat="1" ht="13.5" customHeight="1">
      <c r="A16" s="130">
        <v>3</v>
      </c>
      <c r="B16" s="78">
        <v>211</v>
      </c>
      <c r="C16" s="60" t="s">
        <v>73</v>
      </c>
      <c r="D16" s="30" t="s">
        <v>101</v>
      </c>
      <c r="E16" s="51"/>
      <c r="F16" s="53"/>
      <c r="G16" s="77"/>
      <c r="H16" s="78"/>
      <c r="I16" s="144">
        <v>1</v>
      </c>
      <c r="J16" s="145">
        <v>2</v>
      </c>
      <c r="K16" s="145">
        <v>0</v>
      </c>
      <c r="L16" s="154">
        <f t="shared" si="0"/>
        <v>0</v>
      </c>
      <c r="M16" s="148"/>
      <c r="N16" s="149"/>
      <c r="O16" s="150"/>
      <c r="P16" s="154" t="str">
        <f t="shared" si="2"/>
        <v> </v>
      </c>
      <c r="Q16" s="148">
        <v>127</v>
      </c>
      <c r="R16" s="150">
        <v>1</v>
      </c>
      <c r="S16" s="156">
        <f t="shared" si="1"/>
        <v>0.8</v>
      </c>
    </row>
    <row r="17" spans="1:19" s="87" customFormat="1" ht="13.5" customHeight="1">
      <c r="A17" s="130">
        <v>3</v>
      </c>
      <c r="B17" s="78">
        <v>213</v>
      </c>
      <c r="C17" s="60" t="s">
        <v>73</v>
      </c>
      <c r="D17" s="30" t="s">
        <v>104</v>
      </c>
      <c r="E17" s="51"/>
      <c r="F17" s="53"/>
      <c r="G17" s="77"/>
      <c r="H17" s="78"/>
      <c r="I17" s="144">
        <v>1</v>
      </c>
      <c r="J17" s="145">
        <v>1</v>
      </c>
      <c r="K17" s="145">
        <v>0</v>
      </c>
      <c r="L17" s="154">
        <f t="shared" si="0"/>
        <v>0</v>
      </c>
      <c r="M17" s="148"/>
      <c r="N17" s="149"/>
      <c r="O17" s="150"/>
      <c r="P17" s="154" t="str">
        <f t="shared" si="2"/>
        <v> </v>
      </c>
      <c r="Q17" s="148">
        <v>169</v>
      </c>
      <c r="R17" s="150">
        <v>8</v>
      </c>
      <c r="S17" s="156">
        <f t="shared" si="1"/>
        <v>4.7</v>
      </c>
    </row>
    <row r="18" spans="1:19" s="87" customFormat="1" ht="13.5" customHeight="1">
      <c r="A18" s="130">
        <v>3</v>
      </c>
      <c r="B18" s="78">
        <v>214</v>
      </c>
      <c r="C18" s="60" t="s">
        <v>73</v>
      </c>
      <c r="D18" s="30" t="s">
        <v>106</v>
      </c>
      <c r="E18" s="51"/>
      <c r="F18" s="53"/>
      <c r="G18" s="77"/>
      <c r="H18" s="78"/>
      <c r="I18" s="144">
        <v>1</v>
      </c>
      <c r="J18" s="145">
        <v>1</v>
      </c>
      <c r="K18" s="145">
        <v>0</v>
      </c>
      <c r="L18" s="154">
        <f>IF(J18=""," ",ROUND(K18/J18*100,1))</f>
        <v>0</v>
      </c>
      <c r="M18" s="148"/>
      <c r="N18" s="149"/>
      <c r="O18" s="150"/>
      <c r="P18" s="154" t="str">
        <f t="shared" si="2"/>
        <v> </v>
      </c>
      <c r="Q18" s="148">
        <v>149</v>
      </c>
      <c r="R18" s="150">
        <v>5</v>
      </c>
      <c r="S18" s="156">
        <f t="shared" si="1"/>
        <v>3.4</v>
      </c>
    </row>
    <row r="19" spans="1:19" s="87" customFormat="1" ht="13.5" customHeight="1">
      <c r="A19" s="130">
        <v>3</v>
      </c>
      <c r="B19" s="78">
        <v>215</v>
      </c>
      <c r="C19" s="60" t="s">
        <v>73</v>
      </c>
      <c r="D19" s="30" t="s">
        <v>111</v>
      </c>
      <c r="E19" s="51"/>
      <c r="F19" s="53"/>
      <c r="G19" s="77"/>
      <c r="H19" s="78"/>
      <c r="I19" s="144">
        <v>1</v>
      </c>
      <c r="J19" s="145">
        <v>0</v>
      </c>
      <c r="K19" s="145">
        <v>0</v>
      </c>
      <c r="L19" s="154">
        <v>0</v>
      </c>
      <c r="M19" s="148"/>
      <c r="N19" s="149"/>
      <c r="O19" s="150"/>
      <c r="P19" s="154" t="str">
        <f t="shared" si="2"/>
        <v> </v>
      </c>
      <c r="Q19" s="148">
        <v>47</v>
      </c>
      <c r="R19" s="150">
        <v>0</v>
      </c>
      <c r="S19" s="156">
        <f t="shared" si="1"/>
        <v>0</v>
      </c>
    </row>
    <row r="20" spans="1:19" s="87" customFormat="1" ht="13.5" customHeight="1">
      <c r="A20" s="130">
        <v>3</v>
      </c>
      <c r="B20" s="78">
        <v>301</v>
      </c>
      <c r="C20" s="60" t="s">
        <v>73</v>
      </c>
      <c r="D20" s="30" t="s">
        <v>114</v>
      </c>
      <c r="E20" s="51"/>
      <c r="F20" s="53"/>
      <c r="G20" s="77"/>
      <c r="H20" s="78"/>
      <c r="I20" s="144"/>
      <c r="J20" s="145"/>
      <c r="K20" s="145"/>
      <c r="L20" s="154" t="str">
        <f t="shared" si="0"/>
        <v> </v>
      </c>
      <c r="M20" s="148">
        <v>1</v>
      </c>
      <c r="N20" s="149">
        <v>1</v>
      </c>
      <c r="O20" s="150">
        <v>0</v>
      </c>
      <c r="P20" s="154">
        <f t="shared" si="2"/>
        <v>0</v>
      </c>
      <c r="Q20" s="148">
        <v>74</v>
      </c>
      <c r="R20" s="150">
        <v>3</v>
      </c>
      <c r="S20" s="156">
        <f t="shared" si="1"/>
        <v>4.1</v>
      </c>
    </row>
    <row r="21" spans="1:19" s="87" customFormat="1" ht="13.5" customHeight="1">
      <c r="A21" s="130">
        <v>3</v>
      </c>
      <c r="B21" s="78">
        <v>302</v>
      </c>
      <c r="C21" s="60" t="s">
        <v>73</v>
      </c>
      <c r="D21" s="30" t="s">
        <v>115</v>
      </c>
      <c r="E21" s="51"/>
      <c r="F21" s="53"/>
      <c r="G21" s="77"/>
      <c r="H21" s="78"/>
      <c r="I21" s="144"/>
      <c r="J21" s="145"/>
      <c r="K21" s="145"/>
      <c r="L21" s="154" t="str">
        <f t="shared" si="0"/>
        <v> </v>
      </c>
      <c r="M21" s="148">
        <v>1</v>
      </c>
      <c r="N21" s="149">
        <v>1</v>
      </c>
      <c r="O21" s="150">
        <v>0</v>
      </c>
      <c r="P21" s="154">
        <f t="shared" si="2"/>
        <v>0</v>
      </c>
      <c r="Q21" s="148">
        <v>34</v>
      </c>
      <c r="R21" s="150">
        <v>0</v>
      </c>
      <c r="S21" s="156">
        <f t="shared" si="1"/>
        <v>0</v>
      </c>
    </row>
    <row r="22" spans="1:19" s="87" customFormat="1" ht="13.5" customHeight="1">
      <c r="A22" s="130">
        <v>3</v>
      </c>
      <c r="B22" s="78">
        <v>303</v>
      </c>
      <c r="C22" s="60" t="s">
        <v>73</v>
      </c>
      <c r="D22" s="30" t="s">
        <v>117</v>
      </c>
      <c r="E22" s="51"/>
      <c r="F22" s="53"/>
      <c r="G22" s="77"/>
      <c r="H22" s="78"/>
      <c r="I22" s="144"/>
      <c r="J22" s="145"/>
      <c r="K22" s="145"/>
      <c r="L22" s="154" t="str">
        <f t="shared" si="0"/>
        <v> </v>
      </c>
      <c r="M22" s="148">
        <v>1</v>
      </c>
      <c r="N22" s="149">
        <v>1</v>
      </c>
      <c r="O22" s="150">
        <v>0</v>
      </c>
      <c r="P22" s="154">
        <f t="shared" si="2"/>
        <v>0</v>
      </c>
      <c r="Q22" s="148">
        <v>82</v>
      </c>
      <c r="R22" s="150">
        <v>3</v>
      </c>
      <c r="S22" s="156">
        <f t="shared" si="1"/>
        <v>3.7</v>
      </c>
    </row>
    <row r="23" spans="1:19" s="87" customFormat="1" ht="13.5" customHeight="1">
      <c r="A23" s="130">
        <v>3</v>
      </c>
      <c r="B23" s="78">
        <v>305</v>
      </c>
      <c r="C23" s="60" t="s">
        <v>73</v>
      </c>
      <c r="D23" s="30" t="s">
        <v>120</v>
      </c>
      <c r="E23" s="51"/>
      <c r="F23" s="53"/>
      <c r="G23" s="77"/>
      <c r="H23" s="78"/>
      <c r="I23" s="144"/>
      <c r="J23" s="145"/>
      <c r="K23" s="145"/>
      <c r="L23" s="154" t="str">
        <f t="shared" si="0"/>
        <v> </v>
      </c>
      <c r="M23" s="148">
        <v>1</v>
      </c>
      <c r="N23" s="149">
        <v>1</v>
      </c>
      <c r="O23" s="150">
        <v>0</v>
      </c>
      <c r="P23" s="154">
        <f t="shared" si="2"/>
        <v>0</v>
      </c>
      <c r="Q23" s="148">
        <v>27</v>
      </c>
      <c r="R23" s="150">
        <v>0</v>
      </c>
      <c r="S23" s="156">
        <f t="shared" si="1"/>
        <v>0</v>
      </c>
    </row>
    <row r="24" spans="1:19" s="87" customFormat="1" ht="13.5" customHeight="1">
      <c r="A24" s="130">
        <v>3</v>
      </c>
      <c r="B24" s="78">
        <v>321</v>
      </c>
      <c r="C24" s="60" t="s">
        <v>73</v>
      </c>
      <c r="D24" s="30" t="s">
        <v>124</v>
      </c>
      <c r="E24" s="51"/>
      <c r="F24" s="53"/>
      <c r="G24" s="77"/>
      <c r="H24" s="78"/>
      <c r="I24" s="144"/>
      <c r="J24" s="145"/>
      <c r="K24" s="145"/>
      <c r="L24" s="154" t="str">
        <f t="shared" si="0"/>
        <v> </v>
      </c>
      <c r="M24" s="148">
        <v>1</v>
      </c>
      <c r="N24" s="149">
        <v>1</v>
      </c>
      <c r="O24" s="150">
        <v>0</v>
      </c>
      <c r="P24" s="154">
        <f t="shared" si="2"/>
        <v>0</v>
      </c>
      <c r="Q24" s="148">
        <v>130</v>
      </c>
      <c r="R24" s="150">
        <v>3</v>
      </c>
      <c r="S24" s="156">
        <f t="shared" si="1"/>
        <v>2.3</v>
      </c>
    </row>
    <row r="25" spans="1:19" s="87" customFormat="1" ht="13.5" customHeight="1">
      <c r="A25" s="130">
        <v>3</v>
      </c>
      <c r="B25" s="78">
        <v>322</v>
      </c>
      <c r="C25" s="60" t="s">
        <v>73</v>
      </c>
      <c r="D25" s="30" t="s">
        <v>128</v>
      </c>
      <c r="E25" s="51"/>
      <c r="F25" s="53"/>
      <c r="G25" s="77"/>
      <c r="H25" s="78"/>
      <c r="I25" s="144"/>
      <c r="J25" s="145"/>
      <c r="K25" s="145"/>
      <c r="L25" s="154" t="str">
        <f t="shared" si="0"/>
        <v> </v>
      </c>
      <c r="M25" s="148">
        <v>1</v>
      </c>
      <c r="N25" s="149">
        <v>1</v>
      </c>
      <c r="O25" s="150">
        <v>0</v>
      </c>
      <c r="P25" s="154">
        <f t="shared" si="2"/>
        <v>0</v>
      </c>
      <c r="Q25" s="148">
        <v>41</v>
      </c>
      <c r="R25" s="150">
        <v>0</v>
      </c>
      <c r="S25" s="156">
        <f t="shared" si="1"/>
        <v>0</v>
      </c>
    </row>
    <row r="26" spans="1:19" s="87" customFormat="1" ht="13.5" customHeight="1">
      <c r="A26" s="130">
        <v>3</v>
      </c>
      <c r="B26" s="78">
        <v>366</v>
      </c>
      <c r="C26" s="60" t="s">
        <v>73</v>
      </c>
      <c r="D26" s="30" t="s">
        <v>131</v>
      </c>
      <c r="E26" s="51"/>
      <c r="F26" s="53"/>
      <c r="G26" s="77"/>
      <c r="H26" s="78"/>
      <c r="I26" s="144"/>
      <c r="J26" s="145"/>
      <c r="K26" s="145"/>
      <c r="L26" s="154" t="str">
        <f t="shared" si="0"/>
        <v> </v>
      </c>
      <c r="M26" s="148">
        <v>1</v>
      </c>
      <c r="N26" s="149">
        <v>1</v>
      </c>
      <c r="O26" s="150">
        <v>0</v>
      </c>
      <c r="P26" s="154">
        <f t="shared" si="2"/>
        <v>0</v>
      </c>
      <c r="Q26" s="148">
        <v>31</v>
      </c>
      <c r="R26" s="150">
        <v>0</v>
      </c>
      <c r="S26" s="156">
        <f t="shared" si="1"/>
        <v>0</v>
      </c>
    </row>
    <row r="27" spans="1:19" s="87" customFormat="1" ht="13.5" customHeight="1">
      <c r="A27" s="130">
        <v>3</v>
      </c>
      <c r="B27" s="78">
        <v>381</v>
      </c>
      <c r="C27" s="60" t="s">
        <v>73</v>
      </c>
      <c r="D27" s="30" t="s">
        <v>134</v>
      </c>
      <c r="E27" s="51"/>
      <c r="F27" s="53"/>
      <c r="G27" s="77"/>
      <c r="H27" s="78"/>
      <c r="I27" s="144"/>
      <c r="J27" s="145"/>
      <c r="K27" s="145"/>
      <c r="L27" s="154" t="str">
        <f t="shared" si="0"/>
        <v> </v>
      </c>
      <c r="M27" s="148">
        <v>1</v>
      </c>
      <c r="N27" s="149">
        <v>1</v>
      </c>
      <c r="O27" s="150">
        <v>0</v>
      </c>
      <c r="P27" s="154">
        <f t="shared" si="2"/>
        <v>0</v>
      </c>
      <c r="Q27" s="148">
        <v>46</v>
      </c>
      <c r="R27" s="150">
        <v>0</v>
      </c>
      <c r="S27" s="156">
        <f t="shared" si="1"/>
        <v>0</v>
      </c>
    </row>
    <row r="28" spans="1:19" s="87" customFormat="1" ht="13.5" customHeight="1">
      <c r="A28" s="130">
        <v>3</v>
      </c>
      <c r="B28" s="78">
        <v>402</v>
      </c>
      <c r="C28" s="60" t="s">
        <v>73</v>
      </c>
      <c r="D28" s="30" t="s">
        <v>136</v>
      </c>
      <c r="E28" s="51"/>
      <c r="F28" s="53"/>
      <c r="G28" s="77"/>
      <c r="H28" s="78"/>
      <c r="I28" s="144"/>
      <c r="J28" s="145"/>
      <c r="K28" s="145"/>
      <c r="L28" s="154" t="str">
        <f t="shared" si="0"/>
        <v> </v>
      </c>
      <c r="M28" s="148">
        <v>1</v>
      </c>
      <c r="N28" s="149">
        <v>1</v>
      </c>
      <c r="O28" s="150">
        <v>0</v>
      </c>
      <c r="P28" s="154">
        <f t="shared" si="2"/>
        <v>0</v>
      </c>
      <c r="Q28" s="148">
        <v>21</v>
      </c>
      <c r="R28" s="150">
        <v>0</v>
      </c>
      <c r="S28" s="156">
        <f t="shared" si="1"/>
        <v>0</v>
      </c>
    </row>
    <row r="29" spans="1:19" s="87" customFormat="1" ht="13.5" customHeight="1">
      <c r="A29" s="130">
        <v>3</v>
      </c>
      <c r="B29" s="78">
        <v>422</v>
      </c>
      <c r="C29" s="60" t="s">
        <v>73</v>
      </c>
      <c r="D29" s="30" t="s">
        <v>139</v>
      </c>
      <c r="E29" s="51"/>
      <c r="F29" s="53"/>
      <c r="G29" s="77"/>
      <c r="H29" s="78"/>
      <c r="I29" s="144"/>
      <c r="J29" s="145"/>
      <c r="K29" s="145"/>
      <c r="L29" s="154" t="str">
        <f t="shared" si="0"/>
        <v> </v>
      </c>
      <c r="M29" s="148">
        <v>1</v>
      </c>
      <c r="N29" s="149">
        <v>1</v>
      </c>
      <c r="O29" s="150">
        <v>0</v>
      </c>
      <c r="P29" s="154">
        <f t="shared" si="2"/>
        <v>0</v>
      </c>
      <c r="Q29" s="148">
        <v>43</v>
      </c>
      <c r="R29" s="150">
        <v>0</v>
      </c>
      <c r="S29" s="156">
        <f t="shared" si="1"/>
        <v>0</v>
      </c>
    </row>
    <row r="30" spans="1:19" s="87" customFormat="1" ht="13.5" customHeight="1">
      <c r="A30" s="130">
        <v>3</v>
      </c>
      <c r="B30" s="78">
        <v>441</v>
      </c>
      <c r="C30" s="60" t="s">
        <v>73</v>
      </c>
      <c r="D30" s="30" t="s">
        <v>141</v>
      </c>
      <c r="E30" s="51"/>
      <c r="F30" s="53"/>
      <c r="G30" s="77"/>
      <c r="H30" s="78"/>
      <c r="I30" s="144"/>
      <c r="J30" s="145"/>
      <c r="K30" s="145"/>
      <c r="L30" s="154"/>
      <c r="M30" s="148">
        <v>1</v>
      </c>
      <c r="N30" s="149">
        <v>1</v>
      </c>
      <c r="O30" s="150">
        <v>1</v>
      </c>
      <c r="P30" s="154">
        <f t="shared" si="2"/>
        <v>100</v>
      </c>
      <c r="Q30" s="148">
        <v>22</v>
      </c>
      <c r="R30" s="150">
        <v>0</v>
      </c>
      <c r="S30" s="156">
        <f t="shared" si="1"/>
        <v>0</v>
      </c>
    </row>
    <row r="31" spans="1:19" s="87" customFormat="1" ht="13.5" customHeight="1">
      <c r="A31" s="130">
        <v>3</v>
      </c>
      <c r="B31" s="78">
        <v>461</v>
      </c>
      <c r="C31" s="60" t="s">
        <v>73</v>
      </c>
      <c r="D31" s="30" t="s">
        <v>142</v>
      </c>
      <c r="E31" s="51"/>
      <c r="F31" s="53"/>
      <c r="G31" s="77"/>
      <c r="H31" s="78"/>
      <c r="I31" s="144"/>
      <c r="J31" s="145"/>
      <c r="K31" s="145"/>
      <c r="L31" s="154"/>
      <c r="M31" s="148">
        <v>1</v>
      </c>
      <c r="N31" s="149">
        <v>1</v>
      </c>
      <c r="O31" s="150">
        <v>0</v>
      </c>
      <c r="P31" s="154">
        <f t="shared" si="2"/>
        <v>0</v>
      </c>
      <c r="Q31" s="148">
        <v>24</v>
      </c>
      <c r="R31" s="150">
        <v>1</v>
      </c>
      <c r="S31" s="156">
        <f t="shared" si="1"/>
        <v>4.2</v>
      </c>
    </row>
    <row r="32" spans="1:19" s="87" customFormat="1" ht="13.5" customHeight="1">
      <c r="A32" s="130">
        <v>3</v>
      </c>
      <c r="B32" s="78">
        <v>482</v>
      </c>
      <c r="C32" s="60" t="s">
        <v>73</v>
      </c>
      <c r="D32" s="30" t="s">
        <v>144</v>
      </c>
      <c r="E32" s="51"/>
      <c r="F32" s="53"/>
      <c r="G32" s="77"/>
      <c r="H32" s="78"/>
      <c r="I32" s="144"/>
      <c r="J32" s="145"/>
      <c r="K32" s="145"/>
      <c r="L32" s="154"/>
      <c r="M32" s="148">
        <v>1</v>
      </c>
      <c r="N32" s="149">
        <v>1</v>
      </c>
      <c r="O32" s="150">
        <v>0</v>
      </c>
      <c r="P32" s="154">
        <f t="shared" si="2"/>
        <v>0</v>
      </c>
      <c r="Q32" s="148">
        <v>19</v>
      </c>
      <c r="R32" s="150">
        <v>1</v>
      </c>
      <c r="S32" s="156">
        <f t="shared" si="1"/>
        <v>5.3</v>
      </c>
    </row>
    <row r="33" spans="1:19" s="87" customFormat="1" ht="13.5" customHeight="1">
      <c r="A33" s="130">
        <v>3</v>
      </c>
      <c r="B33" s="78">
        <v>483</v>
      </c>
      <c r="C33" s="60" t="s">
        <v>73</v>
      </c>
      <c r="D33" s="30" t="s">
        <v>145</v>
      </c>
      <c r="E33" s="51"/>
      <c r="F33" s="53"/>
      <c r="G33" s="77"/>
      <c r="H33" s="78"/>
      <c r="I33" s="144"/>
      <c r="J33" s="145"/>
      <c r="K33" s="145"/>
      <c r="L33" s="154"/>
      <c r="M33" s="148">
        <v>1</v>
      </c>
      <c r="N33" s="149">
        <v>1</v>
      </c>
      <c r="O33" s="150">
        <v>0</v>
      </c>
      <c r="P33" s="154">
        <f t="shared" si="2"/>
        <v>0</v>
      </c>
      <c r="Q33" s="260" t="s">
        <v>228</v>
      </c>
      <c r="R33" s="261"/>
      <c r="S33" s="262"/>
    </row>
    <row r="34" spans="1:19" s="87" customFormat="1" ht="13.5" customHeight="1">
      <c r="A34" s="130">
        <v>3</v>
      </c>
      <c r="B34" s="78">
        <v>484</v>
      </c>
      <c r="C34" s="60" t="s">
        <v>73</v>
      </c>
      <c r="D34" s="30" t="s">
        <v>146</v>
      </c>
      <c r="E34" s="51"/>
      <c r="F34" s="53"/>
      <c r="G34" s="77"/>
      <c r="H34" s="78"/>
      <c r="I34" s="144"/>
      <c r="J34" s="145"/>
      <c r="K34" s="145"/>
      <c r="L34" s="154"/>
      <c r="M34" s="148">
        <v>1</v>
      </c>
      <c r="N34" s="149">
        <v>1</v>
      </c>
      <c r="O34" s="150">
        <v>0</v>
      </c>
      <c r="P34" s="154">
        <f t="shared" si="2"/>
        <v>0</v>
      </c>
      <c r="Q34" s="148">
        <v>24</v>
      </c>
      <c r="R34" s="150">
        <v>0</v>
      </c>
      <c r="S34" s="156">
        <f t="shared" si="1"/>
        <v>0</v>
      </c>
    </row>
    <row r="35" spans="1:19" s="87" customFormat="1" ht="13.5" customHeight="1">
      <c r="A35" s="130">
        <v>3</v>
      </c>
      <c r="B35" s="78">
        <v>485</v>
      </c>
      <c r="C35" s="60" t="s">
        <v>73</v>
      </c>
      <c r="D35" s="30" t="s">
        <v>147</v>
      </c>
      <c r="E35" s="51"/>
      <c r="F35" s="53"/>
      <c r="G35" s="77"/>
      <c r="H35" s="78"/>
      <c r="I35" s="144"/>
      <c r="J35" s="145"/>
      <c r="K35" s="145"/>
      <c r="L35" s="154"/>
      <c r="M35" s="148">
        <v>1</v>
      </c>
      <c r="N35" s="149">
        <v>1</v>
      </c>
      <c r="O35" s="150">
        <v>0</v>
      </c>
      <c r="P35" s="154">
        <f t="shared" si="2"/>
        <v>0</v>
      </c>
      <c r="Q35" s="148">
        <v>13</v>
      </c>
      <c r="R35" s="150">
        <v>0</v>
      </c>
      <c r="S35" s="156">
        <f t="shared" si="1"/>
        <v>0</v>
      </c>
    </row>
    <row r="36" spans="1:19" s="87" customFormat="1" ht="13.5" customHeight="1">
      <c r="A36" s="130">
        <v>3</v>
      </c>
      <c r="B36" s="78">
        <v>501</v>
      </c>
      <c r="C36" s="60" t="s">
        <v>73</v>
      </c>
      <c r="D36" s="30" t="s">
        <v>148</v>
      </c>
      <c r="E36" s="51"/>
      <c r="F36" s="53"/>
      <c r="G36" s="77"/>
      <c r="H36" s="78"/>
      <c r="I36" s="144"/>
      <c r="J36" s="145"/>
      <c r="K36" s="145"/>
      <c r="L36" s="154"/>
      <c r="M36" s="148">
        <v>1</v>
      </c>
      <c r="N36" s="149">
        <v>1</v>
      </c>
      <c r="O36" s="150">
        <v>0</v>
      </c>
      <c r="P36" s="154">
        <f t="shared" si="2"/>
        <v>0</v>
      </c>
      <c r="Q36" s="148">
        <v>89</v>
      </c>
      <c r="R36" s="150">
        <v>9</v>
      </c>
      <c r="S36" s="156">
        <f t="shared" si="1"/>
        <v>10.1</v>
      </c>
    </row>
    <row r="37" spans="1:19" s="87" customFormat="1" ht="13.5" customHeight="1">
      <c r="A37" s="130">
        <v>3</v>
      </c>
      <c r="B37" s="78">
        <v>503</v>
      </c>
      <c r="C37" s="60" t="s">
        <v>73</v>
      </c>
      <c r="D37" s="30" t="s">
        <v>149</v>
      </c>
      <c r="E37" s="51"/>
      <c r="F37" s="53"/>
      <c r="G37" s="77"/>
      <c r="H37" s="78"/>
      <c r="I37" s="144"/>
      <c r="J37" s="145"/>
      <c r="K37" s="145"/>
      <c r="L37" s="154"/>
      <c r="M37" s="148">
        <v>1</v>
      </c>
      <c r="N37" s="149">
        <v>1</v>
      </c>
      <c r="O37" s="150">
        <v>0</v>
      </c>
      <c r="P37" s="154">
        <f t="shared" si="2"/>
        <v>0</v>
      </c>
      <c r="Q37" s="148">
        <v>30</v>
      </c>
      <c r="R37" s="150">
        <v>3</v>
      </c>
      <c r="S37" s="156">
        <f t="shared" si="1"/>
        <v>10</v>
      </c>
    </row>
    <row r="38" spans="1:19" s="87" customFormat="1" ht="13.5" customHeight="1">
      <c r="A38" s="130">
        <v>3</v>
      </c>
      <c r="B38" s="78">
        <v>506</v>
      </c>
      <c r="C38" s="60" t="s">
        <v>73</v>
      </c>
      <c r="D38" s="30" t="s">
        <v>150</v>
      </c>
      <c r="E38" s="51"/>
      <c r="F38" s="53"/>
      <c r="G38" s="77"/>
      <c r="H38" s="78"/>
      <c r="I38" s="144"/>
      <c r="J38" s="145"/>
      <c r="K38" s="145"/>
      <c r="L38" s="154"/>
      <c r="M38" s="148">
        <v>1</v>
      </c>
      <c r="N38" s="149">
        <v>0</v>
      </c>
      <c r="O38" s="150">
        <v>0</v>
      </c>
      <c r="P38" s="154">
        <v>0</v>
      </c>
      <c r="Q38" s="148">
        <v>31</v>
      </c>
      <c r="R38" s="150">
        <v>1</v>
      </c>
      <c r="S38" s="156">
        <f t="shared" si="1"/>
        <v>3.2</v>
      </c>
    </row>
    <row r="39" spans="1:19" s="87" customFormat="1" ht="13.5" customHeight="1">
      <c r="A39" s="130">
        <v>3</v>
      </c>
      <c r="B39" s="78">
        <v>507</v>
      </c>
      <c r="C39" s="60" t="s">
        <v>73</v>
      </c>
      <c r="D39" s="30" t="s">
        <v>151</v>
      </c>
      <c r="E39" s="51"/>
      <c r="F39" s="53"/>
      <c r="G39" s="77"/>
      <c r="H39" s="78"/>
      <c r="I39" s="144"/>
      <c r="J39" s="145"/>
      <c r="K39" s="145"/>
      <c r="L39" s="154"/>
      <c r="M39" s="148">
        <v>1</v>
      </c>
      <c r="N39" s="149">
        <v>2</v>
      </c>
      <c r="O39" s="150">
        <v>0</v>
      </c>
      <c r="P39" s="154">
        <f t="shared" si="2"/>
        <v>0</v>
      </c>
      <c r="Q39" s="148">
        <v>76</v>
      </c>
      <c r="R39" s="150">
        <v>14</v>
      </c>
      <c r="S39" s="156">
        <f t="shared" si="1"/>
        <v>18.4</v>
      </c>
    </row>
    <row r="40" spans="1:19" s="87" customFormat="1" ht="13.5" customHeight="1" thickBot="1">
      <c r="A40" s="130">
        <v>3</v>
      </c>
      <c r="B40" s="78">
        <v>524</v>
      </c>
      <c r="C40" s="60" t="s">
        <v>73</v>
      </c>
      <c r="D40" s="30" t="s">
        <v>152</v>
      </c>
      <c r="E40" s="57"/>
      <c r="F40" s="53"/>
      <c r="G40" s="77"/>
      <c r="H40" s="78"/>
      <c r="I40" s="144"/>
      <c r="J40" s="145"/>
      <c r="K40" s="145"/>
      <c r="L40" s="154" t="str">
        <f t="shared" si="0"/>
        <v> </v>
      </c>
      <c r="M40" s="148">
        <v>1</v>
      </c>
      <c r="N40" s="149">
        <v>0</v>
      </c>
      <c r="O40" s="150">
        <v>0</v>
      </c>
      <c r="P40" s="154">
        <v>0</v>
      </c>
      <c r="Q40" s="148">
        <v>36</v>
      </c>
      <c r="R40" s="150">
        <v>0</v>
      </c>
      <c r="S40" s="156">
        <f t="shared" si="1"/>
        <v>0</v>
      </c>
    </row>
    <row r="41" spans="1:19" s="87" customFormat="1" ht="18" customHeight="1" thickBot="1">
      <c r="A41" s="133"/>
      <c r="B41" s="134"/>
      <c r="C41" s="222" t="s">
        <v>5</v>
      </c>
      <c r="D41" s="222"/>
      <c r="E41" s="79"/>
      <c r="F41" s="143">
        <f>COUNTA(F7:F40)</f>
        <v>1</v>
      </c>
      <c r="G41" s="142"/>
      <c r="H41" s="138">
        <f>SUM(H7:H40)</f>
        <v>1</v>
      </c>
      <c r="I41" s="146">
        <f>COUNTA(I7:I40)</f>
        <v>13</v>
      </c>
      <c r="J41" s="147">
        <f>SUM(J7:J40)</f>
        <v>16</v>
      </c>
      <c r="K41" s="147">
        <f>SUM(K7:K40)</f>
        <v>0</v>
      </c>
      <c r="L41" s="155">
        <f>IF(J41=""," ",ROUND(K41/J41*100,1))</f>
        <v>0</v>
      </c>
      <c r="M41" s="151">
        <f>COUNTA(M7:M40)</f>
        <v>21</v>
      </c>
      <c r="N41" s="152">
        <f>SUM(N7:N40)</f>
        <v>20</v>
      </c>
      <c r="O41" s="152">
        <f>SUM(O7:O40)</f>
        <v>1</v>
      </c>
      <c r="P41" s="155">
        <f>IF(N41=""," ",ROUND(O41/N41*100,1))</f>
        <v>5</v>
      </c>
      <c r="Q41" s="153">
        <f>SUM(Q7:Q40)</f>
        <v>3135</v>
      </c>
      <c r="R41" s="152">
        <f>SUM(R7:R40)</f>
        <v>79</v>
      </c>
      <c r="S41" s="81">
        <f>IF(Q41=""," ",ROUND(R41/Q41*100,1))</f>
        <v>2.5</v>
      </c>
    </row>
  </sheetData>
  <sheetProtection/>
  <mergeCells count="21">
    <mergeCell ref="Q33:S33"/>
    <mergeCell ref="S5:S6"/>
    <mergeCell ref="A4:A6"/>
    <mergeCell ref="B4:B6"/>
    <mergeCell ref="C4:C6"/>
    <mergeCell ref="D4:D6"/>
    <mergeCell ref="I5:I6"/>
    <mergeCell ref="Q5:Q6"/>
    <mergeCell ref="M5:M6"/>
    <mergeCell ref="P5:P6"/>
    <mergeCell ref="J5:J6"/>
    <mergeCell ref="Q2:S2"/>
    <mergeCell ref="C41:D41"/>
    <mergeCell ref="H5:H6"/>
    <mergeCell ref="E5:E6"/>
    <mergeCell ref="F5:F6"/>
    <mergeCell ref="G5:G6"/>
    <mergeCell ref="E4:H4"/>
    <mergeCell ref="I4:S4"/>
    <mergeCell ref="L5:L6"/>
    <mergeCell ref="N5:N6"/>
  </mergeCells>
  <printOptions horizontalCentered="1"/>
  <pageMargins left="0.3937007874015748" right="0.3937007874015748" top="0.5905511811023623" bottom="0.5905511811023623" header="0.5118110236220472" footer="0.31496062992125984"/>
  <pageSetup firstPageNumber="33" useFirstPageNumber="1"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7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4" customWidth="1"/>
    <col min="2" max="2" width="3.625" style="34" customWidth="1"/>
    <col min="3" max="3" width="7.625" style="34" customWidth="1"/>
    <col min="4" max="4" width="10.625" style="34" customWidth="1"/>
    <col min="5" max="5" width="5.625" style="34" customWidth="1"/>
    <col min="6" max="6" width="10.75390625" style="34" customWidth="1"/>
    <col min="7" max="7" width="5.625" style="34" customWidth="1"/>
    <col min="8" max="10" width="6.125" style="34" customWidth="1"/>
    <col min="11" max="12" width="5.625" style="34" customWidth="1"/>
    <col min="13" max="15" width="6.125" style="34" customWidth="1"/>
    <col min="16" max="17" width="5.625" style="34" customWidth="1"/>
    <col min="18" max="20" width="6.125" style="34" customWidth="1"/>
    <col min="21" max="21" width="5.625" style="34" customWidth="1"/>
    <col min="22" max="23" width="6.125" style="34" customWidth="1"/>
    <col min="24" max="24" width="5.625" style="34" customWidth="1"/>
    <col min="25" max="26" width="6.125" style="34" customWidth="1"/>
    <col min="27" max="27" width="5.625" style="34" customWidth="1"/>
    <col min="28" max="16384" width="9.00390625" style="34" customWidth="1"/>
  </cols>
  <sheetData>
    <row r="1" spans="1:33" ht="13.5" thickBot="1">
      <c r="A1" s="82" t="s">
        <v>36</v>
      </c>
      <c r="B1" s="82"/>
      <c r="AC1" s="83"/>
      <c r="AD1" s="83"/>
      <c r="AE1" s="83"/>
      <c r="AF1" s="83"/>
      <c r="AG1" s="83"/>
    </row>
    <row r="2" spans="1:33" ht="21" customHeight="1" thickBot="1">
      <c r="A2" s="35" t="s">
        <v>16</v>
      </c>
      <c r="B2" s="84"/>
      <c r="X2" s="219" t="s">
        <v>73</v>
      </c>
      <c r="Y2" s="220"/>
      <c r="Z2" s="220"/>
      <c r="AA2" s="221"/>
      <c r="AC2" s="83"/>
      <c r="AD2" s="83"/>
      <c r="AE2" s="83"/>
      <c r="AF2" s="83"/>
      <c r="AG2" s="83"/>
    </row>
    <row r="3" spans="1:33" ht="16.5" customHeight="1" thickBot="1">
      <c r="A3" s="85"/>
      <c r="AC3" s="83"/>
      <c r="AD3" s="83"/>
      <c r="AE3" s="83"/>
      <c r="AF3" s="83"/>
      <c r="AG3" s="83"/>
    </row>
    <row r="4" spans="5:33" s="86" customFormat="1" ht="18.75" customHeight="1" thickBot="1">
      <c r="E4" s="295" t="s">
        <v>231</v>
      </c>
      <c r="F4" s="295"/>
      <c r="G4" s="295"/>
      <c r="H4" s="105">
        <v>1</v>
      </c>
      <c r="I4" s="296">
        <v>40269</v>
      </c>
      <c r="J4" s="297"/>
      <c r="K4" s="297"/>
      <c r="L4" s="105">
        <v>2</v>
      </c>
      <c r="M4" s="296">
        <v>40299</v>
      </c>
      <c r="N4" s="297"/>
      <c r="O4" s="297"/>
      <c r="P4" s="105">
        <v>3</v>
      </c>
      <c r="Q4" s="296" t="s">
        <v>67</v>
      </c>
      <c r="R4" s="297"/>
      <c r="S4" s="297"/>
      <c r="T4" s="297"/>
      <c r="U4" s="107"/>
      <c r="V4" s="107"/>
      <c r="W4" s="107"/>
      <c r="X4" s="107"/>
      <c r="Y4" s="107"/>
      <c r="Z4" s="87"/>
      <c r="AC4" s="88"/>
      <c r="AD4" s="88"/>
      <c r="AE4" s="88"/>
      <c r="AF4" s="88"/>
      <c r="AG4" s="88"/>
    </row>
    <row r="5" spans="1:33" ht="9.75" customHeight="1" thickBot="1">
      <c r="A5" s="89"/>
      <c r="B5" s="90"/>
      <c r="C5" s="90"/>
      <c r="D5" s="90"/>
      <c r="E5" s="108"/>
      <c r="F5" s="109"/>
      <c r="G5" s="109"/>
      <c r="H5" s="108"/>
      <c r="I5" s="110"/>
      <c r="J5" s="111"/>
      <c r="K5" s="111"/>
      <c r="L5" s="109"/>
      <c r="M5" s="109"/>
      <c r="N5" s="109"/>
      <c r="O5" s="108"/>
      <c r="P5" s="108"/>
      <c r="Q5" s="109"/>
      <c r="R5" s="109"/>
      <c r="S5" s="112"/>
      <c r="T5" s="111"/>
      <c r="U5" s="111"/>
      <c r="V5" s="108"/>
      <c r="W5" s="108"/>
      <c r="X5" s="111"/>
      <c r="Y5" s="111"/>
      <c r="Z5" s="91"/>
      <c r="AA5" s="89"/>
      <c r="AC5" s="83"/>
      <c r="AD5" s="83"/>
      <c r="AE5" s="83"/>
      <c r="AF5" s="83"/>
      <c r="AG5" s="83"/>
    </row>
    <row r="6" spans="1:33" s="87" customFormat="1" ht="16.5" customHeight="1" thickBot="1">
      <c r="A6" s="86"/>
      <c r="B6" s="92"/>
      <c r="C6" s="92"/>
      <c r="D6" s="92"/>
      <c r="E6" s="266" t="s">
        <v>21</v>
      </c>
      <c r="F6" s="222"/>
      <c r="G6" s="267"/>
      <c r="H6" s="113">
        <v>1</v>
      </c>
      <c r="I6" s="93"/>
      <c r="J6" s="93"/>
      <c r="K6" s="93"/>
      <c r="L6" s="263" t="s">
        <v>21</v>
      </c>
      <c r="M6" s="264"/>
      <c r="N6" s="265"/>
      <c r="O6" s="113">
        <v>1</v>
      </c>
      <c r="P6" s="114"/>
      <c r="Q6" s="263" t="s">
        <v>21</v>
      </c>
      <c r="R6" s="264"/>
      <c r="S6" s="265"/>
      <c r="T6" s="113">
        <v>1</v>
      </c>
      <c r="U6" s="111"/>
      <c r="V6" s="266" t="s">
        <v>21</v>
      </c>
      <c r="W6" s="222"/>
      <c r="X6" s="267"/>
      <c r="Y6" s="113">
        <v>1</v>
      </c>
      <c r="Z6" s="91"/>
      <c r="AA6" s="86"/>
      <c r="AC6" s="93"/>
      <c r="AD6" s="93"/>
      <c r="AE6" s="93"/>
      <c r="AF6" s="93"/>
      <c r="AG6" s="93"/>
    </row>
    <row r="7" spans="1:33" ht="27.75" customHeight="1">
      <c r="A7" s="289" t="s">
        <v>27</v>
      </c>
      <c r="B7" s="226" t="s">
        <v>17</v>
      </c>
      <c r="C7" s="289" t="s">
        <v>0</v>
      </c>
      <c r="D7" s="292" t="s">
        <v>18</v>
      </c>
      <c r="E7" s="238" t="s">
        <v>39</v>
      </c>
      <c r="F7" s="239"/>
      <c r="G7" s="239"/>
      <c r="H7" s="239"/>
      <c r="I7" s="239"/>
      <c r="J7" s="239"/>
      <c r="K7" s="240"/>
      <c r="L7" s="238" t="s">
        <v>47</v>
      </c>
      <c r="M7" s="239"/>
      <c r="N7" s="239"/>
      <c r="O7" s="239"/>
      <c r="P7" s="240"/>
      <c r="Q7" s="238" t="s">
        <v>48</v>
      </c>
      <c r="R7" s="239"/>
      <c r="S7" s="239"/>
      <c r="T7" s="239"/>
      <c r="U7" s="240"/>
      <c r="V7" s="248" t="s">
        <v>46</v>
      </c>
      <c r="W7" s="249"/>
      <c r="X7" s="249"/>
      <c r="Y7" s="249"/>
      <c r="Z7" s="249"/>
      <c r="AA7" s="250"/>
      <c r="AC7" s="83"/>
      <c r="AD7" s="83"/>
      <c r="AE7" s="83"/>
      <c r="AF7" s="83"/>
      <c r="AG7" s="83"/>
    </row>
    <row r="8" spans="1:33" ht="13.5" customHeight="1">
      <c r="A8" s="290"/>
      <c r="B8" s="227"/>
      <c r="C8" s="290"/>
      <c r="D8" s="293"/>
      <c r="E8" s="299" t="s">
        <v>40</v>
      </c>
      <c r="F8" s="285" t="s">
        <v>41</v>
      </c>
      <c r="G8" s="268" t="s">
        <v>2</v>
      </c>
      <c r="H8" s="94"/>
      <c r="I8" s="271" t="s">
        <v>1</v>
      </c>
      <c r="J8" s="94"/>
      <c r="K8" s="255" t="s">
        <v>49</v>
      </c>
      <c r="L8" s="268" t="s">
        <v>2</v>
      </c>
      <c r="M8" s="94"/>
      <c r="N8" s="271" t="s">
        <v>1</v>
      </c>
      <c r="O8" s="94"/>
      <c r="P8" s="255" t="s">
        <v>49</v>
      </c>
      <c r="Q8" s="268" t="s">
        <v>72</v>
      </c>
      <c r="R8" s="94"/>
      <c r="S8" s="271" t="s">
        <v>1</v>
      </c>
      <c r="T8" s="94"/>
      <c r="U8" s="255" t="s">
        <v>49</v>
      </c>
      <c r="V8" s="282" t="s">
        <v>10</v>
      </c>
      <c r="W8" s="94"/>
      <c r="X8" s="251" t="s">
        <v>42</v>
      </c>
      <c r="Y8" s="276" t="s">
        <v>11</v>
      </c>
      <c r="Z8" s="277"/>
      <c r="AA8" s="278"/>
      <c r="AC8" s="83"/>
      <c r="AD8" s="83"/>
      <c r="AE8" s="83"/>
      <c r="AF8" s="83"/>
      <c r="AG8" s="83"/>
    </row>
    <row r="9" spans="1:33" ht="13.5" customHeight="1">
      <c r="A9" s="290"/>
      <c r="B9" s="227"/>
      <c r="C9" s="290"/>
      <c r="D9" s="293"/>
      <c r="E9" s="300"/>
      <c r="F9" s="286"/>
      <c r="G9" s="269"/>
      <c r="H9" s="95" t="s">
        <v>163</v>
      </c>
      <c r="I9" s="272"/>
      <c r="J9" s="95" t="s">
        <v>163</v>
      </c>
      <c r="K9" s="279"/>
      <c r="L9" s="269"/>
      <c r="M9" s="95" t="s">
        <v>163</v>
      </c>
      <c r="N9" s="272"/>
      <c r="O9" s="95" t="s">
        <v>163</v>
      </c>
      <c r="P9" s="279"/>
      <c r="Q9" s="269"/>
      <c r="R9" s="95" t="s">
        <v>163</v>
      </c>
      <c r="S9" s="272"/>
      <c r="T9" s="95" t="s">
        <v>163</v>
      </c>
      <c r="U9" s="279"/>
      <c r="V9" s="283"/>
      <c r="W9" s="95" t="s">
        <v>163</v>
      </c>
      <c r="X9" s="252"/>
      <c r="Y9" s="274" t="s">
        <v>43</v>
      </c>
      <c r="Z9" s="96"/>
      <c r="AA9" s="255" t="s">
        <v>42</v>
      </c>
      <c r="AC9" s="83"/>
      <c r="AD9" s="83"/>
      <c r="AE9" s="83"/>
      <c r="AF9" s="83"/>
      <c r="AG9" s="83"/>
    </row>
    <row r="10" spans="1:33" ht="54" customHeight="1">
      <c r="A10" s="291"/>
      <c r="B10" s="228"/>
      <c r="C10" s="291"/>
      <c r="D10" s="294"/>
      <c r="E10" s="301"/>
      <c r="F10" s="287"/>
      <c r="G10" s="270"/>
      <c r="H10" s="97" t="s">
        <v>44</v>
      </c>
      <c r="I10" s="273"/>
      <c r="J10" s="97" t="s">
        <v>71</v>
      </c>
      <c r="K10" s="280"/>
      <c r="L10" s="270"/>
      <c r="M10" s="97" t="s">
        <v>44</v>
      </c>
      <c r="N10" s="273"/>
      <c r="O10" s="97" t="s">
        <v>71</v>
      </c>
      <c r="P10" s="280"/>
      <c r="Q10" s="270"/>
      <c r="R10" s="97" t="s">
        <v>44</v>
      </c>
      <c r="S10" s="273"/>
      <c r="T10" s="97" t="s">
        <v>71</v>
      </c>
      <c r="U10" s="280"/>
      <c r="V10" s="284"/>
      <c r="W10" s="97" t="s">
        <v>45</v>
      </c>
      <c r="X10" s="281"/>
      <c r="Y10" s="275"/>
      <c r="Z10" s="98" t="s">
        <v>174</v>
      </c>
      <c r="AA10" s="256"/>
      <c r="AC10" s="83"/>
      <c r="AD10" s="83"/>
      <c r="AE10" s="83"/>
      <c r="AF10" s="83"/>
      <c r="AG10" s="83"/>
    </row>
    <row r="11" spans="1:33" s="87" customFormat="1" ht="15" customHeight="1">
      <c r="A11" s="130">
        <v>3</v>
      </c>
      <c r="B11" s="157">
        <v>201</v>
      </c>
      <c r="C11" s="51" t="s">
        <v>73</v>
      </c>
      <c r="D11" s="31" t="s">
        <v>74</v>
      </c>
      <c r="E11" s="130">
        <v>35</v>
      </c>
      <c r="F11" s="99" t="s">
        <v>175</v>
      </c>
      <c r="G11" s="149">
        <v>94</v>
      </c>
      <c r="H11" s="149">
        <v>86</v>
      </c>
      <c r="I11" s="149">
        <v>1252</v>
      </c>
      <c r="J11" s="149">
        <v>372</v>
      </c>
      <c r="K11" s="156">
        <f>IF(G11=""," ",ROUND(J11/I11*100,1))</f>
        <v>29.7</v>
      </c>
      <c r="L11" s="165">
        <v>50</v>
      </c>
      <c r="M11" s="149">
        <v>49</v>
      </c>
      <c r="N11" s="149">
        <v>839</v>
      </c>
      <c r="O11" s="149">
        <v>248</v>
      </c>
      <c r="P11" s="156">
        <f>IF(L11=""," ",ROUND(O11/N11*100,1))</f>
        <v>29.6</v>
      </c>
      <c r="Q11" s="165">
        <v>6</v>
      </c>
      <c r="R11" s="149">
        <v>5</v>
      </c>
      <c r="S11" s="149">
        <v>27</v>
      </c>
      <c r="T11" s="149">
        <v>7</v>
      </c>
      <c r="U11" s="156">
        <f>IF(Q11=""," ",ROUND(T11/S11*100,1))</f>
        <v>25.9</v>
      </c>
      <c r="V11" s="168">
        <v>152</v>
      </c>
      <c r="W11" s="149">
        <v>9</v>
      </c>
      <c r="X11" s="177">
        <f>IF(V11=""," ",ROUND(W11/V11*100,1))</f>
        <v>5.9</v>
      </c>
      <c r="Y11" s="149">
        <v>124</v>
      </c>
      <c r="Z11" s="149">
        <v>5</v>
      </c>
      <c r="AA11" s="156">
        <f>IF(Y11=""," ",ROUND(Z11/Y11*100,1))</f>
        <v>4</v>
      </c>
      <c r="AC11" s="115"/>
      <c r="AD11" s="116"/>
      <c r="AE11" s="93"/>
      <c r="AF11" s="117"/>
      <c r="AG11" s="93"/>
    </row>
    <row r="12" spans="1:33" s="87" customFormat="1" ht="15" customHeight="1">
      <c r="A12" s="130">
        <v>3</v>
      </c>
      <c r="B12" s="157">
        <v>202</v>
      </c>
      <c r="C12" s="51" t="s">
        <v>73</v>
      </c>
      <c r="D12" s="31" t="s">
        <v>80</v>
      </c>
      <c r="E12" s="130">
        <v>40</v>
      </c>
      <c r="F12" s="99" t="s">
        <v>176</v>
      </c>
      <c r="G12" s="149">
        <v>61</v>
      </c>
      <c r="H12" s="149">
        <v>42</v>
      </c>
      <c r="I12" s="149">
        <v>640</v>
      </c>
      <c r="J12" s="149">
        <v>198</v>
      </c>
      <c r="K12" s="156">
        <f aca="true" t="shared" si="0" ref="K12:K44">IF(G12=""," ",ROUND(J12/I12*100,1))</f>
        <v>30.9</v>
      </c>
      <c r="L12" s="165">
        <v>39</v>
      </c>
      <c r="M12" s="149">
        <v>30</v>
      </c>
      <c r="N12" s="149">
        <v>552</v>
      </c>
      <c r="O12" s="149">
        <v>161</v>
      </c>
      <c r="P12" s="156">
        <f>IF(L12=""," ",ROUND(O12/N12*100,1))</f>
        <v>29.2</v>
      </c>
      <c r="Q12" s="165">
        <v>5</v>
      </c>
      <c r="R12" s="149">
        <v>3</v>
      </c>
      <c r="S12" s="149">
        <v>48</v>
      </c>
      <c r="T12" s="149">
        <v>7</v>
      </c>
      <c r="U12" s="156">
        <f>IF(Q12=""," ",ROUND(T12/S12*100,1))</f>
        <v>14.6</v>
      </c>
      <c r="V12" s="168">
        <v>53</v>
      </c>
      <c r="W12" s="149">
        <v>2</v>
      </c>
      <c r="X12" s="177">
        <f>IF(V12=""," ",ROUND(W12/V12*100,1))</f>
        <v>3.8</v>
      </c>
      <c r="Y12" s="149">
        <v>44</v>
      </c>
      <c r="Z12" s="149">
        <v>1</v>
      </c>
      <c r="AA12" s="156">
        <f>IF(Y12=""," ",ROUND(Z12/Y12*100,1))</f>
        <v>2.3</v>
      </c>
      <c r="AC12" s="115"/>
      <c r="AD12" s="116"/>
      <c r="AE12" s="93"/>
      <c r="AF12" s="117"/>
      <c r="AG12" s="93"/>
    </row>
    <row r="13" spans="1:33" s="87" customFormat="1" ht="15" customHeight="1">
      <c r="A13" s="130">
        <v>3</v>
      </c>
      <c r="B13" s="157">
        <v>203</v>
      </c>
      <c r="C13" s="51" t="s">
        <v>73</v>
      </c>
      <c r="D13" s="31" t="s">
        <v>83</v>
      </c>
      <c r="E13" s="130">
        <v>30</v>
      </c>
      <c r="F13" s="99" t="s">
        <v>177</v>
      </c>
      <c r="G13" s="149">
        <v>53</v>
      </c>
      <c r="H13" s="149">
        <v>50</v>
      </c>
      <c r="I13" s="149">
        <v>847</v>
      </c>
      <c r="J13" s="149">
        <v>208</v>
      </c>
      <c r="K13" s="156">
        <f t="shared" si="0"/>
        <v>24.6</v>
      </c>
      <c r="L13" s="165">
        <v>30</v>
      </c>
      <c r="M13" s="149">
        <v>29</v>
      </c>
      <c r="N13" s="149">
        <v>476</v>
      </c>
      <c r="O13" s="149">
        <v>112</v>
      </c>
      <c r="P13" s="156">
        <f aca="true" t="shared" si="1" ref="P13:P43">IF(L13=""," ",ROUND(O13/N13*100,1))</f>
        <v>23.5</v>
      </c>
      <c r="Q13" s="165">
        <v>5</v>
      </c>
      <c r="R13" s="149">
        <v>4</v>
      </c>
      <c r="S13" s="149">
        <v>34</v>
      </c>
      <c r="T13" s="149">
        <v>5</v>
      </c>
      <c r="U13" s="156">
        <f aca="true" t="shared" si="2" ref="U13:U44">IF(Q13=""," ",ROUND(T13/S13*100,1))</f>
        <v>14.7</v>
      </c>
      <c r="V13" s="168">
        <v>41</v>
      </c>
      <c r="W13" s="149">
        <v>1</v>
      </c>
      <c r="X13" s="177">
        <f aca="true" t="shared" si="3" ref="X13:X31">IF(V13=""," ",ROUND(W13/V13*100,1))</f>
        <v>2.4</v>
      </c>
      <c r="Y13" s="149">
        <v>38</v>
      </c>
      <c r="Z13" s="149">
        <v>1</v>
      </c>
      <c r="AA13" s="156">
        <f aca="true" t="shared" si="4" ref="AA13:AA44">IF(Y13=""," ",ROUND(Z13/Y13*100,1))</f>
        <v>2.6</v>
      </c>
      <c r="AC13" s="115"/>
      <c r="AD13" s="116"/>
      <c r="AE13" s="93"/>
      <c r="AF13" s="117"/>
      <c r="AG13" s="93"/>
    </row>
    <row r="14" spans="1:33" s="87" customFormat="1" ht="15" customHeight="1">
      <c r="A14" s="130">
        <v>3</v>
      </c>
      <c r="B14" s="157">
        <v>205</v>
      </c>
      <c r="C14" s="51" t="s">
        <v>73</v>
      </c>
      <c r="D14" s="31" t="s">
        <v>85</v>
      </c>
      <c r="E14" s="130">
        <v>35</v>
      </c>
      <c r="F14" s="99" t="s">
        <v>178</v>
      </c>
      <c r="G14" s="149">
        <v>47</v>
      </c>
      <c r="H14" s="149">
        <v>30</v>
      </c>
      <c r="I14" s="149">
        <v>528</v>
      </c>
      <c r="J14" s="149">
        <v>121</v>
      </c>
      <c r="K14" s="156">
        <f t="shared" si="0"/>
        <v>22.9</v>
      </c>
      <c r="L14" s="165">
        <v>30</v>
      </c>
      <c r="M14" s="149">
        <v>25</v>
      </c>
      <c r="N14" s="149">
        <v>428</v>
      </c>
      <c r="O14" s="149">
        <v>107</v>
      </c>
      <c r="P14" s="156">
        <f t="shared" si="1"/>
        <v>25</v>
      </c>
      <c r="Q14" s="165">
        <v>5</v>
      </c>
      <c r="R14" s="149">
        <v>2</v>
      </c>
      <c r="S14" s="149">
        <v>61</v>
      </c>
      <c r="T14" s="149">
        <v>5</v>
      </c>
      <c r="U14" s="156">
        <f t="shared" si="2"/>
        <v>8.2</v>
      </c>
      <c r="V14" s="168">
        <v>95</v>
      </c>
      <c r="W14" s="149">
        <v>3</v>
      </c>
      <c r="X14" s="177">
        <f t="shared" si="3"/>
        <v>3.2</v>
      </c>
      <c r="Y14" s="149">
        <v>83</v>
      </c>
      <c r="Z14" s="149">
        <v>3</v>
      </c>
      <c r="AA14" s="156">
        <f t="shared" si="4"/>
        <v>3.6</v>
      </c>
      <c r="AC14" s="115"/>
      <c r="AD14" s="116"/>
      <c r="AE14" s="93"/>
      <c r="AF14" s="117"/>
      <c r="AG14" s="93"/>
    </row>
    <row r="15" spans="1:33" s="87" customFormat="1" ht="15" customHeight="1">
      <c r="A15" s="130">
        <v>3</v>
      </c>
      <c r="B15" s="157">
        <v>206</v>
      </c>
      <c r="C15" s="51" t="s">
        <v>73</v>
      </c>
      <c r="D15" s="31" t="s">
        <v>89</v>
      </c>
      <c r="E15" s="130">
        <v>50</v>
      </c>
      <c r="F15" s="99" t="s">
        <v>175</v>
      </c>
      <c r="G15" s="149">
        <v>53</v>
      </c>
      <c r="H15" s="149">
        <v>40</v>
      </c>
      <c r="I15" s="149">
        <v>691</v>
      </c>
      <c r="J15" s="149">
        <v>185</v>
      </c>
      <c r="K15" s="156">
        <f t="shared" si="0"/>
        <v>26.8</v>
      </c>
      <c r="L15" s="165">
        <v>48</v>
      </c>
      <c r="M15" s="149">
        <v>37</v>
      </c>
      <c r="N15" s="149">
        <v>642</v>
      </c>
      <c r="O15" s="149">
        <v>181</v>
      </c>
      <c r="P15" s="156">
        <f t="shared" si="1"/>
        <v>28.2</v>
      </c>
      <c r="Q15" s="165">
        <v>5</v>
      </c>
      <c r="R15" s="149">
        <v>3</v>
      </c>
      <c r="S15" s="149">
        <v>49</v>
      </c>
      <c r="T15" s="149">
        <v>4</v>
      </c>
      <c r="U15" s="156">
        <f t="shared" si="2"/>
        <v>8.2</v>
      </c>
      <c r="V15" s="168">
        <v>53</v>
      </c>
      <c r="W15" s="149">
        <v>2</v>
      </c>
      <c r="X15" s="177">
        <f t="shared" si="3"/>
        <v>3.8</v>
      </c>
      <c r="Y15" s="149">
        <v>47</v>
      </c>
      <c r="Z15" s="149">
        <v>2</v>
      </c>
      <c r="AA15" s="156">
        <f t="shared" si="4"/>
        <v>4.3</v>
      </c>
      <c r="AC15" s="115"/>
      <c r="AD15" s="116"/>
      <c r="AE15" s="93"/>
      <c r="AF15" s="117"/>
      <c r="AG15" s="93"/>
    </row>
    <row r="16" spans="1:33" s="87" customFormat="1" ht="15" customHeight="1">
      <c r="A16" s="130">
        <v>3</v>
      </c>
      <c r="B16" s="157">
        <v>207</v>
      </c>
      <c r="C16" s="51" t="s">
        <v>73</v>
      </c>
      <c r="D16" s="31" t="s">
        <v>91</v>
      </c>
      <c r="E16" s="130">
        <v>35</v>
      </c>
      <c r="F16" s="99" t="s">
        <v>177</v>
      </c>
      <c r="G16" s="149">
        <v>46</v>
      </c>
      <c r="H16" s="149">
        <v>39</v>
      </c>
      <c r="I16" s="149">
        <v>649</v>
      </c>
      <c r="J16" s="149">
        <v>208</v>
      </c>
      <c r="K16" s="156">
        <f t="shared" si="0"/>
        <v>32</v>
      </c>
      <c r="L16" s="165">
        <v>26</v>
      </c>
      <c r="M16" s="149">
        <v>22</v>
      </c>
      <c r="N16" s="149">
        <v>345</v>
      </c>
      <c r="O16" s="149">
        <v>89</v>
      </c>
      <c r="P16" s="156">
        <f t="shared" si="1"/>
        <v>25.8</v>
      </c>
      <c r="Q16" s="165">
        <v>5</v>
      </c>
      <c r="R16" s="149">
        <v>3</v>
      </c>
      <c r="S16" s="149">
        <v>44</v>
      </c>
      <c r="T16" s="149">
        <v>3</v>
      </c>
      <c r="U16" s="156">
        <f t="shared" si="2"/>
        <v>6.8</v>
      </c>
      <c r="V16" s="168">
        <v>51</v>
      </c>
      <c r="W16" s="149">
        <v>0</v>
      </c>
      <c r="X16" s="154">
        <f t="shared" si="3"/>
        <v>0</v>
      </c>
      <c r="Y16" s="172">
        <v>47</v>
      </c>
      <c r="Z16" s="149">
        <v>0</v>
      </c>
      <c r="AA16" s="156">
        <f t="shared" si="4"/>
        <v>0</v>
      </c>
      <c r="AC16" s="115"/>
      <c r="AD16" s="116"/>
      <c r="AE16" s="93"/>
      <c r="AF16" s="117"/>
      <c r="AG16" s="93"/>
    </row>
    <row r="17" spans="1:33" s="87" customFormat="1" ht="15" customHeight="1">
      <c r="A17" s="130">
        <v>3</v>
      </c>
      <c r="B17" s="157">
        <v>208</v>
      </c>
      <c r="C17" s="51" t="s">
        <v>73</v>
      </c>
      <c r="D17" s="31" t="s">
        <v>93</v>
      </c>
      <c r="E17" s="130">
        <v>40</v>
      </c>
      <c r="F17" s="99" t="s">
        <v>179</v>
      </c>
      <c r="G17" s="149">
        <v>31</v>
      </c>
      <c r="H17" s="149">
        <v>27</v>
      </c>
      <c r="I17" s="149">
        <v>406</v>
      </c>
      <c r="J17" s="149">
        <v>88</v>
      </c>
      <c r="K17" s="156">
        <f aca="true" t="shared" si="5" ref="K17:K29">IF(G17=""," ",ROUND(J17/I17*100,1))</f>
        <v>21.7</v>
      </c>
      <c r="L17" s="165">
        <v>26</v>
      </c>
      <c r="M17" s="149">
        <v>22</v>
      </c>
      <c r="N17" s="149">
        <v>358</v>
      </c>
      <c r="O17" s="149">
        <v>81</v>
      </c>
      <c r="P17" s="156">
        <f t="shared" si="1"/>
        <v>22.6</v>
      </c>
      <c r="Q17" s="165">
        <v>5</v>
      </c>
      <c r="R17" s="149">
        <v>5</v>
      </c>
      <c r="S17" s="149">
        <v>48</v>
      </c>
      <c r="T17" s="149">
        <v>7</v>
      </c>
      <c r="U17" s="156">
        <f t="shared" si="2"/>
        <v>14.6</v>
      </c>
      <c r="V17" s="168">
        <v>55</v>
      </c>
      <c r="W17" s="149">
        <v>4</v>
      </c>
      <c r="X17" s="177">
        <f t="shared" si="3"/>
        <v>7.3</v>
      </c>
      <c r="Y17" s="149">
        <v>47</v>
      </c>
      <c r="Z17" s="149">
        <v>3</v>
      </c>
      <c r="AA17" s="156">
        <f t="shared" si="4"/>
        <v>6.4</v>
      </c>
      <c r="AC17" s="115"/>
      <c r="AD17" s="116"/>
      <c r="AE17" s="93"/>
      <c r="AF17" s="117"/>
      <c r="AG17" s="93"/>
    </row>
    <row r="18" spans="1:33" s="87" customFormat="1" ht="15" customHeight="1">
      <c r="A18" s="130">
        <v>3</v>
      </c>
      <c r="B18" s="157">
        <v>209</v>
      </c>
      <c r="C18" s="51" t="s">
        <v>73</v>
      </c>
      <c r="D18" s="31" t="s">
        <v>96</v>
      </c>
      <c r="E18" s="130">
        <v>35</v>
      </c>
      <c r="F18" s="99" t="s">
        <v>176</v>
      </c>
      <c r="G18" s="149">
        <v>47</v>
      </c>
      <c r="H18" s="149">
        <v>31</v>
      </c>
      <c r="I18" s="149">
        <v>709</v>
      </c>
      <c r="J18" s="149">
        <v>156</v>
      </c>
      <c r="K18" s="156">
        <f t="shared" si="5"/>
        <v>22</v>
      </c>
      <c r="L18" s="165">
        <v>29</v>
      </c>
      <c r="M18" s="149">
        <v>23</v>
      </c>
      <c r="N18" s="149">
        <v>575</v>
      </c>
      <c r="O18" s="149">
        <v>125</v>
      </c>
      <c r="P18" s="156">
        <f t="shared" si="1"/>
        <v>21.7</v>
      </c>
      <c r="Q18" s="165">
        <v>5</v>
      </c>
      <c r="R18" s="149">
        <v>3</v>
      </c>
      <c r="S18" s="149">
        <v>63</v>
      </c>
      <c r="T18" s="149">
        <v>4</v>
      </c>
      <c r="U18" s="156">
        <f t="shared" si="2"/>
        <v>6.3</v>
      </c>
      <c r="V18" s="168">
        <v>154</v>
      </c>
      <c r="W18" s="149">
        <v>15</v>
      </c>
      <c r="X18" s="177">
        <f t="shared" si="3"/>
        <v>9.7</v>
      </c>
      <c r="Y18" s="149">
        <v>105</v>
      </c>
      <c r="Z18" s="149">
        <v>9</v>
      </c>
      <c r="AA18" s="156">
        <f t="shared" si="4"/>
        <v>8.6</v>
      </c>
      <c r="AC18" s="115"/>
      <c r="AD18" s="116"/>
      <c r="AE18" s="93"/>
      <c r="AF18" s="117"/>
      <c r="AG18" s="93"/>
    </row>
    <row r="19" spans="1:33" s="87" customFormat="1" ht="15" customHeight="1">
      <c r="A19" s="130">
        <v>3</v>
      </c>
      <c r="B19" s="157">
        <v>210</v>
      </c>
      <c r="C19" s="51" t="s">
        <v>73</v>
      </c>
      <c r="D19" s="31" t="s">
        <v>99</v>
      </c>
      <c r="E19" s="130"/>
      <c r="F19" s="99"/>
      <c r="G19" s="149"/>
      <c r="H19" s="149"/>
      <c r="I19" s="149"/>
      <c r="J19" s="149"/>
      <c r="K19" s="156" t="str">
        <f t="shared" si="5"/>
        <v> </v>
      </c>
      <c r="L19" s="165">
        <v>24</v>
      </c>
      <c r="M19" s="149">
        <v>16</v>
      </c>
      <c r="N19" s="149">
        <v>326</v>
      </c>
      <c r="O19" s="149">
        <v>56</v>
      </c>
      <c r="P19" s="156">
        <f t="shared" si="1"/>
        <v>17.2</v>
      </c>
      <c r="Q19" s="165">
        <v>5</v>
      </c>
      <c r="R19" s="149">
        <v>3</v>
      </c>
      <c r="S19" s="149">
        <v>34</v>
      </c>
      <c r="T19" s="149">
        <v>5</v>
      </c>
      <c r="U19" s="156">
        <f t="shared" si="2"/>
        <v>14.7</v>
      </c>
      <c r="V19" s="168">
        <v>26</v>
      </c>
      <c r="W19" s="149">
        <v>0</v>
      </c>
      <c r="X19" s="177">
        <f t="shared" si="3"/>
        <v>0</v>
      </c>
      <c r="Y19" s="149">
        <v>23</v>
      </c>
      <c r="Z19" s="149">
        <v>0</v>
      </c>
      <c r="AA19" s="156">
        <f t="shared" si="4"/>
        <v>0</v>
      </c>
      <c r="AC19" s="115"/>
      <c r="AD19" s="116"/>
      <c r="AE19" s="93"/>
      <c r="AF19" s="117"/>
      <c r="AG19" s="93"/>
    </row>
    <row r="20" spans="1:33" s="87" customFormat="1" ht="15" customHeight="1">
      <c r="A20" s="130">
        <v>3</v>
      </c>
      <c r="B20" s="157">
        <v>211</v>
      </c>
      <c r="C20" s="51" t="s">
        <v>73</v>
      </c>
      <c r="D20" s="31" t="s">
        <v>101</v>
      </c>
      <c r="E20" s="130">
        <v>40</v>
      </c>
      <c r="F20" s="99" t="s">
        <v>177</v>
      </c>
      <c r="G20" s="149">
        <v>68</v>
      </c>
      <c r="H20" s="149">
        <v>58</v>
      </c>
      <c r="I20" s="149">
        <v>917</v>
      </c>
      <c r="J20" s="149">
        <v>296</v>
      </c>
      <c r="K20" s="156">
        <f t="shared" si="5"/>
        <v>32.3</v>
      </c>
      <c r="L20" s="165">
        <v>40</v>
      </c>
      <c r="M20" s="149">
        <v>31</v>
      </c>
      <c r="N20" s="149">
        <v>505</v>
      </c>
      <c r="O20" s="149">
        <v>113</v>
      </c>
      <c r="P20" s="156">
        <f t="shared" si="1"/>
        <v>22.4</v>
      </c>
      <c r="Q20" s="165">
        <v>5</v>
      </c>
      <c r="R20" s="149">
        <v>5</v>
      </c>
      <c r="S20" s="149">
        <v>30</v>
      </c>
      <c r="T20" s="149">
        <v>7</v>
      </c>
      <c r="U20" s="156">
        <f t="shared" si="2"/>
        <v>23.3</v>
      </c>
      <c r="V20" s="168">
        <v>55</v>
      </c>
      <c r="W20" s="149">
        <v>3</v>
      </c>
      <c r="X20" s="177">
        <f t="shared" si="3"/>
        <v>5.5</v>
      </c>
      <c r="Y20" s="149">
        <v>53</v>
      </c>
      <c r="Z20" s="149">
        <v>3</v>
      </c>
      <c r="AA20" s="156">
        <f t="shared" si="4"/>
        <v>5.7</v>
      </c>
      <c r="AC20" s="115"/>
      <c r="AD20" s="116"/>
      <c r="AE20" s="93"/>
      <c r="AF20" s="117"/>
      <c r="AG20" s="93"/>
    </row>
    <row r="21" spans="1:33" s="87" customFormat="1" ht="15" customHeight="1">
      <c r="A21" s="130">
        <v>3</v>
      </c>
      <c r="B21" s="157">
        <v>213</v>
      </c>
      <c r="C21" s="51" t="s">
        <v>73</v>
      </c>
      <c r="D21" s="31" t="s">
        <v>104</v>
      </c>
      <c r="E21" s="130">
        <v>40</v>
      </c>
      <c r="F21" s="99" t="s">
        <v>178</v>
      </c>
      <c r="G21" s="149">
        <v>27</v>
      </c>
      <c r="H21" s="149">
        <v>25</v>
      </c>
      <c r="I21" s="149">
        <v>367</v>
      </c>
      <c r="J21" s="149">
        <v>77</v>
      </c>
      <c r="K21" s="156">
        <f t="shared" si="5"/>
        <v>21</v>
      </c>
      <c r="L21" s="165">
        <v>27</v>
      </c>
      <c r="M21" s="149">
        <v>25</v>
      </c>
      <c r="N21" s="149">
        <v>367</v>
      </c>
      <c r="O21" s="149">
        <v>77</v>
      </c>
      <c r="P21" s="156">
        <f t="shared" si="1"/>
        <v>21</v>
      </c>
      <c r="Q21" s="165">
        <v>5</v>
      </c>
      <c r="R21" s="149">
        <v>3</v>
      </c>
      <c r="S21" s="149">
        <v>47</v>
      </c>
      <c r="T21" s="149">
        <v>5</v>
      </c>
      <c r="U21" s="156">
        <f t="shared" si="2"/>
        <v>10.6</v>
      </c>
      <c r="V21" s="168">
        <v>51</v>
      </c>
      <c r="W21" s="149">
        <v>5</v>
      </c>
      <c r="X21" s="177">
        <f t="shared" si="3"/>
        <v>9.8</v>
      </c>
      <c r="Y21" s="149">
        <v>47</v>
      </c>
      <c r="Z21" s="149">
        <v>1</v>
      </c>
      <c r="AA21" s="156">
        <f t="shared" si="4"/>
        <v>2.1</v>
      </c>
      <c r="AC21" s="115"/>
      <c r="AD21" s="116"/>
      <c r="AE21" s="93"/>
      <c r="AF21" s="117"/>
      <c r="AG21" s="93"/>
    </row>
    <row r="22" spans="1:33" s="87" customFormat="1" ht="15" customHeight="1">
      <c r="A22" s="130">
        <v>3</v>
      </c>
      <c r="B22" s="157">
        <v>214</v>
      </c>
      <c r="C22" s="51" t="s">
        <v>73</v>
      </c>
      <c r="D22" s="31" t="s">
        <v>106</v>
      </c>
      <c r="E22" s="130">
        <v>30</v>
      </c>
      <c r="F22" s="99" t="s">
        <v>176</v>
      </c>
      <c r="G22" s="149">
        <v>27</v>
      </c>
      <c r="H22" s="149">
        <v>18</v>
      </c>
      <c r="I22" s="149">
        <v>404</v>
      </c>
      <c r="J22" s="149">
        <v>81</v>
      </c>
      <c r="K22" s="156">
        <f t="shared" si="5"/>
        <v>20</v>
      </c>
      <c r="L22" s="165">
        <v>22</v>
      </c>
      <c r="M22" s="149">
        <v>15</v>
      </c>
      <c r="N22" s="149">
        <v>354</v>
      </c>
      <c r="O22" s="149">
        <v>77</v>
      </c>
      <c r="P22" s="156">
        <f t="shared" si="1"/>
        <v>21.8</v>
      </c>
      <c r="Q22" s="165">
        <v>5</v>
      </c>
      <c r="R22" s="149">
        <v>2</v>
      </c>
      <c r="S22" s="149">
        <v>50</v>
      </c>
      <c r="T22" s="149">
        <v>4</v>
      </c>
      <c r="U22" s="156">
        <f t="shared" si="2"/>
        <v>8</v>
      </c>
      <c r="V22" s="168">
        <v>43</v>
      </c>
      <c r="W22" s="149">
        <v>4</v>
      </c>
      <c r="X22" s="177">
        <f t="shared" si="3"/>
        <v>9.3</v>
      </c>
      <c r="Y22" s="149">
        <v>35</v>
      </c>
      <c r="Z22" s="149">
        <v>2</v>
      </c>
      <c r="AA22" s="156">
        <f t="shared" si="4"/>
        <v>5.7</v>
      </c>
      <c r="AC22" s="115"/>
      <c r="AD22" s="116"/>
      <c r="AE22" s="93"/>
      <c r="AF22" s="117"/>
      <c r="AG22" s="93"/>
    </row>
    <row r="23" spans="1:33" s="87" customFormat="1" ht="15" customHeight="1">
      <c r="A23" s="130">
        <v>3</v>
      </c>
      <c r="B23" s="157">
        <v>215</v>
      </c>
      <c r="C23" s="51" t="s">
        <v>73</v>
      </c>
      <c r="D23" s="31" t="s">
        <v>111</v>
      </c>
      <c r="E23" s="130">
        <v>45</v>
      </c>
      <c r="F23" s="99" t="s">
        <v>180</v>
      </c>
      <c r="G23" s="149">
        <v>22</v>
      </c>
      <c r="H23" s="149">
        <v>19</v>
      </c>
      <c r="I23" s="149">
        <v>520</v>
      </c>
      <c r="J23" s="149">
        <v>165</v>
      </c>
      <c r="K23" s="156">
        <f t="shared" si="5"/>
        <v>31.7</v>
      </c>
      <c r="L23" s="165">
        <v>22</v>
      </c>
      <c r="M23" s="149">
        <v>19</v>
      </c>
      <c r="N23" s="149">
        <v>520</v>
      </c>
      <c r="O23" s="149">
        <v>165</v>
      </c>
      <c r="P23" s="156">
        <f t="shared" si="1"/>
        <v>31.7</v>
      </c>
      <c r="Q23" s="165">
        <v>5</v>
      </c>
      <c r="R23" s="149">
        <v>2</v>
      </c>
      <c r="S23" s="149">
        <v>63</v>
      </c>
      <c r="T23" s="149">
        <v>5</v>
      </c>
      <c r="U23" s="156">
        <f t="shared" si="2"/>
        <v>7.9</v>
      </c>
      <c r="V23" s="168">
        <v>138</v>
      </c>
      <c r="W23" s="149">
        <v>15</v>
      </c>
      <c r="X23" s="177">
        <f t="shared" si="3"/>
        <v>10.9</v>
      </c>
      <c r="Y23" s="149">
        <v>99</v>
      </c>
      <c r="Z23" s="149">
        <v>8</v>
      </c>
      <c r="AA23" s="156">
        <f t="shared" si="4"/>
        <v>8.1</v>
      </c>
      <c r="AC23" s="115"/>
      <c r="AD23" s="116"/>
      <c r="AE23" s="93"/>
      <c r="AF23" s="117"/>
      <c r="AG23" s="93"/>
    </row>
    <row r="24" spans="1:33" s="87" customFormat="1" ht="15" customHeight="1">
      <c r="A24" s="130">
        <v>3</v>
      </c>
      <c r="B24" s="157">
        <v>301</v>
      </c>
      <c r="C24" s="51" t="s">
        <v>73</v>
      </c>
      <c r="D24" s="31" t="s">
        <v>114</v>
      </c>
      <c r="E24" s="130">
        <v>29.9</v>
      </c>
      <c r="F24" s="99" t="s">
        <v>181</v>
      </c>
      <c r="G24" s="149">
        <v>9</v>
      </c>
      <c r="H24" s="149">
        <v>8</v>
      </c>
      <c r="I24" s="149">
        <v>157</v>
      </c>
      <c r="J24" s="149">
        <v>19</v>
      </c>
      <c r="K24" s="156">
        <f t="shared" si="5"/>
        <v>12.1</v>
      </c>
      <c r="L24" s="165">
        <v>9</v>
      </c>
      <c r="M24" s="149">
        <v>8</v>
      </c>
      <c r="N24" s="149">
        <v>157</v>
      </c>
      <c r="O24" s="149">
        <v>19</v>
      </c>
      <c r="P24" s="156">
        <f t="shared" si="1"/>
        <v>12.1</v>
      </c>
      <c r="Q24" s="165">
        <v>5</v>
      </c>
      <c r="R24" s="149">
        <v>5</v>
      </c>
      <c r="S24" s="149">
        <v>34</v>
      </c>
      <c r="T24" s="149">
        <v>6</v>
      </c>
      <c r="U24" s="156">
        <f t="shared" si="2"/>
        <v>17.6</v>
      </c>
      <c r="V24" s="168">
        <v>14</v>
      </c>
      <c r="W24" s="149">
        <v>0</v>
      </c>
      <c r="X24" s="177">
        <f t="shared" si="3"/>
        <v>0</v>
      </c>
      <c r="Y24" s="149">
        <v>14</v>
      </c>
      <c r="Z24" s="149">
        <v>0</v>
      </c>
      <c r="AA24" s="156">
        <f t="shared" si="4"/>
        <v>0</v>
      </c>
      <c r="AC24" s="115"/>
      <c r="AD24" s="116"/>
      <c r="AE24" s="93"/>
      <c r="AF24" s="117"/>
      <c r="AG24" s="93"/>
    </row>
    <row r="25" spans="1:33" s="87" customFormat="1" ht="15" customHeight="1">
      <c r="A25" s="130">
        <v>3</v>
      </c>
      <c r="B25" s="157">
        <v>302</v>
      </c>
      <c r="C25" s="51" t="s">
        <v>73</v>
      </c>
      <c r="D25" s="31" t="s">
        <v>115</v>
      </c>
      <c r="E25" s="130">
        <v>30</v>
      </c>
      <c r="F25" s="99" t="s">
        <v>180</v>
      </c>
      <c r="G25" s="149">
        <v>22</v>
      </c>
      <c r="H25" s="149">
        <v>16</v>
      </c>
      <c r="I25" s="149">
        <v>225</v>
      </c>
      <c r="J25" s="149">
        <v>52</v>
      </c>
      <c r="K25" s="156">
        <f t="shared" si="5"/>
        <v>23.1</v>
      </c>
      <c r="L25" s="165">
        <v>22</v>
      </c>
      <c r="M25" s="149">
        <v>16</v>
      </c>
      <c r="N25" s="149">
        <v>225</v>
      </c>
      <c r="O25" s="149">
        <v>52</v>
      </c>
      <c r="P25" s="156">
        <f t="shared" si="1"/>
        <v>23.1</v>
      </c>
      <c r="Q25" s="165">
        <v>5</v>
      </c>
      <c r="R25" s="149">
        <v>3</v>
      </c>
      <c r="S25" s="149">
        <v>29</v>
      </c>
      <c r="T25" s="149">
        <v>7</v>
      </c>
      <c r="U25" s="156">
        <f t="shared" si="2"/>
        <v>24.1</v>
      </c>
      <c r="V25" s="168">
        <v>9</v>
      </c>
      <c r="W25" s="149">
        <v>0</v>
      </c>
      <c r="X25" s="177">
        <f t="shared" si="3"/>
        <v>0</v>
      </c>
      <c r="Y25" s="149">
        <v>9</v>
      </c>
      <c r="Z25" s="149">
        <v>0</v>
      </c>
      <c r="AA25" s="156">
        <f t="shared" si="4"/>
        <v>0</v>
      </c>
      <c r="AC25" s="115"/>
      <c r="AD25" s="116"/>
      <c r="AE25" s="93"/>
      <c r="AF25" s="117"/>
      <c r="AG25" s="93"/>
    </row>
    <row r="26" spans="1:33" s="87" customFormat="1" ht="15" customHeight="1">
      <c r="A26" s="130">
        <v>3</v>
      </c>
      <c r="B26" s="157">
        <v>303</v>
      </c>
      <c r="C26" s="51" t="s">
        <v>73</v>
      </c>
      <c r="D26" s="31" t="s">
        <v>117</v>
      </c>
      <c r="E26" s="130">
        <v>25</v>
      </c>
      <c r="F26" s="99" t="s">
        <v>181</v>
      </c>
      <c r="G26" s="149">
        <v>23</v>
      </c>
      <c r="H26" s="149">
        <v>19</v>
      </c>
      <c r="I26" s="149">
        <v>258</v>
      </c>
      <c r="J26" s="149">
        <v>52</v>
      </c>
      <c r="K26" s="156">
        <f t="shared" si="5"/>
        <v>20.2</v>
      </c>
      <c r="L26" s="165">
        <v>18</v>
      </c>
      <c r="M26" s="149">
        <v>16</v>
      </c>
      <c r="N26" s="149">
        <v>225</v>
      </c>
      <c r="O26" s="149">
        <v>46</v>
      </c>
      <c r="P26" s="156">
        <f t="shared" si="1"/>
        <v>20.4</v>
      </c>
      <c r="Q26" s="165">
        <v>5</v>
      </c>
      <c r="R26" s="149">
        <v>3</v>
      </c>
      <c r="S26" s="149">
        <v>33</v>
      </c>
      <c r="T26" s="149">
        <v>6</v>
      </c>
      <c r="U26" s="156">
        <f t="shared" si="2"/>
        <v>18.2</v>
      </c>
      <c r="V26" s="168">
        <v>13</v>
      </c>
      <c r="W26" s="149">
        <v>1</v>
      </c>
      <c r="X26" s="177">
        <f t="shared" si="3"/>
        <v>7.7</v>
      </c>
      <c r="Y26" s="149">
        <v>13</v>
      </c>
      <c r="Z26" s="149">
        <v>1</v>
      </c>
      <c r="AA26" s="156">
        <f t="shared" si="4"/>
        <v>7.7</v>
      </c>
      <c r="AC26" s="115"/>
      <c r="AD26" s="116"/>
      <c r="AE26" s="93"/>
      <c r="AF26" s="117"/>
      <c r="AG26" s="93"/>
    </row>
    <row r="27" spans="1:33" s="87" customFormat="1" ht="15" customHeight="1">
      <c r="A27" s="130">
        <v>3</v>
      </c>
      <c r="B27" s="157">
        <v>305</v>
      </c>
      <c r="C27" s="51" t="s">
        <v>73</v>
      </c>
      <c r="D27" s="31" t="s">
        <v>120</v>
      </c>
      <c r="E27" s="130">
        <v>40</v>
      </c>
      <c r="F27" s="99" t="s">
        <v>179</v>
      </c>
      <c r="G27" s="149">
        <v>32</v>
      </c>
      <c r="H27" s="149">
        <v>25</v>
      </c>
      <c r="I27" s="149">
        <v>376</v>
      </c>
      <c r="J27" s="149">
        <v>80</v>
      </c>
      <c r="K27" s="156">
        <f t="shared" si="5"/>
        <v>21.3</v>
      </c>
      <c r="L27" s="165">
        <v>27</v>
      </c>
      <c r="M27" s="149">
        <v>23</v>
      </c>
      <c r="N27" s="149">
        <v>347</v>
      </c>
      <c r="O27" s="149">
        <v>77</v>
      </c>
      <c r="P27" s="156">
        <f t="shared" si="1"/>
        <v>22.2</v>
      </c>
      <c r="Q27" s="165">
        <v>5</v>
      </c>
      <c r="R27" s="149">
        <v>2</v>
      </c>
      <c r="S27" s="149">
        <v>29</v>
      </c>
      <c r="T27" s="149">
        <v>3</v>
      </c>
      <c r="U27" s="156">
        <f t="shared" si="2"/>
        <v>10.3</v>
      </c>
      <c r="V27" s="168">
        <v>45</v>
      </c>
      <c r="W27" s="149">
        <v>4</v>
      </c>
      <c r="X27" s="177">
        <f t="shared" si="3"/>
        <v>8.9</v>
      </c>
      <c r="Y27" s="149">
        <v>45</v>
      </c>
      <c r="Z27" s="149">
        <v>4</v>
      </c>
      <c r="AA27" s="156">
        <f t="shared" si="4"/>
        <v>8.9</v>
      </c>
      <c r="AC27" s="115"/>
      <c r="AD27" s="116"/>
      <c r="AE27" s="93"/>
      <c r="AF27" s="117"/>
      <c r="AG27" s="93"/>
    </row>
    <row r="28" spans="1:33" s="87" customFormat="1" ht="15" customHeight="1">
      <c r="A28" s="130">
        <v>3</v>
      </c>
      <c r="B28" s="157">
        <v>321</v>
      </c>
      <c r="C28" s="51" t="s">
        <v>73</v>
      </c>
      <c r="D28" s="31" t="s">
        <v>122</v>
      </c>
      <c r="E28" s="130">
        <v>30</v>
      </c>
      <c r="F28" s="99" t="s">
        <v>177</v>
      </c>
      <c r="G28" s="149">
        <v>53</v>
      </c>
      <c r="H28" s="149">
        <v>45</v>
      </c>
      <c r="I28" s="149">
        <v>716</v>
      </c>
      <c r="J28" s="149">
        <v>206</v>
      </c>
      <c r="K28" s="156">
        <f t="shared" si="5"/>
        <v>28.8</v>
      </c>
      <c r="L28" s="165">
        <v>48</v>
      </c>
      <c r="M28" s="149">
        <v>42</v>
      </c>
      <c r="N28" s="149">
        <v>698</v>
      </c>
      <c r="O28" s="149">
        <v>211</v>
      </c>
      <c r="P28" s="156">
        <f t="shared" si="1"/>
        <v>30.2</v>
      </c>
      <c r="Q28" s="165">
        <v>5</v>
      </c>
      <c r="R28" s="149">
        <v>3</v>
      </c>
      <c r="S28" s="149">
        <v>34</v>
      </c>
      <c r="T28" s="149">
        <v>3</v>
      </c>
      <c r="U28" s="156">
        <f t="shared" si="2"/>
        <v>8.8</v>
      </c>
      <c r="V28" s="168">
        <v>25</v>
      </c>
      <c r="W28" s="149">
        <v>2</v>
      </c>
      <c r="X28" s="177">
        <f t="shared" si="3"/>
        <v>8</v>
      </c>
      <c r="Y28" s="149">
        <v>23</v>
      </c>
      <c r="Z28" s="149">
        <v>2</v>
      </c>
      <c r="AA28" s="156">
        <f t="shared" si="4"/>
        <v>8.7</v>
      </c>
      <c r="AC28" s="115"/>
      <c r="AD28" s="116"/>
      <c r="AE28" s="93"/>
      <c r="AF28" s="117"/>
      <c r="AG28" s="93"/>
    </row>
    <row r="29" spans="1:33" s="87" customFormat="1" ht="15" customHeight="1">
      <c r="A29" s="130">
        <v>3</v>
      </c>
      <c r="B29" s="157">
        <v>322</v>
      </c>
      <c r="C29" s="51" t="s">
        <v>73</v>
      </c>
      <c r="D29" s="31" t="s">
        <v>128</v>
      </c>
      <c r="E29" s="130">
        <v>35</v>
      </c>
      <c r="F29" s="99" t="s">
        <v>175</v>
      </c>
      <c r="G29" s="149">
        <v>40</v>
      </c>
      <c r="H29" s="149">
        <v>26</v>
      </c>
      <c r="I29" s="149">
        <v>906</v>
      </c>
      <c r="J29" s="149">
        <v>300</v>
      </c>
      <c r="K29" s="156">
        <f t="shared" si="5"/>
        <v>33.1</v>
      </c>
      <c r="L29" s="165">
        <v>28</v>
      </c>
      <c r="M29" s="149">
        <v>23</v>
      </c>
      <c r="N29" s="149">
        <v>426</v>
      </c>
      <c r="O29" s="149">
        <v>68</v>
      </c>
      <c r="P29" s="156">
        <f t="shared" si="1"/>
        <v>16</v>
      </c>
      <c r="Q29" s="165">
        <v>5</v>
      </c>
      <c r="R29" s="149">
        <v>3</v>
      </c>
      <c r="S29" s="149">
        <v>30</v>
      </c>
      <c r="T29" s="149">
        <v>3</v>
      </c>
      <c r="U29" s="156">
        <f t="shared" si="2"/>
        <v>10</v>
      </c>
      <c r="V29" s="168">
        <v>16</v>
      </c>
      <c r="W29" s="149">
        <v>2</v>
      </c>
      <c r="X29" s="177">
        <f t="shared" si="3"/>
        <v>12.5</v>
      </c>
      <c r="Y29" s="149">
        <v>16</v>
      </c>
      <c r="Z29" s="149">
        <v>2</v>
      </c>
      <c r="AA29" s="156">
        <f t="shared" si="4"/>
        <v>12.5</v>
      </c>
      <c r="AC29" s="115"/>
      <c r="AD29" s="116"/>
      <c r="AE29" s="93"/>
      <c r="AF29" s="117"/>
      <c r="AG29" s="93"/>
    </row>
    <row r="30" spans="1:33" s="87" customFormat="1" ht="15" customHeight="1">
      <c r="A30" s="130">
        <v>3</v>
      </c>
      <c r="B30" s="157">
        <v>366</v>
      </c>
      <c r="C30" s="51" t="s">
        <v>73</v>
      </c>
      <c r="D30" s="31" t="s">
        <v>129</v>
      </c>
      <c r="E30" s="130"/>
      <c r="F30" s="99"/>
      <c r="G30" s="149"/>
      <c r="H30" s="149"/>
      <c r="I30" s="149"/>
      <c r="J30" s="149"/>
      <c r="K30" s="156" t="str">
        <f t="shared" si="0"/>
        <v> </v>
      </c>
      <c r="L30" s="165">
        <v>18</v>
      </c>
      <c r="M30" s="149">
        <v>14</v>
      </c>
      <c r="N30" s="149">
        <v>231</v>
      </c>
      <c r="O30" s="149">
        <v>40</v>
      </c>
      <c r="P30" s="156">
        <f t="shared" si="1"/>
        <v>17.3</v>
      </c>
      <c r="Q30" s="165">
        <v>5</v>
      </c>
      <c r="R30" s="149">
        <v>2</v>
      </c>
      <c r="S30" s="149">
        <v>37</v>
      </c>
      <c r="T30" s="149">
        <v>4</v>
      </c>
      <c r="U30" s="156">
        <f t="shared" si="2"/>
        <v>10.8</v>
      </c>
      <c r="V30" s="168">
        <v>21</v>
      </c>
      <c r="W30" s="149">
        <v>3</v>
      </c>
      <c r="X30" s="177">
        <f t="shared" si="3"/>
        <v>14.3</v>
      </c>
      <c r="Y30" s="149">
        <v>15</v>
      </c>
      <c r="Z30" s="149">
        <v>0</v>
      </c>
      <c r="AA30" s="156">
        <f t="shared" si="4"/>
        <v>0</v>
      </c>
      <c r="AC30" s="115"/>
      <c r="AD30" s="116"/>
      <c r="AE30" s="93"/>
      <c r="AF30" s="117"/>
      <c r="AG30" s="93"/>
    </row>
    <row r="31" spans="1:33" s="87" customFormat="1" ht="15" customHeight="1">
      <c r="A31" s="130">
        <v>3</v>
      </c>
      <c r="B31" s="78">
        <v>381</v>
      </c>
      <c r="C31" s="60" t="s">
        <v>73</v>
      </c>
      <c r="D31" s="30" t="s">
        <v>134</v>
      </c>
      <c r="E31" s="130"/>
      <c r="F31" s="99"/>
      <c r="G31" s="149"/>
      <c r="H31" s="149"/>
      <c r="I31" s="149"/>
      <c r="J31" s="149"/>
      <c r="K31" s="156" t="str">
        <f t="shared" si="0"/>
        <v> </v>
      </c>
      <c r="L31" s="165">
        <v>17</v>
      </c>
      <c r="M31" s="149">
        <v>15</v>
      </c>
      <c r="N31" s="149">
        <v>219</v>
      </c>
      <c r="O31" s="149">
        <v>42</v>
      </c>
      <c r="P31" s="156">
        <f t="shared" si="1"/>
        <v>19.2</v>
      </c>
      <c r="Q31" s="165">
        <v>5</v>
      </c>
      <c r="R31" s="149">
        <v>4</v>
      </c>
      <c r="S31" s="149">
        <v>34</v>
      </c>
      <c r="T31" s="149">
        <v>6</v>
      </c>
      <c r="U31" s="156">
        <f t="shared" si="2"/>
        <v>17.6</v>
      </c>
      <c r="V31" s="168">
        <v>18</v>
      </c>
      <c r="W31" s="149">
        <v>0</v>
      </c>
      <c r="X31" s="177">
        <f t="shared" si="3"/>
        <v>0</v>
      </c>
      <c r="Y31" s="149">
        <v>14</v>
      </c>
      <c r="Z31" s="149">
        <v>0</v>
      </c>
      <c r="AA31" s="156">
        <f t="shared" si="4"/>
        <v>0</v>
      </c>
      <c r="AC31" s="115"/>
      <c r="AD31" s="116"/>
      <c r="AE31" s="93"/>
      <c r="AF31" s="117"/>
      <c r="AG31" s="93"/>
    </row>
    <row r="32" spans="1:33" s="87" customFormat="1" ht="15" customHeight="1">
      <c r="A32" s="130">
        <v>3</v>
      </c>
      <c r="B32" s="78">
        <v>402</v>
      </c>
      <c r="C32" s="60" t="s">
        <v>73</v>
      </c>
      <c r="D32" s="30" t="s">
        <v>136</v>
      </c>
      <c r="E32" s="130">
        <v>30</v>
      </c>
      <c r="F32" s="99" t="s">
        <v>175</v>
      </c>
      <c r="G32" s="149">
        <v>31</v>
      </c>
      <c r="H32" s="149">
        <v>25</v>
      </c>
      <c r="I32" s="149">
        <v>288</v>
      </c>
      <c r="J32" s="149">
        <v>62</v>
      </c>
      <c r="K32" s="156">
        <f t="shared" si="0"/>
        <v>21.5</v>
      </c>
      <c r="L32" s="165">
        <v>26</v>
      </c>
      <c r="M32" s="149">
        <v>23</v>
      </c>
      <c r="N32" s="149">
        <v>264</v>
      </c>
      <c r="O32" s="149">
        <v>60</v>
      </c>
      <c r="P32" s="156">
        <f t="shared" si="1"/>
        <v>22.7</v>
      </c>
      <c r="Q32" s="165">
        <v>5</v>
      </c>
      <c r="R32" s="149">
        <v>2</v>
      </c>
      <c r="S32" s="149">
        <v>24</v>
      </c>
      <c r="T32" s="149">
        <v>2</v>
      </c>
      <c r="U32" s="156">
        <f t="shared" si="2"/>
        <v>8.3</v>
      </c>
      <c r="V32" s="168">
        <v>14</v>
      </c>
      <c r="W32" s="149">
        <v>4</v>
      </c>
      <c r="X32" s="177">
        <f aca="true" t="shared" si="6" ref="X32:X38">IF(V32=""," ",ROUND(W32/V32*100,1))</f>
        <v>28.6</v>
      </c>
      <c r="Y32" s="149">
        <v>14</v>
      </c>
      <c r="Z32" s="149">
        <v>4</v>
      </c>
      <c r="AA32" s="156">
        <f t="shared" si="4"/>
        <v>28.6</v>
      </c>
      <c r="AC32" s="115"/>
      <c r="AD32" s="116"/>
      <c r="AE32" s="93"/>
      <c r="AF32" s="117"/>
      <c r="AG32" s="93"/>
    </row>
    <row r="33" spans="1:33" s="87" customFormat="1" ht="15" customHeight="1">
      <c r="A33" s="130">
        <v>3</v>
      </c>
      <c r="B33" s="78">
        <v>422</v>
      </c>
      <c r="C33" s="60" t="s">
        <v>73</v>
      </c>
      <c r="D33" s="30" t="s">
        <v>139</v>
      </c>
      <c r="E33" s="130"/>
      <c r="F33" s="99"/>
      <c r="G33" s="149"/>
      <c r="H33" s="149"/>
      <c r="I33" s="149"/>
      <c r="J33" s="149"/>
      <c r="K33" s="156" t="str">
        <f t="shared" si="0"/>
        <v> </v>
      </c>
      <c r="L33" s="165">
        <v>16</v>
      </c>
      <c r="M33" s="149">
        <v>13</v>
      </c>
      <c r="N33" s="149">
        <v>234</v>
      </c>
      <c r="O33" s="149">
        <v>32</v>
      </c>
      <c r="P33" s="156">
        <f t="shared" si="1"/>
        <v>13.7</v>
      </c>
      <c r="Q33" s="165">
        <v>5</v>
      </c>
      <c r="R33" s="149">
        <v>1</v>
      </c>
      <c r="S33" s="149">
        <v>23</v>
      </c>
      <c r="T33" s="149">
        <v>1</v>
      </c>
      <c r="U33" s="156">
        <f t="shared" si="2"/>
        <v>4.3</v>
      </c>
      <c r="V33" s="168">
        <v>15</v>
      </c>
      <c r="W33" s="149">
        <v>0</v>
      </c>
      <c r="X33" s="177">
        <f t="shared" si="6"/>
        <v>0</v>
      </c>
      <c r="Y33" s="149">
        <v>15</v>
      </c>
      <c r="Z33" s="149">
        <v>0</v>
      </c>
      <c r="AA33" s="156">
        <f t="shared" si="4"/>
        <v>0</v>
      </c>
      <c r="AC33" s="115"/>
      <c r="AD33" s="116"/>
      <c r="AE33" s="93"/>
      <c r="AF33" s="117"/>
      <c r="AG33" s="93"/>
    </row>
    <row r="34" spans="1:33" s="87" customFormat="1" ht="15" customHeight="1">
      <c r="A34" s="130">
        <v>3</v>
      </c>
      <c r="B34" s="78">
        <v>441</v>
      </c>
      <c r="C34" s="60" t="s">
        <v>73</v>
      </c>
      <c r="D34" s="30" t="s">
        <v>141</v>
      </c>
      <c r="E34" s="130"/>
      <c r="F34" s="99"/>
      <c r="G34" s="149"/>
      <c r="H34" s="149"/>
      <c r="I34" s="149"/>
      <c r="J34" s="149"/>
      <c r="K34" s="156" t="str">
        <f t="shared" si="0"/>
        <v> </v>
      </c>
      <c r="L34" s="165">
        <v>11</v>
      </c>
      <c r="M34" s="149">
        <v>9</v>
      </c>
      <c r="N34" s="149">
        <v>216</v>
      </c>
      <c r="O34" s="149">
        <v>54</v>
      </c>
      <c r="P34" s="156">
        <f t="shared" si="1"/>
        <v>25</v>
      </c>
      <c r="Q34" s="165">
        <v>5</v>
      </c>
      <c r="R34" s="149">
        <v>2</v>
      </c>
      <c r="S34" s="149">
        <v>32</v>
      </c>
      <c r="T34" s="149">
        <v>2</v>
      </c>
      <c r="U34" s="156">
        <f t="shared" si="2"/>
        <v>6.3</v>
      </c>
      <c r="V34" s="168">
        <v>11</v>
      </c>
      <c r="W34" s="149">
        <v>0</v>
      </c>
      <c r="X34" s="177">
        <f t="shared" si="6"/>
        <v>0</v>
      </c>
      <c r="Y34" s="149">
        <v>11</v>
      </c>
      <c r="Z34" s="149">
        <v>0</v>
      </c>
      <c r="AA34" s="156">
        <f t="shared" si="4"/>
        <v>0</v>
      </c>
      <c r="AC34" s="115"/>
      <c r="AD34" s="116"/>
      <c r="AE34" s="93"/>
      <c r="AF34" s="117"/>
      <c r="AG34" s="93"/>
    </row>
    <row r="35" spans="1:33" s="87" customFormat="1" ht="15" customHeight="1">
      <c r="A35" s="130">
        <v>3</v>
      </c>
      <c r="B35" s="78">
        <v>461</v>
      </c>
      <c r="C35" s="60" t="s">
        <v>73</v>
      </c>
      <c r="D35" s="30" t="s">
        <v>142</v>
      </c>
      <c r="E35" s="130">
        <v>30</v>
      </c>
      <c r="F35" s="99" t="s">
        <v>175</v>
      </c>
      <c r="G35" s="149">
        <v>22</v>
      </c>
      <c r="H35" s="149">
        <v>9</v>
      </c>
      <c r="I35" s="149">
        <v>160</v>
      </c>
      <c r="J35" s="149">
        <v>17</v>
      </c>
      <c r="K35" s="156">
        <f t="shared" si="0"/>
        <v>10.6</v>
      </c>
      <c r="L35" s="165">
        <v>5</v>
      </c>
      <c r="M35" s="149">
        <v>4</v>
      </c>
      <c r="N35" s="149">
        <v>29</v>
      </c>
      <c r="O35" s="149">
        <v>5</v>
      </c>
      <c r="P35" s="156">
        <f t="shared" si="1"/>
        <v>17.2</v>
      </c>
      <c r="Q35" s="165">
        <v>20</v>
      </c>
      <c r="R35" s="149">
        <v>15</v>
      </c>
      <c r="S35" s="149">
        <v>244</v>
      </c>
      <c r="T35" s="149">
        <v>37</v>
      </c>
      <c r="U35" s="156">
        <f t="shared" si="2"/>
        <v>15.2</v>
      </c>
      <c r="V35" s="168">
        <v>12</v>
      </c>
      <c r="W35" s="149">
        <v>0</v>
      </c>
      <c r="X35" s="177">
        <f t="shared" si="6"/>
        <v>0</v>
      </c>
      <c r="Y35" s="149">
        <v>11</v>
      </c>
      <c r="Z35" s="149">
        <v>0</v>
      </c>
      <c r="AA35" s="156">
        <f t="shared" si="4"/>
        <v>0</v>
      </c>
      <c r="AC35" s="115"/>
      <c r="AD35" s="116"/>
      <c r="AE35" s="93"/>
      <c r="AF35" s="117"/>
      <c r="AG35" s="93"/>
    </row>
    <row r="36" spans="1:33" s="87" customFormat="1" ht="15" customHeight="1">
      <c r="A36" s="130">
        <v>3</v>
      </c>
      <c r="B36" s="78">
        <v>482</v>
      </c>
      <c r="C36" s="60" t="s">
        <v>73</v>
      </c>
      <c r="D36" s="30" t="s">
        <v>144</v>
      </c>
      <c r="E36" s="130">
        <v>30</v>
      </c>
      <c r="F36" s="99" t="s">
        <v>182</v>
      </c>
      <c r="G36" s="149">
        <v>52</v>
      </c>
      <c r="H36" s="149">
        <v>27</v>
      </c>
      <c r="I36" s="149">
        <v>503</v>
      </c>
      <c r="J36" s="149">
        <v>151</v>
      </c>
      <c r="K36" s="156">
        <f t="shared" si="0"/>
        <v>30</v>
      </c>
      <c r="L36" s="165">
        <v>31</v>
      </c>
      <c r="M36" s="149">
        <v>11</v>
      </c>
      <c r="N36" s="149">
        <v>194</v>
      </c>
      <c r="O36" s="149">
        <v>26</v>
      </c>
      <c r="P36" s="156">
        <f t="shared" si="1"/>
        <v>13.4</v>
      </c>
      <c r="Q36" s="165">
        <v>5</v>
      </c>
      <c r="R36" s="149">
        <v>4</v>
      </c>
      <c r="S36" s="149">
        <v>29</v>
      </c>
      <c r="T36" s="149">
        <v>5</v>
      </c>
      <c r="U36" s="156">
        <f t="shared" si="2"/>
        <v>17.2</v>
      </c>
      <c r="V36" s="168">
        <v>21</v>
      </c>
      <c r="W36" s="149">
        <v>6</v>
      </c>
      <c r="X36" s="177">
        <f t="shared" si="6"/>
        <v>28.6</v>
      </c>
      <c r="Y36" s="149">
        <v>12</v>
      </c>
      <c r="Z36" s="149">
        <v>0</v>
      </c>
      <c r="AA36" s="156">
        <f t="shared" si="4"/>
        <v>0</v>
      </c>
      <c r="AC36" s="115"/>
      <c r="AD36" s="116"/>
      <c r="AE36" s="93"/>
      <c r="AF36" s="117"/>
      <c r="AG36" s="93"/>
    </row>
    <row r="37" spans="1:33" s="87" customFormat="1" ht="15" customHeight="1">
      <c r="A37" s="130">
        <v>3</v>
      </c>
      <c r="B37" s="78">
        <v>483</v>
      </c>
      <c r="C37" s="60" t="s">
        <v>73</v>
      </c>
      <c r="D37" s="30" t="s">
        <v>145</v>
      </c>
      <c r="E37" s="130"/>
      <c r="F37" s="99"/>
      <c r="G37" s="149"/>
      <c r="H37" s="149"/>
      <c r="I37" s="149"/>
      <c r="J37" s="149"/>
      <c r="K37" s="156" t="str">
        <f t="shared" si="0"/>
        <v> </v>
      </c>
      <c r="L37" s="165">
        <v>17</v>
      </c>
      <c r="M37" s="149">
        <v>10</v>
      </c>
      <c r="N37" s="149">
        <v>238</v>
      </c>
      <c r="O37" s="149">
        <v>27</v>
      </c>
      <c r="P37" s="156">
        <f t="shared" si="1"/>
        <v>11.3</v>
      </c>
      <c r="Q37" s="165">
        <v>5</v>
      </c>
      <c r="R37" s="149">
        <v>3</v>
      </c>
      <c r="S37" s="149">
        <v>32</v>
      </c>
      <c r="T37" s="149">
        <v>4</v>
      </c>
      <c r="U37" s="156">
        <f t="shared" si="2"/>
        <v>12.5</v>
      </c>
      <c r="V37" s="168">
        <v>23</v>
      </c>
      <c r="W37" s="149">
        <v>3</v>
      </c>
      <c r="X37" s="177">
        <f t="shared" si="6"/>
        <v>13</v>
      </c>
      <c r="Y37" s="149">
        <v>20</v>
      </c>
      <c r="Z37" s="149">
        <v>1</v>
      </c>
      <c r="AA37" s="156">
        <f t="shared" si="4"/>
        <v>5</v>
      </c>
      <c r="AC37" s="115"/>
      <c r="AD37" s="116"/>
      <c r="AE37" s="93"/>
      <c r="AF37" s="117"/>
      <c r="AG37" s="93"/>
    </row>
    <row r="38" spans="1:33" s="87" customFormat="1" ht="15" customHeight="1">
      <c r="A38" s="130">
        <v>3</v>
      </c>
      <c r="B38" s="78">
        <v>484</v>
      </c>
      <c r="C38" s="60" t="s">
        <v>73</v>
      </c>
      <c r="D38" s="30" t="s">
        <v>146</v>
      </c>
      <c r="E38" s="130">
        <v>20</v>
      </c>
      <c r="F38" s="99" t="s">
        <v>179</v>
      </c>
      <c r="G38" s="149">
        <v>11</v>
      </c>
      <c r="H38" s="149">
        <v>8</v>
      </c>
      <c r="I38" s="149">
        <v>124</v>
      </c>
      <c r="J38" s="149">
        <v>23</v>
      </c>
      <c r="K38" s="156">
        <f t="shared" si="0"/>
        <v>18.5</v>
      </c>
      <c r="L38" s="165">
        <v>10</v>
      </c>
      <c r="M38" s="149">
        <v>7</v>
      </c>
      <c r="N38" s="149">
        <v>108</v>
      </c>
      <c r="O38" s="149">
        <v>17</v>
      </c>
      <c r="P38" s="156">
        <f t="shared" si="1"/>
        <v>15.7</v>
      </c>
      <c r="Q38" s="165">
        <v>5</v>
      </c>
      <c r="R38" s="149">
        <v>3</v>
      </c>
      <c r="S38" s="149">
        <v>23</v>
      </c>
      <c r="T38" s="149">
        <v>4</v>
      </c>
      <c r="U38" s="156">
        <f t="shared" si="2"/>
        <v>17.4</v>
      </c>
      <c r="V38" s="168">
        <v>16</v>
      </c>
      <c r="W38" s="149">
        <v>2</v>
      </c>
      <c r="X38" s="177">
        <f t="shared" si="6"/>
        <v>12.5</v>
      </c>
      <c r="Y38" s="149">
        <v>14</v>
      </c>
      <c r="Z38" s="149">
        <v>2</v>
      </c>
      <c r="AA38" s="156">
        <f t="shared" si="4"/>
        <v>14.3</v>
      </c>
      <c r="AC38" s="115"/>
      <c r="AD38" s="116"/>
      <c r="AE38" s="93"/>
      <c r="AF38" s="117"/>
      <c r="AG38" s="93"/>
    </row>
    <row r="39" spans="1:33" s="87" customFormat="1" ht="15" customHeight="1">
      <c r="A39" s="130">
        <v>3</v>
      </c>
      <c r="B39" s="78">
        <v>485</v>
      </c>
      <c r="C39" s="60" t="s">
        <v>73</v>
      </c>
      <c r="D39" s="30" t="s">
        <v>147</v>
      </c>
      <c r="E39" s="130"/>
      <c r="F39" s="99"/>
      <c r="G39" s="149"/>
      <c r="H39" s="149"/>
      <c r="I39" s="149"/>
      <c r="J39" s="149"/>
      <c r="K39" s="156" t="str">
        <f t="shared" si="0"/>
        <v> </v>
      </c>
      <c r="L39" s="165">
        <v>8</v>
      </c>
      <c r="M39" s="149">
        <v>8</v>
      </c>
      <c r="N39" s="149">
        <v>129</v>
      </c>
      <c r="O39" s="149">
        <v>14</v>
      </c>
      <c r="P39" s="156">
        <f t="shared" si="1"/>
        <v>10.9</v>
      </c>
      <c r="Q39" s="165">
        <v>5</v>
      </c>
      <c r="R39" s="149">
        <v>3</v>
      </c>
      <c r="S39" s="149">
        <v>24</v>
      </c>
      <c r="T39" s="149">
        <v>5</v>
      </c>
      <c r="U39" s="156">
        <f t="shared" si="2"/>
        <v>20.8</v>
      </c>
      <c r="V39" s="168">
        <v>15</v>
      </c>
      <c r="W39" s="149">
        <v>0</v>
      </c>
      <c r="X39" s="177">
        <f aca="true" t="shared" si="7" ref="X39:X44">IF(V39=""," ",ROUND(W39/V39*100,1))</f>
        <v>0</v>
      </c>
      <c r="Y39" s="149">
        <v>15</v>
      </c>
      <c r="Z39" s="149">
        <v>0</v>
      </c>
      <c r="AA39" s="156">
        <f t="shared" si="4"/>
        <v>0</v>
      </c>
      <c r="AC39" s="115"/>
      <c r="AD39" s="116"/>
      <c r="AE39" s="93"/>
      <c r="AF39" s="117"/>
      <c r="AG39" s="93"/>
    </row>
    <row r="40" spans="1:33" s="87" customFormat="1" ht="15" customHeight="1">
      <c r="A40" s="130">
        <v>3</v>
      </c>
      <c r="B40" s="78">
        <v>501</v>
      </c>
      <c r="C40" s="60" t="s">
        <v>73</v>
      </c>
      <c r="D40" s="30" t="s">
        <v>148</v>
      </c>
      <c r="E40" s="130"/>
      <c r="F40" s="99"/>
      <c r="G40" s="149"/>
      <c r="H40" s="149"/>
      <c r="I40" s="149"/>
      <c r="J40" s="149"/>
      <c r="K40" s="156" t="str">
        <f t="shared" si="0"/>
        <v> </v>
      </c>
      <c r="L40" s="165">
        <v>15</v>
      </c>
      <c r="M40" s="149">
        <v>13</v>
      </c>
      <c r="N40" s="149">
        <v>202</v>
      </c>
      <c r="O40" s="149">
        <v>59</v>
      </c>
      <c r="P40" s="156">
        <f t="shared" si="1"/>
        <v>29.2</v>
      </c>
      <c r="Q40" s="165">
        <v>5</v>
      </c>
      <c r="R40" s="149">
        <v>3</v>
      </c>
      <c r="S40" s="149">
        <v>32</v>
      </c>
      <c r="T40" s="149">
        <v>3</v>
      </c>
      <c r="U40" s="156">
        <f t="shared" si="2"/>
        <v>9.4</v>
      </c>
      <c r="V40" s="168">
        <v>18</v>
      </c>
      <c r="W40" s="149">
        <v>2</v>
      </c>
      <c r="X40" s="177">
        <f t="shared" si="7"/>
        <v>11.1</v>
      </c>
      <c r="Y40" s="149">
        <v>18</v>
      </c>
      <c r="Z40" s="149">
        <v>2</v>
      </c>
      <c r="AA40" s="156">
        <f t="shared" si="4"/>
        <v>11.1</v>
      </c>
      <c r="AC40" s="115"/>
      <c r="AD40" s="116"/>
      <c r="AE40" s="93"/>
      <c r="AF40" s="117"/>
      <c r="AG40" s="93"/>
    </row>
    <row r="41" spans="1:33" s="87" customFormat="1" ht="15" customHeight="1">
      <c r="A41" s="130">
        <v>3</v>
      </c>
      <c r="B41" s="78">
        <v>503</v>
      </c>
      <c r="C41" s="60" t="s">
        <v>73</v>
      </c>
      <c r="D41" s="30" t="s">
        <v>149</v>
      </c>
      <c r="E41" s="130">
        <v>35</v>
      </c>
      <c r="F41" s="99" t="s">
        <v>183</v>
      </c>
      <c r="G41" s="149">
        <v>14</v>
      </c>
      <c r="H41" s="149">
        <v>10</v>
      </c>
      <c r="I41" s="149">
        <v>111</v>
      </c>
      <c r="J41" s="149">
        <v>23</v>
      </c>
      <c r="K41" s="156">
        <f t="shared" si="0"/>
        <v>20.7</v>
      </c>
      <c r="L41" s="165">
        <v>9</v>
      </c>
      <c r="M41" s="149">
        <v>8</v>
      </c>
      <c r="N41" s="149">
        <v>85</v>
      </c>
      <c r="O41" s="149">
        <v>19</v>
      </c>
      <c r="P41" s="156">
        <f t="shared" si="1"/>
        <v>22.4</v>
      </c>
      <c r="Q41" s="165">
        <v>5</v>
      </c>
      <c r="R41" s="149">
        <v>2</v>
      </c>
      <c r="S41" s="149">
        <v>26</v>
      </c>
      <c r="T41" s="149">
        <v>4</v>
      </c>
      <c r="U41" s="156">
        <f t="shared" si="2"/>
        <v>15.4</v>
      </c>
      <c r="V41" s="168">
        <v>9</v>
      </c>
      <c r="W41" s="149">
        <v>0</v>
      </c>
      <c r="X41" s="177">
        <f t="shared" si="7"/>
        <v>0</v>
      </c>
      <c r="Y41" s="149">
        <v>9</v>
      </c>
      <c r="Z41" s="149">
        <v>0</v>
      </c>
      <c r="AA41" s="156">
        <f t="shared" si="4"/>
        <v>0</v>
      </c>
      <c r="AC41" s="115"/>
      <c r="AD41" s="116"/>
      <c r="AE41" s="93"/>
      <c r="AF41" s="117"/>
      <c r="AG41" s="93"/>
    </row>
    <row r="42" spans="1:33" s="87" customFormat="1" ht="15" customHeight="1">
      <c r="A42" s="130">
        <v>3</v>
      </c>
      <c r="B42" s="78">
        <v>506</v>
      </c>
      <c r="C42" s="60" t="s">
        <v>73</v>
      </c>
      <c r="D42" s="30" t="s">
        <v>150</v>
      </c>
      <c r="E42" s="130">
        <v>30</v>
      </c>
      <c r="F42" s="99" t="s">
        <v>181</v>
      </c>
      <c r="G42" s="149">
        <v>20</v>
      </c>
      <c r="H42" s="149">
        <v>11</v>
      </c>
      <c r="I42" s="149">
        <v>190</v>
      </c>
      <c r="J42" s="149">
        <v>25</v>
      </c>
      <c r="K42" s="156">
        <f t="shared" si="0"/>
        <v>13.2</v>
      </c>
      <c r="L42" s="165">
        <v>15</v>
      </c>
      <c r="M42" s="149">
        <v>9</v>
      </c>
      <c r="N42" s="149">
        <v>161</v>
      </c>
      <c r="O42" s="149">
        <v>20</v>
      </c>
      <c r="P42" s="156">
        <f t="shared" si="1"/>
        <v>12.4</v>
      </c>
      <c r="Q42" s="165">
        <v>5</v>
      </c>
      <c r="R42" s="149">
        <v>2</v>
      </c>
      <c r="S42" s="149">
        <v>29</v>
      </c>
      <c r="T42" s="149">
        <v>5</v>
      </c>
      <c r="U42" s="156">
        <f t="shared" si="2"/>
        <v>17.2</v>
      </c>
      <c r="V42" s="168">
        <v>6</v>
      </c>
      <c r="W42" s="149">
        <v>0</v>
      </c>
      <c r="X42" s="177">
        <f t="shared" si="7"/>
        <v>0</v>
      </c>
      <c r="Y42" s="149">
        <v>6</v>
      </c>
      <c r="Z42" s="149">
        <v>0</v>
      </c>
      <c r="AA42" s="156">
        <f t="shared" si="4"/>
        <v>0</v>
      </c>
      <c r="AC42" s="115"/>
      <c r="AD42" s="116"/>
      <c r="AE42" s="93"/>
      <c r="AF42" s="117"/>
      <c r="AG42" s="93"/>
    </row>
    <row r="43" spans="1:33" s="87" customFormat="1" ht="15" customHeight="1">
      <c r="A43" s="130">
        <v>3</v>
      </c>
      <c r="B43" s="78">
        <v>507</v>
      </c>
      <c r="C43" s="60" t="s">
        <v>73</v>
      </c>
      <c r="D43" s="30" t="s">
        <v>151</v>
      </c>
      <c r="E43" s="130"/>
      <c r="F43" s="99"/>
      <c r="G43" s="149"/>
      <c r="H43" s="149"/>
      <c r="I43" s="149"/>
      <c r="J43" s="149"/>
      <c r="K43" s="156" t="str">
        <f t="shared" si="0"/>
        <v> </v>
      </c>
      <c r="L43" s="165">
        <v>15</v>
      </c>
      <c r="M43" s="149">
        <v>10</v>
      </c>
      <c r="N43" s="149">
        <v>260</v>
      </c>
      <c r="O43" s="149">
        <v>58</v>
      </c>
      <c r="P43" s="156">
        <f t="shared" si="1"/>
        <v>22.3</v>
      </c>
      <c r="Q43" s="165">
        <v>5</v>
      </c>
      <c r="R43" s="149">
        <v>2</v>
      </c>
      <c r="S43" s="149">
        <v>35</v>
      </c>
      <c r="T43" s="149">
        <v>5</v>
      </c>
      <c r="U43" s="156">
        <f t="shared" si="2"/>
        <v>14.3</v>
      </c>
      <c r="V43" s="168">
        <v>29</v>
      </c>
      <c r="W43" s="149">
        <v>2</v>
      </c>
      <c r="X43" s="177">
        <f t="shared" si="7"/>
        <v>6.9</v>
      </c>
      <c r="Y43" s="149">
        <v>28</v>
      </c>
      <c r="Z43" s="149">
        <v>1</v>
      </c>
      <c r="AA43" s="156">
        <f t="shared" si="4"/>
        <v>3.6</v>
      </c>
      <c r="AC43" s="115"/>
      <c r="AD43" s="115"/>
      <c r="AE43" s="93"/>
      <c r="AF43" s="117"/>
      <c r="AG43" s="93"/>
    </row>
    <row r="44" spans="1:33" s="87" customFormat="1" ht="15" customHeight="1" thickBot="1">
      <c r="A44" s="130">
        <v>3</v>
      </c>
      <c r="B44" s="78">
        <v>524</v>
      </c>
      <c r="C44" s="60" t="s">
        <v>73</v>
      </c>
      <c r="D44" s="30" t="s">
        <v>152</v>
      </c>
      <c r="E44" s="130"/>
      <c r="F44" s="99"/>
      <c r="G44" s="149"/>
      <c r="H44" s="149"/>
      <c r="I44" s="149"/>
      <c r="J44" s="149"/>
      <c r="K44" s="156" t="str">
        <f t="shared" si="0"/>
        <v> </v>
      </c>
      <c r="L44" s="165">
        <v>13</v>
      </c>
      <c r="M44" s="149">
        <v>8</v>
      </c>
      <c r="N44" s="149">
        <v>238</v>
      </c>
      <c r="O44" s="149">
        <v>23</v>
      </c>
      <c r="P44" s="156">
        <f>IF(L44=""," ",ROUND(O44/N44*100,1))</f>
        <v>9.7</v>
      </c>
      <c r="Q44" s="165">
        <v>5</v>
      </c>
      <c r="R44" s="149">
        <v>3</v>
      </c>
      <c r="S44" s="149">
        <v>31</v>
      </c>
      <c r="T44" s="149">
        <v>5</v>
      </c>
      <c r="U44" s="156">
        <f t="shared" si="2"/>
        <v>16.1</v>
      </c>
      <c r="V44" s="168">
        <v>15</v>
      </c>
      <c r="W44" s="149">
        <v>0</v>
      </c>
      <c r="X44" s="177">
        <f t="shared" si="7"/>
        <v>0</v>
      </c>
      <c r="Y44" s="149">
        <v>15</v>
      </c>
      <c r="Z44" s="149">
        <v>0</v>
      </c>
      <c r="AA44" s="156">
        <f t="shared" si="4"/>
        <v>0</v>
      </c>
      <c r="AC44" s="115"/>
      <c r="AD44" s="115"/>
      <c r="AE44" s="93"/>
      <c r="AF44" s="117"/>
      <c r="AG44" s="93"/>
    </row>
    <row r="45" spans="1:31" s="87" customFormat="1" ht="18" customHeight="1" thickBot="1">
      <c r="A45" s="146"/>
      <c r="B45" s="158"/>
      <c r="C45" s="100"/>
      <c r="D45" s="101" t="s">
        <v>13</v>
      </c>
      <c r="E45" s="161"/>
      <c r="F45" s="80"/>
      <c r="G45" s="163"/>
      <c r="H45" s="163"/>
      <c r="I45" s="163"/>
      <c r="J45" s="163"/>
      <c r="K45" s="173"/>
      <c r="L45" s="153">
        <f>SUM(L11:L44)</f>
        <v>791</v>
      </c>
      <c r="M45" s="153">
        <f>SUM(M11:M44)</f>
        <v>633</v>
      </c>
      <c r="N45" s="153">
        <f>SUM(N11:N44)</f>
        <v>11173</v>
      </c>
      <c r="O45" s="153">
        <f>SUM(O11:O44)</f>
        <v>2561</v>
      </c>
      <c r="P45" s="175">
        <f>IF(L45=" "," ",ROUND(O45/N45*100,1))</f>
        <v>22.9</v>
      </c>
      <c r="Q45" s="153">
        <f>SUM(Q11:Q44)</f>
        <v>186</v>
      </c>
      <c r="R45" s="153">
        <f>SUM(R11:R44)</f>
        <v>113</v>
      </c>
      <c r="S45" s="153">
        <f>SUM(S11:S44)</f>
        <v>1442</v>
      </c>
      <c r="T45" s="153">
        <f>SUM(T11:T44)</f>
        <v>188</v>
      </c>
      <c r="U45" s="175">
        <f>IF(Q45=""," ",ROUND(T45/S45*100,1))</f>
        <v>13</v>
      </c>
      <c r="V45" s="169"/>
      <c r="W45" s="163"/>
      <c r="X45" s="178"/>
      <c r="Y45" s="163"/>
      <c r="Z45" s="163"/>
      <c r="AA45" s="173"/>
      <c r="AC45" s="93"/>
      <c r="AD45" s="93"/>
      <c r="AE45" s="93"/>
    </row>
    <row r="46" spans="1:31" s="87" customFormat="1" ht="15" customHeight="1" thickBot="1">
      <c r="A46" s="159"/>
      <c r="B46" s="160"/>
      <c r="C46" s="102"/>
      <c r="D46" s="103"/>
      <c r="E46" s="162"/>
      <c r="F46" s="104"/>
      <c r="G46" s="164"/>
      <c r="H46" s="164"/>
      <c r="I46" s="164"/>
      <c r="J46" s="164"/>
      <c r="K46" s="174"/>
      <c r="L46" s="166"/>
      <c r="M46" s="149"/>
      <c r="N46" s="167"/>
      <c r="O46" s="149"/>
      <c r="P46" s="176" t="str">
        <f>IF(L46=""," ",ROUND(O46/N46*100,1))</f>
        <v> </v>
      </c>
      <c r="Q46" s="166"/>
      <c r="R46" s="149"/>
      <c r="S46" s="167"/>
      <c r="T46" s="149"/>
      <c r="U46" s="176" t="str">
        <f>IF(Q46=""," ",ROUND(T46/S46*100,1))</f>
        <v> </v>
      </c>
      <c r="V46" s="170"/>
      <c r="W46" s="164"/>
      <c r="X46" s="179"/>
      <c r="Y46" s="164"/>
      <c r="Z46" s="164"/>
      <c r="AA46" s="174"/>
      <c r="AC46" s="93"/>
      <c r="AD46" s="93"/>
      <c r="AE46" s="93"/>
    </row>
    <row r="47" spans="1:31" s="87" customFormat="1" ht="18" customHeight="1" thickBot="1">
      <c r="A47" s="146"/>
      <c r="B47" s="158"/>
      <c r="C47" s="266" t="s">
        <v>12</v>
      </c>
      <c r="D47" s="288"/>
      <c r="E47" s="161"/>
      <c r="F47" s="80"/>
      <c r="G47" s="163"/>
      <c r="H47" s="163"/>
      <c r="I47" s="163"/>
      <c r="J47" s="163"/>
      <c r="K47" s="173"/>
      <c r="L47" s="153">
        <f>SUM(L46:L46)</f>
        <v>0</v>
      </c>
      <c r="M47" s="153">
        <f>SUM(M46:M46)</f>
        <v>0</v>
      </c>
      <c r="N47" s="153">
        <f>SUM(N46:N46)</f>
        <v>0</v>
      </c>
      <c r="O47" s="153">
        <f>SUM(O46:O46)</f>
        <v>0</v>
      </c>
      <c r="P47" s="175">
        <f>IF(L47=0,"",ROUND(O47/N47*100,1))</f>
      </c>
      <c r="Q47" s="153">
        <f>SUM(Q46:Q46)</f>
        <v>0</v>
      </c>
      <c r="R47" s="153">
        <f>SUM(R46:R46)</f>
        <v>0</v>
      </c>
      <c r="S47" s="153">
        <f>SUM(S46:S46)</f>
        <v>0</v>
      </c>
      <c r="T47" s="153">
        <f>SUM(T46:T46)</f>
        <v>0</v>
      </c>
      <c r="U47" s="175" t="str">
        <f>IF(Q47=0," ",ROUND(T47/S47*100,1))</f>
        <v> </v>
      </c>
      <c r="V47" s="169"/>
      <c r="W47" s="163"/>
      <c r="X47" s="178"/>
      <c r="Y47" s="163"/>
      <c r="Z47" s="163"/>
      <c r="AA47" s="173"/>
      <c r="AC47" s="93"/>
      <c r="AD47" s="93"/>
      <c r="AE47" s="93"/>
    </row>
    <row r="48" spans="1:31" s="87" customFormat="1" ht="18" customHeight="1" thickBot="1">
      <c r="A48" s="146"/>
      <c r="B48" s="134"/>
      <c r="C48" s="266" t="s">
        <v>5</v>
      </c>
      <c r="D48" s="298"/>
      <c r="E48" s="161"/>
      <c r="F48" s="80"/>
      <c r="G48" s="152">
        <f>SUM(G11:G44)</f>
        <v>905</v>
      </c>
      <c r="H48" s="152">
        <f>SUM(H11:H44)</f>
        <v>694</v>
      </c>
      <c r="I48" s="152">
        <f>SUM(I11:I44)</f>
        <v>11944</v>
      </c>
      <c r="J48" s="152">
        <f>SUM(J11:J44)</f>
        <v>3165</v>
      </c>
      <c r="K48" s="175">
        <f>IF(G48=" "," ",ROUND(J48/I48*100,1))</f>
        <v>26.5</v>
      </c>
      <c r="L48" s="153">
        <f>L45+L47</f>
        <v>791</v>
      </c>
      <c r="M48" s="152">
        <f>M45+M47</f>
        <v>633</v>
      </c>
      <c r="N48" s="152">
        <f>N45+N47</f>
        <v>11173</v>
      </c>
      <c r="O48" s="152">
        <f>O45+O47</f>
        <v>2561</v>
      </c>
      <c r="P48" s="175">
        <f>IF(L48=""," ",ROUND(O48/N48*100,1))</f>
        <v>22.9</v>
      </c>
      <c r="Q48" s="153">
        <f>Q45+Q47</f>
        <v>186</v>
      </c>
      <c r="R48" s="152">
        <f>R45+R47</f>
        <v>113</v>
      </c>
      <c r="S48" s="152">
        <f>S45+S47</f>
        <v>1442</v>
      </c>
      <c r="T48" s="152">
        <f>T45+T47</f>
        <v>188</v>
      </c>
      <c r="U48" s="175">
        <f>IF(Q48=""," ",ROUND(T48/S48*100,1))</f>
        <v>13</v>
      </c>
      <c r="V48" s="171">
        <f>SUM(V11:V44)</f>
        <v>1332</v>
      </c>
      <c r="W48" s="152">
        <f>SUM(W11:W44)</f>
        <v>94</v>
      </c>
      <c r="X48" s="155">
        <f>IF(V48=""," ",ROUND(W48/V48*100,1))</f>
        <v>7.1</v>
      </c>
      <c r="Y48" s="153">
        <f>SUM(Y11:Y44)</f>
        <v>1129</v>
      </c>
      <c r="Z48" s="152">
        <f>SUM(Z11:Z44)</f>
        <v>57</v>
      </c>
      <c r="AA48" s="175">
        <f>IF(Y48=0," ",ROUND(Z48/Y48*100,1))</f>
        <v>5</v>
      </c>
      <c r="AC48" s="93"/>
      <c r="AD48" s="93"/>
      <c r="AE48" s="93"/>
    </row>
    <row r="49" spans="29:31" ht="11.25">
      <c r="AC49" s="83"/>
      <c r="AD49" s="83"/>
      <c r="AE49" s="83"/>
    </row>
    <row r="50" spans="9:31" ht="11.25">
      <c r="I50" s="106"/>
      <c r="J50" s="106"/>
      <c r="AC50" s="83"/>
      <c r="AD50" s="83"/>
      <c r="AE50" s="83"/>
    </row>
    <row r="51" spans="9:31" ht="11.25">
      <c r="I51" s="106"/>
      <c r="J51" s="106"/>
      <c r="AC51" s="83"/>
      <c r="AD51" s="83"/>
      <c r="AE51" s="83"/>
    </row>
    <row r="52" spans="29:31" ht="11.25">
      <c r="AC52" s="83"/>
      <c r="AD52" s="83"/>
      <c r="AE52" s="83"/>
    </row>
    <row r="53" spans="29:31" ht="11.25">
      <c r="AC53" s="83"/>
      <c r="AD53" s="83"/>
      <c r="AE53" s="83"/>
    </row>
    <row r="54" spans="29:31" ht="11.25">
      <c r="AC54" s="83"/>
      <c r="AD54" s="83"/>
      <c r="AE54" s="83"/>
    </row>
    <row r="55" spans="29:31" ht="11.25">
      <c r="AC55" s="83"/>
      <c r="AD55" s="83"/>
      <c r="AE55" s="83"/>
    </row>
    <row r="56" spans="29:31" ht="11.25">
      <c r="AC56" s="83"/>
      <c r="AD56" s="83"/>
      <c r="AE56" s="83"/>
    </row>
    <row r="57" spans="29:31" ht="11.25">
      <c r="AC57" s="83"/>
      <c r="AD57" s="83"/>
      <c r="AE57" s="83"/>
    </row>
    <row r="58" spans="29:31" ht="11.25">
      <c r="AC58" s="83"/>
      <c r="AD58" s="83"/>
      <c r="AE58" s="83"/>
    </row>
    <row r="59" spans="29:31" ht="11.25">
      <c r="AC59" s="83"/>
      <c r="AD59" s="83"/>
      <c r="AE59" s="83"/>
    </row>
    <row r="60" spans="29:31" ht="11.25">
      <c r="AC60" s="83"/>
      <c r="AD60" s="83"/>
      <c r="AE60" s="83"/>
    </row>
    <row r="61" spans="29:31" ht="11.25">
      <c r="AC61" s="83"/>
      <c r="AD61" s="83"/>
      <c r="AE61" s="83"/>
    </row>
    <row r="62" spans="29:31" ht="11.25">
      <c r="AC62" s="83"/>
      <c r="AD62" s="83"/>
      <c r="AE62" s="83"/>
    </row>
    <row r="63" spans="29:31" ht="11.25">
      <c r="AC63" s="83"/>
      <c r="AD63" s="83"/>
      <c r="AE63" s="83"/>
    </row>
    <row r="64" spans="29:31" ht="11.25">
      <c r="AC64" s="83"/>
      <c r="AD64" s="83"/>
      <c r="AE64" s="83"/>
    </row>
    <row r="65" spans="29:31" ht="11.25">
      <c r="AC65" s="83"/>
      <c r="AD65" s="83"/>
      <c r="AE65" s="83"/>
    </row>
    <row r="66" spans="29:31" ht="11.25">
      <c r="AC66" s="83"/>
      <c r="AD66" s="83"/>
      <c r="AE66" s="83"/>
    </row>
    <row r="67" spans="29:31" ht="11.25">
      <c r="AC67" s="83"/>
      <c r="AD67" s="83"/>
      <c r="AE67" s="83"/>
    </row>
  </sheetData>
  <sheetProtection/>
  <mergeCells count="35">
    <mergeCell ref="X2:AA2"/>
    <mergeCell ref="E4:G4"/>
    <mergeCell ref="I4:K4"/>
    <mergeCell ref="M4:O4"/>
    <mergeCell ref="Q4:T4"/>
    <mergeCell ref="C48:D48"/>
    <mergeCell ref="E7:K7"/>
    <mergeCell ref="I8:I10"/>
    <mergeCell ref="K8:K10"/>
    <mergeCell ref="E8:E10"/>
    <mergeCell ref="G8:G10"/>
    <mergeCell ref="F8:F10"/>
    <mergeCell ref="C47:D47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Z11:Z14 J11:J44 H11:H44 O11:O44 M11:M44 R11:R44 W11:W44 T11:T44 Z16:Z17 Z19:Z20 Z22:Z23 Z25:Z26 Z28:Z29 Z31:Z32 Z44 T46 R46 O46 M46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7:Y44 Y11:Y15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 Z18 Z21 Z24 Z27 Z30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conditionalFormatting sqref="Z33:Z37">
    <cfRule type="cellIs" priority="7" dxfId="1" operator="lessThanOrEqual" stopIfTrue="1">
      <formula>V44</formula>
    </cfRule>
    <cfRule type="cellIs" priority="8" dxfId="0" operator="greaterThan" stopIfTrue="1">
      <formula>V44</formula>
    </cfRule>
  </conditionalFormatting>
  <conditionalFormatting sqref="Z38">
    <cfRule type="cellIs" priority="9" dxfId="1" operator="lessThanOrEqual" stopIfTrue="1">
      <formula>$Y$38</formula>
    </cfRule>
    <cfRule type="cellIs" priority="10" dxfId="0" operator="greaterThan" stopIfTrue="1">
      <formula>$Y$38</formula>
    </cfRule>
  </conditionalFormatting>
  <conditionalFormatting sqref="Z39">
    <cfRule type="cellIs" priority="11" dxfId="1" operator="lessThanOrEqual" stopIfTrue="1">
      <formula>$Y$39</formula>
    </cfRule>
    <cfRule type="cellIs" priority="12" dxfId="0" operator="greaterThan" stopIfTrue="1">
      <formula>$Y$39</formula>
    </cfRule>
  </conditionalFormatting>
  <conditionalFormatting sqref="Z40">
    <cfRule type="cellIs" priority="13" dxfId="1" operator="lessThanOrEqual" stopIfTrue="1">
      <formula>$Y$40</formula>
    </cfRule>
    <cfRule type="cellIs" priority="14" dxfId="0" operator="greaterThan" stopIfTrue="1">
      <formula>$Y$40</formula>
    </cfRule>
  </conditionalFormatting>
  <conditionalFormatting sqref="Z41">
    <cfRule type="cellIs" priority="15" dxfId="1" operator="lessThanOrEqual" stopIfTrue="1">
      <formula>$Y$41</formula>
    </cfRule>
    <cfRule type="cellIs" priority="16" dxfId="0" operator="greaterThan" stopIfTrue="1">
      <formula>$Y$41</formula>
    </cfRule>
  </conditionalFormatting>
  <conditionalFormatting sqref="Z42">
    <cfRule type="cellIs" priority="17" dxfId="1" operator="lessThanOrEqual" stopIfTrue="1">
      <formula>$Y$42</formula>
    </cfRule>
    <cfRule type="cellIs" priority="18" dxfId="0" operator="greaterThan" stopIfTrue="1">
      <formula>$Y$42</formula>
    </cfRule>
  </conditionalFormatting>
  <conditionalFormatting sqref="Z43">
    <cfRule type="cellIs" priority="19" dxfId="1" operator="lessThanOrEqual" stopIfTrue="1">
      <formula>$Y$43</formula>
    </cfRule>
    <cfRule type="cellIs" priority="20" dxfId="0" operator="greaterThan" stopIfTrue="1">
      <formula>$Y$43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34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2010-12-22T02:25:52Z</dcterms:created>
  <dcterms:modified xsi:type="dcterms:W3CDTF">2010-12-22T02:26:06Z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