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大分県４－１" sheetId="1" r:id="rId1"/>
    <sheet name="大分県４－２" sheetId="2" r:id="rId2"/>
    <sheet name="大分県４－３" sheetId="3" r:id="rId3"/>
    <sheet name="大分県４－４" sheetId="4" r:id="rId4"/>
  </sheets>
  <definedNames>
    <definedName name="_xlnm.Print_Area" localSheetId="2">'大分県４－３'!$A$1:$S$29</definedName>
    <definedName name="_xlnm.Print_Titles" localSheetId="0">'大分県４－１'!$4:$7</definedName>
    <definedName name="_xlnm.Print_Titles" localSheetId="1">'大分県４－２'!$4:$7</definedName>
    <definedName name="_xlnm.Print_Titles" localSheetId="2">'大分県４－３'!$4:$5</definedName>
    <definedName name="_xlnm.Print_Titles" localSheetId="3">'大分県４－４'!$7:$11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<sst xmlns="http://schemas.openxmlformats.org/spreadsheetml/2006/main" count="355" uniqueCount="171">
  <si>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</si>
  <si>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</si>
  <si>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</si>
  <si>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</si>
  <si>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</si>
  <si>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</si>
  <si>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</si>
  <si>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</si>
  <si>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</si>
  <si>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</si>
  <si>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</si>
  <si>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</si>
  <si>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</si>
  <si>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</si>
  <si>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</si>
  <si>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</si>
  <si>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</si>
  <si>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</si>
  <si>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</si>
  <si>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</si>
  <si>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</si>
  <si>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</si>
  <si>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</si>
  <si>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</si>
  <si>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</si>
  <si>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</si>
  <si>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</si>
  <si>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</si>
  <si>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</si>
  <si>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</si>
  <si>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</si>
  <si>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</si>
  <si>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</si>
  <si>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</si>
  <si>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</si>
  <si>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</si>
  <si>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</si>
  <si>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</si>
  <si>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</si>
  <si>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</si>
  <si>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</si>
  <si>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</si>
  <si>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</si>
  <si>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</si>
  <si>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</si>
  <si>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</si>
  <si>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</si>
  <si>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</si>
  <si>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</si>
  <si>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</si>
  <si>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</si>
  <si>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</si>
  <si>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</si>
  <si>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</si>
  <si>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</si>
  <si>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</si>
  <si>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</si>
  <si>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</si>
  <si>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</si>
  <si>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</si>
  <si>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</si>
  <si>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</si>
  <si>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</si>
  <si>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</si>
  <si>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</si>
  <si>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</si>
  <si>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</si>
  <si>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</si>
  <si>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</si>
  <si>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</si>
  <si>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</si>
  <si>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</si>
  <si>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</si>
  <si>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</si>
  <si>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</si>
  <si>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</si>
  <si>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</si>
  <si>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</si>
  <si>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</si>
  <si>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</si>
  <si>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</si>
  <si>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</si>
  <si>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</si>
  <si>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</si>
  <si>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九重町</t>
  </si>
  <si>
    <t>日出町</t>
  </si>
  <si>
    <t>玖珠町</t>
  </si>
  <si>
    <t>男女共同参画推進室</t>
  </si>
  <si>
    <t>人権啓発推進課</t>
  </si>
  <si>
    <t>企画課</t>
  </si>
  <si>
    <t>人権同和広聴課</t>
  </si>
  <si>
    <t>市民生活課</t>
  </si>
  <si>
    <t>総務課</t>
  </si>
  <si>
    <t>人権・同和対策課</t>
  </si>
  <si>
    <t>企画財政課</t>
  </si>
  <si>
    <t>企画課</t>
  </si>
  <si>
    <t>人権推進同和対策課</t>
  </si>
  <si>
    <t>生涯学習課</t>
  </si>
  <si>
    <t>人権同和啓発センター</t>
  </si>
  <si>
    <t>大分市男女共同参画推進条例</t>
  </si>
  <si>
    <t>第２次おおいた男女共同参画推進プラン</t>
  </si>
  <si>
    <t>Ｈ２１～Ｈ２８年度</t>
  </si>
  <si>
    <t>別府市男女共同参画推進条例</t>
  </si>
  <si>
    <t>別府市男女共同参画プラン</t>
  </si>
  <si>
    <t>Ｈ１４～Ｈ２２年度</t>
  </si>
  <si>
    <t>湯のまち「べっぷ」男女共同参画都市宣言</t>
  </si>
  <si>
    <t>日田市男女共同参画基本計画</t>
  </si>
  <si>
    <t>Ｈ１３～Ｈ２２年度</t>
  </si>
  <si>
    <t>佐伯市男女共同参画推進条例</t>
  </si>
  <si>
    <t>佐伯市男女共同参画計画</t>
  </si>
  <si>
    <t>Ｈ２１～Ｈ２５年度</t>
  </si>
  <si>
    <t>臼杵市男女共同参画基本計画</t>
  </si>
  <si>
    <t>竹田市男女共同参画推進条例</t>
  </si>
  <si>
    <t>男女共同参画プランたけた</t>
  </si>
  <si>
    <t>豊後高田市男女共同参画計画</t>
  </si>
  <si>
    <t>Ｈ１９～Ｈ２８年度</t>
  </si>
  <si>
    <t>杵築市男女共同参画推進条例</t>
  </si>
  <si>
    <t>宇佐市男女共同参画プラン</t>
  </si>
  <si>
    <t>Ｈ１４～Ｈ２３年度</t>
  </si>
  <si>
    <t>豊後大野市男女共同参画推進条例</t>
  </si>
  <si>
    <t>ぶんごおおの生き活きプラン</t>
  </si>
  <si>
    <t>由布市男女共同参画推進条例</t>
  </si>
  <si>
    <t>由布市男女共同参画プラン</t>
  </si>
  <si>
    <t>Ｈ２０～Ｈ２７年度</t>
  </si>
  <si>
    <t>国東市男女共同参画推進条例</t>
  </si>
  <si>
    <t>国東市男女共同参画計画</t>
  </si>
  <si>
    <t>Ｈ１９～Ｈ２７年度</t>
  </si>
  <si>
    <t>日出町男女共同参画推進条例</t>
  </si>
  <si>
    <t>ここのえ男女共同参画プラン</t>
  </si>
  <si>
    <t>Ｈ１８～Ｈ２８年度</t>
  </si>
  <si>
    <t>玖珠町男女共同参画推進条例</t>
  </si>
  <si>
    <t>Ｈ１５～Ｈ２２年度</t>
  </si>
  <si>
    <t>「笑顔のゆきかうふるさとづくり」マニフェスト</t>
  </si>
  <si>
    <t>広域１</t>
  </si>
  <si>
    <t>おおいた</t>
  </si>
  <si>
    <t>べっぷ</t>
  </si>
  <si>
    <t>広域２</t>
  </si>
  <si>
    <t>ひた</t>
  </si>
  <si>
    <t>広域３</t>
  </si>
  <si>
    <t>うすき</t>
  </si>
  <si>
    <t>広域４</t>
  </si>
  <si>
    <t>つくみ</t>
  </si>
  <si>
    <t>広域５</t>
  </si>
  <si>
    <t>うさ</t>
  </si>
  <si>
    <t>広域６</t>
  </si>
  <si>
    <t>くす</t>
  </si>
  <si>
    <t>広域７</t>
  </si>
  <si>
    <t>Ｈ１８～Ｈ２７年度</t>
  </si>
  <si>
    <t>くすまち男女共同参画プラン</t>
  </si>
  <si>
    <t>を行う体制の有無
についての苦情の処理
男女共同参画関係施策</t>
  </si>
  <si>
    <t>管　理　・　運　営　主　体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</si>
  <si>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</si>
  <si>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</si>
  <si>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</si>
  <si>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</si>
  <si>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</si>
  <si>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</si>
  <si>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</si>
  <si>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</si>
  <si>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</si>
  <si>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</si>
  <si>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</si>
  <si>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</si>
  <si>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</si>
  <si>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</si>
  <si>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</si>
  <si>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調査時点コード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</si>
  <si>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</si>
  <si>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大分県</t>
  </si>
  <si>
    <t>大分県</t>
  </si>
  <si>
    <t>大分県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</si>
</sst>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187" fontId="0" fillId="4" borderId="10" xfId="0" applyNumberFormat="1" applyFont="1" applyFill="1" applyBorder="1" applyAlignment="1">
      <alignment vertical="center"/>
    </xf>
    <xf numFmtId="187" fontId="0" fillId="4" borderId="11" xfId="0" applyNumberFormat="1" applyFont="1" applyFill="1" applyBorder="1" applyAlignment="1">
      <alignment vertical="center"/>
    </xf>
    <xf numFmtId="187" fontId="0" fillId="24" borderId="29" xfId="0" applyNumberFormat="1" applyFont="1" applyFill="1" applyBorder="1" applyAlignment="1">
      <alignment vertical="center"/>
    </xf>
    <xf numFmtId="187" fontId="0" fillId="24" borderId="28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57" fontId="2" fillId="24" borderId="16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16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7" fontId="2" fillId="4" borderId="35" xfId="0" applyNumberFormat="1" applyFont="1" applyFill="1" applyBorder="1" applyAlignment="1">
      <alignment vertical="center"/>
    </xf>
    <xf numFmtId="187" fontId="2" fillId="4" borderId="36" xfId="0" applyNumberFormat="1" applyFont="1" applyFill="1" applyBorder="1" applyAlignment="1">
      <alignment vertical="center"/>
    </xf>
    <xf numFmtId="187" fontId="2" fillId="4" borderId="10" xfId="0" applyNumberFormat="1" applyFont="1" applyFill="1" applyBorder="1" applyAlignment="1">
      <alignment vertical="center"/>
    </xf>
    <xf numFmtId="187" fontId="2" fillId="4" borderId="37" xfId="0" applyNumberFormat="1" applyFont="1" applyFill="1" applyBorder="1" applyAlignment="1">
      <alignment vertical="center"/>
    </xf>
    <xf numFmtId="187" fontId="2" fillId="4" borderId="11" xfId="0" applyNumberFormat="1" applyFont="1" applyFill="1" applyBorder="1" applyAlignment="1">
      <alignment vertical="center"/>
    </xf>
    <xf numFmtId="188" fontId="2" fillId="4" borderId="38" xfId="0" applyNumberFormat="1" applyFont="1" applyFill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  <xf numFmtId="188" fontId="2" fillId="4" borderId="37" xfId="0" applyNumberFormat="1" applyFont="1" applyFill="1" applyBorder="1" applyAlignment="1">
      <alignment vertical="center"/>
    </xf>
    <xf numFmtId="188" fontId="2" fillId="4" borderId="39" xfId="0" applyNumberFormat="1" applyFont="1" applyFill="1" applyBorder="1" applyAlignment="1">
      <alignment vertical="center"/>
    </xf>
    <xf numFmtId="188" fontId="2" fillId="4" borderId="40" xfId="0" applyNumberFormat="1" applyFont="1" applyFill="1" applyBorder="1" applyAlignment="1">
      <alignment vertical="center"/>
    </xf>
    <xf numFmtId="57" fontId="2" fillId="24" borderId="30" xfId="0" applyNumberFormat="1" applyFont="1" applyFill="1" applyBorder="1" applyAlignment="1">
      <alignment vertical="center"/>
    </xf>
    <xf numFmtId="179" fontId="2" fillId="4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9" fontId="2" fillId="4" borderId="1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6" fontId="2" fillId="24" borderId="30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9" fontId="2" fillId="4" borderId="12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9" fontId="2" fillId="4" borderId="17" xfId="0" applyNumberFormat="1" applyFont="1" applyFill="1" applyBorder="1" applyAlignment="1">
      <alignment vertical="center"/>
    </xf>
    <xf numFmtId="189" fontId="2" fillId="4" borderId="16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8" fontId="2" fillId="24" borderId="3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88" fontId="2" fillId="25" borderId="40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4" borderId="41" xfId="0" applyFont="1" applyFill="1" applyBorder="1" applyAlignment="1">
      <alignment vertical="center"/>
    </xf>
    <xf numFmtId="0" fontId="2" fillId="24" borderId="42" xfId="0" applyFont="1" applyFill="1" applyBorder="1" applyAlignment="1">
      <alignment vertical="center"/>
    </xf>
    <xf numFmtId="0" fontId="2" fillId="24" borderId="43" xfId="0" applyFont="1" applyFill="1" applyBorder="1" applyAlignment="1">
      <alignment vertical="center"/>
    </xf>
    <xf numFmtId="188" fontId="2" fillId="24" borderId="44" xfId="0" applyNumberFormat="1" applyFont="1" applyFill="1" applyBorder="1" applyAlignment="1">
      <alignment vertical="center"/>
    </xf>
    <xf numFmtId="189" fontId="2" fillId="4" borderId="45" xfId="0" applyNumberFormat="1" applyFont="1" applyFill="1" applyBorder="1" applyAlignment="1">
      <alignment vertical="center"/>
    </xf>
    <xf numFmtId="188" fontId="2" fillId="24" borderId="43" xfId="0" applyNumberFormat="1" applyFont="1" applyFill="1" applyBorder="1" applyAlignment="1">
      <alignment vertical="center"/>
    </xf>
    <xf numFmtId="0" fontId="2" fillId="24" borderId="46" xfId="0" applyFont="1" applyFill="1" applyBorder="1" applyAlignment="1">
      <alignment vertical="center"/>
    </xf>
    <xf numFmtId="188" fontId="2" fillId="24" borderId="47" xfId="0" applyNumberFormat="1" applyFont="1" applyFill="1" applyBorder="1" applyAlignment="1">
      <alignment vertical="center"/>
    </xf>
    <xf numFmtId="188" fontId="2" fillId="24" borderId="46" xfId="0" applyNumberFormat="1" applyFont="1" applyFill="1" applyBorder="1" applyAlignment="1">
      <alignment vertical="center"/>
    </xf>
    <xf numFmtId="190" fontId="2" fillId="25" borderId="40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189" fontId="2" fillId="4" borderId="11" xfId="0" applyNumberFormat="1" applyFont="1" applyFill="1" applyBorder="1" applyAlignment="1">
      <alignment vertical="center"/>
    </xf>
    <xf numFmtId="189" fontId="2" fillId="0" borderId="48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189" fontId="2" fillId="0" borderId="27" xfId="0" applyNumberFormat="1" applyFont="1" applyFill="1" applyBorder="1" applyAlignment="1">
      <alignment vertical="center"/>
    </xf>
    <xf numFmtId="179" fontId="2" fillId="0" borderId="50" xfId="0" applyNumberFormat="1" applyFont="1" applyFill="1" applyBorder="1" applyAlignment="1">
      <alignment vertical="center"/>
    </xf>
    <xf numFmtId="179" fontId="2" fillId="0" borderId="51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88" fontId="2" fillId="0" borderId="29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24" borderId="50" xfId="0" applyNumberFormat="1" applyFont="1" applyFill="1" applyBorder="1" applyAlignment="1">
      <alignment vertical="center"/>
    </xf>
    <xf numFmtId="188" fontId="2" fillId="24" borderId="51" xfId="0" applyNumberFormat="1" applyFont="1" applyFill="1" applyBorder="1" applyAlignment="1">
      <alignment vertical="center"/>
    </xf>
    <xf numFmtId="188" fontId="2" fillId="24" borderId="28" xfId="0" applyNumberFormat="1" applyFont="1" applyFill="1" applyBorder="1" applyAlignment="1">
      <alignment vertical="center"/>
    </xf>
    <xf numFmtId="189" fontId="2" fillId="4" borderId="37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wrapText="1"/>
    </xf>
    <xf numFmtId="0" fontId="2" fillId="24" borderId="25" xfId="0" applyFont="1" applyFill="1" applyBorder="1" applyAlignment="1">
      <alignment vertical="top"/>
    </xf>
    <xf numFmtId="0" fontId="2" fillId="24" borderId="23" xfId="0" applyFont="1" applyFill="1" applyBorder="1" applyAlignment="1">
      <alignment horizontal="left" vertical="center"/>
    </xf>
    <xf numFmtId="57" fontId="2" fillId="24" borderId="30" xfId="0" applyNumberFormat="1" applyFont="1" applyFill="1" applyBorder="1" applyAlignment="1">
      <alignment vertical="center" shrinkToFit="1"/>
    </xf>
    <xf numFmtId="189" fontId="2" fillId="4" borderId="42" xfId="0" applyNumberFormat="1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2" fillId="24" borderId="53" xfId="0" applyFont="1" applyFill="1" applyBorder="1" applyAlignment="1">
      <alignment vertical="center"/>
    </xf>
    <xf numFmtId="0" fontId="2" fillId="24" borderId="54" xfId="0" applyFont="1" applyFill="1" applyBorder="1" applyAlignment="1">
      <alignment vertical="center"/>
    </xf>
    <xf numFmtId="188" fontId="2" fillId="0" borderId="16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186" fontId="2" fillId="0" borderId="16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24" borderId="17" xfId="0" applyNumberFormat="1" applyFont="1" applyFill="1" applyBorder="1" applyAlignment="1">
      <alignment vertical="center"/>
    </xf>
    <xf numFmtId="186" fontId="2" fillId="24" borderId="55" xfId="0" applyNumberFormat="1" applyFont="1" applyFill="1" applyBorder="1" applyAlignment="1">
      <alignment vertical="center"/>
    </xf>
    <xf numFmtId="186" fontId="2" fillId="24" borderId="16" xfId="0" applyNumberFormat="1" applyFont="1" applyFill="1" applyBorder="1" applyAlignment="1">
      <alignment vertical="center"/>
    </xf>
    <xf numFmtId="0" fontId="4" fillId="24" borderId="25" xfId="0" applyFont="1" applyFill="1" applyBorder="1" applyAlignment="1">
      <alignment wrapText="1"/>
    </xf>
    <xf numFmtId="0" fontId="2" fillId="24" borderId="56" xfId="0" applyFont="1" applyFill="1" applyBorder="1" applyAlignment="1">
      <alignment vertical="distributed" textRotation="255"/>
    </xf>
    <xf numFmtId="0" fontId="2" fillId="24" borderId="14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/>
    </xf>
    <xf numFmtId="0" fontId="2" fillId="24" borderId="57" xfId="0" applyFont="1" applyFill="1" applyBorder="1" applyAlignment="1">
      <alignment wrapText="1"/>
    </xf>
    <xf numFmtId="0" fontId="2" fillId="24" borderId="58" xfId="0" applyFont="1" applyFill="1" applyBorder="1" applyAlignment="1">
      <alignment wrapText="1"/>
    </xf>
    <xf numFmtId="0" fontId="2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 textRotation="255" wrapText="1"/>
    </xf>
    <xf numFmtId="0" fontId="9" fillId="0" borderId="59" xfId="0" applyFont="1" applyBorder="1" applyAlignment="1">
      <alignment horizontal="center" vertical="center"/>
    </xf>
    <xf numFmtId="187" fontId="2" fillId="24" borderId="23" xfId="0" applyNumberFormat="1" applyFont="1" applyFill="1" applyBorder="1" applyAlignment="1">
      <alignment vertical="center"/>
    </xf>
    <xf numFmtId="187" fontId="2" fillId="24" borderId="16" xfId="0" applyNumberFormat="1" applyFont="1" applyFill="1" applyBorder="1" applyAlignment="1">
      <alignment vertical="center"/>
    </xf>
    <xf numFmtId="0" fontId="2" fillId="24" borderId="55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4" fillId="24" borderId="58" xfId="0" applyFont="1" applyFill="1" applyBorder="1" applyAlignment="1">
      <alignment wrapText="1"/>
    </xf>
    <xf numFmtId="0" fontId="2" fillId="24" borderId="60" xfId="0" applyFont="1" applyFill="1" applyBorder="1" applyAlignment="1">
      <alignment vertical="distributed" textRotation="255"/>
    </xf>
    <xf numFmtId="0" fontId="2" fillId="24" borderId="42" xfId="0" applyFont="1" applyFill="1" applyBorder="1" applyAlignment="1">
      <alignment horizontal="center" vertical="center"/>
    </xf>
    <xf numFmtId="188" fontId="2" fillId="4" borderId="10" xfId="0" applyNumberFormat="1" applyFont="1" applyFill="1" applyBorder="1" applyAlignment="1">
      <alignment vertical="center" shrinkToFit="1"/>
    </xf>
    <xf numFmtId="188" fontId="2" fillId="4" borderId="40" xfId="0" applyNumberFormat="1" applyFont="1" applyFill="1" applyBorder="1" applyAlignment="1">
      <alignment vertical="center" shrinkToFi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 wrapText="1"/>
    </xf>
    <xf numFmtId="188" fontId="2" fillId="24" borderId="55" xfId="0" applyNumberFormat="1" applyFont="1" applyFill="1" applyBorder="1" applyAlignment="1">
      <alignment vertical="center"/>
    </xf>
    <xf numFmtId="188" fontId="2" fillId="24" borderId="17" xfId="0" applyNumberFormat="1" applyFont="1" applyFill="1" applyBorder="1" applyAlignment="1">
      <alignment vertical="center"/>
    </xf>
    <xf numFmtId="186" fontId="2" fillId="24" borderId="64" xfId="0" applyNumberFormat="1" applyFont="1" applyFill="1" applyBorder="1" applyAlignment="1">
      <alignment vertical="center"/>
    </xf>
    <xf numFmtId="186" fontId="2" fillId="24" borderId="65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0" fontId="2" fillId="24" borderId="58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2" fillId="24" borderId="62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textRotation="255"/>
    </xf>
    <xf numFmtId="0" fontId="2" fillId="24" borderId="41" xfId="0" applyFont="1" applyFill="1" applyBorder="1" applyAlignment="1">
      <alignment horizontal="center" vertical="center" textRotation="255"/>
    </xf>
    <xf numFmtId="0" fontId="2" fillId="24" borderId="55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distributed" textRotation="255"/>
    </xf>
    <xf numFmtId="0" fontId="2" fillId="24" borderId="56" xfId="0" applyFont="1" applyFill="1" applyBorder="1" applyAlignment="1">
      <alignment horizontal="center" vertical="distributed" textRotation="255"/>
    </xf>
    <xf numFmtId="0" fontId="2" fillId="24" borderId="14" xfId="0" applyFont="1" applyFill="1" applyBorder="1" applyAlignment="1">
      <alignment horizontal="center" vertical="distributed" textRotation="255"/>
    </xf>
    <xf numFmtId="0" fontId="5" fillId="0" borderId="3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6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41" xfId="0" applyFont="1" applyBorder="1" applyAlignment="1">
      <alignment horizontal="center" vertical="distributed" textRotation="255"/>
    </xf>
    <xf numFmtId="0" fontId="2" fillId="24" borderId="69" xfId="0" applyFont="1" applyFill="1" applyBorder="1" applyAlignment="1">
      <alignment horizontal="center" vertical="distributed" textRotation="255" shrinkToFit="1"/>
    </xf>
    <xf numFmtId="0" fontId="2" fillId="24" borderId="23" xfId="0" applyFont="1" applyFill="1" applyBorder="1" applyAlignment="1">
      <alignment horizontal="center" vertical="distributed" textRotation="255" shrinkToFit="1"/>
    </xf>
    <xf numFmtId="0" fontId="2" fillId="24" borderId="66" xfId="0" applyFont="1" applyFill="1" applyBorder="1" applyAlignment="1">
      <alignment horizontal="center" vertical="distributed" textRotation="255" shrinkToFit="1"/>
    </xf>
    <xf numFmtId="0" fontId="0" fillId="0" borderId="60" xfId="0" applyBorder="1" applyAlignment="1">
      <alignment/>
    </xf>
    <xf numFmtId="0" fontId="0" fillId="0" borderId="42" xfId="0" applyBorder="1" applyAlignment="1">
      <alignment/>
    </xf>
    <xf numFmtId="0" fontId="2" fillId="0" borderId="66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24" borderId="60" xfId="0" applyFont="1" applyFill="1" applyBorder="1" applyAlignment="1">
      <alignment horizontal="center" vertical="distributed" textRotation="255" shrinkToFit="1"/>
    </xf>
    <xf numFmtId="0" fontId="2" fillId="24" borderId="42" xfId="0" applyFont="1" applyFill="1" applyBorder="1" applyAlignment="1">
      <alignment horizontal="center" vertical="distributed" textRotation="255" shrinkToFi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/>
    </xf>
    <xf numFmtId="0" fontId="4" fillId="24" borderId="71" xfId="0" applyFont="1" applyFill="1" applyBorder="1" applyAlignment="1">
      <alignment horizontal="center" vertical="top" textRotation="255" wrapText="1"/>
    </xf>
    <xf numFmtId="0" fontId="4" fillId="24" borderId="72" xfId="0" applyFont="1" applyFill="1" applyBorder="1" applyAlignment="1">
      <alignment horizontal="center" vertical="top" textRotation="255" wrapText="1"/>
    </xf>
    <xf numFmtId="0" fontId="4" fillId="0" borderId="72" xfId="0" applyFont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24" borderId="62" xfId="0" applyFont="1" applyFill="1" applyBorder="1" applyAlignment="1">
      <alignment horizontal="center" vertical="distributed" textRotation="255" shrinkToFit="1"/>
    </xf>
    <xf numFmtId="0" fontId="2" fillId="24" borderId="13" xfId="0" applyFont="1" applyFill="1" applyBorder="1" applyAlignment="1">
      <alignment horizontal="center" vertical="distributed" textRotation="255" shrinkToFit="1"/>
    </xf>
    <xf numFmtId="0" fontId="2" fillId="24" borderId="41" xfId="0" applyFont="1" applyFill="1" applyBorder="1" applyAlignment="1">
      <alignment horizontal="center" vertical="distributed" textRotation="255" shrinkToFit="1"/>
    </xf>
    <xf numFmtId="0" fontId="2" fillId="0" borderId="7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distributed" textRotation="255"/>
    </xf>
    <xf numFmtId="0" fontId="4" fillId="0" borderId="60" xfId="0" applyFont="1" applyBorder="1" applyAlignment="1">
      <alignment horizontal="center" vertical="distributed" textRotation="255"/>
    </xf>
    <xf numFmtId="0" fontId="4" fillId="0" borderId="42" xfId="0" applyFont="1" applyBorder="1" applyAlignment="1">
      <alignment horizontal="center" vertical="distributed" textRotation="255"/>
    </xf>
    <xf numFmtId="0" fontId="2" fillId="24" borderId="74" xfId="0" applyFont="1" applyFill="1" applyBorder="1" applyAlignment="1">
      <alignment horizontal="center" vertical="distributed" textRotation="255"/>
    </xf>
    <xf numFmtId="0" fontId="2" fillId="24" borderId="13" xfId="0" applyFont="1" applyFill="1" applyBorder="1" applyAlignment="1">
      <alignment horizontal="center" vertical="distributed" textRotation="255"/>
    </xf>
    <xf numFmtId="0" fontId="2" fillId="24" borderId="41" xfId="0" applyFont="1" applyFill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56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2" fillId="24" borderId="25" xfId="0" applyFont="1" applyFill="1" applyBorder="1" applyAlignment="1">
      <alignment horizontal="center" vertical="center" textRotation="255"/>
    </xf>
    <xf numFmtId="0" fontId="2" fillId="24" borderId="56" xfId="0" applyFont="1" applyFill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 vertical="center" textRotation="255"/>
    </xf>
    <xf numFmtId="0" fontId="2" fillId="24" borderId="25" xfId="0" applyFont="1" applyFill="1" applyBorder="1" applyAlignment="1">
      <alignment horizontal="center" vertical="distributed" textRotation="255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77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20" xfId="0" applyFont="1" applyFill="1" applyBorder="1" applyAlignment="1">
      <alignment vertical="center" textRotation="255" wrapText="1"/>
    </xf>
    <xf numFmtId="0" fontId="2" fillId="24" borderId="56" xfId="0" applyFont="1" applyFill="1" applyBorder="1" applyAlignment="1">
      <alignment horizontal="center" vertical="top" textRotation="255" wrapText="1"/>
    </xf>
    <xf numFmtId="0" fontId="2" fillId="24" borderId="14" xfId="0" applyFont="1" applyFill="1" applyBorder="1" applyAlignment="1">
      <alignment horizontal="center" vertical="top" textRotation="255" wrapText="1"/>
    </xf>
    <xf numFmtId="0" fontId="2" fillId="24" borderId="78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24" borderId="57" xfId="0" applyFont="1" applyFill="1" applyBorder="1" applyAlignment="1">
      <alignment vertical="center" textRotation="255"/>
    </xf>
    <xf numFmtId="0" fontId="2" fillId="24" borderId="78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vertical="center" textRotation="255"/>
    </xf>
    <xf numFmtId="0" fontId="2" fillId="24" borderId="74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0" borderId="41" xfId="0" applyFont="1" applyBorder="1" applyAlignment="1">
      <alignment/>
    </xf>
    <xf numFmtId="0" fontId="2" fillId="24" borderId="57" xfId="0" applyFont="1" applyFill="1" applyBorder="1" applyAlignment="1">
      <alignment vertical="center" textRotation="255" wrapText="1"/>
    </xf>
    <xf numFmtId="0" fontId="2" fillId="24" borderId="78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2" fillId="24" borderId="17" xfId="0" applyFont="1" applyFill="1" applyBorder="1" applyAlignment="1">
      <alignment horizontal="left" vertical="center"/>
    </xf>
    <xf numFmtId="0" fontId="2" fillId="24" borderId="55" xfId="0" applyFont="1" applyFill="1" applyBorder="1" applyAlignment="1">
      <alignment horizontal="left" vertical="center"/>
    </xf>
    <xf numFmtId="0" fontId="2" fillId="24" borderId="73" xfId="0" applyFont="1" applyFill="1" applyBorder="1" applyAlignment="1">
      <alignment horizontal="left" vertical="center"/>
    </xf>
    <xf numFmtId="0" fontId="2" fillId="24" borderId="81" xfId="0" applyFont="1" applyFill="1" applyBorder="1" applyAlignment="1">
      <alignment vertical="center" textRotation="255"/>
    </xf>
    <xf numFmtId="0" fontId="2" fillId="24" borderId="19" xfId="0" applyFont="1" applyFill="1" applyBorder="1" applyAlignment="1">
      <alignment vertical="center" textRotation="255"/>
    </xf>
    <xf numFmtId="0" fontId="2" fillId="24" borderId="15" xfId="0" applyFont="1" applyFill="1" applyBorder="1" applyAlignment="1">
      <alignment vertical="center" textRotation="255"/>
    </xf>
    <xf numFmtId="0" fontId="2" fillId="24" borderId="81" xfId="0" applyFont="1" applyFill="1" applyBorder="1" applyAlignment="1">
      <alignment vertical="center" textRotation="255" wrapText="1"/>
    </xf>
    <xf numFmtId="0" fontId="2" fillId="24" borderId="19" xfId="0" applyFont="1" applyFill="1" applyBorder="1" applyAlignment="1">
      <alignment vertical="center" textRotation="255" wrapText="1"/>
    </xf>
    <xf numFmtId="0" fontId="2" fillId="24" borderId="15" xfId="0" applyFont="1" applyFill="1" applyBorder="1" applyAlignment="1">
      <alignment vertical="center" textRotation="255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58" fontId="11" fillId="0" borderId="82" xfId="0" applyNumberFormat="1" applyFont="1" applyBorder="1" applyAlignment="1">
      <alignment horizontal="center" vertical="center"/>
    </xf>
    <xf numFmtId="58" fontId="11" fillId="0" borderId="83" xfId="0" applyNumberFormat="1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20.625" style="2" customWidth="1"/>
    <col min="6" max="6" width="3.625" style="2" customWidth="1"/>
    <col min="7" max="9" width="4.125" style="2" customWidth="1"/>
    <col min="10" max="10" width="27.875" style="2" customWidth="1"/>
    <col min="11" max="12" width="8.625" style="2" customWidth="1"/>
    <col min="13" max="13" width="4.125" style="2" customWidth="1"/>
    <col min="14" max="14" width="28.625" style="2" customWidth="1"/>
    <col min="15" max="15" width="15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83" t="s">
        <v>68</v>
      </c>
      <c r="P2" s="184"/>
    </row>
    <row r="3" ht="9.75" customHeight="1" thickBot="1"/>
    <row r="4" spans="1:16" s="1" customFormat="1" ht="31.5" customHeight="1">
      <c r="A4" s="187" t="s">
        <v>26</v>
      </c>
      <c r="B4" s="195" t="s">
        <v>63</v>
      </c>
      <c r="C4" s="190" t="s">
        <v>53</v>
      </c>
      <c r="D4" s="192" t="s">
        <v>17</v>
      </c>
      <c r="E4" s="160" t="s">
        <v>54</v>
      </c>
      <c r="F4" s="180" t="s">
        <v>55</v>
      </c>
      <c r="G4" s="173" t="s">
        <v>56</v>
      </c>
      <c r="H4" s="176" t="s">
        <v>62</v>
      </c>
      <c r="I4" s="192" t="s">
        <v>57</v>
      </c>
      <c r="J4" s="200" t="s">
        <v>167</v>
      </c>
      <c r="K4" s="162"/>
      <c r="L4" s="162"/>
      <c r="M4" s="159"/>
      <c r="N4" s="200" t="s">
        <v>65</v>
      </c>
      <c r="O4" s="162"/>
      <c r="P4" s="159"/>
    </row>
    <row r="5" spans="1:16" s="15" customFormat="1" ht="18" customHeight="1">
      <c r="A5" s="188"/>
      <c r="B5" s="196"/>
      <c r="C5" s="191"/>
      <c r="D5" s="193"/>
      <c r="E5" s="161"/>
      <c r="F5" s="181"/>
      <c r="G5" s="174"/>
      <c r="H5" s="177"/>
      <c r="I5" s="198"/>
      <c r="J5" s="171" t="s">
        <v>8</v>
      </c>
      <c r="K5" s="179"/>
      <c r="L5" s="172"/>
      <c r="M5" s="14" t="s">
        <v>9</v>
      </c>
      <c r="N5" s="171" t="s">
        <v>10</v>
      </c>
      <c r="O5" s="172"/>
      <c r="P5" s="14" t="s">
        <v>9</v>
      </c>
    </row>
    <row r="6" spans="1:16" s="15" customFormat="1" ht="18" customHeight="1">
      <c r="A6" s="188"/>
      <c r="B6" s="196"/>
      <c r="C6" s="191"/>
      <c r="D6" s="193"/>
      <c r="E6" s="161"/>
      <c r="F6" s="181"/>
      <c r="G6" s="174"/>
      <c r="H6" s="177"/>
      <c r="I6" s="198"/>
      <c r="J6" s="33"/>
      <c r="K6" s="34"/>
      <c r="L6" s="35"/>
      <c r="M6" s="169" t="s">
        <v>59</v>
      </c>
      <c r="N6" s="18"/>
      <c r="O6" s="32"/>
      <c r="P6" s="169" t="s">
        <v>59</v>
      </c>
    </row>
    <row r="7" spans="1:16" s="1" customFormat="1" ht="51.75" customHeight="1">
      <c r="A7" s="189"/>
      <c r="B7" s="197"/>
      <c r="C7" s="191"/>
      <c r="D7" s="194"/>
      <c r="E7" s="201"/>
      <c r="F7" s="182"/>
      <c r="G7" s="175"/>
      <c r="H7" s="178"/>
      <c r="I7" s="199"/>
      <c r="J7" s="16" t="s">
        <v>58</v>
      </c>
      <c r="K7" s="17" t="s">
        <v>2</v>
      </c>
      <c r="L7" s="17" t="s">
        <v>3</v>
      </c>
      <c r="M7" s="170"/>
      <c r="N7" s="18" t="s">
        <v>60</v>
      </c>
      <c r="O7" s="19" t="s">
        <v>25</v>
      </c>
      <c r="P7" s="170"/>
    </row>
    <row r="8" spans="1:16" ht="24" customHeight="1">
      <c r="A8" s="48">
        <v>44</v>
      </c>
      <c r="B8" s="49">
        <v>201</v>
      </c>
      <c r="C8" s="50" t="s">
        <v>68</v>
      </c>
      <c r="D8" s="51" t="s">
        <v>69</v>
      </c>
      <c r="E8" s="50" t="s">
        <v>87</v>
      </c>
      <c r="F8" s="138">
        <v>1</v>
      </c>
      <c r="G8" s="129">
        <v>1</v>
      </c>
      <c r="H8" s="78">
        <v>1</v>
      </c>
      <c r="I8" s="129">
        <v>1</v>
      </c>
      <c r="J8" s="50" t="s">
        <v>99</v>
      </c>
      <c r="K8" s="53">
        <v>38895</v>
      </c>
      <c r="L8" s="53">
        <v>38991</v>
      </c>
      <c r="M8" s="129"/>
      <c r="N8" s="130" t="s">
        <v>100</v>
      </c>
      <c r="O8" s="55" t="s">
        <v>101</v>
      </c>
      <c r="P8" s="129"/>
    </row>
    <row r="9" spans="1:16" ht="13.5" customHeight="1">
      <c r="A9" s="48">
        <v>44</v>
      </c>
      <c r="B9" s="49">
        <v>202</v>
      </c>
      <c r="C9" s="50" t="s">
        <v>68</v>
      </c>
      <c r="D9" s="51" t="s">
        <v>70</v>
      </c>
      <c r="E9" s="50" t="s">
        <v>87</v>
      </c>
      <c r="F9" s="138">
        <v>1</v>
      </c>
      <c r="G9" s="129">
        <v>1</v>
      </c>
      <c r="H9" s="78">
        <v>1</v>
      </c>
      <c r="I9" s="129">
        <v>1</v>
      </c>
      <c r="J9" s="50" t="s">
        <v>102</v>
      </c>
      <c r="K9" s="53">
        <v>38784</v>
      </c>
      <c r="L9" s="53">
        <v>38784</v>
      </c>
      <c r="M9" s="129"/>
      <c r="N9" s="54" t="s">
        <v>103</v>
      </c>
      <c r="O9" s="55" t="s">
        <v>104</v>
      </c>
      <c r="P9" s="129"/>
    </row>
    <row r="10" spans="1:16" ht="13.5" customHeight="1">
      <c r="A10" s="48">
        <v>44</v>
      </c>
      <c r="B10" s="49">
        <v>203</v>
      </c>
      <c r="C10" s="50" t="s">
        <v>68</v>
      </c>
      <c r="D10" s="52" t="s">
        <v>71</v>
      </c>
      <c r="E10" s="50" t="s">
        <v>88</v>
      </c>
      <c r="F10" s="138">
        <v>1</v>
      </c>
      <c r="G10" s="129">
        <v>2</v>
      </c>
      <c r="H10" s="78">
        <v>1</v>
      </c>
      <c r="I10" s="129">
        <v>1</v>
      </c>
      <c r="J10" s="50"/>
      <c r="K10" s="56"/>
      <c r="L10" s="56"/>
      <c r="M10" s="129">
        <v>1</v>
      </c>
      <c r="N10" s="54"/>
      <c r="O10" s="56"/>
      <c r="P10" s="129">
        <v>1</v>
      </c>
    </row>
    <row r="11" spans="1:16" ht="13.5" customHeight="1">
      <c r="A11" s="48">
        <v>44</v>
      </c>
      <c r="B11" s="49">
        <v>204</v>
      </c>
      <c r="C11" s="50" t="s">
        <v>68</v>
      </c>
      <c r="D11" s="52" t="s">
        <v>72</v>
      </c>
      <c r="E11" s="50" t="s">
        <v>89</v>
      </c>
      <c r="F11" s="138">
        <v>1</v>
      </c>
      <c r="G11" s="129">
        <v>2</v>
      </c>
      <c r="H11" s="78">
        <v>1</v>
      </c>
      <c r="I11" s="129">
        <v>1</v>
      </c>
      <c r="J11" s="50"/>
      <c r="K11" s="56"/>
      <c r="L11" s="56"/>
      <c r="M11" s="129">
        <v>1</v>
      </c>
      <c r="N11" s="50" t="s">
        <v>106</v>
      </c>
      <c r="O11" s="56" t="s">
        <v>107</v>
      </c>
      <c r="P11" s="129"/>
    </row>
    <row r="12" spans="1:16" ht="13.5" customHeight="1">
      <c r="A12" s="48">
        <v>44</v>
      </c>
      <c r="B12" s="49">
        <v>205</v>
      </c>
      <c r="C12" s="50" t="s">
        <v>68</v>
      </c>
      <c r="D12" s="52" t="s">
        <v>73</v>
      </c>
      <c r="E12" s="50" t="s">
        <v>89</v>
      </c>
      <c r="F12" s="138">
        <v>1</v>
      </c>
      <c r="G12" s="129">
        <v>2</v>
      </c>
      <c r="H12" s="78">
        <v>1</v>
      </c>
      <c r="I12" s="129">
        <v>1</v>
      </c>
      <c r="J12" s="50" t="s">
        <v>108</v>
      </c>
      <c r="K12" s="53">
        <v>39171</v>
      </c>
      <c r="L12" s="53">
        <v>39264</v>
      </c>
      <c r="M12" s="129"/>
      <c r="N12" s="50" t="s">
        <v>109</v>
      </c>
      <c r="O12" s="56" t="s">
        <v>110</v>
      </c>
      <c r="P12" s="129"/>
    </row>
    <row r="13" spans="1:16" ht="13.5" customHeight="1">
      <c r="A13" s="48">
        <v>44</v>
      </c>
      <c r="B13" s="49">
        <v>206</v>
      </c>
      <c r="C13" s="50" t="s">
        <v>68</v>
      </c>
      <c r="D13" s="52" t="s">
        <v>74</v>
      </c>
      <c r="E13" s="50" t="s">
        <v>90</v>
      </c>
      <c r="F13" s="138">
        <v>1</v>
      </c>
      <c r="G13" s="129">
        <v>2</v>
      </c>
      <c r="H13" s="78">
        <v>1</v>
      </c>
      <c r="I13" s="129">
        <v>1</v>
      </c>
      <c r="J13" s="50"/>
      <c r="K13" s="56"/>
      <c r="L13" s="56"/>
      <c r="M13" s="129">
        <v>3</v>
      </c>
      <c r="N13" s="50" t="s">
        <v>111</v>
      </c>
      <c r="O13" s="56" t="s">
        <v>115</v>
      </c>
      <c r="P13" s="129"/>
    </row>
    <row r="14" spans="1:16" ht="13.5" customHeight="1">
      <c r="A14" s="48">
        <v>44</v>
      </c>
      <c r="B14" s="49">
        <v>207</v>
      </c>
      <c r="C14" s="50" t="s">
        <v>68</v>
      </c>
      <c r="D14" s="52" t="s">
        <v>75</v>
      </c>
      <c r="E14" s="50" t="s">
        <v>91</v>
      </c>
      <c r="F14" s="138">
        <v>1</v>
      </c>
      <c r="G14" s="129">
        <v>2</v>
      </c>
      <c r="H14" s="78">
        <v>0</v>
      </c>
      <c r="I14" s="129">
        <v>0</v>
      </c>
      <c r="J14" s="50"/>
      <c r="K14" s="56"/>
      <c r="L14" s="56"/>
      <c r="M14" s="129">
        <v>2</v>
      </c>
      <c r="N14" s="50"/>
      <c r="O14" s="56"/>
      <c r="P14" s="129">
        <v>1</v>
      </c>
    </row>
    <row r="15" spans="1:16" ht="13.5" customHeight="1">
      <c r="A15" s="48">
        <v>44</v>
      </c>
      <c r="B15" s="49">
        <v>208</v>
      </c>
      <c r="C15" s="50" t="s">
        <v>68</v>
      </c>
      <c r="D15" s="52" t="s">
        <v>76</v>
      </c>
      <c r="E15" s="50" t="s">
        <v>92</v>
      </c>
      <c r="F15" s="138">
        <v>1</v>
      </c>
      <c r="G15" s="129">
        <v>2</v>
      </c>
      <c r="H15" s="78">
        <v>1</v>
      </c>
      <c r="I15" s="129">
        <v>1</v>
      </c>
      <c r="J15" s="50" t="s">
        <v>112</v>
      </c>
      <c r="K15" s="53">
        <v>39168</v>
      </c>
      <c r="L15" s="53">
        <v>39173</v>
      </c>
      <c r="M15" s="129"/>
      <c r="N15" s="50" t="s">
        <v>113</v>
      </c>
      <c r="O15" s="56" t="s">
        <v>115</v>
      </c>
      <c r="P15" s="129"/>
    </row>
    <row r="16" spans="1:16" ht="13.5" customHeight="1">
      <c r="A16" s="48">
        <v>44</v>
      </c>
      <c r="B16" s="49">
        <v>209</v>
      </c>
      <c r="C16" s="50" t="s">
        <v>68</v>
      </c>
      <c r="D16" s="52" t="s">
        <v>77</v>
      </c>
      <c r="E16" s="50" t="s">
        <v>93</v>
      </c>
      <c r="F16" s="138">
        <v>1</v>
      </c>
      <c r="G16" s="129">
        <v>2</v>
      </c>
      <c r="H16" s="78">
        <v>0</v>
      </c>
      <c r="I16" s="129">
        <v>1</v>
      </c>
      <c r="J16" s="50"/>
      <c r="K16" s="56"/>
      <c r="L16" s="56"/>
      <c r="M16" s="129">
        <v>2</v>
      </c>
      <c r="N16" s="50" t="s">
        <v>114</v>
      </c>
      <c r="O16" s="56" t="s">
        <v>110</v>
      </c>
      <c r="P16" s="129"/>
    </row>
    <row r="17" spans="1:16" ht="13.5" customHeight="1">
      <c r="A17" s="48">
        <v>44</v>
      </c>
      <c r="B17" s="49">
        <v>210</v>
      </c>
      <c r="C17" s="50" t="s">
        <v>68</v>
      </c>
      <c r="D17" s="52" t="s">
        <v>78</v>
      </c>
      <c r="E17" s="50" t="s">
        <v>94</v>
      </c>
      <c r="F17" s="138">
        <v>1</v>
      </c>
      <c r="G17" s="129">
        <v>2</v>
      </c>
      <c r="H17" s="78">
        <v>0</v>
      </c>
      <c r="I17" s="129">
        <v>0</v>
      </c>
      <c r="J17" s="50" t="s">
        <v>116</v>
      </c>
      <c r="K17" s="53">
        <v>38799</v>
      </c>
      <c r="L17" s="53">
        <v>38800</v>
      </c>
      <c r="M17" s="129"/>
      <c r="N17" s="50"/>
      <c r="O17" s="56"/>
      <c r="P17" s="129">
        <v>1</v>
      </c>
    </row>
    <row r="18" spans="1:16" ht="13.5" customHeight="1">
      <c r="A18" s="48">
        <v>44</v>
      </c>
      <c r="B18" s="49">
        <v>211</v>
      </c>
      <c r="C18" s="50" t="s">
        <v>68</v>
      </c>
      <c r="D18" s="52" t="s">
        <v>79</v>
      </c>
      <c r="E18" s="50" t="s">
        <v>95</v>
      </c>
      <c r="F18" s="138">
        <v>1</v>
      </c>
      <c r="G18" s="129">
        <v>2</v>
      </c>
      <c r="H18" s="78">
        <v>1</v>
      </c>
      <c r="I18" s="129">
        <v>1</v>
      </c>
      <c r="J18" s="50"/>
      <c r="K18" s="56"/>
      <c r="L18" s="56"/>
      <c r="M18" s="129">
        <v>0</v>
      </c>
      <c r="N18" s="50" t="s">
        <v>117</v>
      </c>
      <c r="O18" s="56" t="s">
        <v>118</v>
      </c>
      <c r="P18" s="129"/>
    </row>
    <row r="19" spans="1:16" ht="13.5" customHeight="1">
      <c r="A19" s="48">
        <v>44</v>
      </c>
      <c r="B19" s="49">
        <v>212</v>
      </c>
      <c r="C19" s="50" t="s">
        <v>68</v>
      </c>
      <c r="D19" s="52" t="s">
        <v>80</v>
      </c>
      <c r="E19" s="50" t="s">
        <v>96</v>
      </c>
      <c r="F19" s="138">
        <v>1</v>
      </c>
      <c r="G19" s="129">
        <v>2</v>
      </c>
      <c r="H19" s="78">
        <v>1</v>
      </c>
      <c r="I19" s="129">
        <v>1</v>
      </c>
      <c r="J19" s="50" t="s">
        <v>119</v>
      </c>
      <c r="K19" s="53">
        <v>38552</v>
      </c>
      <c r="L19" s="53">
        <v>38552</v>
      </c>
      <c r="M19" s="129"/>
      <c r="N19" s="50" t="s">
        <v>120</v>
      </c>
      <c r="O19" s="56" t="s">
        <v>147</v>
      </c>
      <c r="P19" s="129"/>
    </row>
    <row r="20" spans="1:16" ht="13.5" customHeight="1">
      <c r="A20" s="48">
        <v>44</v>
      </c>
      <c r="B20" s="49">
        <v>213</v>
      </c>
      <c r="C20" s="50" t="s">
        <v>68</v>
      </c>
      <c r="D20" s="52" t="s">
        <v>81</v>
      </c>
      <c r="E20" s="50" t="s">
        <v>92</v>
      </c>
      <c r="F20" s="138">
        <v>1</v>
      </c>
      <c r="G20" s="129">
        <v>2</v>
      </c>
      <c r="H20" s="78">
        <v>1</v>
      </c>
      <c r="I20" s="129">
        <v>1</v>
      </c>
      <c r="J20" s="50" t="s">
        <v>121</v>
      </c>
      <c r="K20" s="53">
        <v>38626</v>
      </c>
      <c r="L20" s="53">
        <v>38626</v>
      </c>
      <c r="M20" s="129"/>
      <c r="N20" s="50" t="s">
        <v>122</v>
      </c>
      <c r="O20" s="56" t="s">
        <v>123</v>
      </c>
      <c r="P20" s="129"/>
    </row>
    <row r="21" spans="1:16" ht="13.5" customHeight="1">
      <c r="A21" s="48">
        <v>44</v>
      </c>
      <c r="B21" s="49">
        <v>214</v>
      </c>
      <c r="C21" s="50" t="s">
        <v>68</v>
      </c>
      <c r="D21" s="52" t="s">
        <v>82</v>
      </c>
      <c r="E21" s="50" t="s">
        <v>93</v>
      </c>
      <c r="F21" s="138">
        <v>1</v>
      </c>
      <c r="G21" s="129">
        <v>2</v>
      </c>
      <c r="H21" s="78">
        <v>1</v>
      </c>
      <c r="I21" s="129">
        <v>1</v>
      </c>
      <c r="J21" s="50" t="s">
        <v>124</v>
      </c>
      <c r="K21" s="53">
        <v>38807</v>
      </c>
      <c r="L21" s="53">
        <v>38807</v>
      </c>
      <c r="M21" s="129"/>
      <c r="N21" s="50" t="s">
        <v>125</v>
      </c>
      <c r="O21" s="56" t="s">
        <v>126</v>
      </c>
      <c r="P21" s="129"/>
    </row>
    <row r="22" spans="1:16" ht="13.5" customHeight="1">
      <c r="A22" s="48">
        <v>44</v>
      </c>
      <c r="B22" s="49">
        <v>322</v>
      </c>
      <c r="C22" s="50" t="s">
        <v>68</v>
      </c>
      <c r="D22" s="52" t="s">
        <v>83</v>
      </c>
      <c r="E22" s="50" t="s">
        <v>92</v>
      </c>
      <c r="F22" s="138">
        <v>1</v>
      </c>
      <c r="G22" s="129">
        <v>2</v>
      </c>
      <c r="H22" s="78">
        <v>0</v>
      </c>
      <c r="I22" s="129">
        <v>0</v>
      </c>
      <c r="J22" s="50"/>
      <c r="K22" s="56"/>
      <c r="L22" s="56"/>
      <c r="M22" s="129">
        <v>2</v>
      </c>
      <c r="N22" s="50"/>
      <c r="O22" s="56"/>
      <c r="P22" s="167">
        <v>0</v>
      </c>
    </row>
    <row r="23" spans="1:16" ht="13.5" customHeight="1">
      <c r="A23" s="48">
        <v>44</v>
      </c>
      <c r="B23" s="49">
        <v>341</v>
      </c>
      <c r="C23" s="50" t="s">
        <v>68</v>
      </c>
      <c r="D23" s="52" t="s">
        <v>85</v>
      </c>
      <c r="E23" s="50" t="s">
        <v>92</v>
      </c>
      <c r="F23" s="138">
        <v>1</v>
      </c>
      <c r="G23" s="129">
        <v>2</v>
      </c>
      <c r="H23" s="78">
        <v>0</v>
      </c>
      <c r="I23" s="129">
        <v>0</v>
      </c>
      <c r="J23" s="50" t="s">
        <v>127</v>
      </c>
      <c r="K23" s="53">
        <v>38902</v>
      </c>
      <c r="L23" s="53">
        <v>38902</v>
      </c>
      <c r="M23" s="129"/>
      <c r="N23" s="50"/>
      <c r="O23" s="56"/>
      <c r="P23" s="129">
        <v>1</v>
      </c>
    </row>
    <row r="24" spans="1:16" ht="13.5" customHeight="1">
      <c r="A24" s="48">
        <v>44</v>
      </c>
      <c r="B24" s="49">
        <v>461</v>
      </c>
      <c r="C24" s="50" t="s">
        <v>68</v>
      </c>
      <c r="D24" s="52" t="s">
        <v>84</v>
      </c>
      <c r="E24" s="50" t="s">
        <v>97</v>
      </c>
      <c r="F24" s="138">
        <v>2</v>
      </c>
      <c r="G24" s="129">
        <v>2</v>
      </c>
      <c r="H24" s="78">
        <v>1</v>
      </c>
      <c r="I24" s="129">
        <v>1</v>
      </c>
      <c r="J24" s="50"/>
      <c r="K24" s="56"/>
      <c r="L24" s="56"/>
      <c r="M24" s="129">
        <v>0</v>
      </c>
      <c r="N24" s="50" t="s">
        <v>128</v>
      </c>
      <c r="O24" s="56" t="s">
        <v>129</v>
      </c>
      <c r="P24" s="129"/>
    </row>
    <row r="25" spans="1:16" ht="13.5" customHeight="1" thickBot="1">
      <c r="A25" s="48">
        <v>44</v>
      </c>
      <c r="B25" s="49">
        <v>462</v>
      </c>
      <c r="C25" s="50" t="s">
        <v>68</v>
      </c>
      <c r="D25" s="52" t="s">
        <v>86</v>
      </c>
      <c r="E25" s="50" t="s">
        <v>98</v>
      </c>
      <c r="F25" s="138">
        <v>1</v>
      </c>
      <c r="G25" s="129">
        <v>2</v>
      </c>
      <c r="H25" s="78">
        <v>0</v>
      </c>
      <c r="I25" s="129">
        <v>0</v>
      </c>
      <c r="J25" s="50" t="s">
        <v>130</v>
      </c>
      <c r="K25" s="53">
        <v>39528</v>
      </c>
      <c r="L25" s="53">
        <v>39539</v>
      </c>
      <c r="M25" s="129"/>
      <c r="N25" s="50" t="s">
        <v>148</v>
      </c>
      <c r="O25" s="56" t="s">
        <v>131</v>
      </c>
      <c r="P25" s="129"/>
    </row>
    <row r="26" spans="1:22" s="13" customFormat="1" ht="18.75" customHeight="1" thickBot="1">
      <c r="A26" s="37"/>
      <c r="B26" s="38"/>
      <c r="C26" s="185" t="s">
        <v>4</v>
      </c>
      <c r="D26" s="186"/>
      <c r="E26" s="39"/>
      <c r="F26" s="40"/>
      <c r="G26" s="41"/>
      <c r="H26" s="42">
        <f>SUM(H8:H25)</f>
        <v>12</v>
      </c>
      <c r="I26" s="43">
        <f>SUM(I8:I25)</f>
        <v>13</v>
      </c>
      <c r="J26" s="42">
        <f>COUNTA(J8:J25)</f>
        <v>10</v>
      </c>
      <c r="K26" s="44"/>
      <c r="L26" s="44"/>
      <c r="M26" s="45"/>
      <c r="N26" s="42">
        <f>COUNTA(N8:N25)</f>
        <v>13</v>
      </c>
      <c r="O26" s="46"/>
      <c r="P26" s="47"/>
      <c r="Q26" s="12"/>
      <c r="R26" s="12"/>
      <c r="S26" s="12"/>
      <c r="T26" s="12"/>
      <c r="U26" s="12"/>
      <c r="V26" s="12"/>
    </row>
    <row r="27" ht="18.75" customHeight="1"/>
  </sheetData>
  <sheetProtection/>
  <mergeCells count="17">
    <mergeCell ref="E4:E7"/>
    <mergeCell ref="F4:F7"/>
    <mergeCell ref="O2:P2"/>
    <mergeCell ref="C26:D26"/>
    <mergeCell ref="A4:A7"/>
    <mergeCell ref="C4:C7"/>
    <mergeCell ref="D4:D7"/>
    <mergeCell ref="B4:B7"/>
    <mergeCell ref="I4:I7"/>
    <mergeCell ref="J4:M4"/>
    <mergeCell ref="N4:P4"/>
    <mergeCell ref="M6:M7"/>
    <mergeCell ref="N5:O5"/>
    <mergeCell ref="P6:P7"/>
    <mergeCell ref="G4:G7"/>
    <mergeCell ref="H4:H7"/>
    <mergeCell ref="J5:L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00390625" style="2" customWidth="1"/>
    <col min="4" max="4" width="12.125" style="2" customWidth="1"/>
    <col min="5" max="5" width="16.625" style="2" customWidth="1"/>
    <col min="6" max="6" width="10.375" style="2" customWidth="1"/>
    <col min="7" max="7" width="8.625" style="2" customWidth="1"/>
    <col min="8" max="8" width="18.625" style="2" customWidth="1"/>
    <col min="9" max="10" width="8.125" style="2" customWidth="1"/>
    <col min="11" max="11" width="17.87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183" t="s">
        <v>168</v>
      </c>
      <c r="T2" s="215"/>
      <c r="U2" s="184"/>
    </row>
    <row r="3" ht="12.75" thickBot="1"/>
    <row r="4" spans="1:21" s="1" customFormat="1" ht="19.5" customHeight="1">
      <c r="A4" s="187" t="s">
        <v>26</v>
      </c>
      <c r="B4" s="195" t="s">
        <v>63</v>
      </c>
      <c r="C4" s="190" t="s">
        <v>53</v>
      </c>
      <c r="D4" s="192" t="s">
        <v>17</v>
      </c>
      <c r="E4" s="200" t="s">
        <v>64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9"/>
      <c r="U4" s="202" t="s">
        <v>149</v>
      </c>
    </row>
    <row r="5" spans="1:21" s="1" customFormat="1" ht="19.5" customHeight="1">
      <c r="A5" s="188"/>
      <c r="B5" s="196"/>
      <c r="C5" s="191"/>
      <c r="D5" s="193"/>
      <c r="E5" s="25"/>
      <c r="F5" s="23"/>
      <c r="G5" s="26"/>
      <c r="H5" s="26"/>
      <c r="I5" s="26"/>
      <c r="J5" s="26"/>
      <c r="K5" s="26"/>
      <c r="L5" s="171" t="s">
        <v>150</v>
      </c>
      <c r="M5" s="179"/>
      <c r="N5" s="179"/>
      <c r="O5" s="179"/>
      <c r="P5" s="179"/>
      <c r="Q5" s="179"/>
      <c r="R5" s="179"/>
      <c r="S5" s="179"/>
      <c r="T5" s="212"/>
      <c r="U5" s="203"/>
    </row>
    <row r="6" spans="1:21" s="1" customFormat="1" ht="19.5" customHeight="1">
      <c r="A6" s="188"/>
      <c r="B6" s="196"/>
      <c r="C6" s="191"/>
      <c r="D6" s="193"/>
      <c r="E6" s="206" t="s">
        <v>33</v>
      </c>
      <c r="F6" s="20"/>
      <c r="G6" s="213" t="s">
        <v>32</v>
      </c>
      <c r="H6" s="213"/>
      <c r="I6" s="213"/>
      <c r="J6" s="208"/>
      <c r="K6" s="208"/>
      <c r="L6" s="214" t="s">
        <v>38</v>
      </c>
      <c r="M6" s="209"/>
      <c r="N6" s="210"/>
      <c r="O6" s="208" t="s">
        <v>39</v>
      </c>
      <c r="P6" s="209"/>
      <c r="Q6" s="210"/>
      <c r="R6" s="208" t="s">
        <v>40</v>
      </c>
      <c r="S6" s="209"/>
      <c r="T6" s="211"/>
      <c r="U6" s="204"/>
    </row>
    <row r="7" spans="1:21" ht="60" customHeight="1">
      <c r="A7" s="189"/>
      <c r="B7" s="197"/>
      <c r="C7" s="191"/>
      <c r="D7" s="194"/>
      <c r="E7" s="207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61</v>
      </c>
      <c r="K7" s="24" t="s">
        <v>151</v>
      </c>
      <c r="L7" s="131" t="s">
        <v>67</v>
      </c>
      <c r="M7" s="132" t="s">
        <v>152</v>
      </c>
      <c r="N7" s="133" t="s">
        <v>34</v>
      </c>
      <c r="O7" s="134" t="s">
        <v>67</v>
      </c>
      <c r="P7" s="132" t="s">
        <v>152</v>
      </c>
      <c r="Q7" s="135" t="s">
        <v>34</v>
      </c>
      <c r="R7" s="133" t="s">
        <v>67</v>
      </c>
      <c r="S7" s="132" t="s">
        <v>152</v>
      </c>
      <c r="T7" s="133" t="s">
        <v>34</v>
      </c>
      <c r="U7" s="205"/>
    </row>
    <row r="8" spans="1:21" ht="13.5" customHeight="1">
      <c r="A8" s="48">
        <v>44</v>
      </c>
      <c r="B8" s="49">
        <v>201</v>
      </c>
      <c r="C8" s="50" t="s">
        <v>68</v>
      </c>
      <c r="D8" s="51" t="s">
        <v>69</v>
      </c>
      <c r="E8" s="54"/>
      <c r="F8" s="56"/>
      <c r="G8" s="56"/>
      <c r="H8" s="56"/>
      <c r="I8" s="56"/>
      <c r="J8" s="52"/>
      <c r="K8" s="52"/>
      <c r="L8" s="50"/>
      <c r="M8" s="56"/>
      <c r="N8" s="56"/>
      <c r="O8" s="56"/>
      <c r="P8" s="56"/>
      <c r="Q8" s="56"/>
      <c r="R8" s="56"/>
      <c r="S8" s="56"/>
      <c r="T8" s="51"/>
      <c r="U8" s="165">
        <v>1</v>
      </c>
    </row>
    <row r="9" spans="1:21" ht="13.5" customHeight="1">
      <c r="A9" s="48">
        <v>44</v>
      </c>
      <c r="B9" s="49">
        <v>202</v>
      </c>
      <c r="C9" s="50" t="s">
        <v>68</v>
      </c>
      <c r="D9" s="51" t="s">
        <v>70</v>
      </c>
      <c r="E9" s="54"/>
      <c r="F9" s="56"/>
      <c r="G9" s="56"/>
      <c r="H9" s="56"/>
      <c r="I9" s="56"/>
      <c r="J9" s="52"/>
      <c r="K9" s="52"/>
      <c r="L9" s="50"/>
      <c r="M9" s="56"/>
      <c r="N9" s="56"/>
      <c r="O9" s="56"/>
      <c r="P9" s="56"/>
      <c r="Q9" s="56"/>
      <c r="R9" s="56"/>
      <c r="S9" s="56"/>
      <c r="T9" s="51"/>
      <c r="U9" s="165">
        <v>1</v>
      </c>
    </row>
    <row r="10" spans="1:21" ht="13.5" customHeight="1">
      <c r="A10" s="48">
        <v>44</v>
      </c>
      <c r="B10" s="49">
        <v>203</v>
      </c>
      <c r="C10" s="50" t="s">
        <v>68</v>
      </c>
      <c r="D10" s="52" t="s">
        <v>71</v>
      </c>
      <c r="E10" s="54"/>
      <c r="F10" s="56"/>
      <c r="G10" s="56"/>
      <c r="H10" s="56"/>
      <c r="I10" s="56"/>
      <c r="J10" s="52"/>
      <c r="K10" s="52"/>
      <c r="L10" s="50"/>
      <c r="M10" s="56"/>
      <c r="N10" s="56"/>
      <c r="O10" s="56"/>
      <c r="P10" s="56"/>
      <c r="Q10" s="56"/>
      <c r="R10" s="56"/>
      <c r="S10" s="56"/>
      <c r="T10" s="51"/>
      <c r="U10" s="166">
        <v>0</v>
      </c>
    </row>
    <row r="11" spans="1:21" ht="13.5" customHeight="1">
      <c r="A11" s="48">
        <v>44</v>
      </c>
      <c r="B11" s="49">
        <v>204</v>
      </c>
      <c r="C11" s="50" t="s">
        <v>68</v>
      </c>
      <c r="D11" s="52" t="s">
        <v>72</v>
      </c>
      <c r="E11" s="54"/>
      <c r="F11" s="56"/>
      <c r="G11" s="56"/>
      <c r="H11" s="56"/>
      <c r="I11" s="56"/>
      <c r="J11" s="52"/>
      <c r="K11" s="52"/>
      <c r="L11" s="50"/>
      <c r="M11" s="56"/>
      <c r="N11" s="56"/>
      <c r="O11" s="56"/>
      <c r="P11" s="56"/>
      <c r="Q11" s="56"/>
      <c r="R11" s="56"/>
      <c r="S11" s="56"/>
      <c r="T11" s="51"/>
      <c r="U11" s="166">
        <v>0</v>
      </c>
    </row>
    <row r="12" spans="1:21" ht="13.5" customHeight="1">
      <c r="A12" s="48">
        <v>44</v>
      </c>
      <c r="B12" s="49">
        <v>205</v>
      </c>
      <c r="C12" s="50" t="s">
        <v>68</v>
      </c>
      <c r="D12" s="52" t="s">
        <v>73</v>
      </c>
      <c r="E12" s="54"/>
      <c r="F12" s="56"/>
      <c r="G12" s="56"/>
      <c r="H12" s="56"/>
      <c r="I12" s="56"/>
      <c r="J12" s="52"/>
      <c r="K12" s="52"/>
      <c r="L12" s="50"/>
      <c r="M12" s="56"/>
      <c r="N12" s="56"/>
      <c r="O12" s="56"/>
      <c r="P12" s="56"/>
      <c r="Q12" s="56"/>
      <c r="R12" s="56"/>
      <c r="S12" s="56"/>
      <c r="T12" s="51"/>
      <c r="U12" s="166">
        <v>1</v>
      </c>
    </row>
    <row r="13" spans="1:21" ht="13.5" customHeight="1">
      <c r="A13" s="48">
        <v>44</v>
      </c>
      <c r="B13" s="49">
        <v>206</v>
      </c>
      <c r="C13" s="50" t="s">
        <v>68</v>
      </c>
      <c r="D13" s="52" t="s">
        <v>74</v>
      </c>
      <c r="E13" s="54"/>
      <c r="F13" s="56"/>
      <c r="G13" s="56"/>
      <c r="H13" s="56"/>
      <c r="I13" s="56"/>
      <c r="J13" s="52"/>
      <c r="K13" s="52"/>
      <c r="L13" s="50"/>
      <c r="M13" s="56"/>
      <c r="N13" s="56"/>
      <c r="O13" s="56"/>
      <c r="P13" s="56"/>
      <c r="Q13" s="56"/>
      <c r="R13" s="56"/>
      <c r="S13" s="56"/>
      <c r="T13" s="51"/>
      <c r="U13" s="166">
        <v>1</v>
      </c>
    </row>
    <row r="14" spans="1:21" ht="13.5" customHeight="1">
      <c r="A14" s="48">
        <v>44</v>
      </c>
      <c r="B14" s="49">
        <v>207</v>
      </c>
      <c r="C14" s="50" t="s">
        <v>68</v>
      </c>
      <c r="D14" s="52" t="s">
        <v>75</v>
      </c>
      <c r="E14" s="54"/>
      <c r="F14" s="56"/>
      <c r="G14" s="56"/>
      <c r="H14" s="56"/>
      <c r="I14" s="56"/>
      <c r="J14" s="52"/>
      <c r="K14" s="52"/>
      <c r="L14" s="50"/>
      <c r="M14" s="56"/>
      <c r="N14" s="56"/>
      <c r="O14" s="56"/>
      <c r="P14" s="56"/>
      <c r="Q14" s="56"/>
      <c r="R14" s="56"/>
      <c r="S14" s="56"/>
      <c r="T14" s="51"/>
      <c r="U14" s="166">
        <v>0</v>
      </c>
    </row>
    <row r="15" spans="1:21" ht="13.5" customHeight="1">
      <c r="A15" s="48">
        <v>44</v>
      </c>
      <c r="B15" s="49">
        <v>208</v>
      </c>
      <c r="C15" s="50" t="s">
        <v>68</v>
      </c>
      <c r="D15" s="52" t="s">
        <v>76</v>
      </c>
      <c r="E15" s="54"/>
      <c r="F15" s="56"/>
      <c r="G15" s="56"/>
      <c r="H15" s="56"/>
      <c r="I15" s="56"/>
      <c r="J15" s="52"/>
      <c r="K15" s="52"/>
      <c r="L15" s="50"/>
      <c r="M15" s="56"/>
      <c r="N15" s="56"/>
      <c r="O15" s="56"/>
      <c r="P15" s="56"/>
      <c r="Q15" s="56"/>
      <c r="R15" s="56"/>
      <c r="S15" s="56"/>
      <c r="T15" s="51"/>
      <c r="U15" s="166">
        <v>1</v>
      </c>
    </row>
    <row r="16" spans="1:21" ht="13.5" customHeight="1">
      <c r="A16" s="48">
        <v>44</v>
      </c>
      <c r="B16" s="49">
        <v>209</v>
      </c>
      <c r="C16" s="50" t="s">
        <v>68</v>
      </c>
      <c r="D16" s="52" t="s">
        <v>77</v>
      </c>
      <c r="E16" s="54"/>
      <c r="F16" s="56"/>
      <c r="G16" s="56"/>
      <c r="H16" s="56"/>
      <c r="I16" s="56"/>
      <c r="J16" s="52"/>
      <c r="K16" s="52"/>
      <c r="L16" s="50"/>
      <c r="M16" s="56"/>
      <c r="N16" s="56"/>
      <c r="O16" s="56"/>
      <c r="P16" s="56"/>
      <c r="Q16" s="56"/>
      <c r="R16" s="56"/>
      <c r="S16" s="56"/>
      <c r="T16" s="51"/>
      <c r="U16" s="166">
        <v>1</v>
      </c>
    </row>
    <row r="17" spans="1:21" ht="13.5" customHeight="1">
      <c r="A17" s="48">
        <v>44</v>
      </c>
      <c r="B17" s="49">
        <v>210</v>
      </c>
      <c r="C17" s="50" t="s">
        <v>68</v>
      </c>
      <c r="D17" s="52" t="s">
        <v>78</v>
      </c>
      <c r="E17" s="54"/>
      <c r="F17" s="56"/>
      <c r="G17" s="56"/>
      <c r="H17" s="56"/>
      <c r="I17" s="56"/>
      <c r="J17" s="52"/>
      <c r="K17" s="52"/>
      <c r="L17" s="50"/>
      <c r="M17" s="56"/>
      <c r="N17" s="56"/>
      <c r="O17" s="56"/>
      <c r="P17" s="56"/>
      <c r="Q17" s="56"/>
      <c r="R17" s="56"/>
      <c r="S17" s="56"/>
      <c r="T17" s="51"/>
      <c r="U17" s="166">
        <v>0</v>
      </c>
    </row>
    <row r="18" spans="1:21" ht="13.5" customHeight="1">
      <c r="A18" s="48">
        <v>44</v>
      </c>
      <c r="B18" s="49">
        <v>211</v>
      </c>
      <c r="C18" s="50" t="s">
        <v>68</v>
      </c>
      <c r="D18" s="52" t="s">
        <v>79</v>
      </c>
      <c r="E18" s="54"/>
      <c r="F18" s="56"/>
      <c r="G18" s="56"/>
      <c r="H18" s="56"/>
      <c r="I18" s="56"/>
      <c r="J18" s="52"/>
      <c r="K18" s="52"/>
      <c r="L18" s="50"/>
      <c r="M18" s="56"/>
      <c r="N18" s="56"/>
      <c r="O18" s="56"/>
      <c r="P18" s="56"/>
      <c r="Q18" s="56"/>
      <c r="R18" s="56"/>
      <c r="S18" s="56"/>
      <c r="T18" s="51"/>
      <c r="U18" s="166">
        <v>0</v>
      </c>
    </row>
    <row r="19" spans="1:21" ht="13.5" customHeight="1">
      <c r="A19" s="48">
        <v>44</v>
      </c>
      <c r="B19" s="49">
        <v>212</v>
      </c>
      <c r="C19" s="50" t="s">
        <v>68</v>
      </c>
      <c r="D19" s="52" t="s">
        <v>80</v>
      </c>
      <c r="E19" s="54"/>
      <c r="F19" s="56"/>
      <c r="G19" s="56"/>
      <c r="H19" s="56"/>
      <c r="I19" s="56"/>
      <c r="J19" s="52"/>
      <c r="K19" s="52"/>
      <c r="L19" s="50"/>
      <c r="M19" s="56"/>
      <c r="N19" s="56"/>
      <c r="O19" s="56"/>
      <c r="P19" s="56"/>
      <c r="Q19" s="56"/>
      <c r="R19" s="56"/>
      <c r="S19" s="56"/>
      <c r="T19" s="51"/>
      <c r="U19" s="166">
        <v>1</v>
      </c>
    </row>
    <row r="20" spans="1:21" ht="13.5" customHeight="1">
      <c r="A20" s="48">
        <v>44</v>
      </c>
      <c r="B20" s="49">
        <v>213</v>
      </c>
      <c r="C20" s="50" t="s">
        <v>68</v>
      </c>
      <c r="D20" s="52" t="s">
        <v>81</v>
      </c>
      <c r="E20" s="54"/>
      <c r="F20" s="56"/>
      <c r="G20" s="56"/>
      <c r="H20" s="56"/>
      <c r="I20" s="56"/>
      <c r="J20" s="52"/>
      <c r="K20" s="52"/>
      <c r="L20" s="50"/>
      <c r="M20" s="56"/>
      <c r="N20" s="56"/>
      <c r="O20" s="56"/>
      <c r="P20" s="56"/>
      <c r="Q20" s="56"/>
      <c r="R20" s="56"/>
      <c r="S20" s="56"/>
      <c r="T20" s="51"/>
      <c r="U20" s="166">
        <v>0</v>
      </c>
    </row>
    <row r="21" spans="1:21" ht="13.5" customHeight="1">
      <c r="A21" s="48">
        <v>44</v>
      </c>
      <c r="B21" s="49">
        <v>214</v>
      </c>
      <c r="C21" s="50" t="s">
        <v>68</v>
      </c>
      <c r="D21" s="52" t="s">
        <v>82</v>
      </c>
      <c r="E21" s="54"/>
      <c r="F21" s="56"/>
      <c r="G21" s="56"/>
      <c r="H21" s="56"/>
      <c r="I21" s="56"/>
      <c r="J21" s="52"/>
      <c r="K21" s="52"/>
      <c r="L21" s="50"/>
      <c r="M21" s="56"/>
      <c r="N21" s="56"/>
      <c r="O21" s="56"/>
      <c r="P21" s="56"/>
      <c r="Q21" s="56"/>
      <c r="R21" s="56"/>
      <c r="S21" s="56"/>
      <c r="T21" s="51"/>
      <c r="U21" s="166">
        <v>0</v>
      </c>
    </row>
    <row r="22" spans="1:21" ht="13.5" customHeight="1">
      <c r="A22" s="48">
        <v>44</v>
      </c>
      <c r="B22" s="49">
        <v>322</v>
      </c>
      <c r="C22" s="50" t="s">
        <v>68</v>
      </c>
      <c r="D22" s="52" t="s">
        <v>83</v>
      </c>
      <c r="E22" s="54"/>
      <c r="F22" s="56"/>
      <c r="G22" s="56"/>
      <c r="H22" s="56"/>
      <c r="I22" s="56"/>
      <c r="J22" s="52"/>
      <c r="K22" s="52"/>
      <c r="L22" s="50"/>
      <c r="M22" s="56"/>
      <c r="N22" s="56"/>
      <c r="O22" s="56"/>
      <c r="P22" s="56"/>
      <c r="Q22" s="56"/>
      <c r="R22" s="56"/>
      <c r="S22" s="56"/>
      <c r="T22" s="51"/>
      <c r="U22" s="166">
        <v>0</v>
      </c>
    </row>
    <row r="23" spans="1:21" ht="13.5" customHeight="1">
      <c r="A23" s="48">
        <v>44</v>
      </c>
      <c r="B23" s="49">
        <v>341</v>
      </c>
      <c r="C23" s="50" t="s">
        <v>68</v>
      </c>
      <c r="D23" s="52" t="s">
        <v>85</v>
      </c>
      <c r="E23" s="54"/>
      <c r="F23" s="56"/>
      <c r="G23" s="56"/>
      <c r="H23" s="56"/>
      <c r="I23" s="56"/>
      <c r="J23" s="52"/>
      <c r="K23" s="52"/>
      <c r="L23" s="50"/>
      <c r="M23" s="56"/>
      <c r="N23" s="56"/>
      <c r="O23" s="56"/>
      <c r="P23" s="56"/>
      <c r="Q23" s="56"/>
      <c r="R23" s="56"/>
      <c r="S23" s="56"/>
      <c r="T23" s="51"/>
      <c r="U23" s="166">
        <v>0</v>
      </c>
    </row>
    <row r="24" spans="1:21" ht="13.5" customHeight="1">
      <c r="A24" s="48">
        <v>44</v>
      </c>
      <c r="B24" s="49">
        <v>461</v>
      </c>
      <c r="C24" s="50" t="s">
        <v>68</v>
      </c>
      <c r="D24" s="52" t="s">
        <v>84</v>
      </c>
      <c r="E24" s="54"/>
      <c r="F24" s="56"/>
      <c r="G24" s="56"/>
      <c r="H24" s="56"/>
      <c r="I24" s="56"/>
      <c r="J24" s="52"/>
      <c r="K24" s="52"/>
      <c r="L24" s="50"/>
      <c r="M24" s="56"/>
      <c r="N24" s="56"/>
      <c r="O24" s="56"/>
      <c r="P24" s="56"/>
      <c r="Q24" s="56"/>
      <c r="R24" s="56"/>
      <c r="S24" s="56"/>
      <c r="T24" s="51"/>
      <c r="U24" s="166">
        <v>0</v>
      </c>
    </row>
    <row r="25" spans="1:21" ht="13.5" customHeight="1" thickBot="1">
      <c r="A25" s="48">
        <v>44</v>
      </c>
      <c r="B25" s="49">
        <v>462</v>
      </c>
      <c r="C25" s="50" t="s">
        <v>68</v>
      </c>
      <c r="D25" s="52" t="s">
        <v>86</v>
      </c>
      <c r="E25" s="54"/>
      <c r="F25" s="125"/>
      <c r="G25" s="125"/>
      <c r="H25" s="125"/>
      <c r="I25" s="125"/>
      <c r="J25" s="126"/>
      <c r="K25" s="127"/>
      <c r="L25" s="50"/>
      <c r="M25" s="56"/>
      <c r="N25" s="56"/>
      <c r="O25" s="56"/>
      <c r="P25" s="56"/>
      <c r="Q25" s="56"/>
      <c r="R25" s="56"/>
      <c r="S25" s="56"/>
      <c r="T25" s="51"/>
      <c r="U25" s="166">
        <v>0</v>
      </c>
    </row>
    <row r="26" spans="1:21" ht="15" customHeight="1" thickBot="1">
      <c r="A26" s="37"/>
      <c r="B26" s="38"/>
      <c r="C26" s="185" t="s">
        <v>4</v>
      </c>
      <c r="D26" s="185"/>
      <c r="E26" s="61">
        <f>COUNTA(E8:E25)</f>
        <v>0</v>
      </c>
      <c r="F26" s="59"/>
      <c r="G26" s="59"/>
      <c r="H26" s="59"/>
      <c r="I26" s="59"/>
      <c r="J26" s="60"/>
      <c r="K26" s="60"/>
      <c r="L26" s="63">
        <f aca="true" t="shared" si="0" ref="L26:T26">COUNTA(L8:L25)</f>
        <v>0</v>
      </c>
      <c r="M26" s="64">
        <f t="shared" si="0"/>
        <v>0</v>
      </c>
      <c r="N26" s="64">
        <f t="shared" si="0"/>
        <v>0</v>
      </c>
      <c r="O26" s="64">
        <f t="shared" si="0"/>
        <v>0</v>
      </c>
      <c r="P26" s="64">
        <f t="shared" si="0"/>
        <v>0</v>
      </c>
      <c r="Q26" s="64">
        <f t="shared" si="0"/>
        <v>0</v>
      </c>
      <c r="R26" s="64">
        <f t="shared" si="0"/>
        <v>0</v>
      </c>
      <c r="S26" s="64">
        <f t="shared" si="0"/>
        <v>0</v>
      </c>
      <c r="T26" s="65">
        <f t="shared" si="0"/>
        <v>0</v>
      </c>
      <c r="U26" s="62">
        <f>SUM(U8:U25)</f>
        <v>7</v>
      </c>
    </row>
  </sheetData>
  <sheetProtection/>
  <mergeCells count="14">
    <mergeCell ref="S2:U2"/>
    <mergeCell ref="A4:A7"/>
    <mergeCell ref="B4:B7"/>
    <mergeCell ref="C4:C7"/>
    <mergeCell ref="D4:D7"/>
    <mergeCell ref="C26:D26"/>
    <mergeCell ref="U4:U7"/>
    <mergeCell ref="E6:E7"/>
    <mergeCell ref="O6:Q6"/>
    <mergeCell ref="R6:T6"/>
    <mergeCell ref="L5:T5"/>
    <mergeCell ref="E4:T4"/>
    <mergeCell ref="G6:K6"/>
    <mergeCell ref="L6:N6"/>
  </mergeCells>
  <printOptions/>
  <pageMargins left="0.5905511811023623" right="0.5905511811023623" top="0.5905511811023623" bottom="0.7086614173228347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125" style="2" customWidth="1"/>
    <col min="4" max="4" width="12.625" style="2" customWidth="1"/>
    <col min="5" max="5" width="10.625" style="2" customWidth="1"/>
    <col min="6" max="6" width="40.625" style="2" customWidth="1"/>
    <col min="7" max="8" width="5.625" style="2" customWidth="1"/>
    <col min="9" max="16" width="6.125" style="2" customWidth="1"/>
    <col min="17" max="17" width="6.625" style="2" customWidth="1"/>
    <col min="18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183" t="s">
        <v>169</v>
      </c>
      <c r="R2" s="215"/>
      <c r="S2" s="184"/>
    </row>
    <row r="3" ht="12.75" thickBot="1"/>
    <row r="4" spans="1:19" s="1" customFormat="1" ht="19.5" customHeight="1">
      <c r="A4" s="187" t="s">
        <v>26</v>
      </c>
      <c r="B4" s="195" t="s">
        <v>63</v>
      </c>
      <c r="C4" s="221" t="s">
        <v>53</v>
      </c>
      <c r="D4" s="192" t="s">
        <v>17</v>
      </c>
      <c r="E4" s="216" t="s">
        <v>36</v>
      </c>
      <c r="F4" s="217"/>
      <c r="G4" s="217"/>
      <c r="H4" s="218"/>
      <c r="I4" s="224" t="s">
        <v>41</v>
      </c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s="31" customFormat="1" ht="19.5" customHeight="1">
      <c r="A5" s="188"/>
      <c r="B5" s="196"/>
      <c r="C5" s="222"/>
      <c r="D5" s="198"/>
      <c r="E5" s="230" t="s">
        <v>52</v>
      </c>
      <c r="F5" s="233" t="s">
        <v>5</v>
      </c>
      <c r="G5" s="236" t="s">
        <v>6</v>
      </c>
      <c r="H5" s="227" t="s">
        <v>7</v>
      </c>
      <c r="I5" s="230" t="s">
        <v>20</v>
      </c>
      <c r="J5" s="239" t="s">
        <v>22</v>
      </c>
      <c r="K5" s="36" t="s">
        <v>153</v>
      </c>
      <c r="L5" s="141"/>
      <c r="M5" s="242" t="s">
        <v>24</v>
      </c>
      <c r="N5" s="242" t="s">
        <v>51</v>
      </c>
      <c r="O5" s="36" t="s">
        <v>154</v>
      </c>
      <c r="P5" s="141"/>
      <c r="Q5" s="239" t="s">
        <v>23</v>
      </c>
      <c r="R5" s="36" t="s">
        <v>153</v>
      </c>
      <c r="S5" s="154"/>
    </row>
    <row r="6" spans="1:19" s="1" customFormat="1" ht="60" customHeight="1">
      <c r="A6" s="188"/>
      <c r="B6" s="196"/>
      <c r="C6" s="222"/>
      <c r="D6" s="198"/>
      <c r="E6" s="231"/>
      <c r="F6" s="234"/>
      <c r="G6" s="237"/>
      <c r="H6" s="228"/>
      <c r="I6" s="231"/>
      <c r="J6" s="240"/>
      <c r="K6" s="219" t="s">
        <v>155</v>
      </c>
      <c r="L6" s="142" t="s">
        <v>156</v>
      </c>
      <c r="M6" s="181"/>
      <c r="N6" s="181"/>
      <c r="O6" s="219" t="s">
        <v>157</v>
      </c>
      <c r="P6" s="142" t="s">
        <v>156</v>
      </c>
      <c r="Q6" s="240"/>
      <c r="R6" s="219" t="s">
        <v>158</v>
      </c>
      <c r="S6" s="155" t="s">
        <v>156</v>
      </c>
    </row>
    <row r="7" spans="1:19" ht="19.5" customHeight="1">
      <c r="A7" s="189"/>
      <c r="B7" s="197"/>
      <c r="C7" s="223"/>
      <c r="D7" s="199"/>
      <c r="E7" s="232"/>
      <c r="F7" s="235"/>
      <c r="G7" s="238"/>
      <c r="H7" s="229"/>
      <c r="I7" s="232"/>
      <c r="J7" s="241"/>
      <c r="K7" s="220"/>
      <c r="L7" s="143" t="s">
        <v>159</v>
      </c>
      <c r="M7" s="182"/>
      <c r="N7" s="182"/>
      <c r="O7" s="220"/>
      <c r="P7" s="143" t="s">
        <v>159</v>
      </c>
      <c r="Q7" s="241"/>
      <c r="R7" s="220"/>
      <c r="S7" s="156" t="s">
        <v>159</v>
      </c>
    </row>
    <row r="8" spans="1:19" ht="13.5" customHeight="1">
      <c r="A8" s="48">
        <v>44</v>
      </c>
      <c r="B8" s="49">
        <v>201</v>
      </c>
      <c r="C8" s="50" t="s">
        <v>68</v>
      </c>
      <c r="D8" s="51" t="s">
        <v>69</v>
      </c>
      <c r="E8" s="73"/>
      <c r="F8" s="56"/>
      <c r="G8" s="136"/>
      <c r="H8" s="137"/>
      <c r="I8" s="78">
        <v>1</v>
      </c>
      <c r="J8" s="138">
        <v>2</v>
      </c>
      <c r="K8" s="138"/>
      <c r="L8" s="74">
        <f aca="true" t="shared" si="0" ref="L8:L25">IF(J8=""," ",ROUND(K8/J8*100,1))</f>
        <v>0</v>
      </c>
      <c r="M8" s="139"/>
      <c r="N8" s="140"/>
      <c r="O8" s="138"/>
      <c r="P8" s="74" t="str">
        <f>IF(N8=""," ",ROUND(O8/N8*100,1))</f>
        <v> </v>
      </c>
      <c r="Q8" s="163">
        <v>674</v>
      </c>
      <c r="R8" s="164">
        <v>24</v>
      </c>
      <c r="S8" s="76">
        <f>IF(Q8=""," ",ROUND(R8/Q8*100,1))</f>
        <v>3.6</v>
      </c>
    </row>
    <row r="9" spans="1:19" ht="13.5" customHeight="1">
      <c r="A9" s="48">
        <v>44</v>
      </c>
      <c r="B9" s="49">
        <v>202</v>
      </c>
      <c r="C9" s="50" t="s">
        <v>68</v>
      </c>
      <c r="D9" s="51" t="s">
        <v>70</v>
      </c>
      <c r="E9" s="123">
        <v>38245</v>
      </c>
      <c r="F9" s="56" t="s">
        <v>105</v>
      </c>
      <c r="G9" s="136">
        <v>2</v>
      </c>
      <c r="H9" s="137">
        <v>0</v>
      </c>
      <c r="I9" s="78">
        <v>1</v>
      </c>
      <c r="J9" s="138">
        <v>1</v>
      </c>
      <c r="K9" s="138"/>
      <c r="L9" s="74">
        <f t="shared" si="0"/>
        <v>0</v>
      </c>
      <c r="M9" s="139"/>
      <c r="N9" s="140"/>
      <c r="O9" s="138"/>
      <c r="P9" s="74" t="str">
        <f>IF(N9=""," ",ROUND(O9/N9*100,1))</f>
        <v> </v>
      </c>
      <c r="Q9" s="163">
        <v>145</v>
      </c>
      <c r="R9" s="164">
        <v>4</v>
      </c>
      <c r="S9" s="76">
        <f aca="true" t="shared" si="1" ref="S9:S25">IF(Q9=""," ",ROUND(R9/Q9*100,1))</f>
        <v>2.8</v>
      </c>
    </row>
    <row r="10" spans="1:19" ht="13.5" customHeight="1">
      <c r="A10" s="48">
        <v>44</v>
      </c>
      <c r="B10" s="49">
        <v>203</v>
      </c>
      <c r="C10" s="50" t="s">
        <v>68</v>
      </c>
      <c r="D10" s="52" t="s">
        <v>71</v>
      </c>
      <c r="E10" s="50"/>
      <c r="F10" s="75"/>
      <c r="G10" s="136"/>
      <c r="H10" s="137"/>
      <c r="I10" s="78">
        <v>1</v>
      </c>
      <c r="J10" s="138">
        <v>1</v>
      </c>
      <c r="K10" s="138"/>
      <c r="L10" s="74">
        <f t="shared" si="0"/>
        <v>0</v>
      </c>
      <c r="M10" s="139"/>
      <c r="N10" s="140"/>
      <c r="O10" s="138"/>
      <c r="P10" s="74" t="str">
        <f aca="true" t="shared" si="2" ref="P10:P25">IF(N10=""," ",ROUND(O10/N10*100,1))</f>
        <v> </v>
      </c>
      <c r="Q10" s="163">
        <v>388</v>
      </c>
      <c r="R10" s="164">
        <v>12</v>
      </c>
      <c r="S10" s="76">
        <f t="shared" si="1"/>
        <v>3.1</v>
      </c>
    </row>
    <row r="11" spans="1:19" ht="13.5" customHeight="1">
      <c r="A11" s="48">
        <v>44</v>
      </c>
      <c r="B11" s="49">
        <v>204</v>
      </c>
      <c r="C11" s="50" t="s">
        <v>68</v>
      </c>
      <c r="D11" s="52" t="s">
        <v>72</v>
      </c>
      <c r="E11" s="50"/>
      <c r="F11" s="75"/>
      <c r="G11" s="136"/>
      <c r="H11" s="137"/>
      <c r="I11" s="78">
        <v>1</v>
      </c>
      <c r="J11" s="138">
        <v>1</v>
      </c>
      <c r="K11" s="138"/>
      <c r="L11" s="74">
        <f t="shared" si="0"/>
        <v>0</v>
      </c>
      <c r="M11" s="139"/>
      <c r="N11" s="140"/>
      <c r="O11" s="138"/>
      <c r="P11" s="74" t="str">
        <f t="shared" si="2"/>
        <v> </v>
      </c>
      <c r="Q11" s="163">
        <v>163</v>
      </c>
      <c r="R11" s="164">
        <v>1</v>
      </c>
      <c r="S11" s="76">
        <f t="shared" si="1"/>
        <v>0.6</v>
      </c>
    </row>
    <row r="12" spans="1:19" ht="13.5" customHeight="1">
      <c r="A12" s="48">
        <v>44</v>
      </c>
      <c r="B12" s="49">
        <v>205</v>
      </c>
      <c r="C12" s="50" t="s">
        <v>68</v>
      </c>
      <c r="D12" s="52" t="s">
        <v>73</v>
      </c>
      <c r="E12" s="50"/>
      <c r="F12" s="75"/>
      <c r="G12" s="136"/>
      <c r="H12" s="137"/>
      <c r="I12" s="78">
        <v>1</v>
      </c>
      <c r="J12" s="138">
        <v>2</v>
      </c>
      <c r="K12" s="138"/>
      <c r="L12" s="74">
        <f t="shared" si="0"/>
        <v>0</v>
      </c>
      <c r="M12" s="139"/>
      <c r="N12" s="140"/>
      <c r="O12" s="138"/>
      <c r="P12" s="74" t="str">
        <f t="shared" si="2"/>
        <v> </v>
      </c>
      <c r="Q12" s="163">
        <v>376</v>
      </c>
      <c r="R12" s="164">
        <v>10</v>
      </c>
      <c r="S12" s="76">
        <f t="shared" si="1"/>
        <v>2.7</v>
      </c>
    </row>
    <row r="13" spans="1:19" ht="13.5" customHeight="1">
      <c r="A13" s="48">
        <v>44</v>
      </c>
      <c r="B13" s="49">
        <v>206</v>
      </c>
      <c r="C13" s="50" t="s">
        <v>68</v>
      </c>
      <c r="D13" s="52" t="s">
        <v>74</v>
      </c>
      <c r="E13" s="123">
        <v>39807</v>
      </c>
      <c r="F13" s="75" t="s">
        <v>132</v>
      </c>
      <c r="G13" s="136">
        <v>4</v>
      </c>
      <c r="H13" s="137">
        <v>0</v>
      </c>
      <c r="I13" s="78">
        <v>1</v>
      </c>
      <c r="J13" s="138">
        <v>1</v>
      </c>
      <c r="K13" s="138"/>
      <c r="L13" s="74">
        <f t="shared" si="0"/>
        <v>0</v>
      </c>
      <c r="M13" s="139"/>
      <c r="N13" s="140"/>
      <c r="O13" s="138"/>
      <c r="P13" s="74" t="str">
        <f t="shared" si="2"/>
        <v> </v>
      </c>
      <c r="Q13" s="163">
        <v>306</v>
      </c>
      <c r="R13" s="164">
        <v>5</v>
      </c>
      <c r="S13" s="76">
        <f t="shared" si="1"/>
        <v>1.6</v>
      </c>
    </row>
    <row r="14" spans="1:19" ht="13.5" customHeight="1">
      <c r="A14" s="48">
        <v>44</v>
      </c>
      <c r="B14" s="49">
        <v>207</v>
      </c>
      <c r="C14" s="50" t="s">
        <v>68</v>
      </c>
      <c r="D14" s="52" t="s">
        <v>75</v>
      </c>
      <c r="E14" s="123"/>
      <c r="F14" s="75"/>
      <c r="G14" s="136"/>
      <c r="H14" s="137"/>
      <c r="I14" s="78">
        <v>1</v>
      </c>
      <c r="J14" s="138">
        <v>1</v>
      </c>
      <c r="K14" s="138"/>
      <c r="L14" s="74">
        <f t="shared" si="0"/>
        <v>0</v>
      </c>
      <c r="M14" s="139"/>
      <c r="N14" s="140"/>
      <c r="O14" s="138"/>
      <c r="P14" s="74" t="str">
        <f t="shared" si="2"/>
        <v> </v>
      </c>
      <c r="Q14" s="163">
        <v>30</v>
      </c>
      <c r="R14" s="164">
        <v>0</v>
      </c>
      <c r="S14" s="76">
        <f t="shared" si="1"/>
        <v>0</v>
      </c>
    </row>
    <row r="15" spans="1:19" ht="13.5" customHeight="1">
      <c r="A15" s="48">
        <v>44</v>
      </c>
      <c r="B15" s="49">
        <v>208</v>
      </c>
      <c r="C15" s="50" t="s">
        <v>68</v>
      </c>
      <c r="D15" s="52" t="s">
        <v>76</v>
      </c>
      <c r="E15" s="50"/>
      <c r="F15" s="75"/>
      <c r="G15" s="136"/>
      <c r="H15" s="137"/>
      <c r="I15" s="78">
        <v>1</v>
      </c>
      <c r="J15" s="138">
        <v>1</v>
      </c>
      <c r="K15" s="138"/>
      <c r="L15" s="74">
        <f t="shared" si="0"/>
        <v>0</v>
      </c>
      <c r="M15" s="139"/>
      <c r="N15" s="140"/>
      <c r="O15" s="138"/>
      <c r="P15" s="74" t="str">
        <f t="shared" si="2"/>
        <v> </v>
      </c>
      <c r="Q15" s="163">
        <v>370</v>
      </c>
      <c r="R15" s="164">
        <v>10</v>
      </c>
      <c r="S15" s="76">
        <f t="shared" si="1"/>
        <v>2.7</v>
      </c>
    </row>
    <row r="16" spans="1:19" ht="13.5" customHeight="1">
      <c r="A16" s="48">
        <v>44</v>
      </c>
      <c r="B16" s="49">
        <v>209</v>
      </c>
      <c r="C16" s="50" t="s">
        <v>68</v>
      </c>
      <c r="D16" s="52" t="s">
        <v>77</v>
      </c>
      <c r="E16" s="50"/>
      <c r="F16" s="75"/>
      <c r="G16" s="136"/>
      <c r="H16" s="137"/>
      <c r="I16" s="78">
        <v>1</v>
      </c>
      <c r="J16" s="138">
        <v>1</v>
      </c>
      <c r="K16" s="138"/>
      <c r="L16" s="74">
        <f t="shared" si="0"/>
        <v>0</v>
      </c>
      <c r="M16" s="139"/>
      <c r="N16" s="140"/>
      <c r="O16" s="138"/>
      <c r="P16" s="74" t="str">
        <f t="shared" si="2"/>
        <v> </v>
      </c>
      <c r="Q16" s="163">
        <v>163</v>
      </c>
      <c r="R16" s="164">
        <v>1</v>
      </c>
      <c r="S16" s="76">
        <f t="shared" si="1"/>
        <v>0.6</v>
      </c>
    </row>
    <row r="17" spans="1:19" ht="13.5" customHeight="1">
      <c r="A17" s="48">
        <v>44</v>
      </c>
      <c r="B17" s="49">
        <v>210</v>
      </c>
      <c r="C17" s="50" t="s">
        <v>68</v>
      </c>
      <c r="D17" s="52" t="s">
        <v>78</v>
      </c>
      <c r="E17" s="50"/>
      <c r="F17" s="75"/>
      <c r="G17" s="136"/>
      <c r="H17" s="137"/>
      <c r="I17" s="78">
        <v>1</v>
      </c>
      <c r="J17" s="138">
        <v>1</v>
      </c>
      <c r="K17" s="138"/>
      <c r="L17" s="74">
        <f t="shared" si="0"/>
        <v>0</v>
      </c>
      <c r="M17" s="139"/>
      <c r="N17" s="140"/>
      <c r="O17" s="138"/>
      <c r="P17" s="74" t="str">
        <f t="shared" si="2"/>
        <v> </v>
      </c>
      <c r="Q17" s="163">
        <v>172</v>
      </c>
      <c r="R17" s="164">
        <v>3</v>
      </c>
      <c r="S17" s="76">
        <f t="shared" si="1"/>
        <v>1.7</v>
      </c>
    </row>
    <row r="18" spans="1:19" ht="13.5" customHeight="1">
      <c r="A18" s="48">
        <v>44</v>
      </c>
      <c r="B18" s="49">
        <v>211</v>
      </c>
      <c r="C18" s="50" t="s">
        <v>68</v>
      </c>
      <c r="D18" s="52" t="s">
        <v>79</v>
      </c>
      <c r="E18" s="50"/>
      <c r="F18" s="75"/>
      <c r="G18" s="136"/>
      <c r="H18" s="137"/>
      <c r="I18" s="78">
        <v>1</v>
      </c>
      <c r="J18" s="138"/>
      <c r="K18" s="138"/>
      <c r="L18" s="74" t="str">
        <f t="shared" si="0"/>
        <v> </v>
      </c>
      <c r="M18" s="139"/>
      <c r="N18" s="140"/>
      <c r="O18" s="138"/>
      <c r="P18" s="74" t="str">
        <f t="shared" si="2"/>
        <v> </v>
      </c>
      <c r="Q18" s="163">
        <v>347</v>
      </c>
      <c r="R18" s="164">
        <v>6</v>
      </c>
      <c r="S18" s="76">
        <f t="shared" si="1"/>
        <v>1.7</v>
      </c>
    </row>
    <row r="19" spans="1:19" ht="13.5" customHeight="1">
      <c r="A19" s="48">
        <v>44</v>
      </c>
      <c r="B19" s="49">
        <v>212</v>
      </c>
      <c r="C19" s="50" t="s">
        <v>68</v>
      </c>
      <c r="D19" s="52" t="s">
        <v>80</v>
      </c>
      <c r="E19" s="50"/>
      <c r="F19" s="75"/>
      <c r="G19" s="136"/>
      <c r="H19" s="137"/>
      <c r="I19" s="78">
        <v>1</v>
      </c>
      <c r="J19" s="138">
        <v>1</v>
      </c>
      <c r="K19" s="138"/>
      <c r="L19" s="74">
        <f t="shared" si="0"/>
        <v>0</v>
      </c>
      <c r="M19" s="139"/>
      <c r="N19" s="140"/>
      <c r="O19" s="138"/>
      <c r="P19" s="74" t="str">
        <f t="shared" si="2"/>
        <v> </v>
      </c>
      <c r="Q19" s="163">
        <v>210</v>
      </c>
      <c r="R19" s="164">
        <v>2</v>
      </c>
      <c r="S19" s="76">
        <f t="shared" si="1"/>
        <v>1</v>
      </c>
    </row>
    <row r="20" spans="1:19" ht="13.5" customHeight="1">
      <c r="A20" s="48">
        <v>44</v>
      </c>
      <c r="B20" s="49">
        <v>213</v>
      </c>
      <c r="C20" s="50" t="s">
        <v>68</v>
      </c>
      <c r="D20" s="52" t="s">
        <v>81</v>
      </c>
      <c r="E20" s="50"/>
      <c r="F20" s="75"/>
      <c r="G20" s="136"/>
      <c r="H20" s="137"/>
      <c r="I20" s="78">
        <v>1</v>
      </c>
      <c r="J20" s="138">
        <v>1</v>
      </c>
      <c r="K20" s="138"/>
      <c r="L20" s="74">
        <f t="shared" si="0"/>
        <v>0</v>
      </c>
      <c r="M20" s="139"/>
      <c r="N20" s="140"/>
      <c r="O20" s="138"/>
      <c r="P20" s="74" t="str">
        <f t="shared" si="2"/>
        <v> </v>
      </c>
      <c r="Q20" s="163">
        <v>150</v>
      </c>
      <c r="R20" s="164">
        <v>5</v>
      </c>
      <c r="S20" s="76">
        <f t="shared" si="1"/>
        <v>3.3</v>
      </c>
    </row>
    <row r="21" spans="1:19" ht="13.5" customHeight="1">
      <c r="A21" s="48">
        <v>44</v>
      </c>
      <c r="B21" s="49">
        <v>214</v>
      </c>
      <c r="C21" s="50" t="s">
        <v>68</v>
      </c>
      <c r="D21" s="52" t="s">
        <v>82</v>
      </c>
      <c r="E21" s="50"/>
      <c r="F21" s="75"/>
      <c r="G21" s="136"/>
      <c r="H21" s="137"/>
      <c r="I21" s="78">
        <v>1</v>
      </c>
      <c r="J21" s="138">
        <v>1</v>
      </c>
      <c r="K21" s="138"/>
      <c r="L21" s="74">
        <f t="shared" si="0"/>
        <v>0</v>
      </c>
      <c r="M21" s="139"/>
      <c r="N21" s="140"/>
      <c r="O21" s="138"/>
      <c r="P21" s="74" t="str">
        <f t="shared" si="2"/>
        <v> </v>
      </c>
      <c r="Q21" s="163">
        <v>130</v>
      </c>
      <c r="R21" s="164">
        <v>0</v>
      </c>
      <c r="S21" s="76">
        <f t="shared" si="1"/>
        <v>0</v>
      </c>
    </row>
    <row r="22" spans="1:19" ht="13.5" customHeight="1">
      <c r="A22" s="48">
        <v>44</v>
      </c>
      <c r="B22" s="49">
        <v>322</v>
      </c>
      <c r="C22" s="50" t="s">
        <v>68</v>
      </c>
      <c r="D22" s="52" t="s">
        <v>83</v>
      </c>
      <c r="E22" s="50"/>
      <c r="F22" s="75"/>
      <c r="G22" s="136"/>
      <c r="H22" s="137"/>
      <c r="I22" s="78"/>
      <c r="J22" s="138"/>
      <c r="K22" s="138"/>
      <c r="L22" s="74" t="str">
        <f t="shared" si="0"/>
        <v> </v>
      </c>
      <c r="M22" s="139">
        <v>1</v>
      </c>
      <c r="N22" s="140"/>
      <c r="O22" s="138"/>
      <c r="P22" s="74" t="str">
        <f t="shared" si="2"/>
        <v> </v>
      </c>
      <c r="Q22" s="163">
        <v>6</v>
      </c>
      <c r="R22" s="164">
        <v>0</v>
      </c>
      <c r="S22" s="76">
        <f t="shared" si="1"/>
        <v>0</v>
      </c>
    </row>
    <row r="23" spans="1:19" ht="13.5" customHeight="1">
      <c r="A23" s="48">
        <v>44</v>
      </c>
      <c r="B23" s="49">
        <v>341</v>
      </c>
      <c r="C23" s="50" t="s">
        <v>68</v>
      </c>
      <c r="D23" s="52" t="s">
        <v>85</v>
      </c>
      <c r="E23" s="50"/>
      <c r="F23" s="75"/>
      <c r="G23" s="136"/>
      <c r="H23" s="137"/>
      <c r="I23" s="78"/>
      <c r="J23" s="138"/>
      <c r="K23" s="138"/>
      <c r="L23" s="74" t="str">
        <f t="shared" si="0"/>
        <v> </v>
      </c>
      <c r="M23" s="139">
        <v>1</v>
      </c>
      <c r="N23" s="140">
        <v>1</v>
      </c>
      <c r="O23" s="138"/>
      <c r="P23" s="74">
        <f t="shared" si="2"/>
        <v>0</v>
      </c>
      <c r="Q23" s="163">
        <v>77</v>
      </c>
      <c r="R23" s="164">
        <v>1</v>
      </c>
      <c r="S23" s="76">
        <f t="shared" si="1"/>
        <v>1.3</v>
      </c>
    </row>
    <row r="24" spans="1:19" ht="13.5" customHeight="1">
      <c r="A24" s="48">
        <v>44</v>
      </c>
      <c r="B24" s="49">
        <v>461</v>
      </c>
      <c r="C24" s="50" t="s">
        <v>68</v>
      </c>
      <c r="D24" s="52" t="s">
        <v>84</v>
      </c>
      <c r="E24" s="50"/>
      <c r="F24" s="75"/>
      <c r="G24" s="136"/>
      <c r="H24" s="137"/>
      <c r="I24" s="78"/>
      <c r="J24" s="138"/>
      <c r="K24" s="138"/>
      <c r="L24" s="74" t="str">
        <f t="shared" si="0"/>
        <v> </v>
      </c>
      <c r="M24" s="139">
        <v>1</v>
      </c>
      <c r="N24" s="140">
        <v>1</v>
      </c>
      <c r="O24" s="138"/>
      <c r="P24" s="74">
        <f t="shared" si="2"/>
        <v>0</v>
      </c>
      <c r="Q24" s="163">
        <v>135</v>
      </c>
      <c r="R24" s="164">
        <v>1</v>
      </c>
      <c r="S24" s="76">
        <f t="shared" si="1"/>
        <v>0.7</v>
      </c>
    </row>
    <row r="25" spans="1:19" ht="13.5" customHeight="1" thickBot="1">
      <c r="A25" s="48">
        <v>44</v>
      </c>
      <c r="B25" s="49">
        <v>462</v>
      </c>
      <c r="C25" s="50" t="s">
        <v>68</v>
      </c>
      <c r="D25" s="52" t="s">
        <v>86</v>
      </c>
      <c r="E25" s="50"/>
      <c r="F25" s="75"/>
      <c r="G25" s="136"/>
      <c r="H25" s="137"/>
      <c r="I25" s="78"/>
      <c r="J25" s="138"/>
      <c r="K25" s="138"/>
      <c r="L25" s="74" t="str">
        <f t="shared" si="0"/>
        <v> </v>
      </c>
      <c r="M25" s="139">
        <v>1</v>
      </c>
      <c r="N25" s="140">
        <v>1</v>
      </c>
      <c r="O25" s="138"/>
      <c r="P25" s="74">
        <f t="shared" si="2"/>
        <v>0</v>
      </c>
      <c r="Q25" s="163">
        <v>293</v>
      </c>
      <c r="R25" s="164">
        <v>11</v>
      </c>
      <c r="S25" s="76">
        <f t="shared" si="1"/>
        <v>3.8</v>
      </c>
    </row>
    <row r="26" spans="1:19" ht="18.75" customHeight="1" thickBot="1">
      <c r="A26" s="4"/>
      <c r="B26" s="5"/>
      <c r="C26" s="185" t="s">
        <v>4</v>
      </c>
      <c r="D26" s="185"/>
      <c r="E26" s="39"/>
      <c r="F26" s="66">
        <f>COUNTA(F8:F25)</f>
        <v>2</v>
      </c>
      <c r="G26" s="67"/>
      <c r="H26" s="68">
        <f>SUM(H8:H25)</f>
        <v>0</v>
      </c>
      <c r="I26" s="69">
        <f>COUNTA(I8:I25)</f>
        <v>14</v>
      </c>
      <c r="J26" s="70">
        <f>SUM(J8:J25)</f>
        <v>15</v>
      </c>
      <c r="K26" s="70">
        <f>SUM(K8:K25)</f>
        <v>0</v>
      </c>
      <c r="L26" s="119">
        <f>IF(J26=""," ",ROUND(K26/J26*100,1))</f>
        <v>0</v>
      </c>
      <c r="M26" s="71">
        <f>COUNTA(M8:M25)</f>
        <v>4</v>
      </c>
      <c r="N26" s="70">
        <f>SUM(N8:N25)</f>
        <v>3</v>
      </c>
      <c r="O26" s="70">
        <f>SUM(O8:O25)</f>
        <v>0</v>
      </c>
      <c r="P26" s="119">
        <f>IF(N26=""," ",ROUND(O26/N26*100,1))</f>
        <v>0</v>
      </c>
      <c r="Q26" s="158">
        <f>SUM(Q8:Q25)</f>
        <v>4135</v>
      </c>
      <c r="R26" s="70">
        <f>SUM(R8:R25)</f>
        <v>96</v>
      </c>
      <c r="S26" s="107">
        <f>IF(Q26=""," ",ROUND(R26/Q26*100,1))</f>
        <v>2.3</v>
      </c>
    </row>
    <row r="31" ht="12">
      <c r="F31" s="2" t="s">
        <v>27</v>
      </c>
    </row>
  </sheetData>
  <sheetProtection/>
  <mergeCells count="20">
    <mergeCell ref="I5:I7"/>
    <mergeCell ref="J5:J7"/>
    <mergeCell ref="Q5:Q7"/>
    <mergeCell ref="M5:M7"/>
    <mergeCell ref="N5:N7"/>
    <mergeCell ref="C26:D26"/>
    <mergeCell ref="H5:H7"/>
    <mergeCell ref="E5:E7"/>
    <mergeCell ref="F5:F7"/>
    <mergeCell ref="G5:G7"/>
    <mergeCell ref="E4:H4"/>
    <mergeCell ref="Q2:S2"/>
    <mergeCell ref="O6:O7"/>
    <mergeCell ref="A4:A7"/>
    <mergeCell ref="B4:B7"/>
    <mergeCell ref="C4:C7"/>
    <mergeCell ref="D4:D7"/>
    <mergeCell ref="K6:K7"/>
    <mergeCell ref="R6:R7"/>
    <mergeCell ref="I4:S4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26" formula="1"/>
    <ignoredError sqref="L26 S26" evalError="1"/>
    <ignoredError sqref="P2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5.625" style="2" customWidth="1"/>
    <col min="6" max="6" width="10.00390625" style="2" customWidth="1"/>
    <col min="7" max="8" width="5.125" style="2" customWidth="1"/>
    <col min="9" max="10" width="6.375" style="2" customWidth="1"/>
    <col min="11" max="11" width="6.125" style="2" customWidth="1"/>
    <col min="12" max="13" width="5.125" style="2" customWidth="1"/>
    <col min="14" max="14" width="6.375" style="2" customWidth="1"/>
    <col min="15" max="16" width="6.125" style="2" customWidth="1"/>
    <col min="17" max="20" width="5.50390625" style="2" customWidth="1"/>
    <col min="21" max="21" width="6.125" style="2" customWidth="1"/>
    <col min="22" max="22" width="5.50390625" style="2" customWidth="1"/>
    <col min="23" max="23" width="5.125" style="2" customWidth="1"/>
    <col min="24" max="24" width="6.375" style="2" customWidth="1"/>
    <col min="25" max="26" width="5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183" t="s">
        <v>170</v>
      </c>
      <c r="Z2" s="215"/>
      <c r="AA2" s="184"/>
    </row>
    <row r="3" ht="9.75" customHeight="1" thickBot="1"/>
    <row r="4" spans="5:27" s="12" customFormat="1" ht="18.75" customHeight="1" thickBot="1">
      <c r="E4" s="245" t="s">
        <v>166</v>
      </c>
      <c r="F4" s="246"/>
      <c r="G4" s="149">
        <v>1</v>
      </c>
      <c r="H4" s="287">
        <v>39904</v>
      </c>
      <c r="I4" s="288"/>
      <c r="J4" s="289"/>
      <c r="K4" s="30">
        <v>2</v>
      </c>
      <c r="L4" s="287">
        <v>39934</v>
      </c>
      <c r="M4" s="288"/>
      <c r="N4" s="289"/>
      <c r="O4" s="30">
        <v>3</v>
      </c>
      <c r="P4" s="287" t="s">
        <v>66</v>
      </c>
      <c r="Q4" s="288"/>
      <c r="R4" s="288"/>
      <c r="S4" s="288"/>
      <c r="T4" s="289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43" t="s">
        <v>19</v>
      </c>
      <c r="F6" s="244"/>
      <c r="G6" s="144">
        <v>1</v>
      </c>
      <c r="I6" s="10"/>
      <c r="J6" s="10"/>
      <c r="K6" s="10"/>
      <c r="L6" s="256" t="s">
        <v>19</v>
      </c>
      <c r="M6" s="257"/>
      <c r="N6" s="258"/>
      <c r="O6" s="144">
        <v>1</v>
      </c>
      <c r="P6" s="7"/>
      <c r="Q6" s="256" t="s">
        <v>19</v>
      </c>
      <c r="R6" s="257"/>
      <c r="S6" s="258"/>
      <c r="T6" s="144">
        <v>1</v>
      </c>
      <c r="U6" s="9"/>
      <c r="V6" s="243" t="s">
        <v>19</v>
      </c>
      <c r="W6" s="244"/>
      <c r="X6" s="286"/>
      <c r="Y6" s="144">
        <v>1</v>
      </c>
      <c r="Z6" s="9"/>
      <c r="AA6"/>
    </row>
    <row r="7" spans="1:27" ht="27" customHeight="1">
      <c r="A7" s="187" t="s">
        <v>26</v>
      </c>
      <c r="B7" s="195" t="s">
        <v>63</v>
      </c>
      <c r="C7" s="190" t="s">
        <v>53</v>
      </c>
      <c r="D7" s="192" t="s">
        <v>17</v>
      </c>
      <c r="E7" s="200" t="s">
        <v>43</v>
      </c>
      <c r="F7" s="162"/>
      <c r="G7" s="162"/>
      <c r="H7" s="162"/>
      <c r="I7" s="162"/>
      <c r="J7" s="162"/>
      <c r="K7" s="159"/>
      <c r="L7" s="200" t="s">
        <v>49</v>
      </c>
      <c r="M7" s="162"/>
      <c r="N7" s="162"/>
      <c r="O7" s="162"/>
      <c r="P7" s="159"/>
      <c r="Q7" s="200" t="s">
        <v>50</v>
      </c>
      <c r="R7" s="162"/>
      <c r="S7" s="162"/>
      <c r="T7" s="162"/>
      <c r="U7" s="159"/>
      <c r="V7" s="216" t="s">
        <v>48</v>
      </c>
      <c r="W7" s="217"/>
      <c r="X7" s="217"/>
      <c r="Y7" s="217"/>
      <c r="Z7" s="217"/>
      <c r="AA7" s="218"/>
    </row>
    <row r="8" spans="1:27" ht="13.5" customHeight="1">
      <c r="A8" s="188"/>
      <c r="B8" s="196"/>
      <c r="C8" s="191"/>
      <c r="D8" s="193"/>
      <c r="E8" s="263" t="s">
        <v>160</v>
      </c>
      <c r="F8" s="239" t="s">
        <v>44</v>
      </c>
      <c r="G8" s="266" t="s">
        <v>1</v>
      </c>
      <c r="H8" s="120"/>
      <c r="I8" s="260" t="s">
        <v>0</v>
      </c>
      <c r="J8" s="120"/>
      <c r="K8" s="145"/>
      <c r="L8" s="275" t="s">
        <v>1</v>
      </c>
      <c r="M8" s="120"/>
      <c r="N8" s="260" t="s">
        <v>0</v>
      </c>
      <c r="O8" s="120"/>
      <c r="P8" s="146"/>
      <c r="Q8" s="249" t="s">
        <v>1</v>
      </c>
      <c r="R8" s="120"/>
      <c r="S8" s="260" t="s">
        <v>0</v>
      </c>
      <c r="T8" s="120"/>
      <c r="U8" s="146"/>
      <c r="V8" s="272" t="s">
        <v>11</v>
      </c>
      <c r="W8" s="152"/>
      <c r="X8" s="153"/>
      <c r="Y8" s="269" t="s">
        <v>161</v>
      </c>
      <c r="Z8" s="270"/>
      <c r="AA8" s="271"/>
    </row>
    <row r="9" spans="1:27" ht="13.5" customHeight="1">
      <c r="A9" s="188"/>
      <c r="B9" s="196"/>
      <c r="C9" s="191"/>
      <c r="D9" s="193"/>
      <c r="E9" s="264"/>
      <c r="F9" s="240"/>
      <c r="G9" s="267"/>
      <c r="H9" s="121" t="s">
        <v>153</v>
      </c>
      <c r="I9" s="261"/>
      <c r="J9" s="121" t="s">
        <v>153</v>
      </c>
      <c r="K9" s="254" t="s">
        <v>162</v>
      </c>
      <c r="L9" s="276"/>
      <c r="M9" s="121" t="s">
        <v>163</v>
      </c>
      <c r="N9" s="261"/>
      <c r="O9" s="121" t="s">
        <v>163</v>
      </c>
      <c r="P9" s="285" t="s">
        <v>162</v>
      </c>
      <c r="Q9" s="250"/>
      <c r="R9" s="121" t="s">
        <v>163</v>
      </c>
      <c r="S9" s="261"/>
      <c r="T9" s="121" t="s">
        <v>163</v>
      </c>
      <c r="U9" s="278" t="s">
        <v>162</v>
      </c>
      <c r="V9" s="273"/>
      <c r="W9" s="121" t="s">
        <v>163</v>
      </c>
      <c r="X9" s="284" t="s">
        <v>162</v>
      </c>
      <c r="Y9" s="280" t="s">
        <v>45</v>
      </c>
      <c r="Z9" s="122"/>
      <c r="AA9" s="281" t="s">
        <v>162</v>
      </c>
    </row>
    <row r="10" spans="1:27" ht="13.5" customHeight="1">
      <c r="A10" s="188"/>
      <c r="B10" s="196"/>
      <c r="C10" s="191"/>
      <c r="D10" s="193"/>
      <c r="E10" s="264"/>
      <c r="F10" s="240"/>
      <c r="G10" s="267"/>
      <c r="H10" s="252" t="s">
        <v>46</v>
      </c>
      <c r="I10" s="261"/>
      <c r="J10" s="252" t="s">
        <v>46</v>
      </c>
      <c r="K10" s="254"/>
      <c r="L10" s="276"/>
      <c r="M10" s="252" t="s">
        <v>46</v>
      </c>
      <c r="N10" s="261"/>
      <c r="O10" s="252" t="s">
        <v>46</v>
      </c>
      <c r="P10" s="285"/>
      <c r="Q10" s="250"/>
      <c r="R10" s="252" t="s">
        <v>46</v>
      </c>
      <c r="S10" s="261"/>
      <c r="T10" s="252" t="s">
        <v>46</v>
      </c>
      <c r="U10" s="278"/>
      <c r="V10" s="273"/>
      <c r="W10" s="252" t="s">
        <v>47</v>
      </c>
      <c r="X10" s="278"/>
      <c r="Y10" s="254"/>
      <c r="Z10" s="147" t="s">
        <v>164</v>
      </c>
      <c r="AA10" s="282"/>
    </row>
    <row r="11" spans="1:27" ht="54.75" customHeight="1">
      <c r="A11" s="189"/>
      <c r="B11" s="197"/>
      <c r="C11" s="191"/>
      <c r="D11" s="194"/>
      <c r="E11" s="265"/>
      <c r="F11" s="241"/>
      <c r="G11" s="268"/>
      <c r="H11" s="253"/>
      <c r="I11" s="262"/>
      <c r="J11" s="253"/>
      <c r="K11" s="255"/>
      <c r="L11" s="277"/>
      <c r="M11" s="253"/>
      <c r="N11" s="262"/>
      <c r="O11" s="253"/>
      <c r="P11" s="170"/>
      <c r="Q11" s="251"/>
      <c r="R11" s="253"/>
      <c r="S11" s="262"/>
      <c r="T11" s="253"/>
      <c r="U11" s="279"/>
      <c r="V11" s="274"/>
      <c r="W11" s="253"/>
      <c r="X11" s="279"/>
      <c r="Y11" s="255"/>
      <c r="Z11" s="148" t="s">
        <v>165</v>
      </c>
      <c r="AA11" s="283"/>
    </row>
    <row r="12" spans="1:27" ht="13.5" customHeight="1">
      <c r="A12" s="48">
        <v>44</v>
      </c>
      <c r="B12" s="49">
        <v>201</v>
      </c>
      <c r="C12" s="50" t="s">
        <v>68</v>
      </c>
      <c r="D12" s="51" t="s">
        <v>69</v>
      </c>
      <c r="E12" s="82">
        <v>35</v>
      </c>
      <c r="F12" s="79">
        <v>23</v>
      </c>
      <c r="G12" s="79">
        <v>167</v>
      </c>
      <c r="H12" s="79">
        <v>139</v>
      </c>
      <c r="I12" s="79">
        <v>3726</v>
      </c>
      <c r="J12" s="79">
        <v>1191</v>
      </c>
      <c r="K12" s="76">
        <f>IF(G12=""," ",ROUND(J12/I12*100,1))</f>
        <v>32</v>
      </c>
      <c r="L12" s="80">
        <v>66</v>
      </c>
      <c r="M12" s="79">
        <v>55</v>
      </c>
      <c r="N12" s="79">
        <v>883</v>
      </c>
      <c r="O12" s="79">
        <v>189</v>
      </c>
      <c r="P12" s="81">
        <f>IF(L12=""," ",ROUND(O12/N12*100,1))</f>
        <v>21.4</v>
      </c>
      <c r="Q12" s="150">
        <v>6</v>
      </c>
      <c r="R12" s="151">
        <v>3</v>
      </c>
      <c r="S12" s="151">
        <v>61</v>
      </c>
      <c r="T12" s="151">
        <v>5</v>
      </c>
      <c r="U12" s="76">
        <f>IF(Q12=""," ",ROUND(T12/S12*100,1))</f>
        <v>8.2</v>
      </c>
      <c r="V12" s="82">
        <v>555</v>
      </c>
      <c r="W12" s="79">
        <v>41</v>
      </c>
      <c r="X12" s="83">
        <f>IF(V12=""," ",ROUND(W12/V12*100,1))</f>
        <v>7.4</v>
      </c>
      <c r="Y12" s="79">
        <v>407</v>
      </c>
      <c r="Z12" s="79">
        <v>18</v>
      </c>
      <c r="AA12" s="81">
        <f>IF(Y12=""," ",ROUND(Z12/Y12*100,1))</f>
        <v>4.4</v>
      </c>
    </row>
    <row r="13" spans="1:27" ht="13.5" customHeight="1">
      <c r="A13" s="48">
        <v>44</v>
      </c>
      <c r="B13" s="49">
        <v>202</v>
      </c>
      <c r="C13" s="50" t="s">
        <v>68</v>
      </c>
      <c r="D13" s="51" t="s">
        <v>70</v>
      </c>
      <c r="E13" s="82">
        <v>30</v>
      </c>
      <c r="F13" s="79">
        <v>22</v>
      </c>
      <c r="G13" s="79">
        <v>102</v>
      </c>
      <c r="H13" s="79">
        <v>69</v>
      </c>
      <c r="I13" s="79">
        <v>2273</v>
      </c>
      <c r="J13" s="79">
        <v>564</v>
      </c>
      <c r="K13" s="76">
        <f aca="true" t="shared" si="0" ref="K13:K29">IF(G13=""," ",ROUND(J13/I13*100,1))</f>
        <v>24.8</v>
      </c>
      <c r="L13" s="80">
        <v>25</v>
      </c>
      <c r="M13" s="79">
        <v>22</v>
      </c>
      <c r="N13" s="79">
        <v>413</v>
      </c>
      <c r="O13" s="79">
        <v>47</v>
      </c>
      <c r="P13" s="81">
        <f>IF(L13=""," ",ROUND(O13/N13*100,1))</f>
        <v>11.4</v>
      </c>
      <c r="Q13" s="150">
        <v>5</v>
      </c>
      <c r="R13" s="151">
        <v>3</v>
      </c>
      <c r="S13" s="151">
        <v>31</v>
      </c>
      <c r="T13" s="151">
        <v>4</v>
      </c>
      <c r="U13" s="76">
        <f>IF(Q13=""," ",ROUND(T13/S13*100,1))</f>
        <v>12.9</v>
      </c>
      <c r="V13" s="82">
        <v>86</v>
      </c>
      <c r="W13" s="79">
        <v>6</v>
      </c>
      <c r="X13" s="83">
        <f>IF(V13=""," ",ROUND(W13/V13*100,1))</f>
        <v>7</v>
      </c>
      <c r="Y13" s="79">
        <v>72</v>
      </c>
      <c r="Z13" s="79">
        <v>6</v>
      </c>
      <c r="AA13" s="81">
        <f>IF(Y13=""," ",ROUND(Z13/Y13*100,1))</f>
        <v>8.3</v>
      </c>
    </row>
    <row r="14" spans="1:27" ht="13.5" customHeight="1">
      <c r="A14" s="48">
        <v>44</v>
      </c>
      <c r="B14" s="49">
        <v>203</v>
      </c>
      <c r="C14" s="50" t="s">
        <v>68</v>
      </c>
      <c r="D14" s="52" t="s">
        <v>71</v>
      </c>
      <c r="E14" s="82">
        <v>35</v>
      </c>
      <c r="F14" s="79">
        <v>24</v>
      </c>
      <c r="G14" s="79">
        <v>38</v>
      </c>
      <c r="H14" s="79">
        <v>32</v>
      </c>
      <c r="I14" s="79">
        <v>585</v>
      </c>
      <c r="J14" s="79">
        <v>134</v>
      </c>
      <c r="K14" s="76">
        <f t="shared" si="0"/>
        <v>22.9</v>
      </c>
      <c r="L14" s="80">
        <v>38</v>
      </c>
      <c r="M14" s="79">
        <v>32</v>
      </c>
      <c r="N14" s="79">
        <v>585</v>
      </c>
      <c r="O14" s="79">
        <v>134</v>
      </c>
      <c r="P14" s="81">
        <f aca="true" t="shared" si="1" ref="P14:P29">IF(L14=""," ",ROUND(O14/N14*100,1))</f>
        <v>22.9</v>
      </c>
      <c r="Q14" s="150">
        <v>6</v>
      </c>
      <c r="R14" s="151">
        <v>5</v>
      </c>
      <c r="S14" s="151">
        <v>66</v>
      </c>
      <c r="T14" s="151">
        <v>10</v>
      </c>
      <c r="U14" s="76">
        <f aca="true" t="shared" si="2" ref="U14:U29">IF(Q14=""," ",ROUND(T14/S14*100,1))</f>
        <v>15.2</v>
      </c>
      <c r="V14" s="82">
        <v>121</v>
      </c>
      <c r="W14" s="79">
        <v>12</v>
      </c>
      <c r="X14" s="83">
        <f aca="true" t="shared" si="3" ref="X14:X29">IF(V14=""," ",ROUND(W14/V14*100,1))</f>
        <v>9.9</v>
      </c>
      <c r="Y14" s="79">
        <v>93</v>
      </c>
      <c r="Z14" s="79">
        <v>10</v>
      </c>
      <c r="AA14" s="81">
        <f aca="true" t="shared" si="4" ref="AA14:AA29">IF(Y14=""," ",ROUND(Z14/Y14*100,1))</f>
        <v>10.8</v>
      </c>
    </row>
    <row r="15" spans="1:27" ht="13.5" customHeight="1">
      <c r="A15" s="48">
        <v>44</v>
      </c>
      <c r="B15" s="49">
        <v>204</v>
      </c>
      <c r="C15" s="50" t="s">
        <v>68</v>
      </c>
      <c r="D15" s="52" t="s">
        <v>72</v>
      </c>
      <c r="E15" s="82">
        <v>30</v>
      </c>
      <c r="F15" s="79">
        <v>22</v>
      </c>
      <c r="G15" s="79">
        <v>84</v>
      </c>
      <c r="H15" s="79">
        <v>63</v>
      </c>
      <c r="I15" s="79">
        <v>1755</v>
      </c>
      <c r="J15" s="79">
        <v>492</v>
      </c>
      <c r="K15" s="76">
        <f t="shared" si="0"/>
        <v>28</v>
      </c>
      <c r="L15" s="80">
        <v>35</v>
      </c>
      <c r="M15" s="79">
        <v>32</v>
      </c>
      <c r="N15" s="79">
        <v>622</v>
      </c>
      <c r="O15" s="79">
        <v>133</v>
      </c>
      <c r="P15" s="81">
        <f t="shared" si="1"/>
        <v>21.4</v>
      </c>
      <c r="Q15" s="150">
        <v>6</v>
      </c>
      <c r="R15" s="151">
        <v>5</v>
      </c>
      <c r="S15" s="151">
        <v>54</v>
      </c>
      <c r="T15" s="151">
        <v>7</v>
      </c>
      <c r="U15" s="76">
        <f t="shared" si="2"/>
        <v>13</v>
      </c>
      <c r="V15" s="82">
        <v>90</v>
      </c>
      <c r="W15" s="79">
        <v>12</v>
      </c>
      <c r="X15" s="83">
        <f t="shared" si="3"/>
        <v>13.3</v>
      </c>
      <c r="Y15" s="79">
        <v>84</v>
      </c>
      <c r="Z15" s="79">
        <v>12</v>
      </c>
      <c r="AA15" s="81">
        <f t="shared" si="4"/>
        <v>14.3</v>
      </c>
    </row>
    <row r="16" spans="1:27" ht="13.5" customHeight="1">
      <c r="A16" s="48">
        <v>44</v>
      </c>
      <c r="B16" s="49">
        <v>205</v>
      </c>
      <c r="C16" s="50" t="s">
        <v>68</v>
      </c>
      <c r="D16" s="52" t="s">
        <v>73</v>
      </c>
      <c r="E16" s="82">
        <v>50</v>
      </c>
      <c r="F16" s="79"/>
      <c r="G16" s="79">
        <v>44</v>
      </c>
      <c r="H16" s="79">
        <v>32</v>
      </c>
      <c r="I16" s="79">
        <v>832</v>
      </c>
      <c r="J16" s="79">
        <v>206</v>
      </c>
      <c r="K16" s="76">
        <f t="shared" si="0"/>
        <v>24.8</v>
      </c>
      <c r="L16" s="80">
        <v>38</v>
      </c>
      <c r="M16" s="79">
        <v>29</v>
      </c>
      <c r="N16" s="79">
        <v>776</v>
      </c>
      <c r="O16" s="79">
        <v>202</v>
      </c>
      <c r="P16" s="81">
        <f t="shared" si="1"/>
        <v>26</v>
      </c>
      <c r="Q16" s="150">
        <v>6</v>
      </c>
      <c r="R16" s="151">
        <v>3</v>
      </c>
      <c r="S16" s="151">
        <v>56</v>
      </c>
      <c r="T16" s="151">
        <v>4</v>
      </c>
      <c r="U16" s="76">
        <f t="shared" si="2"/>
        <v>7.1</v>
      </c>
      <c r="V16" s="82">
        <v>115</v>
      </c>
      <c r="W16" s="79">
        <v>8</v>
      </c>
      <c r="X16" s="83">
        <f t="shared" si="3"/>
        <v>7</v>
      </c>
      <c r="Y16" s="79">
        <v>85</v>
      </c>
      <c r="Z16" s="79">
        <v>5</v>
      </c>
      <c r="AA16" s="81">
        <f t="shared" si="4"/>
        <v>5.9</v>
      </c>
    </row>
    <row r="17" spans="1:27" ht="13.5" customHeight="1">
      <c r="A17" s="48">
        <v>44</v>
      </c>
      <c r="B17" s="49">
        <v>206</v>
      </c>
      <c r="C17" s="50" t="s">
        <v>68</v>
      </c>
      <c r="D17" s="52" t="s">
        <v>74</v>
      </c>
      <c r="E17" s="82">
        <v>40</v>
      </c>
      <c r="F17" s="79">
        <v>27</v>
      </c>
      <c r="G17" s="79">
        <v>30</v>
      </c>
      <c r="H17" s="79">
        <v>19</v>
      </c>
      <c r="I17" s="79">
        <v>243</v>
      </c>
      <c r="J17" s="79">
        <v>64</v>
      </c>
      <c r="K17" s="76">
        <f t="shared" si="0"/>
        <v>26.3</v>
      </c>
      <c r="L17" s="80">
        <v>21</v>
      </c>
      <c r="M17" s="79">
        <v>19</v>
      </c>
      <c r="N17" s="79">
        <v>243</v>
      </c>
      <c r="O17" s="79">
        <v>64</v>
      </c>
      <c r="P17" s="81">
        <f t="shared" si="1"/>
        <v>26.3</v>
      </c>
      <c r="Q17" s="150">
        <v>6</v>
      </c>
      <c r="R17" s="151">
        <v>5</v>
      </c>
      <c r="S17" s="151">
        <v>46</v>
      </c>
      <c r="T17" s="151">
        <v>9</v>
      </c>
      <c r="U17" s="76">
        <f t="shared" si="2"/>
        <v>19.6</v>
      </c>
      <c r="V17" s="82">
        <v>49</v>
      </c>
      <c r="W17" s="79">
        <v>1</v>
      </c>
      <c r="X17" s="84">
        <f t="shared" si="3"/>
        <v>2</v>
      </c>
      <c r="Y17" s="85">
        <v>43</v>
      </c>
      <c r="Z17" s="79">
        <v>1</v>
      </c>
      <c r="AA17" s="81">
        <f t="shared" si="4"/>
        <v>2.3</v>
      </c>
    </row>
    <row r="18" spans="1:27" ht="13.5" customHeight="1">
      <c r="A18" s="48">
        <v>44</v>
      </c>
      <c r="B18" s="49">
        <v>207</v>
      </c>
      <c r="C18" s="50" t="s">
        <v>68</v>
      </c>
      <c r="D18" s="52" t="s">
        <v>75</v>
      </c>
      <c r="E18" s="82"/>
      <c r="F18" s="79"/>
      <c r="G18" s="79"/>
      <c r="H18" s="79"/>
      <c r="I18" s="79"/>
      <c r="J18" s="79"/>
      <c r="K18" s="76" t="str">
        <f t="shared" si="0"/>
        <v> </v>
      </c>
      <c r="L18" s="80">
        <v>11</v>
      </c>
      <c r="M18" s="79">
        <v>9</v>
      </c>
      <c r="N18" s="79">
        <v>191</v>
      </c>
      <c r="O18" s="79">
        <v>49</v>
      </c>
      <c r="P18" s="81">
        <f t="shared" si="1"/>
        <v>25.7</v>
      </c>
      <c r="Q18" s="150">
        <v>5</v>
      </c>
      <c r="R18" s="151">
        <v>2</v>
      </c>
      <c r="S18" s="151">
        <v>39</v>
      </c>
      <c r="T18" s="151">
        <v>3</v>
      </c>
      <c r="U18" s="76">
        <f t="shared" si="2"/>
        <v>7.7</v>
      </c>
      <c r="V18" s="82">
        <v>20</v>
      </c>
      <c r="W18" s="79">
        <v>0</v>
      </c>
      <c r="X18" s="83">
        <f t="shared" si="3"/>
        <v>0</v>
      </c>
      <c r="Y18" s="79">
        <v>17</v>
      </c>
      <c r="Z18" s="79">
        <v>0</v>
      </c>
      <c r="AA18" s="81">
        <f t="shared" si="4"/>
        <v>0</v>
      </c>
    </row>
    <row r="19" spans="1:27" ht="13.5" customHeight="1">
      <c r="A19" s="48">
        <v>44</v>
      </c>
      <c r="B19" s="49">
        <v>208</v>
      </c>
      <c r="C19" s="50" t="s">
        <v>68</v>
      </c>
      <c r="D19" s="52" t="s">
        <v>76</v>
      </c>
      <c r="E19" s="82">
        <v>30</v>
      </c>
      <c r="F19" s="79">
        <v>28</v>
      </c>
      <c r="G19" s="79">
        <v>29</v>
      </c>
      <c r="H19" s="79">
        <v>25</v>
      </c>
      <c r="I19" s="79">
        <v>428</v>
      </c>
      <c r="J19" s="79">
        <v>116</v>
      </c>
      <c r="K19" s="76">
        <f t="shared" si="0"/>
        <v>27.1</v>
      </c>
      <c r="L19" s="80">
        <v>23</v>
      </c>
      <c r="M19" s="79">
        <v>22</v>
      </c>
      <c r="N19" s="79">
        <v>374</v>
      </c>
      <c r="O19" s="79">
        <v>105</v>
      </c>
      <c r="P19" s="81">
        <f t="shared" si="1"/>
        <v>28.1</v>
      </c>
      <c r="Q19" s="150">
        <v>6</v>
      </c>
      <c r="R19" s="151">
        <v>3</v>
      </c>
      <c r="S19" s="151">
        <v>54</v>
      </c>
      <c r="T19" s="151">
        <v>11</v>
      </c>
      <c r="U19" s="76">
        <f t="shared" si="2"/>
        <v>20.4</v>
      </c>
      <c r="V19" s="82">
        <v>45</v>
      </c>
      <c r="W19" s="79">
        <v>1</v>
      </c>
      <c r="X19" s="83">
        <f t="shared" si="3"/>
        <v>2.2</v>
      </c>
      <c r="Y19" s="79">
        <v>37</v>
      </c>
      <c r="Z19" s="79">
        <v>1</v>
      </c>
      <c r="AA19" s="81">
        <f t="shared" si="4"/>
        <v>2.7</v>
      </c>
    </row>
    <row r="20" spans="1:27" ht="13.5" customHeight="1">
      <c r="A20" s="48">
        <v>44</v>
      </c>
      <c r="B20" s="49">
        <v>209</v>
      </c>
      <c r="C20" s="50" t="s">
        <v>68</v>
      </c>
      <c r="D20" s="52" t="s">
        <v>77</v>
      </c>
      <c r="E20" s="82"/>
      <c r="F20" s="79"/>
      <c r="G20" s="79"/>
      <c r="H20" s="79"/>
      <c r="I20" s="79"/>
      <c r="J20" s="79"/>
      <c r="K20" s="76" t="str">
        <f t="shared" si="0"/>
        <v> </v>
      </c>
      <c r="L20" s="80">
        <v>22</v>
      </c>
      <c r="M20" s="79">
        <v>19</v>
      </c>
      <c r="N20" s="79">
        <v>413</v>
      </c>
      <c r="O20" s="79">
        <v>124</v>
      </c>
      <c r="P20" s="81">
        <f t="shared" si="1"/>
        <v>30</v>
      </c>
      <c r="Q20" s="150">
        <v>6</v>
      </c>
      <c r="R20" s="151">
        <v>2</v>
      </c>
      <c r="S20" s="151">
        <v>44</v>
      </c>
      <c r="T20" s="151">
        <v>2</v>
      </c>
      <c r="U20" s="76">
        <f t="shared" si="2"/>
        <v>4.5</v>
      </c>
      <c r="V20" s="82">
        <v>34</v>
      </c>
      <c r="W20" s="79">
        <v>0</v>
      </c>
      <c r="X20" s="83">
        <f t="shared" si="3"/>
        <v>0</v>
      </c>
      <c r="Y20" s="79">
        <v>34</v>
      </c>
      <c r="Z20" s="79">
        <v>0</v>
      </c>
      <c r="AA20" s="81">
        <f t="shared" si="4"/>
        <v>0</v>
      </c>
    </row>
    <row r="21" spans="1:27" ht="13.5" customHeight="1">
      <c r="A21" s="48">
        <v>44</v>
      </c>
      <c r="B21" s="49">
        <v>210</v>
      </c>
      <c r="C21" s="50" t="s">
        <v>68</v>
      </c>
      <c r="D21" s="52" t="s">
        <v>78</v>
      </c>
      <c r="E21" s="82"/>
      <c r="F21" s="79"/>
      <c r="G21" s="79"/>
      <c r="H21" s="79"/>
      <c r="I21" s="79"/>
      <c r="J21" s="79"/>
      <c r="K21" s="76" t="str">
        <f t="shared" si="0"/>
        <v> </v>
      </c>
      <c r="L21" s="80">
        <v>9</v>
      </c>
      <c r="M21" s="79">
        <v>6</v>
      </c>
      <c r="N21" s="79">
        <v>220</v>
      </c>
      <c r="O21" s="79">
        <v>62</v>
      </c>
      <c r="P21" s="81">
        <f t="shared" si="1"/>
        <v>28.2</v>
      </c>
      <c r="Q21" s="150">
        <v>5</v>
      </c>
      <c r="R21" s="151">
        <v>0</v>
      </c>
      <c r="S21" s="151">
        <v>42</v>
      </c>
      <c r="T21" s="151">
        <v>0</v>
      </c>
      <c r="U21" s="76">
        <f t="shared" si="2"/>
        <v>0</v>
      </c>
      <c r="V21" s="82">
        <v>66</v>
      </c>
      <c r="W21" s="79">
        <v>18</v>
      </c>
      <c r="X21" s="83">
        <f t="shared" si="3"/>
        <v>27.3</v>
      </c>
      <c r="Y21" s="79">
        <v>25</v>
      </c>
      <c r="Z21" s="79">
        <v>0</v>
      </c>
      <c r="AA21" s="81">
        <f t="shared" si="4"/>
        <v>0</v>
      </c>
    </row>
    <row r="22" spans="1:27" ht="13.5" customHeight="1">
      <c r="A22" s="48">
        <v>44</v>
      </c>
      <c r="B22" s="49">
        <v>211</v>
      </c>
      <c r="C22" s="50" t="s">
        <v>68</v>
      </c>
      <c r="D22" s="52" t="s">
        <v>79</v>
      </c>
      <c r="E22" s="82">
        <v>30</v>
      </c>
      <c r="F22" s="79">
        <v>23</v>
      </c>
      <c r="G22" s="79">
        <v>22</v>
      </c>
      <c r="H22" s="79">
        <v>19</v>
      </c>
      <c r="I22" s="79">
        <v>516</v>
      </c>
      <c r="J22" s="79">
        <v>141</v>
      </c>
      <c r="K22" s="76">
        <f t="shared" si="0"/>
        <v>27.3</v>
      </c>
      <c r="L22" s="80">
        <v>20</v>
      </c>
      <c r="M22" s="79">
        <v>17</v>
      </c>
      <c r="N22" s="79">
        <v>399</v>
      </c>
      <c r="O22" s="79">
        <v>88</v>
      </c>
      <c r="P22" s="81">
        <f t="shared" si="1"/>
        <v>22.1</v>
      </c>
      <c r="Q22" s="150">
        <v>6</v>
      </c>
      <c r="R22" s="151">
        <v>2</v>
      </c>
      <c r="S22" s="151">
        <v>54</v>
      </c>
      <c r="T22" s="151">
        <v>3</v>
      </c>
      <c r="U22" s="76">
        <f t="shared" si="2"/>
        <v>5.6</v>
      </c>
      <c r="V22" s="82">
        <v>71</v>
      </c>
      <c r="W22" s="79">
        <v>3</v>
      </c>
      <c r="X22" s="83">
        <f t="shared" si="3"/>
        <v>4.2</v>
      </c>
      <c r="Y22" s="79">
        <v>35</v>
      </c>
      <c r="Z22" s="79">
        <v>3</v>
      </c>
      <c r="AA22" s="81">
        <f t="shared" si="4"/>
        <v>8.6</v>
      </c>
    </row>
    <row r="23" spans="1:27" ht="13.5" customHeight="1">
      <c r="A23" s="48">
        <v>44</v>
      </c>
      <c r="B23" s="49">
        <v>212</v>
      </c>
      <c r="C23" s="50" t="s">
        <v>68</v>
      </c>
      <c r="D23" s="52" t="s">
        <v>80</v>
      </c>
      <c r="E23" s="82">
        <v>30</v>
      </c>
      <c r="F23" s="79">
        <v>22</v>
      </c>
      <c r="G23" s="79">
        <v>38</v>
      </c>
      <c r="H23" s="168">
        <v>32</v>
      </c>
      <c r="I23" s="79">
        <v>900</v>
      </c>
      <c r="J23" s="79">
        <v>194</v>
      </c>
      <c r="K23" s="76">
        <f t="shared" si="0"/>
        <v>21.6</v>
      </c>
      <c r="L23" s="80">
        <v>38</v>
      </c>
      <c r="M23" s="79">
        <v>32</v>
      </c>
      <c r="N23" s="79">
        <v>900</v>
      </c>
      <c r="O23" s="79">
        <v>194</v>
      </c>
      <c r="P23" s="81">
        <f t="shared" si="1"/>
        <v>21.6</v>
      </c>
      <c r="Q23" s="150">
        <v>5</v>
      </c>
      <c r="R23" s="151">
        <v>4</v>
      </c>
      <c r="S23" s="151">
        <v>52</v>
      </c>
      <c r="T23" s="151">
        <v>7</v>
      </c>
      <c r="U23" s="76">
        <f t="shared" si="2"/>
        <v>13.5</v>
      </c>
      <c r="V23" s="82">
        <v>63</v>
      </c>
      <c r="W23" s="79">
        <v>3</v>
      </c>
      <c r="X23" s="83">
        <f t="shared" si="3"/>
        <v>4.8</v>
      </c>
      <c r="Y23" s="79">
        <v>55</v>
      </c>
      <c r="Z23" s="79">
        <v>3</v>
      </c>
      <c r="AA23" s="81">
        <f t="shared" si="4"/>
        <v>5.5</v>
      </c>
    </row>
    <row r="24" spans="1:27" ht="13.5" customHeight="1">
      <c r="A24" s="48">
        <v>44</v>
      </c>
      <c r="B24" s="49">
        <v>213</v>
      </c>
      <c r="C24" s="50" t="s">
        <v>68</v>
      </c>
      <c r="D24" s="52" t="s">
        <v>81</v>
      </c>
      <c r="E24" s="82">
        <v>40</v>
      </c>
      <c r="F24" s="79">
        <v>22</v>
      </c>
      <c r="G24" s="79">
        <v>30</v>
      </c>
      <c r="H24" s="79">
        <v>22</v>
      </c>
      <c r="I24" s="79">
        <v>442</v>
      </c>
      <c r="J24" s="79">
        <v>88</v>
      </c>
      <c r="K24" s="76">
        <f t="shared" si="0"/>
        <v>19.9</v>
      </c>
      <c r="L24" s="80">
        <v>30</v>
      </c>
      <c r="M24" s="79">
        <v>22</v>
      </c>
      <c r="N24" s="79">
        <v>442</v>
      </c>
      <c r="O24" s="79">
        <v>88</v>
      </c>
      <c r="P24" s="81">
        <f t="shared" si="1"/>
        <v>19.9</v>
      </c>
      <c r="Q24" s="150">
        <v>5</v>
      </c>
      <c r="R24" s="151">
        <v>2</v>
      </c>
      <c r="S24" s="151">
        <v>52</v>
      </c>
      <c r="T24" s="151">
        <v>2</v>
      </c>
      <c r="U24" s="76">
        <f t="shared" si="2"/>
        <v>3.8</v>
      </c>
      <c r="V24" s="82">
        <v>49</v>
      </c>
      <c r="W24" s="79">
        <v>2</v>
      </c>
      <c r="X24" s="83">
        <f t="shared" si="3"/>
        <v>4.1</v>
      </c>
      <c r="Y24" s="79">
        <v>42</v>
      </c>
      <c r="Z24" s="79">
        <v>2</v>
      </c>
      <c r="AA24" s="81">
        <f t="shared" si="4"/>
        <v>4.8</v>
      </c>
    </row>
    <row r="25" spans="1:27" ht="13.5" customHeight="1">
      <c r="A25" s="48">
        <v>44</v>
      </c>
      <c r="B25" s="49">
        <v>214</v>
      </c>
      <c r="C25" s="50" t="s">
        <v>68</v>
      </c>
      <c r="D25" s="52" t="s">
        <v>82</v>
      </c>
      <c r="E25" s="82">
        <v>30</v>
      </c>
      <c r="F25" s="79"/>
      <c r="G25" s="79">
        <v>31</v>
      </c>
      <c r="H25" s="79">
        <v>24</v>
      </c>
      <c r="I25" s="79">
        <v>482</v>
      </c>
      <c r="J25" s="79">
        <v>118</v>
      </c>
      <c r="K25" s="76">
        <f t="shared" si="0"/>
        <v>24.5</v>
      </c>
      <c r="L25" s="80">
        <v>31</v>
      </c>
      <c r="M25" s="79">
        <v>24</v>
      </c>
      <c r="N25" s="79">
        <v>482</v>
      </c>
      <c r="O25" s="79">
        <v>118</v>
      </c>
      <c r="P25" s="81">
        <f t="shared" si="1"/>
        <v>24.5</v>
      </c>
      <c r="Q25" s="150">
        <v>6</v>
      </c>
      <c r="R25" s="151">
        <v>1</v>
      </c>
      <c r="S25" s="151">
        <v>55</v>
      </c>
      <c r="T25" s="151">
        <v>1</v>
      </c>
      <c r="U25" s="76">
        <f t="shared" si="2"/>
        <v>1.8</v>
      </c>
      <c r="V25" s="82">
        <v>66</v>
      </c>
      <c r="W25" s="79">
        <v>6</v>
      </c>
      <c r="X25" s="83">
        <f t="shared" si="3"/>
        <v>9.1</v>
      </c>
      <c r="Y25" s="79">
        <v>59</v>
      </c>
      <c r="Z25" s="79">
        <v>6</v>
      </c>
      <c r="AA25" s="81">
        <f t="shared" si="4"/>
        <v>10.2</v>
      </c>
    </row>
    <row r="26" spans="1:27" ht="13.5" customHeight="1">
      <c r="A26" s="48">
        <v>44</v>
      </c>
      <c r="B26" s="49">
        <v>322</v>
      </c>
      <c r="C26" s="50" t="s">
        <v>68</v>
      </c>
      <c r="D26" s="52" t="s">
        <v>83</v>
      </c>
      <c r="E26" s="82"/>
      <c r="F26" s="79"/>
      <c r="G26" s="79"/>
      <c r="H26" s="79"/>
      <c r="I26" s="79"/>
      <c r="J26" s="79"/>
      <c r="K26" s="76" t="str">
        <f t="shared" si="0"/>
        <v> </v>
      </c>
      <c r="L26" s="80">
        <v>10</v>
      </c>
      <c r="M26" s="79">
        <v>7</v>
      </c>
      <c r="N26" s="79">
        <v>98</v>
      </c>
      <c r="O26" s="79">
        <v>13</v>
      </c>
      <c r="P26" s="81">
        <f t="shared" si="1"/>
        <v>13.3</v>
      </c>
      <c r="Q26" s="150">
        <v>5</v>
      </c>
      <c r="R26" s="151">
        <v>2</v>
      </c>
      <c r="S26" s="151">
        <v>21</v>
      </c>
      <c r="T26" s="151">
        <v>3</v>
      </c>
      <c r="U26" s="76">
        <f t="shared" si="2"/>
        <v>14.3</v>
      </c>
      <c r="V26" s="82">
        <v>34</v>
      </c>
      <c r="W26" s="79">
        <v>3</v>
      </c>
      <c r="X26" s="83">
        <f t="shared" si="3"/>
        <v>8.8</v>
      </c>
      <c r="Y26" s="79">
        <v>21</v>
      </c>
      <c r="Z26" s="79">
        <v>2</v>
      </c>
      <c r="AA26" s="81">
        <f t="shared" si="4"/>
        <v>9.5</v>
      </c>
    </row>
    <row r="27" spans="1:27" ht="13.5" customHeight="1">
      <c r="A27" s="48">
        <v>44</v>
      </c>
      <c r="B27" s="49">
        <v>341</v>
      </c>
      <c r="C27" s="50" t="s">
        <v>68</v>
      </c>
      <c r="D27" s="52" t="s">
        <v>85</v>
      </c>
      <c r="E27" s="82">
        <v>30</v>
      </c>
      <c r="F27" s="79">
        <v>22</v>
      </c>
      <c r="G27" s="79">
        <v>22</v>
      </c>
      <c r="H27" s="79">
        <v>15</v>
      </c>
      <c r="I27" s="79">
        <v>260</v>
      </c>
      <c r="J27" s="79">
        <v>41</v>
      </c>
      <c r="K27" s="76">
        <f t="shared" si="0"/>
        <v>15.8</v>
      </c>
      <c r="L27" s="80">
        <v>22</v>
      </c>
      <c r="M27" s="79">
        <v>15</v>
      </c>
      <c r="N27" s="79">
        <v>260</v>
      </c>
      <c r="O27" s="79">
        <v>41</v>
      </c>
      <c r="P27" s="81">
        <f t="shared" si="1"/>
        <v>15.8</v>
      </c>
      <c r="Q27" s="150">
        <v>5</v>
      </c>
      <c r="R27" s="151">
        <v>1</v>
      </c>
      <c r="S27" s="151">
        <v>28</v>
      </c>
      <c r="T27" s="151">
        <v>1</v>
      </c>
      <c r="U27" s="76">
        <f t="shared" si="2"/>
        <v>3.6</v>
      </c>
      <c r="V27" s="82">
        <v>28</v>
      </c>
      <c r="W27" s="79">
        <v>1</v>
      </c>
      <c r="X27" s="83">
        <f t="shared" si="3"/>
        <v>3.6</v>
      </c>
      <c r="Y27" s="79">
        <v>28</v>
      </c>
      <c r="Z27" s="79">
        <v>1</v>
      </c>
      <c r="AA27" s="81">
        <f t="shared" si="4"/>
        <v>3.6</v>
      </c>
    </row>
    <row r="28" spans="1:27" ht="13.5" customHeight="1">
      <c r="A28" s="48">
        <v>44</v>
      </c>
      <c r="B28" s="49">
        <v>461</v>
      </c>
      <c r="C28" s="50" t="s">
        <v>68</v>
      </c>
      <c r="D28" s="52" t="s">
        <v>84</v>
      </c>
      <c r="E28" s="82"/>
      <c r="F28" s="79"/>
      <c r="G28" s="79"/>
      <c r="H28" s="79"/>
      <c r="I28" s="79"/>
      <c r="J28" s="79"/>
      <c r="K28" s="76" t="str">
        <f t="shared" si="0"/>
        <v> </v>
      </c>
      <c r="L28" s="80">
        <v>25</v>
      </c>
      <c r="M28" s="79">
        <v>18</v>
      </c>
      <c r="N28" s="79">
        <v>229</v>
      </c>
      <c r="O28" s="79">
        <v>54</v>
      </c>
      <c r="P28" s="81">
        <f t="shared" si="1"/>
        <v>23.6</v>
      </c>
      <c r="Q28" s="150">
        <v>5</v>
      </c>
      <c r="R28" s="151">
        <v>3</v>
      </c>
      <c r="S28" s="151">
        <v>35</v>
      </c>
      <c r="T28" s="151">
        <v>7</v>
      </c>
      <c r="U28" s="76">
        <f t="shared" si="2"/>
        <v>20</v>
      </c>
      <c r="V28" s="82">
        <v>15</v>
      </c>
      <c r="W28" s="79">
        <v>0</v>
      </c>
      <c r="X28" s="83">
        <f t="shared" si="3"/>
        <v>0</v>
      </c>
      <c r="Y28" s="79">
        <v>15</v>
      </c>
      <c r="Z28" s="79">
        <v>0</v>
      </c>
      <c r="AA28" s="81">
        <f t="shared" si="4"/>
        <v>0</v>
      </c>
    </row>
    <row r="29" spans="1:27" ht="13.5" customHeight="1" thickBot="1">
      <c r="A29" s="48">
        <v>44</v>
      </c>
      <c r="B29" s="49">
        <v>462</v>
      </c>
      <c r="C29" s="50" t="s">
        <v>68</v>
      </c>
      <c r="D29" s="52" t="s">
        <v>86</v>
      </c>
      <c r="E29" s="82">
        <v>22</v>
      </c>
      <c r="F29" s="79">
        <v>30</v>
      </c>
      <c r="G29" s="79">
        <v>19</v>
      </c>
      <c r="H29" s="79">
        <v>14</v>
      </c>
      <c r="I29" s="79">
        <v>262</v>
      </c>
      <c r="J29" s="79">
        <v>45</v>
      </c>
      <c r="K29" s="76">
        <f t="shared" si="0"/>
        <v>17.2</v>
      </c>
      <c r="L29" s="80">
        <v>14</v>
      </c>
      <c r="M29" s="79">
        <v>9</v>
      </c>
      <c r="N29" s="79">
        <v>229</v>
      </c>
      <c r="O29" s="79">
        <v>37</v>
      </c>
      <c r="P29" s="81">
        <f t="shared" si="1"/>
        <v>16.2</v>
      </c>
      <c r="Q29" s="150">
        <v>5</v>
      </c>
      <c r="R29" s="151">
        <v>5</v>
      </c>
      <c r="S29" s="151">
        <v>33</v>
      </c>
      <c r="T29" s="151">
        <v>8</v>
      </c>
      <c r="U29" s="76">
        <f t="shared" si="2"/>
        <v>24.2</v>
      </c>
      <c r="V29" s="82">
        <v>19</v>
      </c>
      <c r="W29" s="79">
        <v>2</v>
      </c>
      <c r="X29" s="83">
        <f t="shared" si="3"/>
        <v>10.5</v>
      </c>
      <c r="Y29" s="79">
        <v>19</v>
      </c>
      <c r="Z29" s="128">
        <v>2</v>
      </c>
      <c r="AA29" s="81">
        <f t="shared" si="4"/>
        <v>10.5</v>
      </c>
    </row>
    <row r="30" spans="1:27" ht="18" customHeight="1" thickBot="1">
      <c r="A30" s="88"/>
      <c r="B30" s="89"/>
      <c r="C30" s="90"/>
      <c r="D30" s="91" t="s">
        <v>13</v>
      </c>
      <c r="E30" s="39"/>
      <c r="F30" s="67"/>
      <c r="G30" s="67"/>
      <c r="H30" s="67"/>
      <c r="I30" s="67"/>
      <c r="J30" s="67"/>
      <c r="K30" s="113"/>
      <c r="L30" s="92">
        <f>SUM(L12:L29)</f>
        <v>478</v>
      </c>
      <c r="M30" s="92">
        <f>SUM(M12:M29)</f>
        <v>389</v>
      </c>
      <c r="N30" s="92">
        <f>SUM(N12:N29)</f>
        <v>7759</v>
      </c>
      <c r="O30" s="92">
        <f>SUM(O12:O29)</f>
        <v>1742</v>
      </c>
      <c r="P30" s="107">
        <f>IF(L30=" "," ",ROUND(O30/N30*100,1))</f>
        <v>22.5</v>
      </c>
      <c r="Q30" s="92">
        <f>SUM(Q12:Q29)</f>
        <v>99</v>
      </c>
      <c r="R30" s="92">
        <f>SUM(R12:R29)</f>
        <v>51</v>
      </c>
      <c r="S30" s="92">
        <f>SUM(S12:S29)</f>
        <v>823</v>
      </c>
      <c r="T30" s="92">
        <f>SUM(T12:T29)</f>
        <v>87</v>
      </c>
      <c r="U30" s="107">
        <f>IF(Q30=""," ",ROUND(T30/S30*100,1))</f>
        <v>10.6</v>
      </c>
      <c r="V30" s="93"/>
      <c r="W30" s="114"/>
      <c r="X30" s="110"/>
      <c r="Y30" s="114"/>
      <c r="Z30" s="114"/>
      <c r="AA30" s="115"/>
    </row>
    <row r="31" spans="1:27" ht="13.5" customHeight="1">
      <c r="A31" s="94"/>
      <c r="B31" s="95"/>
      <c r="C31" s="96" t="s">
        <v>134</v>
      </c>
      <c r="D31" s="97" t="s">
        <v>133</v>
      </c>
      <c r="E31" s="98"/>
      <c r="F31" s="99"/>
      <c r="G31" s="99"/>
      <c r="H31" s="99"/>
      <c r="I31" s="99"/>
      <c r="J31" s="99"/>
      <c r="K31" s="111"/>
      <c r="L31" s="87">
        <v>1</v>
      </c>
      <c r="M31" s="79">
        <v>1</v>
      </c>
      <c r="N31" s="86">
        <v>140</v>
      </c>
      <c r="O31" s="79">
        <v>73</v>
      </c>
      <c r="P31" s="100">
        <f aca="true" t="shared" si="5" ref="P31:P37">IF(L31=""," ",ROUND(O31/N31*100,1))</f>
        <v>52.1</v>
      </c>
      <c r="Q31" s="57"/>
      <c r="R31" s="56"/>
      <c r="S31" s="58"/>
      <c r="T31" s="56"/>
      <c r="U31" s="100" t="str">
        <f>IF(Q31=""," ",ROUND(T31/S31*100,1))</f>
        <v> </v>
      </c>
      <c r="V31" s="101"/>
      <c r="W31" s="99"/>
      <c r="X31" s="108"/>
      <c r="Y31" s="99"/>
      <c r="Z31" s="99"/>
      <c r="AA31" s="116"/>
    </row>
    <row r="32" spans="1:27" ht="13.5" customHeight="1">
      <c r="A32" s="94"/>
      <c r="B32" s="95"/>
      <c r="C32" s="96" t="s">
        <v>135</v>
      </c>
      <c r="D32" s="97" t="s">
        <v>136</v>
      </c>
      <c r="E32" s="98"/>
      <c r="F32" s="99"/>
      <c r="G32" s="99"/>
      <c r="H32" s="99"/>
      <c r="I32" s="99"/>
      <c r="J32" s="99"/>
      <c r="K32" s="111"/>
      <c r="L32" s="87">
        <v>2</v>
      </c>
      <c r="M32" s="79">
        <v>1</v>
      </c>
      <c r="N32" s="86">
        <v>219</v>
      </c>
      <c r="O32" s="79">
        <v>94</v>
      </c>
      <c r="P32" s="124">
        <f t="shared" si="5"/>
        <v>42.9</v>
      </c>
      <c r="Q32" s="57">
        <v>1</v>
      </c>
      <c r="R32" s="56">
        <v>1</v>
      </c>
      <c r="S32" s="58">
        <v>3</v>
      </c>
      <c r="T32" s="56">
        <v>1</v>
      </c>
      <c r="U32" s="124">
        <f aca="true" t="shared" si="6" ref="U32:U37">IF(Q32=""," ",ROUND(T32/S32*100,1))</f>
        <v>33.3</v>
      </c>
      <c r="V32" s="101"/>
      <c r="W32" s="99"/>
      <c r="X32" s="108"/>
      <c r="Y32" s="99"/>
      <c r="Z32" s="99"/>
      <c r="AA32" s="116"/>
    </row>
    <row r="33" spans="1:27" ht="13.5" customHeight="1">
      <c r="A33" s="94"/>
      <c r="B33" s="95"/>
      <c r="C33" s="96" t="s">
        <v>137</v>
      </c>
      <c r="D33" s="97" t="s">
        <v>138</v>
      </c>
      <c r="E33" s="98"/>
      <c r="F33" s="99"/>
      <c r="G33" s="99"/>
      <c r="H33" s="99"/>
      <c r="I33" s="99"/>
      <c r="J33" s="99"/>
      <c r="K33" s="111"/>
      <c r="L33" s="87">
        <v>1</v>
      </c>
      <c r="M33" s="79">
        <v>0</v>
      </c>
      <c r="N33" s="86">
        <v>5</v>
      </c>
      <c r="O33" s="79">
        <v>0</v>
      </c>
      <c r="P33" s="124">
        <f t="shared" si="5"/>
        <v>0</v>
      </c>
      <c r="Q33" s="57"/>
      <c r="R33" s="56"/>
      <c r="S33" s="58"/>
      <c r="T33" s="56"/>
      <c r="U33" s="124" t="str">
        <f t="shared" si="6"/>
        <v> </v>
      </c>
      <c r="V33" s="101"/>
      <c r="W33" s="99"/>
      <c r="X33" s="108"/>
      <c r="Y33" s="99"/>
      <c r="Z33" s="99"/>
      <c r="AA33" s="116"/>
    </row>
    <row r="34" spans="1:27" ht="13.5" customHeight="1">
      <c r="A34" s="94"/>
      <c r="B34" s="95"/>
      <c r="C34" s="96" t="s">
        <v>139</v>
      </c>
      <c r="D34" s="97" t="s">
        <v>140</v>
      </c>
      <c r="E34" s="98"/>
      <c r="F34" s="99"/>
      <c r="G34" s="99"/>
      <c r="H34" s="99"/>
      <c r="I34" s="99"/>
      <c r="J34" s="99"/>
      <c r="K34" s="111"/>
      <c r="L34" s="87">
        <v>1</v>
      </c>
      <c r="M34" s="79">
        <v>1</v>
      </c>
      <c r="N34" s="86">
        <v>74</v>
      </c>
      <c r="O34" s="79">
        <v>19</v>
      </c>
      <c r="P34" s="124">
        <f t="shared" si="5"/>
        <v>25.7</v>
      </c>
      <c r="Q34" s="57"/>
      <c r="R34" s="56"/>
      <c r="S34" s="58"/>
      <c r="T34" s="56"/>
      <c r="U34" s="124" t="str">
        <f t="shared" si="6"/>
        <v> </v>
      </c>
      <c r="V34" s="101"/>
      <c r="W34" s="99"/>
      <c r="X34" s="108"/>
      <c r="Y34" s="99"/>
      <c r="Z34" s="99"/>
      <c r="AA34" s="116"/>
    </row>
    <row r="35" spans="1:27" ht="13.5" customHeight="1">
      <c r="A35" s="94"/>
      <c r="B35" s="95"/>
      <c r="C35" s="96" t="s">
        <v>141</v>
      </c>
      <c r="D35" s="97" t="s">
        <v>142</v>
      </c>
      <c r="E35" s="98"/>
      <c r="F35" s="99"/>
      <c r="G35" s="99"/>
      <c r="H35" s="99"/>
      <c r="I35" s="99"/>
      <c r="J35" s="99"/>
      <c r="K35" s="111"/>
      <c r="L35" s="87">
        <v>1</v>
      </c>
      <c r="M35" s="79">
        <v>1</v>
      </c>
      <c r="N35" s="86">
        <v>28</v>
      </c>
      <c r="O35" s="79">
        <v>7</v>
      </c>
      <c r="P35" s="124">
        <f t="shared" si="5"/>
        <v>25</v>
      </c>
      <c r="Q35" s="57"/>
      <c r="R35" s="56"/>
      <c r="S35" s="58"/>
      <c r="T35" s="56"/>
      <c r="U35" s="124" t="str">
        <f t="shared" si="6"/>
        <v> </v>
      </c>
      <c r="V35" s="101"/>
      <c r="W35" s="99"/>
      <c r="X35" s="108"/>
      <c r="Y35" s="99"/>
      <c r="Z35" s="99"/>
      <c r="AA35" s="116"/>
    </row>
    <row r="36" spans="1:27" ht="13.5" customHeight="1">
      <c r="A36" s="94"/>
      <c r="B36" s="95"/>
      <c r="C36" s="96" t="s">
        <v>143</v>
      </c>
      <c r="D36" s="97" t="s">
        <v>144</v>
      </c>
      <c r="E36" s="98"/>
      <c r="F36" s="99"/>
      <c r="G36" s="99"/>
      <c r="H36" s="99"/>
      <c r="I36" s="99"/>
      <c r="J36" s="99"/>
      <c r="K36" s="111"/>
      <c r="L36" s="87">
        <v>2</v>
      </c>
      <c r="M36" s="79">
        <v>2</v>
      </c>
      <c r="N36" s="86">
        <v>117</v>
      </c>
      <c r="O36" s="79">
        <v>53</v>
      </c>
      <c r="P36" s="124">
        <f t="shared" si="5"/>
        <v>45.3</v>
      </c>
      <c r="Q36" s="57"/>
      <c r="R36" s="56"/>
      <c r="S36" s="58"/>
      <c r="T36" s="56"/>
      <c r="U36" s="124" t="str">
        <f t="shared" si="6"/>
        <v> </v>
      </c>
      <c r="V36" s="101"/>
      <c r="W36" s="99"/>
      <c r="X36" s="108"/>
      <c r="Y36" s="99"/>
      <c r="Z36" s="99"/>
      <c r="AA36" s="116"/>
    </row>
    <row r="37" spans="1:27" ht="13.5" customHeight="1" thickBot="1">
      <c r="A37" s="48"/>
      <c r="B37" s="77"/>
      <c r="C37" s="50" t="s">
        <v>145</v>
      </c>
      <c r="D37" s="51" t="s">
        <v>146</v>
      </c>
      <c r="E37" s="102"/>
      <c r="F37" s="103"/>
      <c r="G37" s="103"/>
      <c r="H37" s="103"/>
      <c r="I37" s="103"/>
      <c r="J37" s="103"/>
      <c r="K37" s="112"/>
      <c r="L37" s="87">
        <v>1</v>
      </c>
      <c r="M37" s="79">
        <v>1</v>
      </c>
      <c r="N37" s="86">
        <v>36</v>
      </c>
      <c r="O37" s="79">
        <v>11</v>
      </c>
      <c r="P37" s="81">
        <f t="shared" si="5"/>
        <v>30.6</v>
      </c>
      <c r="Q37" s="57">
        <v>2</v>
      </c>
      <c r="R37" s="56">
        <v>2</v>
      </c>
      <c r="S37" s="58">
        <v>5</v>
      </c>
      <c r="T37" s="56">
        <v>2</v>
      </c>
      <c r="U37" s="81">
        <f t="shared" si="6"/>
        <v>40</v>
      </c>
      <c r="V37" s="104"/>
      <c r="W37" s="103"/>
      <c r="X37" s="109"/>
      <c r="Y37" s="103"/>
      <c r="Z37" s="103"/>
      <c r="AA37" s="117"/>
    </row>
    <row r="38" spans="1:27" ht="18" customHeight="1" thickBot="1">
      <c r="A38" s="88"/>
      <c r="B38" s="89"/>
      <c r="C38" s="247" t="s">
        <v>12</v>
      </c>
      <c r="D38" s="248"/>
      <c r="E38" s="39"/>
      <c r="F38" s="67"/>
      <c r="G38" s="67"/>
      <c r="H38" s="67"/>
      <c r="I38" s="67"/>
      <c r="J38" s="67"/>
      <c r="K38" s="113"/>
      <c r="L38" s="105">
        <f>SUM(L31:L37)</f>
        <v>9</v>
      </c>
      <c r="M38" s="105">
        <f>SUM(M31:M37)</f>
        <v>7</v>
      </c>
      <c r="N38" s="105">
        <f>SUM(N31:N37)</f>
        <v>619</v>
      </c>
      <c r="O38" s="105">
        <f>SUM(O31:O37)</f>
        <v>257</v>
      </c>
      <c r="P38" s="107">
        <f>IF(L38=0,"",ROUND(O38/N38*100,1))</f>
        <v>41.5</v>
      </c>
      <c r="Q38" s="105">
        <f>SUM(Q31:Q37)</f>
        <v>3</v>
      </c>
      <c r="R38" s="105">
        <f>SUM(R31:R37)</f>
        <v>3</v>
      </c>
      <c r="S38" s="105">
        <f>SUM(S31:S37)</f>
        <v>8</v>
      </c>
      <c r="T38" s="105">
        <f>SUM(T31:T37)</f>
        <v>3</v>
      </c>
      <c r="U38" s="107">
        <f>IF(Q38=0," ",ROUND(T38/S38*100,1))</f>
        <v>37.5</v>
      </c>
      <c r="V38" s="93"/>
      <c r="W38" s="67"/>
      <c r="X38" s="110"/>
      <c r="Y38" s="67"/>
      <c r="Z38" s="67"/>
      <c r="AA38" s="118"/>
    </row>
    <row r="39" spans="1:27" ht="18" customHeight="1" thickBot="1">
      <c r="A39" s="88"/>
      <c r="B39" s="106"/>
      <c r="C39" s="247" t="s">
        <v>4</v>
      </c>
      <c r="D39" s="259"/>
      <c r="E39" s="39"/>
      <c r="F39" s="67"/>
      <c r="G39" s="70">
        <f>SUM(G12:G29)</f>
        <v>656</v>
      </c>
      <c r="H39" s="70">
        <f>SUM(H12:H29)</f>
        <v>505</v>
      </c>
      <c r="I39" s="70">
        <f>SUM(I12:I29)</f>
        <v>12704</v>
      </c>
      <c r="J39" s="70">
        <f>SUM(J12:J29)</f>
        <v>3394</v>
      </c>
      <c r="K39" s="107">
        <f>IF(G39=" "," ",ROUND(J39/I39*100,1))</f>
        <v>26.7</v>
      </c>
      <c r="L39" s="72">
        <f>L30+L38</f>
        <v>487</v>
      </c>
      <c r="M39" s="70">
        <f>M30+M38</f>
        <v>396</v>
      </c>
      <c r="N39" s="70">
        <f>N30+N38</f>
        <v>8378</v>
      </c>
      <c r="O39" s="70">
        <f>O30+O38</f>
        <v>1999</v>
      </c>
      <c r="P39" s="107">
        <f>IF(L39=""," ",ROUND(O39/N39*100,1))</f>
        <v>23.9</v>
      </c>
      <c r="Q39" s="72">
        <f>Q30+Q38</f>
        <v>102</v>
      </c>
      <c r="R39" s="70">
        <f>R30+R38</f>
        <v>54</v>
      </c>
      <c r="S39" s="70">
        <f>S30+S38</f>
        <v>831</v>
      </c>
      <c r="T39" s="70">
        <f>T30+T38</f>
        <v>90</v>
      </c>
      <c r="U39" s="107">
        <f>IF(Q39=""," ",ROUND(T39/S39*100,1))</f>
        <v>10.8</v>
      </c>
      <c r="V39" s="157">
        <f>SUM(V12:V29)</f>
        <v>1526</v>
      </c>
      <c r="W39" s="70">
        <f>SUM(W12:W29)</f>
        <v>119</v>
      </c>
      <c r="X39" s="119">
        <f>IF(V39=""," ",ROUND(W39/V39*100,1))</f>
        <v>7.8</v>
      </c>
      <c r="Y39" s="158">
        <f>SUM(Y12:Y29)</f>
        <v>1171</v>
      </c>
      <c r="Z39" s="70">
        <f>SUM(Z12:Z29)</f>
        <v>72</v>
      </c>
      <c r="AA39" s="107">
        <f>IF(Y39=0," ",ROUND(Z39/Y39*100,1))</f>
        <v>6.1</v>
      </c>
    </row>
  </sheetData>
  <sheetProtection/>
  <mergeCells count="42">
    <mergeCell ref="P4:T4"/>
    <mergeCell ref="Q6:S6"/>
    <mergeCell ref="R10:R11"/>
    <mergeCell ref="T10:T11"/>
    <mergeCell ref="W10:W11"/>
    <mergeCell ref="P9:P11"/>
    <mergeCell ref="Y8:AA8"/>
    <mergeCell ref="V8:V11"/>
    <mergeCell ref="N8:N11"/>
    <mergeCell ref="L8:L11"/>
    <mergeCell ref="U9:U11"/>
    <mergeCell ref="S8:S11"/>
    <mergeCell ref="Y9:Y11"/>
    <mergeCell ref="AA9:AA11"/>
    <mergeCell ref="X9:X11"/>
    <mergeCell ref="M10:M11"/>
    <mergeCell ref="C39:D39"/>
    <mergeCell ref="E7:K7"/>
    <mergeCell ref="I8:I11"/>
    <mergeCell ref="E8:E11"/>
    <mergeCell ref="G8:G11"/>
    <mergeCell ref="H10:H11"/>
    <mergeCell ref="F8:F11"/>
    <mergeCell ref="C38:D38"/>
    <mergeCell ref="Q8:Q11"/>
    <mergeCell ref="J10:J11"/>
    <mergeCell ref="K9:K11"/>
    <mergeCell ref="O10:O11"/>
    <mergeCell ref="Y2:AA2"/>
    <mergeCell ref="E6:F6"/>
    <mergeCell ref="Q7:U7"/>
    <mergeCell ref="V7:AA7"/>
    <mergeCell ref="E4:F4"/>
    <mergeCell ref="L6:N6"/>
    <mergeCell ref="L7:P7"/>
    <mergeCell ref="V6:X6"/>
    <mergeCell ref="H4:J4"/>
    <mergeCell ref="L4:N4"/>
    <mergeCell ref="A7:A11"/>
    <mergeCell ref="C7:C11"/>
    <mergeCell ref="D7:D11"/>
    <mergeCell ref="B7:B11"/>
  </mergeCells>
  <conditionalFormatting sqref="M31:M37 J12:J29 H12:H29 O12:O29 M12:M29 T12:T29 R12:R29 W12:W29 T31:T37 R31:R37 O31:O37">
    <cfRule type="cellIs" priority="1" dxfId="1" operator="lessThanOrEqual" stopIfTrue="1">
      <formula>G12</formula>
    </cfRule>
    <cfRule type="cellIs" priority="2" dxfId="0" operator="greaterThan" stopIfTrue="1">
      <formula>G12</formula>
    </cfRule>
  </conditionalFormatting>
  <conditionalFormatting sqref="Y12:Y16 Y18:Y29">
    <cfRule type="cellIs" priority="3" dxfId="1" operator="lessThanOrEqual" stopIfTrue="1">
      <formula>V12</formula>
    </cfRule>
    <cfRule type="cellIs" priority="4" dxfId="0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39 U30 K39" evalError="1"/>
    <ignoredError sqref="X39 P39 P30" evalError="1" formula="1"/>
    <ignoredError sqref="U38 P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2009-12-21T01:19:14Z</cp:lastPrinted>
  <dcterms:created xsi:type="dcterms:W3CDTF">2002-01-07T10:53:07Z</dcterms:created>
  <dcterms:modified xsi:type="dcterms:W3CDTF">2009-12-21T01:20:15Z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1051011700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1617726012</vt:i4>
  </property>
  <property fmtid="{D5CDD505-2E9C-101B-9397-08002B2CF9AE}" pid="7" name="_ReviewingToolsShownOnce">
    <vt:lpwstr/>
  </property>
</Properties>
</file>