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長崎県４－１" sheetId="1" r:id="rId1"/>
    <sheet name="長崎県４－２" sheetId="2" r:id="rId2"/>
    <sheet name="長崎県４－３" sheetId="3" r:id="rId3"/>
    <sheet name="長崎県４－４" sheetId="4" r:id="rId4"/>
  </sheets>
  <definedNames>
    <definedName name="_xlnm.Print_Area" localSheetId="0">'長崎県４－１'!$A$1:$P$31</definedName>
    <definedName name="_xlnm.Print_Area" localSheetId="1">'長崎県４－２'!$A$1:$U$31</definedName>
    <definedName name="_xlnm.Print_Area" localSheetId="2">'長崎県４－３'!$A$1:$S$31</definedName>
    <definedName name="_xlnm.Print_Area" localSheetId="3">'長崎県４－４'!$A$1:$AA$39</definedName>
    <definedName name="_xlnm.Print_Titles" localSheetId="0">'長崎県４－１'!$4:$7</definedName>
    <definedName name="_xlnm.Print_Titles" localSheetId="1">'長崎県４－２'!$4:$7</definedName>
    <definedName name="_xlnm.Print_Titles" localSheetId="2">'長崎県４－３'!$4:$5</definedName>
    <definedName name="_xlnm.Print_Titles" localSheetId="3">'長崎県４－４'!$7:$11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<sst xmlns="http://schemas.openxmlformats.org/spreadsheetml/2006/main" count="437" uniqueCount="191">
  <si>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</si>
  <si>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</si>
  <si>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</si>
  <si>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</si>
  <si>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</si>
  <si>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</si>
  <si>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</si>
  <si>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</si>
  <si>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</si>
  <si>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</si>
  <si>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</si>
  <si>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</si>
  <si>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</si>
  <si>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</si>
  <si>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</si>
  <si>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</si>
  <si>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</si>
  <si>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</si>
  <si>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</si>
  <si>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</si>
  <si>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</si>
  <si>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</si>
  <si>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</si>
  <si>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</si>
  <si>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</si>
  <si>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</si>
  <si>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</si>
  <si>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</si>
  <si>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</si>
  <si>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</si>
  <si>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</si>
  <si>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</si>
  <si>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</si>
  <si>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</si>
  <si>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</si>
  <si>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</si>
  <si>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</si>
  <si>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</si>
  <si>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</si>
  <si>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</si>
  <si>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</si>
  <si>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</si>
  <si>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</si>
  <si>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</si>
  <si>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</si>
  <si>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</si>
  <si>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</si>
  <si>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</si>
  <si>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</si>
  <si>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</si>
  <si>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</si>
  <si>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</si>
  <si>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</si>
  <si>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</si>
  <si>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</si>
  <si>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</si>
  <si>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</si>
  <si>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</si>
  <si>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</si>
  <si>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</si>
  <si>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</si>
  <si>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</si>
  <si>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</si>
  <si>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</si>
  <si>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</si>
  <si>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</si>
  <si>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</si>
  <si>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</si>
  <si>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</si>
  <si>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長崎県</t>
  </si>
  <si>
    <t>長崎市</t>
  </si>
  <si>
    <t>男女共同参画室</t>
  </si>
  <si>
    <t>長崎市男女共同参画推進条例</t>
  </si>
  <si>
    <t>長崎市男女共同参画計画</t>
  </si>
  <si>
    <t>平成18年4月～23年3月</t>
  </si>
  <si>
    <t>佐世保市</t>
  </si>
  <si>
    <t>男女共同参画課</t>
  </si>
  <si>
    <t>平成20年度～24年度</t>
  </si>
  <si>
    <t>島原市</t>
  </si>
  <si>
    <t>企画課</t>
  </si>
  <si>
    <t>島原市男女共同参画計画</t>
  </si>
  <si>
    <t>平成17年度～21年度</t>
  </si>
  <si>
    <t>諫早市</t>
  </si>
  <si>
    <t>第２次諫早市男女共同参画計画</t>
  </si>
  <si>
    <t>平成20年度～29年度</t>
  </si>
  <si>
    <t>大村市</t>
  </si>
  <si>
    <t>男女共同参画推進課</t>
  </si>
  <si>
    <t>平成16年度～22年度</t>
  </si>
  <si>
    <t>平戸市</t>
  </si>
  <si>
    <t>平戸市男女共同参画基本計画</t>
  </si>
  <si>
    <t>平成18年度～23年度</t>
  </si>
  <si>
    <t>松浦市</t>
  </si>
  <si>
    <t>総務課</t>
  </si>
  <si>
    <t>松浦市男女共同参画計画</t>
  </si>
  <si>
    <t>平成20年度～28年度</t>
  </si>
  <si>
    <t>対馬市</t>
  </si>
  <si>
    <t>対馬市男女共同参画計画</t>
  </si>
  <si>
    <t>平成19年度～23年度</t>
  </si>
  <si>
    <t>壱岐市</t>
  </si>
  <si>
    <t>政策企画課</t>
  </si>
  <si>
    <t>壱岐市男女共同参画基本計画</t>
  </si>
  <si>
    <t>平成19年度～28年度</t>
  </si>
  <si>
    <t>五島市</t>
  </si>
  <si>
    <t>市民課</t>
  </si>
  <si>
    <t>五島市男女共同参画計画</t>
  </si>
  <si>
    <t>西海市</t>
  </si>
  <si>
    <t>市民生活課</t>
  </si>
  <si>
    <t>西海市男女共同参画基本計画</t>
  </si>
  <si>
    <t>雲仙市</t>
  </si>
  <si>
    <t>雲仙市男女共同参画計画</t>
  </si>
  <si>
    <t>南島原市</t>
  </si>
  <si>
    <t>人権・男女共同参画室</t>
  </si>
  <si>
    <t>南島原市男女共同参画計画</t>
  </si>
  <si>
    <t>長与町</t>
  </si>
  <si>
    <t>時津町</t>
  </si>
  <si>
    <t>企画財政課</t>
  </si>
  <si>
    <t>時津町男女共同参画計画</t>
  </si>
  <si>
    <t>平成17年度～26年度</t>
  </si>
  <si>
    <t>東彼杵町</t>
  </si>
  <si>
    <t>川棚町</t>
  </si>
  <si>
    <t>波佐見町</t>
  </si>
  <si>
    <t>商工企画課</t>
  </si>
  <si>
    <t>小値賀町</t>
  </si>
  <si>
    <t>江迎町</t>
  </si>
  <si>
    <t>鹿町町</t>
  </si>
  <si>
    <t>佐々町</t>
  </si>
  <si>
    <t>新上五島町</t>
  </si>
  <si>
    <t>長崎市男女共同参画推進センター</t>
  </si>
  <si>
    <t>アマランス</t>
  </si>
  <si>
    <t>850-0874</t>
  </si>
  <si>
    <t>長崎市魚の町5-1</t>
  </si>
  <si>
    <t>○</t>
  </si>
  <si>
    <t>佐世保市男女共同参画推進センター</t>
  </si>
  <si>
    <t>スピカ</t>
  </si>
  <si>
    <t>857-0863</t>
  </si>
  <si>
    <t>佐世保市三浦町2-3</t>
  </si>
  <si>
    <t>○</t>
  </si>
  <si>
    <t>諫早市男女共同参画推進センター</t>
  </si>
  <si>
    <t>ひと・ひと</t>
  </si>
  <si>
    <t>854-0016</t>
  </si>
  <si>
    <t>○</t>
  </si>
  <si>
    <t>大村市男女共同参画推進センター</t>
  </si>
  <si>
    <t>ハートパル</t>
  </si>
  <si>
    <t>大村市西三城町８番地</t>
  </si>
  <si>
    <t>○</t>
  </si>
  <si>
    <t>ながさき男女共同参画都市宣言</t>
  </si>
  <si>
    <t>男女共同参画都市させぼ宣言</t>
  </si>
  <si>
    <t>平成22年度</t>
  </si>
  <si>
    <t>平成24年度</t>
  </si>
  <si>
    <t>平成23年度</t>
  </si>
  <si>
    <t>平成28年度</t>
  </si>
  <si>
    <t>平成24年度</t>
  </si>
  <si>
    <t>総合政策課</t>
  </si>
  <si>
    <t>第２期おおむら男女共同参画プラン</t>
  </si>
  <si>
    <t>856-0825</t>
  </si>
  <si>
    <t>長与町男女共同参画計画（改訂版）</t>
  </si>
  <si>
    <t>新上五島町男女共同参画基本計画</t>
  </si>
  <si>
    <t>平成21年度～25年度</t>
  </si>
  <si>
    <t>（095）
826-0018</t>
  </si>
  <si>
    <t>（0956）
23-3828</t>
  </si>
  <si>
    <t>（0957）
22-1500</t>
  </si>
  <si>
    <t>（0957）
54-8715</t>
  </si>
  <si>
    <t>（095）
826-2244</t>
  </si>
  <si>
    <t>（0956）
23-3880</t>
  </si>
  <si>
    <t>http://www1.city.nagasaki.nagasaki.jp/amarance/</t>
  </si>
  <si>
    <t>http://www.city.isahaya.nagasaki.jp/</t>
  </si>
  <si>
    <t>（0957）
24-1580</t>
  </si>
  <si>
    <t>（0957）
54-8700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</si>
  <si>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</si>
  <si>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</si>
  <si>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</si>
  <si>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</si>
  <si>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</si>
  <si>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</si>
  <si>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</si>
  <si>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</si>
  <si>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</si>
  <si>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</si>
  <si>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</si>
  <si>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</si>
  <si>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</si>
  <si>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</si>
  <si>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</si>
  <si>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</si>
  <si>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調査時点コード</t>
  </si>
  <si>
    <t>平成24年
4月１日まで</t>
  </si>
  <si>
    <t>佐世保市男女共同参画による
まちづくり条例</t>
  </si>
  <si>
    <t>佐世保市男女共同参画計画
（改訂版）</t>
  </si>
  <si>
    <t>　－　</t>
  </si>
  <si>
    <t>諫早市高城町5-25　
高城会館2階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</si>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</sst>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7" fontId="2" fillId="3" borderId="23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4" xfId="0" applyNumberFormat="1" applyFont="1" applyFill="1" applyBorder="1" applyAlignment="1">
      <alignment vertical="center"/>
    </xf>
    <xf numFmtId="188" fontId="2" fillId="3" borderId="25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4" xfId="0" applyNumberFormat="1" applyFont="1" applyFill="1" applyBorder="1" applyAlignment="1">
      <alignment vertical="center"/>
    </xf>
    <xf numFmtId="188" fontId="2" fillId="3" borderId="26" xfId="0" applyNumberFormat="1" applyFont="1" applyFill="1" applyBorder="1" applyAlignment="1">
      <alignment vertical="center"/>
    </xf>
    <xf numFmtId="188" fontId="2" fillId="3" borderId="2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9" fontId="2" fillId="3" borderId="2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8" xfId="0" applyFont="1" applyFill="1" applyBorder="1" applyAlignment="1">
      <alignment wrapText="1"/>
    </xf>
    <xf numFmtId="0" fontId="2" fillId="2" borderId="14" xfId="0" applyFont="1" applyFill="1" applyBorder="1" applyAlignment="1">
      <alignment/>
    </xf>
    <xf numFmtId="57" fontId="2" fillId="2" borderId="7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34" xfId="0" applyFont="1" applyFill="1" applyBorder="1" applyAlignment="1">
      <alignment/>
    </xf>
    <xf numFmtId="0" fontId="2" fillId="0" borderId="16" xfId="0" applyFont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86" fontId="2" fillId="2" borderId="28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5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179" fontId="2" fillId="3" borderId="39" xfId="0" applyNumberFormat="1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180" fontId="2" fillId="3" borderId="41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179" fontId="2" fillId="3" borderId="44" xfId="0" applyNumberFormat="1" applyFont="1" applyFill="1" applyBorder="1" applyAlignment="1">
      <alignment/>
    </xf>
    <xf numFmtId="180" fontId="2" fillId="3" borderId="45" xfId="0" applyNumberFormat="1" applyFont="1" applyFill="1" applyBorder="1" applyAlignment="1">
      <alignment/>
    </xf>
    <xf numFmtId="180" fontId="2" fillId="3" borderId="44" xfId="0" applyNumberFormat="1" applyFont="1" applyFill="1" applyBorder="1" applyAlignment="1">
      <alignment/>
    </xf>
    <xf numFmtId="187" fontId="2" fillId="3" borderId="25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 wrapText="1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28" xfId="0" applyNumberFormat="1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16" applyFont="1" applyFill="1" applyBorder="1" applyAlignment="1">
      <alignment vertical="center" wrapText="1"/>
    </xf>
    <xf numFmtId="0" fontId="0" fillId="2" borderId="8" xfId="16" applyFont="1" applyFill="1" applyBorder="1" applyAlignment="1">
      <alignment vertical="center" wrapText="1"/>
    </xf>
    <xf numFmtId="0" fontId="0" fillId="2" borderId="3" xfId="16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90" fontId="2" fillId="2" borderId="47" xfId="0" applyNumberFormat="1" applyFont="1" applyFill="1" applyBorder="1" applyAlignment="1">
      <alignment vertical="center"/>
    </xf>
    <xf numFmtId="190" fontId="2" fillId="2" borderId="48" xfId="0" applyNumberFormat="1" applyFont="1" applyFill="1" applyBorder="1" applyAlignment="1">
      <alignment vertical="center"/>
    </xf>
    <xf numFmtId="190" fontId="2" fillId="2" borderId="49" xfId="0" applyNumberFormat="1" applyFont="1" applyFill="1" applyBorder="1" applyAlignment="1">
      <alignment vertical="center"/>
    </xf>
    <xf numFmtId="190" fontId="2" fillId="3" borderId="5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6" fontId="2" fillId="0" borderId="7" xfId="0" applyNumberFormat="1" applyFont="1" applyBorder="1" applyAlignment="1">
      <alignment/>
    </xf>
    <xf numFmtId="186" fontId="2" fillId="0" borderId="3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86" fontId="2" fillId="0" borderId="31" xfId="0" applyNumberFormat="1" applyFont="1" applyBorder="1" applyAlignment="1">
      <alignment/>
    </xf>
    <xf numFmtId="186" fontId="2" fillId="2" borderId="34" xfId="0" applyNumberFormat="1" applyFont="1" applyFill="1" applyBorder="1" applyAlignment="1">
      <alignment/>
    </xf>
    <xf numFmtId="186" fontId="2" fillId="2" borderId="51" xfId="0" applyNumberFormat="1" applyFont="1" applyFill="1" applyBorder="1" applyAlignment="1">
      <alignment/>
    </xf>
    <xf numFmtId="186" fontId="2" fillId="2" borderId="46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186" fontId="2" fillId="2" borderId="52" xfId="0" applyNumberFormat="1" applyFont="1" applyFill="1" applyBorder="1" applyAlignment="1">
      <alignment/>
    </xf>
    <xf numFmtId="186" fontId="2" fillId="2" borderId="16" xfId="0" applyNumberFormat="1" applyFont="1" applyFill="1" applyBorder="1" applyAlignment="1">
      <alignment/>
    </xf>
    <xf numFmtId="187" fontId="2" fillId="2" borderId="46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2" borderId="52" xfId="0" applyNumberFormat="1" applyFont="1" applyFill="1" applyBorder="1" applyAlignment="1">
      <alignment/>
    </xf>
    <xf numFmtId="187" fontId="2" fillId="2" borderId="51" xfId="0" applyNumberFormat="1" applyFont="1" applyFill="1" applyBorder="1" applyAlignment="1">
      <alignment/>
    </xf>
    <xf numFmtId="0" fontId="4" fillId="2" borderId="16" xfId="0" applyFont="1" applyFill="1" applyBorder="1" applyAlignment="1">
      <alignment wrapText="1"/>
    </xf>
    <xf numFmtId="0" fontId="2" fillId="2" borderId="53" xfId="0" applyFont="1" applyFill="1" applyBorder="1" applyAlignment="1">
      <alignment vertical="distributed" textRotation="255"/>
    </xf>
    <xf numFmtId="180" fontId="2" fillId="2" borderId="28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38" xfId="0" applyNumberFormat="1" applyFont="1" applyFill="1" applyBorder="1" applyAlignment="1">
      <alignment/>
    </xf>
    <xf numFmtId="188" fontId="2" fillId="2" borderId="43" xfId="0" applyNumberFormat="1" applyFont="1" applyFill="1" applyBorder="1" applyAlignment="1">
      <alignment/>
    </xf>
    <xf numFmtId="188" fontId="2" fillId="2" borderId="14" xfId="0" applyNumberFormat="1" applyFont="1" applyFill="1" applyBorder="1" applyAlignment="1">
      <alignment/>
    </xf>
    <xf numFmtId="188" fontId="2" fillId="4" borderId="27" xfId="0" applyNumberFormat="1" applyFont="1" applyFill="1" applyBorder="1" applyAlignment="1">
      <alignment/>
    </xf>
    <xf numFmtId="188" fontId="2" fillId="2" borderId="30" xfId="0" applyNumberFormat="1" applyFont="1" applyFill="1" applyBorder="1" applyAlignment="1">
      <alignment/>
    </xf>
    <xf numFmtId="188" fontId="2" fillId="2" borderId="16" xfId="0" applyNumberFormat="1" applyFont="1" applyFill="1" applyBorder="1" applyAlignment="1">
      <alignment/>
    </xf>
    <xf numFmtId="188" fontId="2" fillId="4" borderId="27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/>
    </xf>
    <xf numFmtId="188" fontId="2" fillId="2" borderId="17" xfId="0" applyNumberFormat="1" applyFont="1" applyFill="1" applyBorder="1" applyAlignment="1">
      <alignment/>
    </xf>
    <xf numFmtId="188" fontId="2" fillId="2" borderId="37" xfId="0" applyNumberFormat="1" applyFont="1" applyFill="1" applyBorder="1" applyAlignment="1">
      <alignment/>
    </xf>
    <xf numFmtId="188" fontId="2" fillId="2" borderId="42" xfId="0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2" fillId="2" borderId="51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9" fillId="0" borderId="54" xfId="0" applyFont="1" applyBorder="1" applyAlignment="1">
      <alignment horizontal="center" vertical="center"/>
    </xf>
    <xf numFmtId="180" fontId="2" fillId="2" borderId="28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 vertical="center"/>
    </xf>
    <xf numFmtId="180" fontId="2" fillId="3" borderId="8" xfId="0" applyNumberFormat="1" applyFont="1" applyFill="1" applyBorder="1" applyAlignment="1">
      <alignment vertical="center"/>
    </xf>
    <xf numFmtId="180" fontId="2" fillId="3" borderId="3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wrapText="1"/>
    </xf>
    <xf numFmtId="0" fontId="2" fillId="2" borderId="55" xfId="0" applyFont="1" applyFill="1" applyBorder="1" applyAlignment="1">
      <alignment vertical="distributed" textRotation="255"/>
    </xf>
    <xf numFmtId="0" fontId="2" fillId="2" borderId="36" xfId="0" applyFont="1" applyFill="1" applyBorder="1" applyAlignment="1">
      <alignment horizontal="center" vertical="center"/>
    </xf>
    <xf numFmtId="186" fontId="2" fillId="2" borderId="32" xfId="0" applyNumberFormat="1" applyFont="1" applyFill="1" applyBorder="1" applyAlignment="1">
      <alignment/>
    </xf>
    <xf numFmtId="186" fontId="2" fillId="2" borderId="56" xfId="0" applyNumberFormat="1" applyFont="1" applyFill="1" applyBorder="1" applyAlignment="1">
      <alignment/>
    </xf>
    <xf numFmtId="179" fontId="2" fillId="3" borderId="57" xfId="0" applyNumberFormat="1" applyFont="1" applyFill="1" applyBorder="1" applyAlignment="1">
      <alignment/>
    </xf>
    <xf numFmtId="186" fontId="2" fillId="2" borderId="58" xfId="0" applyNumberFormat="1" applyFont="1" applyFill="1" applyBorder="1" applyAlignment="1">
      <alignment/>
    </xf>
    <xf numFmtId="186" fontId="2" fillId="2" borderId="57" xfId="0" applyNumberFormat="1" applyFont="1" applyFill="1" applyBorder="1" applyAlignment="1">
      <alignment/>
    </xf>
    <xf numFmtId="187" fontId="2" fillId="2" borderId="58" xfId="0" applyNumberFormat="1" applyFont="1" applyFill="1" applyBorder="1" applyAlignment="1">
      <alignment/>
    </xf>
    <xf numFmtId="187" fontId="2" fillId="2" borderId="56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 horizontal="right"/>
    </xf>
    <xf numFmtId="57" fontId="2" fillId="2" borderId="28" xfId="0" applyNumberFormat="1" applyFont="1" applyFill="1" applyBorder="1" applyAlignment="1">
      <alignment horizontal="center"/>
    </xf>
    <xf numFmtId="0" fontId="2" fillId="2" borderId="57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186" fontId="2" fillId="2" borderId="28" xfId="0" applyNumberFormat="1" applyFont="1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distributed" textRotation="255"/>
    </xf>
    <xf numFmtId="0" fontId="2" fillId="2" borderId="53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distributed" textRotation="255" shrinkToFit="1"/>
    </xf>
    <xf numFmtId="0" fontId="2" fillId="2" borderId="55" xfId="0" applyFont="1" applyFill="1" applyBorder="1" applyAlignment="1">
      <alignment horizontal="center" vertical="distributed" textRotation="255" shrinkToFit="1"/>
    </xf>
    <xf numFmtId="0" fontId="2" fillId="2" borderId="36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distributed" textRotation="255"/>
    </xf>
    <xf numFmtId="0" fontId="0" fillId="0" borderId="36" xfId="0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2" borderId="6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top" textRotation="255" wrapText="1"/>
    </xf>
    <xf numFmtId="0" fontId="4" fillId="2" borderId="69" xfId="0" applyFont="1" applyFill="1" applyBorder="1" applyAlignment="1">
      <alignment horizontal="center" vertical="top" textRotation="255" wrapText="1"/>
    </xf>
    <xf numFmtId="0" fontId="4" fillId="0" borderId="69" xfId="0" applyFont="1" applyBorder="1" applyAlignment="1">
      <alignment horizontal="center" vertical="top" textRotation="255" wrapText="1"/>
    </xf>
    <xf numFmtId="0" fontId="4" fillId="0" borderId="47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5" xfId="0" applyFont="1" applyFill="1" applyBorder="1" applyAlignment="1">
      <alignment horizontal="center" vertical="distributed" textRotation="255" shrinkToFit="1"/>
    </xf>
    <xf numFmtId="0" fontId="4" fillId="0" borderId="31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2" fillId="2" borderId="34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5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9" fillId="0" borderId="7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2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2" borderId="51" xfId="0" applyFont="1" applyFill="1" applyBorder="1" applyAlignment="1">
      <alignment vertical="center" textRotation="255"/>
    </xf>
    <xf numFmtId="0" fontId="2" fillId="2" borderId="73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3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2" borderId="51" xfId="0" applyFont="1" applyFill="1" applyBorder="1" applyAlignment="1">
      <alignment vertical="center" textRotation="255" wrapText="1"/>
    </xf>
    <xf numFmtId="0" fontId="2" fillId="2" borderId="73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1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city.nagasaki.nagasaki.jp/amarance/" TargetMode="External" /><Relationship Id="rId2" Type="http://schemas.openxmlformats.org/officeDocument/2006/relationships/hyperlink" Target="http://www.city.isahaya.nagasaki.jp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9.625" style="2" customWidth="1"/>
    <col min="6" max="6" width="3.625" style="2" customWidth="1"/>
    <col min="7" max="7" width="3.50390625" style="2" customWidth="1"/>
    <col min="8" max="9" width="4.125" style="2" customWidth="1"/>
    <col min="10" max="10" width="26.375" style="2" customWidth="1"/>
    <col min="11" max="12" width="8.375" style="2" customWidth="1"/>
    <col min="13" max="13" width="4.125" style="2" customWidth="1"/>
    <col min="14" max="14" width="28.625" style="2" customWidth="1"/>
    <col min="15" max="15" width="19.125" style="2" customWidth="1"/>
    <col min="16" max="16" width="4.125" style="2" customWidth="1"/>
    <col min="22" max="16384" width="9.00390625" style="2" customWidth="1"/>
  </cols>
  <sheetData>
    <row r="1" spans="1:22" ht="16.5" customHeight="1" thickBot="1">
      <c r="A1" s="31" t="s">
        <v>14</v>
      </c>
      <c r="B1" s="31"/>
      <c r="V1"/>
    </row>
    <row r="2" spans="1:22" ht="22.5" customHeight="1" thickBot="1">
      <c r="A2" s="6" t="s">
        <v>18</v>
      </c>
      <c r="O2" s="231" t="s">
        <v>69</v>
      </c>
      <c r="P2" s="232"/>
      <c r="V2"/>
    </row>
    <row r="3" ht="9.75" customHeight="1" thickBot="1">
      <c r="V3"/>
    </row>
    <row r="4" spans="1:16" s="1" customFormat="1" ht="31.5" customHeight="1">
      <c r="A4" s="247" t="s">
        <v>26</v>
      </c>
      <c r="B4" s="254" t="s">
        <v>64</v>
      </c>
      <c r="C4" s="250" t="s">
        <v>53</v>
      </c>
      <c r="D4" s="235" t="s">
        <v>17</v>
      </c>
      <c r="E4" s="241" t="s">
        <v>54</v>
      </c>
      <c r="F4" s="226" t="s">
        <v>55</v>
      </c>
      <c r="G4" s="221" t="s">
        <v>56</v>
      </c>
      <c r="H4" s="244" t="s">
        <v>63</v>
      </c>
      <c r="I4" s="235" t="s">
        <v>57</v>
      </c>
      <c r="J4" s="238" t="s">
        <v>190</v>
      </c>
      <c r="K4" s="239"/>
      <c r="L4" s="239"/>
      <c r="M4" s="240"/>
      <c r="N4" s="238" t="s">
        <v>66</v>
      </c>
      <c r="O4" s="239"/>
      <c r="P4" s="240"/>
    </row>
    <row r="5" spans="1:16" s="15" customFormat="1" ht="18" customHeight="1">
      <c r="A5" s="248"/>
      <c r="B5" s="255"/>
      <c r="C5" s="251"/>
      <c r="D5" s="252"/>
      <c r="E5" s="222"/>
      <c r="F5" s="227"/>
      <c r="G5" s="242"/>
      <c r="H5" s="245"/>
      <c r="I5" s="236"/>
      <c r="J5" s="223" t="s">
        <v>8</v>
      </c>
      <c r="K5" s="224"/>
      <c r="L5" s="225"/>
      <c r="M5" s="14" t="s">
        <v>9</v>
      </c>
      <c r="N5" s="223" t="s">
        <v>10</v>
      </c>
      <c r="O5" s="225"/>
      <c r="P5" s="14" t="s">
        <v>9</v>
      </c>
    </row>
    <row r="6" spans="1:16" s="15" customFormat="1" ht="18" customHeight="1">
      <c r="A6" s="248"/>
      <c r="B6" s="255"/>
      <c r="C6" s="251"/>
      <c r="D6" s="252"/>
      <c r="E6" s="222"/>
      <c r="F6" s="227"/>
      <c r="G6" s="242"/>
      <c r="H6" s="245"/>
      <c r="I6" s="236"/>
      <c r="J6" s="33"/>
      <c r="K6" s="34"/>
      <c r="L6" s="35"/>
      <c r="M6" s="229" t="s">
        <v>59</v>
      </c>
      <c r="N6" s="18"/>
      <c r="O6" s="32"/>
      <c r="P6" s="229" t="s">
        <v>59</v>
      </c>
    </row>
    <row r="7" spans="1:16" s="1" customFormat="1" ht="51.75" customHeight="1">
      <c r="A7" s="249"/>
      <c r="B7" s="256"/>
      <c r="C7" s="251"/>
      <c r="D7" s="253"/>
      <c r="E7" s="220"/>
      <c r="F7" s="228"/>
      <c r="G7" s="243"/>
      <c r="H7" s="246"/>
      <c r="I7" s="237"/>
      <c r="J7" s="16" t="s">
        <v>58</v>
      </c>
      <c r="K7" s="17" t="s">
        <v>2</v>
      </c>
      <c r="L7" s="17" t="s">
        <v>3</v>
      </c>
      <c r="M7" s="230"/>
      <c r="N7" s="18" t="s">
        <v>60</v>
      </c>
      <c r="O7" s="19" t="s">
        <v>25</v>
      </c>
      <c r="P7" s="230"/>
    </row>
    <row r="8" spans="1:16" ht="13.5" customHeight="1">
      <c r="A8" s="71">
        <v>42</v>
      </c>
      <c r="B8" s="72">
        <v>201</v>
      </c>
      <c r="C8" s="73" t="s">
        <v>69</v>
      </c>
      <c r="D8" s="74" t="s">
        <v>70</v>
      </c>
      <c r="E8" s="75" t="s">
        <v>71</v>
      </c>
      <c r="F8" s="124">
        <v>1</v>
      </c>
      <c r="G8" s="125">
        <v>1</v>
      </c>
      <c r="H8" s="95">
        <v>1</v>
      </c>
      <c r="I8" s="125">
        <v>1</v>
      </c>
      <c r="J8" s="76" t="s">
        <v>72</v>
      </c>
      <c r="K8" s="77">
        <v>37524</v>
      </c>
      <c r="L8" s="77">
        <v>37530</v>
      </c>
      <c r="M8" s="125"/>
      <c r="N8" s="78" t="s">
        <v>73</v>
      </c>
      <c r="O8" s="79" t="s">
        <v>74</v>
      </c>
      <c r="P8" s="125"/>
    </row>
    <row r="9" spans="1:16" ht="28.5" customHeight="1">
      <c r="A9" s="127">
        <v>42</v>
      </c>
      <c r="B9" s="128">
        <v>202</v>
      </c>
      <c r="C9" s="129" t="s">
        <v>69</v>
      </c>
      <c r="D9" s="48" t="s">
        <v>75</v>
      </c>
      <c r="E9" s="130" t="s">
        <v>76</v>
      </c>
      <c r="F9" s="131">
        <v>1</v>
      </c>
      <c r="G9" s="132">
        <v>1</v>
      </c>
      <c r="H9" s="133">
        <v>1</v>
      </c>
      <c r="I9" s="132">
        <v>1</v>
      </c>
      <c r="J9" s="126" t="s">
        <v>186</v>
      </c>
      <c r="K9" s="134">
        <v>38778</v>
      </c>
      <c r="L9" s="134">
        <v>38778</v>
      </c>
      <c r="M9" s="132"/>
      <c r="N9" s="136" t="s">
        <v>187</v>
      </c>
      <c r="O9" s="135" t="s">
        <v>77</v>
      </c>
      <c r="P9" s="132"/>
    </row>
    <row r="10" spans="1:16" ht="13.5" customHeight="1">
      <c r="A10" s="71">
        <v>42</v>
      </c>
      <c r="B10" s="72">
        <v>203</v>
      </c>
      <c r="C10" s="73" t="s">
        <v>69</v>
      </c>
      <c r="D10" s="74" t="s">
        <v>78</v>
      </c>
      <c r="E10" s="73" t="s">
        <v>152</v>
      </c>
      <c r="F10" s="124">
        <v>1</v>
      </c>
      <c r="G10" s="125">
        <v>2</v>
      </c>
      <c r="H10" s="95">
        <v>1</v>
      </c>
      <c r="I10" s="125">
        <v>1</v>
      </c>
      <c r="J10" s="80"/>
      <c r="K10" s="81"/>
      <c r="L10" s="81"/>
      <c r="M10" s="125">
        <v>2</v>
      </c>
      <c r="N10" s="82" t="s">
        <v>80</v>
      </c>
      <c r="O10" s="81" t="s">
        <v>81</v>
      </c>
      <c r="P10" s="125"/>
    </row>
    <row r="11" spans="1:16" ht="13.5" customHeight="1">
      <c r="A11" s="71">
        <v>42</v>
      </c>
      <c r="B11" s="72">
        <v>204</v>
      </c>
      <c r="C11" s="73" t="s">
        <v>69</v>
      </c>
      <c r="D11" s="74" t="s">
        <v>82</v>
      </c>
      <c r="E11" s="73" t="s">
        <v>76</v>
      </c>
      <c r="F11" s="124">
        <v>1</v>
      </c>
      <c r="G11" s="125">
        <v>1</v>
      </c>
      <c r="H11" s="95">
        <v>1</v>
      </c>
      <c r="I11" s="125">
        <v>1</v>
      </c>
      <c r="J11" s="76"/>
      <c r="K11" s="81"/>
      <c r="L11" s="81"/>
      <c r="M11" s="125">
        <v>3</v>
      </c>
      <c r="N11" s="73" t="s">
        <v>83</v>
      </c>
      <c r="O11" s="81" t="s">
        <v>84</v>
      </c>
      <c r="P11" s="125"/>
    </row>
    <row r="12" spans="1:16" ht="13.5" customHeight="1">
      <c r="A12" s="71">
        <v>42</v>
      </c>
      <c r="B12" s="72">
        <v>205</v>
      </c>
      <c r="C12" s="73" t="s">
        <v>69</v>
      </c>
      <c r="D12" s="74" t="s">
        <v>85</v>
      </c>
      <c r="E12" s="73" t="s">
        <v>86</v>
      </c>
      <c r="F12" s="124">
        <v>1</v>
      </c>
      <c r="G12" s="125">
        <v>1</v>
      </c>
      <c r="H12" s="95">
        <v>1</v>
      </c>
      <c r="I12" s="125">
        <v>1</v>
      </c>
      <c r="J12" s="80"/>
      <c r="K12" s="81"/>
      <c r="L12" s="81"/>
      <c r="M12" s="125">
        <v>0</v>
      </c>
      <c r="N12" s="73" t="s">
        <v>153</v>
      </c>
      <c r="O12" s="81" t="s">
        <v>87</v>
      </c>
      <c r="P12" s="125"/>
    </row>
    <row r="13" spans="1:16" ht="13.5" customHeight="1">
      <c r="A13" s="71">
        <v>42</v>
      </c>
      <c r="B13" s="72">
        <v>207</v>
      </c>
      <c r="C13" s="73" t="s">
        <v>69</v>
      </c>
      <c r="D13" s="74" t="s">
        <v>88</v>
      </c>
      <c r="E13" s="73" t="s">
        <v>79</v>
      </c>
      <c r="F13" s="124">
        <v>1</v>
      </c>
      <c r="G13" s="125">
        <v>2</v>
      </c>
      <c r="H13" s="95">
        <v>0</v>
      </c>
      <c r="I13" s="125">
        <v>1</v>
      </c>
      <c r="J13" s="80"/>
      <c r="K13" s="81"/>
      <c r="L13" s="81"/>
      <c r="M13" s="125">
        <v>0</v>
      </c>
      <c r="N13" s="73" t="s">
        <v>89</v>
      </c>
      <c r="O13" s="81" t="s">
        <v>90</v>
      </c>
      <c r="P13" s="125"/>
    </row>
    <row r="14" spans="1:16" ht="13.5" customHeight="1">
      <c r="A14" s="71">
        <v>42</v>
      </c>
      <c r="B14" s="72">
        <v>208</v>
      </c>
      <c r="C14" s="73" t="s">
        <v>69</v>
      </c>
      <c r="D14" s="74" t="s">
        <v>91</v>
      </c>
      <c r="E14" s="73" t="s">
        <v>92</v>
      </c>
      <c r="F14" s="124">
        <v>1</v>
      </c>
      <c r="G14" s="125">
        <v>2</v>
      </c>
      <c r="H14" s="95">
        <v>0</v>
      </c>
      <c r="I14" s="125">
        <v>1</v>
      </c>
      <c r="J14" s="80"/>
      <c r="K14" s="81"/>
      <c r="L14" s="81"/>
      <c r="M14" s="125">
        <v>0</v>
      </c>
      <c r="N14" s="73" t="s">
        <v>93</v>
      </c>
      <c r="O14" s="81" t="s">
        <v>94</v>
      </c>
      <c r="P14" s="125"/>
    </row>
    <row r="15" spans="1:16" ht="13.5" customHeight="1">
      <c r="A15" s="71">
        <v>42</v>
      </c>
      <c r="B15" s="72">
        <v>209</v>
      </c>
      <c r="C15" s="73" t="s">
        <v>69</v>
      </c>
      <c r="D15" s="74" t="s">
        <v>95</v>
      </c>
      <c r="E15" s="73" t="s">
        <v>92</v>
      </c>
      <c r="F15" s="124">
        <v>1</v>
      </c>
      <c r="G15" s="125">
        <v>2</v>
      </c>
      <c r="H15" s="95">
        <v>0</v>
      </c>
      <c r="I15" s="125">
        <v>1</v>
      </c>
      <c r="J15" s="80"/>
      <c r="K15" s="81"/>
      <c r="L15" s="81"/>
      <c r="M15" s="125">
        <v>2</v>
      </c>
      <c r="N15" s="73" t="s">
        <v>96</v>
      </c>
      <c r="O15" s="81" t="s">
        <v>97</v>
      </c>
      <c r="P15" s="125"/>
    </row>
    <row r="16" spans="1:16" ht="13.5" customHeight="1">
      <c r="A16" s="71">
        <v>42</v>
      </c>
      <c r="B16" s="72">
        <v>210</v>
      </c>
      <c r="C16" s="73" t="s">
        <v>69</v>
      </c>
      <c r="D16" s="74" t="s">
        <v>98</v>
      </c>
      <c r="E16" s="73" t="s">
        <v>99</v>
      </c>
      <c r="F16" s="124">
        <v>1</v>
      </c>
      <c r="G16" s="125">
        <v>2</v>
      </c>
      <c r="H16" s="95">
        <v>1</v>
      </c>
      <c r="I16" s="125">
        <v>1</v>
      </c>
      <c r="J16" s="83"/>
      <c r="K16" s="81"/>
      <c r="L16" s="81"/>
      <c r="M16" s="125">
        <v>3</v>
      </c>
      <c r="N16" s="73" t="s">
        <v>100</v>
      </c>
      <c r="O16" s="81" t="s">
        <v>101</v>
      </c>
      <c r="P16" s="125"/>
    </row>
    <row r="17" spans="1:16" ht="13.5" customHeight="1">
      <c r="A17" s="71">
        <v>42</v>
      </c>
      <c r="B17" s="72">
        <v>211</v>
      </c>
      <c r="C17" s="73" t="s">
        <v>69</v>
      </c>
      <c r="D17" s="74" t="s">
        <v>102</v>
      </c>
      <c r="E17" s="73" t="s">
        <v>103</v>
      </c>
      <c r="F17" s="124">
        <v>1</v>
      </c>
      <c r="G17" s="125">
        <v>2</v>
      </c>
      <c r="H17" s="95">
        <v>1</v>
      </c>
      <c r="I17" s="125">
        <v>1</v>
      </c>
      <c r="J17" s="80"/>
      <c r="K17" s="80"/>
      <c r="L17" s="81"/>
      <c r="M17" s="125">
        <v>0</v>
      </c>
      <c r="N17" s="73" t="s">
        <v>104</v>
      </c>
      <c r="O17" s="81" t="s">
        <v>97</v>
      </c>
      <c r="P17" s="125"/>
    </row>
    <row r="18" spans="1:16" ht="13.5" customHeight="1">
      <c r="A18" s="71">
        <v>42</v>
      </c>
      <c r="B18" s="72">
        <v>212</v>
      </c>
      <c r="C18" s="73" t="s">
        <v>69</v>
      </c>
      <c r="D18" s="74" t="s">
        <v>105</v>
      </c>
      <c r="E18" s="73" t="s">
        <v>106</v>
      </c>
      <c r="F18" s="124">
        <v>1</v>
      </c>
      <c r="G18" s="125">
        <v>2</v>
      </c>
      <c r="H18" s="95">
        <v>1</v>
      </c>
      <c r="I18" s="125">
        <v>1</v>
      </c>
      <c r="J18" s="84"/>
      <c r="K18" s="81"/>
      <c r="L18" s="81"/>
      <c r="M18" s="125">
        <v>2</v>
      </c>
      <c r="N18" s="73" t="s">
        <v>107</v>
      </c>
      <c r="O18" s="81" t="s">
        <v>84</v>
      </c>
      <c r="P18" s="125"/>
    </row>
    <row r="19" spans="1:16" ht="13.5" customHeight="1">
      <c r="A19" s="71">
        <v>42</v>
      </c>
      <c r="B19" s="72">
        <v>213</v>
      </c>
      <c r="C19" s="73" t="s">
        <v>69</v>
      </c>
      <c r="D19" s="74" t="s">
        <v>108</v>
      </c>
      <c r="E19" s="73" t="s">
        <v>99</v>
      </c>
      <c r="F19" s="124">
        <v>1</v>
      </c>
      <c r="G19" s="125">
        <v>2</v>
      </c>
      <c r="H19" s="95">
        <v>1</v>
      </c>
      <c r="I19" s="125">
        <v>1</v>
      </c>
      <c r="J19" s="80"/>
      <c r="K19" s="81"/>
      <c r="L19" s="81"/>
      <c r="M19" s="125">
        <v>0</v>
      </c>
      <c r="N19" s="73" t="s">
        <v>109</v>
      </c>
      <c r="O19" s="81" t="s">
        <v>77</v>
      </c>
      <c r="P19" s="125"/>
    </row>
    <row r="20" spans="1:16" ht="13.5" customHeight="1">
      <c r="A20" s="71">
        <v>42</v>
      </c>
      <c r="B20" s="72">
        <v>214</v>
      </c>
      <c r="C20" s="73" t="s">
        <v>69</v>
      </c>
      <c r="D20" s="74" t="s">
        <v>110</v>
      </c>
      <c r="E20" s="73" t="s">
        <v>111</v>
      </c>
      <c r="F20" s="124">
        <v>1</v>
      </c>
      <c r="G20" s="125">
        <v>2</v>
      </c>
      <c r="H20" s="95">
        <v>0</v>
      </c>
      <c r="I20" s="125">
        <v>1</v>
      </c>
      <c r="J20" s="80"/>
      <c r="K20" s="81"/>
      <c r="L20" s="81"/>
      <c r="M20" s="125">
        <v>0</v>
      </c>
      <c r="N20" s="73" t="s">
        <v>112</v>
      </c>
      <c r="O20" s="81" t="s">
        <v>77</v>
      </c>
      <c r="P20" s="125"/>
    </row>
    <row r="21" spans="1:16" ht="13.5" customHeight="1">
      <c r="A21" s="71">
        <v>42</v>
      </c>
      <c r="B21" s="72">
        <v>307</v>
      </c>
      <c r="C21" s="73" t="s">
        <v>69</v>
      </c>
      <c r="D21" s="74" t="s">
        <v>113</v>
      </c>
      <c r="E21" s="73" t="s">
        <v>79</v>
      </c>
      <c r="F21" s="124">
        <v>1</v>
      </c>
      <c r="G21" s="125">
        <v>2</v>
      </c>
      <c r="H21" s="95">
        <v>1</v>
      </c>
      <c r="I21" s="125">
        <v>1</v>
      </c>
      <c r="J21" s="80"/>
      <c r="K21" s="81"/>
      <c r="L21" s="81"/>
      <c r="M21" s="125">
        <v>2</v>
      </c>
      <c r="N21" s="73" t="s">
        <v>155</v>
      </c>
      <c r="O21" s="81" t="s">
        <v>77</v>
      </c>
      <c r="P21" s="125"/>
    </row>
    <row r="22" spans="1:16" ht="13.5" customHeight="1">
      <c r="A22" s="71">
        <v>42</v>
      </c>
      <c r="B22" s="72">
        <v>308</v>
      </c>
      <c r="C22" s="73" t="s">
        <v>69</v>
      </c>
      <c r="D22" s="74" t="s">
        <v>114</v>
      </c>
      <c r="E22" s="73" t="s">
        <v>115</v>
      </c>
      <c r="F22" s="124">
        <v>1</v>
      </c>
      <c r="G22" s="125">
        <v>2</v>
      </c>
      <c r="H22" s="95">
        <v>1</v>
      </c>
      <c r="I22" s="125">
        <v>1</v>
      </c>
      <c r="J22" s="80"/>
      <c r="K22" s="81"/>
      <c r="L22" s="81"/>
      <c r="M22" s="125">
        <v>0</v>
      </c>
      <c r="N22" s="73" t="s">
        <v>116</v>
      </c>
      <c r="O22" s="81" t="s">
        <v>117</v>
      </c>
      <c r="P22" s="125"/>
    </row>
    <row r="23" spans="1:16" ht="13.5" customHeight="1">
      <c r="A23" s="71">
        <v>42</v>
      </c>
      <c r="B23" s="72">
        <v>321</v>
      </c>
      <c r="C23" s="73" t="s">
        <v>69</v>
      </c>
      <c r="D23" s="74" t="s">
        <v>118</v>
      </c>
      <c r="E23" s="73" t="s">
        <v>92</v>
      </c>
      <c r="F23" s="124">
        <v>1</v>
      </c>
      <c r="G23" s="125">
        <v>2</v>
      </c>
      <c r="H23" s="95">
        <v>0</v>
      </c>
      <c r="I23" s="125">
        <v>0</v>
      </c>
      <c r="J23" s="80"/>
      <c r="K23" s="81"/>
      <c r="L23" s="81"/>
      <c r="M23" s="125">
        <v>0</v>
      </c>
      <c r="N23" s="73"/>
      <c r="O23" s="81"/>
      <c r="P23" s="125">
        <v>0</v>
      </c>
    </row>
    <row r="24" spans="1:16" ht="13.5" customHeight="1">
      <c r="A24" s="71">
        <v>42</v>
      </c>
      <c r="B24" s="72">
        <v>322</v>
      </c>
      <c r="C24" s="73" t="s">
        <v>69</v>
      </c>
      <c r="D24" s="74" t="s">
        <v>119</v>
      </c>
      <c r="E24" s="73" t="s">
        <v>92</v>
      </c>
      <c r="F24" s="124">
        <v>1</v>
      </c>
      <c r="G24" s="125">
        <v>2</v>
      </c>
      <c r="H24" s="95">
        <v>0</v>
      </c>
      <c r="I24" s="125">
        <v>0</v>
      </c>
      <c r="J24" s="80"/>
      <c r="K24" s="81"/>
      <c r="L24" s="81"/>
      <c r="M24" s="125">
        <v>0</v>
      </c>
      <c r="N24" s="73"/>
      <c r="O24" s="81"/>
      <c r="P24" s="125">
        <v>0</v>
      </c>
    </row>
    <row r="25" spans="1:16" ht="13.5" customHeight="1">
      <c r="A25" s="71">
        <v>42</v>
      </c>
      <c r="B25" s="72">
        <v>323</v>
      </c>
      <c r="C25" s="73" t="s">
        <v>69</v>
      </c>
      <c r="D25" s="74" t="s">
        <v>120</v>
      </c>
      <c r="E25" s="73" t="s">
        <v>121</v>
      </c>
      <c r="F25" s="124">
        <v>1</v>
      </c>
      <c r="G25" s="125">
        <v>2</v>
      </c>
      <c r="H25" s="95">
        <v>0</v>
      </c>
      <c r="I25" s="125">
        <v>0</v>
      </c>
      <c r="J25" s="80"/>
      <c r="K25" s="81"/>
      <c r="L25" s="81"/>
      <c r="M25" s="125">
        <v>0</v>
      </c>
      <c r="N25" s="73"/>
      <c r="O25" s="81"/>
      <c r="P25" s="125">
        <v>0</v>
      </c>
    </row>
    <row r="26" spans="1:16" ht="13.5" customHeight="1">
      <c r="A26" s="71">
        <v>42</v>
      </c>
      <c r="B26" s="72">
        <v>383</v>
      </c>
      <c r="C26" s="73" t="s">
        <v>69</v>
      </c>
      <c r="D26" s="74" t="s">
        <v>122</v>
      </c>
      <c r="E26" s="73" t="s">
        <v>92</v>
      </c>
      <c r="F26" s="124">
        <v>1</v>
      </c>
      <c r="G26" s="125">
        <v>2</v>
      </c>
      <c r="H26" s="95">
        <v>0</v>
      </c>
      <c r="I26" s="125">
        <v>0</v>
      </c>
      <c r="J26" s="80"/>
      <c r="K26" s="81"/>
      <c r="L26" s="81"/>
      <c r="M26" s="125">
        <v>0</v>
      </c>
      <c r="N26" s="73"/>
      <c r="O26" s="81"/>
      <c r="P26" s="125">
        <v>1</v>
      </c>
    </row>
    <row r="27" spans="1:16" ht="13.5" customHeight="1">
      <c r="A27" s="71">
        <v>42</v>
      </c>
      <c r="B27" s="72">
        <v>388</v>
      </c>
      <c r="C27" s="73" t="s">
        <v>69</v>
      </c>
      <c r="D27" s="74" t="s">
        <v>123</v>
      </c>
      <c r="E27" s="73" t="s">
        <v>92</v>
      </c>
      <c r="F27" s="124">
        <v>1</v>
      </c>
      <c r="G27" s="125">
        <v>2</v>
      </c>
      <c r="H27" s="95">
        <v>0</v>
      </c>
      <c r="I27" s="125">
        <v>0</v>
      </c>
      <c r="J27" s="80"/>
      <c r="K27" s="81"/>
      <c r="L27" s="81"/>
      <c r="M27" s="125">
        <v>0</v>
      </c>
      <c r="N27" s="73"/>
      <c r="O27" s="81"/>
      <c r="P27" s="125">
        <v>0</v>
      </c>
    </row>
    <row r="28" spans="1:16" ht="13.5" customHeight="1">
      <c r="A28" s="71">
        <v>42</v>
      </c>
      <c r="B28" s="72">
        <v>389</v>
      </c>
      <c r="C28" s="73" t="s">
        <v>69</v>
      </c>
      <c r="D28" s="74" t="s">
        <v>124</v>
      </c>
      <c r="E28" s="73" t="s">
        <v>92</v>
      </c>
      <c r="F28" s="124">
        <v>1</v>
      </c>
      <c r="G28" s="125">
        <v>2</v>
      </c>
      <c r="H28" s="95">
        <v>0</v>
      </c>
      <c r="I28" s="125">
        <v>0</v>
      </c>
      <c r="J28" s="80"/>
      <c r="K28" s="81"/>
      <c r="L28" s="81"/>
      <c r="M28" s="125">
        <v>0</v>
      </c>
      <c r="N28" s="73"/>
      <c r="O28" s="81"/>
      <c r="P28" s="125">
        <v>0</v>
      </c>
    </row>
    <row r="29" spans="1:16" ht="13.5" customHeight="1">
      <c r="A29" s="71">
        <v>42</v>
      </c>
      <c r="B29" s="72">
        <v>391</v>
      </c>
      <c r="C29" s="73" t="s">
        <v>69</v>
      </c>
      <c r="D29" s="85" t="s">
        <v>125</v>
      </c>
      <c r="E29" s="73" t="s">
        <v>92</v>
      </c>
      <c r="F29" s="124">
        <v>1</v>
      </c>
      <c r="G29" s="125">
        <v>2</v>
      </c>
      <c r="H29" s="95">
        <v>0</v>
      </c>
      <c r="I29" s="125">
        <v>1</v>
      </c>
      <c r="J29" s="80"/>
      <c r="K29" s="81"/>
      <c r="L29" s="81"/>
      <c r="M29" s="125">
        <v>2</v>
      </c>
      <c r="N29" s="73"/>
      <c r="O29" s="81"/>
      <c r="P29" s="125">
        <v>1</v>
      </c>
    </row>
    <row r="30" spans="1:16" ht="13.5" customHeight="1" thickBot="1">
      <c r="A30" s="71">
        <v>42</v>
      </c>
      <c r="B30" s="72">
        <v>411</v>
      </c>
      <c r="C30" s="73" t="s">
        <v>69</v>
      </c>
      <c r="D30" s="74" t="s">
        <v>126</v>
      </c>
      <c r="E30" s="73" t="s">
        <v>92</v>
      </c>
      <c r="F30" s="124">
        <v>1</v>
      </c>
      <c r="G30" s="125">
        <v>2</v>
      </c>
      <c r="H30" s="95">
        <v>1</v>
      </c>
      <c r="I30" s="125">
        <v>1</v>
      </c>
      <c r="J30" s="80"/>
      <c r="K30" s="81"/>
      <c r="L30" s="81"/>
      <c r="M30" s="125">
        <v>2</v>
      </c>
      <c r="N30" s="73" t="s">
        <v>156</v>
      </c>
      <c r="O30" s="81" t="s">
        <v>157</v>
      </c>
      <c r="P30" s="125"/>
    </row>
    <row r="31" spans="1:21" s="13" customFormat="1" ht="18.75" customHeight="1" thickBot="1">
      <c r="A31" s="37"/>
      <c r="B31" s="38"/>
      <c r="C31" s="233" t="s">
        <v>4</v>
      </c>
      <c r="D31" s="234"/>
      <c r="E31" s="39"/>
      <c r="F31" s="40"/>
      <c r="G31" s="41"/>
      <c r="H31" s="42">
        <f>SUM(H8:H30)</f>
        <v>12</v>
      </c>
      <c r="I31" s="43">
        <f>SUM(I8:I30)</f>
        <v>17</v>
      </c>
      <c r="J31" s="42">
        <f>COUNTA(J8:J30)</f>
        <v>2</v>
      </c>
      <c r="K31" s="44"/>
      <c r="L31" s="44"/>
      <c r="M31" s="45"/>
      <c r="N31" s="42">
        <f>COUNTA(N8:N30)</f>
        <v>16</v>
      </c>
      <c r="O31" s="46"/>
      <c r="P31" s="47"/>
      <c r="Q31" s="12"/>
      <c r="R31" s="12"/>
      <c r="S31" s="12"/>
      <c r="T31" s="12"/>
      <c r="U31" s="12"/>
    </row>
    <row r="32" ht="15" customHeight="1"/>
  </sheetData>
  <mergeCells count="17">
    <mergeCell ref="A4:A7"/>
    <mergeCell ref="C4:C7"/>
    <mergeCell ref="D4:D7"/>
    <mergeCell ref="B4:B7"/>
    <mergeCell ref="O2:P2"/>
    <mergeCell ref="C31:D31"/>
    <mergeCell ref="I4:I7"/>
    <mergeCell ref="J4:M4"/>
    <mergeCell ref="N4:P4"/>
    <mergeCell ref="N5:O5"/>
    <mergeCell ref="E4:E7"/>
    <mergeCell ref="G4:G7"/>
    <mergeCell ref="H4:H7"/>
    <mergeCell ref="J5:L5"/>
    <mergeCell ref="F4:F7"/>
    <mergeCell ref="M6:M7"/>
    <mergeCell ref="P6:P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4">
      <selection activeCell="B37" sqref="B37:B40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9.125" style="2" customWidth="1"/>
    <col min="6" max="6" width="12.625" style="2" customWidth="1"/>
    <col min="7" max="7" width="8.625" style="2" customWidth="1"/>
    <col min="8" max="8" width="20.625" style="2" customWidth="1"/>
    <col min="9" max="10" width="8.625" style="2" customWidth="1"/>
    <col min="11" max="11" width="21.1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231" t="s">
        <v>69</v>
      </c>
      <c r="T2" s="263"/>
      <c r="U2" s="232"/>
    </row>
    <row r="3" ht="12.75" thickBot="1"/>
    <row r="4" spans="1:21" s="1" customFormat="1" ht="19.5" customHeight="1">
      <c r="A4" s="247" t="s">
        <v>26</v>
      </c>
      <c r="B4" s="254" t="s">
        <v>64</v>
      </c>
      <c r="C4" s="250" t="s">
        <v>53</v>
      </c>
      <c r="D4" s="235" t="s">
        <v>17</v>
      </c>
      <c r="E4" s="238" t="s">
        <v>65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64" t="s">
        <v>168</v>
      </c>
    </row>
    <row r="5" spans="1:21" s="1" customFormat="1" ht="19.5" customHeight="1">
      <c r="A5" s="248"/>
      <c r="B5" s="255"/>
      <c r="C5" s="251"/>
      <c r="D5" s="252"/>
      <c r="E5" s="25"/>
      <c r="F5" s="23"/>
      <c r="G5" s="26"/>
      <c r="H5" s="26"/>
      <c r="I5" s="26"/>
      <c r="J5" s="26"/>
      <c r="K5" s="26"/>
      <c r="L5" s="223" t="s">
        <v>61</v>
      </c>
      <c r="M5" s="224"/>
      <c r="N5" s="224"/>
      <c r="O5" s="224"/>
      <c r="P5" s="224"/>
      <c r="Q5" s="224"/>
      <c r="R5" s="224"/>
      <c r="S5" s="224"/>
      <c r="T5" s="257"/>
      <c r="U5" s="265"/>
    </row>
    <row r="6" spans="1:21" s="1" customFormat="1" ht="19.5" customHeight="1">
      <c r="A6" s="248"/>
      <c r="B6" s="255"/>
      <c r="C6" s="251"/>
      <c r="D6" s="252"/>
      <c r="E6" s="268" t="s">
        <v>33</v>
      </c>
      <c r="F6" s="20"/>
      <c r="G6" s="258" t="s">
        <v>32</v>
      </c>
      <c r="H6" s="258"/>
      <c r="I6" s="258"/>
      <c r="J6" s="259"/>
      <c r="K6" s="259"/>
      <c r="L6" s="260" t="s">
        <v>38</v>
      </c>
      <c r="M6" s="261"/>
      <c r="N6" s="262"/>
      <c r="O6" s="259" t="s">
        <v>39</v>
      </c>
      <c r="P6" s="261"/>
      <c r="Q6" s="262"/>
      <c r="R6" s="259" t="s">
        <v>40</v>
      </c>
      <c r="S6" s="261"/>
      <c r="T6" s="270"/>
      <c r="U6" s="266"/>
    </row>
    <row r="7" spans="1:21" ht="60" customHeight="1">
      <c r="A7" s="249"/>
      <c r="B7" s="256"/>
      <c r="C7" s="251"/>
      <c r="D7" s="253"/>
      <c r="E7" s="269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169</v>
      </c>
      <c r="L7" s="154" t="s">
        <v>68</v>
      </c>
      <c r="M7" s="155" t="s">
        <v>170</v>
      </c>
      <c r="N7" s="156" t="s">
        <v>34</v>
      </c>
      <c r="O7" s="157" t="s">
        <v>68</v>
      </c>
      <c r="P7" s="155" t="s">
        <v>170</v>
      </c>
      <c r="Q7" s="158" t="s">
        <v>34</v>
      </c>
      <c r="R7" s="156" t="s">
        <v>68</v>
      </c>
      <c r="S7" s="155" t="s">
        <v>170</v>
      </c>
      <c r="T7" s="156" t="s">
        <v>34</v>
      </c>
      <c r="U7" s="267"/>
    </row>
    <row r="8" spans="1:21" ht="28.5" customHeight="1">
      <c r="A8" s="127">
        <v>42</v>
      </c>
      <c r="B8" s="128">
        <v>201</v>
      </c>
      <c r="C8" s="129" t="s">
        <v>69</v>
      </c>
      <c r="D8" s="48" t="s">
        <v>70</v>
      </c>
      <c r="E8" s="136" t="s">
        <v>127</v>
      </c>
      <c r="F8" s="138" t="s">
        <v>128</v>
      </c>
      <c r="G8" s="145" t="s">
        <v>129</v>
      </c>
      <c r="H8" s="138" t="s">
        <v>130</v>
      </c>
      <c r="I8" s="138" t="s">
        <v>158</v>
      </c>
      <c r="J8" s="141" t="s">
        <v>162</v>
      </c>
      <c r="K8" s="142" t="s">
        <v>164</v>
      </c>
      <c r="L8" s="146" t="s">
        <v>131</v>
      </c>
      <c r="M8" s="147"/>
      <c r="N8" s="147"/>
      <c r="O8" s="147" t="s">
        <v>131</v>
      </c>
      <c r="P8" s="147"/>
      <c r="Q8" s="147"/>
      <c r="R8" s="147"/>
      <c r="S8" s="147"/>
      <c r="T8" s="148"/>
      <c r="U8" s="150">
        <v>1</v>
      </c>
    </row>
    <row r="9" spans="1:21" ht="28.5" customHeight="1">
      <c r="A9" s="127">
        <v>42</v>
      </c>
      <c r="B9" s="128">
        <v>202</v>
      </c>
      <c r="C9" s="129" t="s">
        <v>69</v>
      </c>
      <c r="D9" s="48" t="s">
        <v>75</v>
      </c>
      <c r="E9" s="136" t="s">
        <v>132</v>
      </c>
      <c r="F9" s="138" t="s">
        <v>133</v>
      </c>
      <c r="G9" s="145" t="s">
        <v>134</v>
      </c>
      <c r="H9" s="138" t="s">
        <v>135</v>
      </c>
      <c r="I9" s="138" t="s">
        <v>159</v>
      </c>
      <c r="J9" s="139" t="s">
        <v>163</v>
      </c>
      <c r="K9" s="140"/>
      <c r="L9" s="146" t="s">
        <v>136</v>
      </c>
      <c r="M9" s="147"/>
      <c r="N9" s="147"/>
      <c r="O9" s="147" t="s">
        <v>136</v>
      </c>
      <c r="P9" s="147"/>
      <c r="Q9" s="147"/>
      <c r="R9" s="147" t="s">
        <v>144</v>
      </c>
      <c r="S9" s="147"/>
      <c r="T9" s="148"/>
      <c r="U9" s="151">
        <v>1</v>
      </c>
    </row>
    <row r="10" spans="1:21" ht="15" customHeight="1">
      <c r="A10" s="127">
        <v>42</v>
      </c>
      <c r="B10" s="128">
        <v>203</v>
      </c>
      <c r="C10" s="129" t="s">
        <v>69</v>
      </c>
      <c r="D10" s="48" t="s">
        <v>78</v>
      </c>
      <c r="E10" s="136"/>
      <c r="F10" s="138"/>
      <c r="G10" s="145"/>
      <c r="H10" s="138"/>
      <c r="I10" s="138"/>
      <c r="J10" s="139"/>
      <c r="K10" s="140"/>
      <c r="L10" s="146"/>
      <c r="M10" s="147"/>
      <c r="N10" s="147"/>
      <c r="O10" s="147"/>
      <c r="P10" s="147"/>
      <c r="Q10" s="147"/>
      <c r="R10" s="147"/>
      <c r="S10" s="147"/>
      <c r="T10" s="148"/>
      <c r="U10" s="151">
        <v>0</v>
      </c>
    </row>
    <row r="11" spans="1:21" ht="28.5" customHeight="1">
      <c r="A11" s="127">
        <v>42</v>
      </c>
      <c r="B11" s="128">
        <v>204</v>
      </c>
      <c r="C11" s="129" t="s">
        <v>69</v>
      </c>
      <c r="D11" s="48" t="s">
        <v>82</v>
      </c>
      <c r="E11" s="136" t="s">
        <v>137</v>
      </c>
      <c r="F11" s="138" t="s">
        <v>138</v>
      </c>
      <c r="G11" s="145" t="s">
        <v>139</v>
      </c>
      <c r="H11" s="138" t="s">
        <v>189</v>
      </c>
      <c r="I11" s="138" t="s">
        <v>160</v>
      </c>
      <c r="J11" s="149" t="s">
        <v>166</v>
      </c>
      <c r="K11" s="143" t="s">
        <v>165</v>
      </c>
      <c r="L11" s="146" t="s">
        <v>140</v>
      </c>
      <c r="M11" s="147"/>
      <c r="N11" s="147"/>
      <c r="O11" s="147" t="s">
        <v>140</v>
      </c>
      <c r="P11" s="147"/>
      <c r="Q11" s="147"/>
      <c r="R11" s="147"/>
      <c r="S11" s="147"/>
      <c r="T11" s="148"/>
      <c r="U11" s="151">
        <v>0</v>
      </c>
    </row>
    <row r="12" spans="1:21" ht="28.5" customHeight="1">
      <c r="A12" s="127">
        <v>42</v>
      </c>
      <c r="B12" s="128">
        <v>205</v>
      </c>
      <c r="C12" s="129" t="s">
        <v>69</v>
      </c>
      <c r="D12" s="48" t="s">
        <v>85</v>
      </c>
      <c r="E12" s="136" t="s">
        <v>141</v>
      </c>
      <c r="F12" s="138" t="s">
        <v>142</v>
      </c>
      <c r="G12" s="145" t="s">
        <v>154</v>
      </c>
      <c r="H12" s="138" t="s">
        <v>143</v>
      </c>
      <c r="I12" s="138" t="s">
        <v>161</v>
      </c>
      <c r="J12" s="139" t="s">
        <v>167</v>
      </c>
      <c r="K12" s="140"/>
      <c r="L12" s="146" t="s">
        <v>144</v>
      </c>
      <c r="M12" s="147"/>
      <c r="N12" s="147"/>
      <c r="O12" s="147" t="s">
        <v>144</v>
      </c>
      <c r="P12" s="147"/>
      <c r="Q12" s="147"/>
      <c r="R12" s="147" t="s">
        <v>144</v>
      </c>
      <c r="S12" s="147"/>
      <c r="T12" s="148"/>
      <c r="U12" s="151">
        <v>1</v>
      </c>
    </row>
    <row r="13" spans="1:21" ht="14.25" customHeight="1">
      <c r="A13" s="127">
        <v>42</v>
      </c>
      <c r="B13" s="128">
        <v>207</v>
      </c>
      <c r="C13" s="129" t="s">
        <v>69</v>
      </c>
      <c r="D13" s="48" t="s">
        <v>88</v>
      </c>
      <c r="E13" s="136"/>
      <c r="F13" s="138"/>
      <c r="G13" s="145"/>
      <c r="H13" s="138"/>
      <c r="I13" s="138"/>
      <c r="J13" s="139"/>
      <c r="K13" s="139"/>
      <c r="L13" s="146"/>
      <c r="M13" s="147"/>
      <c r="N13" s="147"/>
      <c r="O13" s="147"/>
      <c r="P13" s="147"/>
      <c r="Q13" s="147"/>
      <c r="R13" s="147"/>
      <c r="S13" s="147"/>
      <c r="T13" s="148"/>
      <c r="U13" s="151">
        <v>0</v>
      </c>
    </row>
    <row r="14" spans="1:21" ht="14.25" customHeight="1">
      <c r="A14" s="127">
        <v>42</v>
      </c>
      <c r="B14" s="128">
        <v>208</v>
      </c>
      <c r="C14" s="129" t="s">
        <v>69</v>
      </c>
      <c r="D14" s="48" t="s">
        <v>91</v>
      </c>
      <c r="E14" s="136"/>
      <c r="F14" s="138"/>
      <c r="G14" s="145"/>
      <c r="H14" s="138"/>
      <c r="I14" s="138"/>
      <c r="J14" s="139"/>
      <c r="K14" s="139"/>
      <c r="L14" s="146"/>
      <c r="M14" s="147"/>
      <c r="N14" s="147"/>
      <c r="O14" s="147"/>
      <c r="P14" s="147"/>
      <c r="Q14" s="147"/>
      <c r="R14" s="147"/>
      <c r="S14" s="147"/>
      <c r="T14" s="148"/>
      <c r="U14" s="151">
        <v>0</v>
      </c>
    </row>
    <row r="15" spans="1:21" ht="14.25" customHeight="1">
      <c r="A15" s="127">
        <v>42</v>
      </c>
      <c r="B15" s="128">
        <v>209</v>
      </c>
      <c r="C15" s="129" t="s">
        <v>69</v>
      </c>
      <c r="D15" s="48" t="s">
        <v>95</v>
      </c>
      <c r="E15" s="136"/>
      <c r="F15" s="138"/>
      <c r="G15" s="145"/>
      <c r="H15" s="138"/>
      <c r="I15" s="138"/>
      <c r="J15" s="139"/>
      <c r="K15" s="139"/>
      <c r="L15" s="146"/>
      <c r="M15" s="147"/>
      <c r="N15" s="147"/>
      <c r="O15" s="147"/>
      <c r="P15" s="147"/>
      <c r="Q15" s="147"/>
      <c r="R15" s="147"/>
      <c r="S15" s="147"/>
      <c r="T15" s="148"/>
      <c r="U15" s="151">
        <v>0</v>
      </c>
    </row>
    <row r="16" spans="1:21" ht="14.25" customHeight="1">
      <c r="A16" s="127">
        <v>42</v>
      </c>
      <c r="B16" s="128">
        <v>210</v>
      </c>
      <c r="C16" s="129" t="s">
        <v>69</v>
      </c>
      <c r="D16" s="48" t="s">
        <v>98</v>
      </c>
      <c r="E16" s="136"/>
      <c r="F16" s="138"/>
      <c r="G16" s="145"/>
      <c r="H16" s="138"/>
      <c r="I16" s="138"/>
      <c r="J16" s="139"/>
      <c r="K16" s="139"/>
      <c r="L16" s="146"/>
      <c r="M16" s="147"/>
      <c r="N16" s="147"/>
      <c r="O16" s="147"/>
      <c r="P16" s="147"/>
      <c r="Q16" s="147"/>
      <c r="R16" s="147"/>
      <c r="S16" s="147"/>
      <c r="T16" s="148"/>
      <c r="U16" s="151">
        <v>0</v>
      </c>
    </row>
    <row r="17" spans="1:21" ht="14.25" customHeight="1">
      <c r="A17" s="127">
        <v>42</v>
      </c>
      <c r="B17" s="128">
        <v>211</v>
      </c>
      <c r="C17" s="129" t="s">
        <v>69</v>
      </c>
      <c r="D17" s="48" t="s">
        <v>102</v>
      </c>
      <c r="E17" s="136"/>
      <c r="F17" s="138"/>
      <c r="G17" s="145"/>
      <c r="H17" s="138"/>
      <c r="I17" s="138"/>
      <c r="J17" s="139"/>
      <c r="K17" s="139"/>
      <c r="L17" s="146"/>
      <c r="M17" s="147"/>
      <c r="N17" s="147"/>
      <c r="O17" s="147"/>
      <c r="P17" s="147"/>
      <c r="Q17" s="147"/>
      <c r="R17" s="147"/>
      <c r="S17" s="147"/>
      <c r="T17" s="148"/>
      <c r="U17" s="151">
        <v>1</v>
      </c>
    </row>
    <row r="18" spans="1:21" ht="14.25" customHeight="1">
      <c r="A18" s="127">
        <v>42</v>
      </c>
      <c r="B18" s="128">
        <v>212</v>
      </c>
      <c r="C18" s="129" t="s">
        <v>69</v>
      </c>
      <c r="D18" s="48" t="s">
        <v>105</v>
      </c>
      <c r="E18" s="136"/>
      <c r="F18" s="138"/>
      <c r="G18" s="145"/>
      <c r="H18" s="138"/>
      <c r="I18" s="138"/>
      <c r="J18" s="139"/>
      <c r="K18" s="139"/>
      <c r="L18" s="146"/>
      <c r="M18" s="147"/>
      <c r="N18" s="147"/>
      <c r="O18" s="147"/>
      <c r="P18" s="147"/>
      <c r="Q18" s="147"/>
      <c r="R18" s="147"/>
      <c r="S18" s="147"/>
      <c r="T18" s="148"/>
      <c r="U18" s="151">
        <v>1</v>
      </c>
    </row>
    <row r="19" spans="1:21" ht="14.25" customHeight="1">
      <c r="A19" s="127">
        <v>42</v>
      </c>
      <c r="B19" s="128">
        <v>213</v>
      </c>
      <c r="C19" s="129" t="s">
        <v>69</v>
      </c>
      <c r="D19" s="48" t="s">
        <v>108</v>
      </c>
      <c r="E19" s="136"/>
      <c r="F19" s="138"/>
      <c r="G19" s="145"/>
      <c r="H19" s="138"/>
      <c r="I19" s="138"/>
      <c r="J19" s="139"/>
      <c r="K19" s="139"/>
      <c r="L19" s="146"/>
      <c r="M19" s="147"/>
      <c r="N19" s="147"/>
      <c r="O19" s="147"/>
      <c r="P19" s="147"/>
      <c r="Q19" s="147"/>
      <c r="R19" s="147"/>
      <c r="S19" s="147"/>
      <c r="T19" s="148"/>
      <c r="U19" s="151">
        <v>1</v>
      </c>
    </row>
    <row r="20" spans="1:21" ht="14.25" customHeight="1">
      <c r="A20" s="127">
        <v>42</v>
      </c>
      <c r="B20" s="128">
        <v>214</v>
      </c>
      <c r="C20" s="129" t="s">
        <v>69</v>
      </c>
      <c r="D20" s="48" t="s">
        <v>110</v>
      </c>
      <c r="E20" s="136"/>
      <c r="F20" s="138"/>
      <c r="G20" s="145"/>
      <c r="H20" s="138"/>
      <c r="I20" s="138"/>
      <c r="J20" s="139"/>
      <c r="K20" s="139"/>
      <c r="L20" s="146"/>
      <c r="M20" s="147"/>
      <c r="N20" s="147"/>
      <c r="O20" s="147"/>
      <c r="P20" s="147"/>
      <c r="Q20" s="147"/>
      <c r="R20" s="147"/>
      <c r="S20" s="147"/>
      <c r="T20" s="148"/>
      <c r="U20" s="151">
        <v>1</v>
      </c>
    </row>
    <row r="21" spans="1:21" ht="14.25" customHeight="1">
      <c r="A21" s="127">
        <v>42</v>
      </c>
      <c r="B21" s="128">
        <v>307</v>
      </c>
      <c r="C21" s="129" t="s">
        <v>69</v>
      </c>
      <c r="D21" s="48" t="s">
        <v>113</v>
      </c>
      <c r="E21" s="136"/>
      <c r="F21" s="138"/>
      <c r="G21" s="145"/>
      <c r="H21" s="138"/>
      <c r="I21" s="138"/>
      <c r="J21" s="139"/>
      <c r="K21" s="139"/>
      <c r="L21" s="146"/>
      <c r="M21" s="147"/>
      <c r="N21" s="147"/>
      <c r="O21" s="147"/>
      <c r="P21" s="147"/>
      <c r="Q21" s="147"/>
      <c r="R21" s="147"/>
      <c r="S21" s="147"/>
      <c r="T21" s="148"/>
      <c r="U21" s="151">
        <v>0</v>
      </c>
    </row>
    <row r="22" spans="1:21" ht="14.25" customHeight="1">
      <c r="A22" s="127">
        <v>42</v>
      </c>
      <c r="B22" s="128">
        <v>308</v>
      </c>
      <c r="C22" s="129" t="s">
        <v>69</v>
      </c>
      <c r="D22" s="48" t="s">
        <v>114</v>
      </c>
      <c r="E22" s="136"/>
      <c r="F22" s="138"/>
      <c r="G22" s="145"/>
      <c r="H22" s="138"/>
      <c r="I22" s="138"/>
      <c r="J22" s="139"/>
      <c r="K22" s="139"/>
      <c r="L22" s="146"/>
      <c r="M22" s="147"/>
      <c r="N22" s="147"/>
      <c r="O22" s="147"/>
      <c r="P22" s="147"/>
      <c r="Q22" s="147"/>
      <c r="R22" s="147"/>
      <c r="S22" s="147"/>
      <c r="T22" s="148"/>
      <c r="U22" s="151">
        <v>1</v>
      </c>
    </row>
    <row r="23" spans="1:21" ht="14.25" customHeight="1">
      <c r="A23" s="127">
        <v>42</v>
      </c>
      <c r="B23" s="128">
        <v>321</v>
      </c>
      <c r="C23" s="129" t="s">
        <v>69</v>
      </c>
      <c r="D23" s="48" t="s">
        <v>118</v>
      </c>
      <c r="E23" s="136"/>
      <c r="F23" s="138"/>
      <c r="G23" s="145"/>
      <c r="H23" s="138"/>
      <c r="I23" s="138"/>
      <c r="J23" s="139"/>
      <c r="K23" s="139"/>
      <c r="L23" s="146"/>
      <c r="M23" s="147"/>
      <c r="N23" s="147"/>
      <c r="O23" s="147"/>
      <c r="P23" s="147"/>
      <c r="Q23" s="147"/>
      <c r="R23" s="147"/>
      <c r="S23" s="147"/>
      <c r="T23" s="148"/>
      <c r="U23" s="151">
        <v>0</v>
      </c>
    </row>
    <row r="24" spans="1:21" ht="14.25" customHeight="1">
      <c r="A24" s="127">
        <v>42</v>
      </c>
      <c r="B24" s="128">
        <v>322</v>
      </c>
      <c r="C24" s="129" t="s">
        <v>69</v>
      </c>
      <c r="D24" s="48" t="s">
        <v>119</v>
      </c>
      <c r="E24" s="136"/>
      <c r="F24" s="138"/>
      <c r="G24" s="145"/>
      <c r="H24" s="138"/>
      <c r="I24" s="138"/>
      <c r="J24" s="139"/>
      <c r="K24" s="139"/>
      <c r="L24" s="146"/>
      <c r="M24" s="147"/>
      <c r="N24" s="147"/>
      <c r="O24" s="147"/>
      <c r="P24" s="147"/>
      <c r="Q24" s="147"/>
      <c r="R24" s="147"/>
      <c r="S24" s="147"/>
      <c r="T24" s="148"/>
      <c r="U24" s="151">
        <v>0</v>
      </c>
    </row>
    <row r="25" spans="1:21" ht="14.25" customHeight="1">
      <c r="A25" s="127">
        <v>42</v>
      </c>
      <c r="B25" s="128">
        <v>323</v>
      </c>
      <c r="C25" s="129" t="s">
        <v>69</v>
      </c>
      <c r="D25" s="48" t="s">
        <v>120</v>
      </c>
      <c r="E25" s="136"/>
      <c r="F25" s="138"/>
      <c r="G25" s="145"/>
      <c r="H25" s="138"/>
      <c r="I25" s="138"/>
      <c r="J25" s="139"/>
      <c r="K25" s="139"/>
      <c r="L25" s="146"/>
      <c r="M25" s="147"/>
      <c r="N25" s="147"/>
      <c r="O25" s="147"/>
      <c r="P25" s="147"/>
      <c r="Q25" s="147"/>
      <c r="R25" s="147"/>
      <c r="S25" s="147"/>
      <c r="T25" s="148"/>
      <c r="U25" s="151">
        <v>1</v>
      </c>
    </row>
    <row r="26" spans="1:21" ht="14.25" customHeight="1">
      <c r="A26" s="127">
        <v>42</v>
      </c>
      <c r="B26" s="128">
        <v>383</v>
      </c>
      <c r="C26" s="129" t="s">
        <v>69</v>
      </c>
      <c r="D26" s="48" t="s">
        <v>122</v>
      </c>
      <c r="E26" s="136"/>
      <c r="F26" s="138"/>
      <c r="G26" s="145"/>
      <c r="H26" s="138"/>
      <c r="I26" s="138"/>
      <c r="J26" s="139"/>
      <c r="K26" s="139"/>
      <c r="L26" s="146"/>
      <c r="M26" s="147"/>
      <c r="N26" s="147"/>
      <c r="O26" s="147"/>
      <c r="P26" s="147"/>
      <c r="Q26" s="147"/>
      <c r="R26" s="147"/>
      <c r="S26" s="147"/>
      <c r="T26" s="148"/>
      <c r="U26" s="151">
        <v>1</v>
      </c>
    </row>
    <row r="27" spans="1:21" ht="14.25" customHeight="1">
      <c r="A27" s="127">
        <v>42</v>
      </c>
      <c r="B27" s="128">
        <v>388</v>
      </c>
      <c r="C27" s="129" t="s">
        <v>69</v>
      </c>
      <c r="D27" s="48" t="s">
        <v>123</v>
      </c>
      <c r="E27" s="136"/>
      <c r="F27" s="138"/>
      <c r="G27" s="145"/>
      <c r="H27" s="138"/>
      <c r="I27" s="138"/>
      <c r="J27" s="139"/>
      <c r="K27" s="139"/>
      <c r="L27" s="146"/>
      <c r="M27" s="147"/>
      <c r="N27" s="147"/>
      <c r="O27" s="147"/>
      <c r="P27" s="147"/>
      <c r="Q27" s="147"/>
      <c r="R27" s="147"/>
      <c r="S27" s="147"/>
      <c r="T27" s="148"/>
      <c r="U27" s="151">
        <v>0</v>
      </c>
    </row>
    <row r="28" spans="1:21" ht="14.25" customHeight="1">
      <c r="A28" s="127">
        <v>42</v>
      </c>
      <c r="B28" s="128">
        <v>389</v>
      </c>
      <c r="C28" s="129" t="s">
        <v>69</v>
      </c>
      <c r="D28" s="48" t="s">
        <v>124</v>
      </c>
      <c r="E28" s="136"/>
      <c r="F28" s="138"/>
      <c r="G28" s="145"/>
      <c r="H28" s="138"/>
      <c r="I28" s="138"/>
      <c r="J28" s="139"/>
      <c r="K28" s="139"/>
      <c r="L28" s="146"/>
      <c r="M28" s="147"/>
      <c r="N28" s="147"/>
      <c r="O28" s="147"/>
      <c r="P28" s="147"/>
      <c r="Q28" s="147"/>
      <c r="R28" s="147"/>
      <c r="S28" s="147"/>
      <c r="T28" s="148"/>
      <c r="U28" s="151">
        <v>0</v>
      </c>
    </row>
    <row r="29" spans="1:21" ht="14.25" customHeight="1">
      <c r="A29" s="127">
        <v>42</v>
      </c>
      <c r="B29" s="128">
        <v>391</v>
      </c>
      <c r="C29" s="129" t="s">
        <v>69</v>
      </c>
      <c r="D29" s="144" t="s">
        <v>125</v>
      </c>
      <c r="E29" s="136"/>
      <c r="F29" s="138"/>
      <c r="G29" s="145"/>
      <c r="H29" s="138"/>
      <c r="I29" s="138"/>
      <c r="J29" s="139"/>
      <c r="K29" s="139"/>
      <c r="L29" s="146"/>
      <c r="M29" s="147"/>
      <c r="N29" s="147"/>
      <c r="O29" s="147"/>
      <c r="P29" s="147"/>
      <c r="Q29" s="147"/>
      <c r="R29" s="147"/>
      <c r="S29" s="147"/>
      <c r="T29" s="148"/>
      <c r="U29" s="152">
        <v>0</v>
      </c>
    </row>
    <row r="30" spans="1:21" ht="14.25" customHeight="1" thickBot="1">
      <c r="A30" s="127">
        <v>42</v>
      </c>
      <c r="B30" s="128">
        <v>411</v>
      </c>
      <c r="C30" s="129" t="s">
        <v>69</v>
      </c>
      <c r="D30" s="48" t="s">
        <v>126</v>
      </c>
      <c r="E30" s="136"/>
      <c r="F30" s="215"/>
      <c r="G30" s="216"/>
      <c r="H30" s="215"/>
      <c r="I30" s="215"/>
      <c r="J30" s="217"/>
      <c r="K30" s="218"/>
      <c r="L30" s="146"/>
      <c r="M30" s="147"/>
      <c r="N30" s="147"/>
      <c r="O30" s="147"/>
      <c r="P30" s="147"/>
      <c r="Q30" s="147"/>
      <c r="R30" s="147"/>
      <c r="S30" s="147"/>
      <c r="T30" s="148"/>
      <c r="U30" s="151">
        <v>1</v>
      </c>
    </row>
    <row r="31" spans="1:21" ht="16.5" customHeight="1" thickBot="1">
      <c r="A31" s="37"/>
      <c r="B31" s="38"/>
      <c r="C31" s="233" t="s">
        <v>4</v>
      </c>
      <c r="D31" s="233"/>
      <c r="E31" s="51">
        <f>COUNTA(E8:E30)</f>
        <v>4</v>
      </c>
      <c r="F31" s="49"/>
      <c r="G31" s="49"/>
      <c r="H31" s="49"/>
      <c r="I31" s="49"/>
      <c r="J31" s="50"/>
      <c r="K31" s="50"/>
      <c r="L31" s="52">
        <f aca="true" t="shared" si="0" ref="L31:T31">COUNTA(L8:L30)</f>
        <v>4</v>
      </c>
      <c r="M31" s="53">
        <f t="shared" si="0"/>
        <v>0</v>
      </c>
      <c r="N31" s="53">
        <f t="shared" si="0"/>
        <v>0</v>
      </c>
      <c r="O31" s="53">
        <f t="shared" si="0"/>
        <v>4</v>
      </c>
      <c r="P31" s="53">
        <f t="shared" si="0"/>
        <v>0</v>
      </c>
      <c r="Q31" s="53">
        <f t="shared" si="0"/>
        <v>0</v>
      </c>
      <c r="R31" s="53">
        <f t="shared" si="0"/>
        <v>2</v>
      </c>
      <c r="S31" s="53">
        <f t="shared" si="0"/>
        <v>0</v>
      </c>
      <c r="T31" s="123">
        <f t="shared" si="0"/>
        <v>0</v>
      </c>
      <c r="U31" s="153">
        <f>SUM(U8:U30)</f>
        <v>11</v>
      </c>
    </row>
  </sheetData>
  <mergeCells count="14">
    <mergeCell ref="S2:U2"/>
    <mergeCell ref="C31:D31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hyperlinks>
    <hyperlink ref="K8" r:id="rId1" display="http://www1.city.nagasaki.nagasaki.jp/amarance/"/>
    <hyperlink ref="K11" r:id="rId2" display="http://www.city.isahaya.nagasaki.jp/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3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125" style="2" customWidth="1"/>
    <col min="4" max="4" width="12.125" style="2" customWidth="1"/>
    <col min="5" max="5" width="11.125" style="2" customWidth="1"/>
    <col min="6" max="6" width="40.625" style="2" customWidth="1"/>
    <col min="7" max="8" width="5.625" style="2" customWidth="1"/>
    <col min="9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231" t="s">
        <v>69</v>
      </c>
      <c r="R2" s="263"/>
      <c r="S2" s="232"/>
    </row>
    <row r="3" ht="12.75" thickBot="1"/>
    <row r="4" spans="1:19" s="1" customFormat="1" ht="19.5" customHeight="1">
      <c r="A4" s="247" t="s">
        <v>26</v>
      </c>
      <c r="B4" s="254" t="s">
        <v>64</v>
      </c>
      <c r="C4" s="272" t="s">
        <v>53</v>
      </c>
      <c r="D4" s="235" t="s">
        <v>17</v>
      </c>
      <c r="E4" s="287" t="s">
        <v>36</v>
      </c>
      <c r="F4" s="288"/>
      <c r="G4" s="288"/>
      <c r="H4" s="289"/>
      <c r="I4" s="292" t="s">
        <v>41</v>
      </c>
      <c r="J4" s="293"/>
      <c r="K4" s="293"/>
      <c r="L4" s="293"/>
      <c r="M4" s="293"/>
      <c r="N4" s="293"/>
      <c r="O4" s="293"/>
      <c r="P4" s="293"/>
      <c r="Q4" s="293"/>
      <c r="R4" s="293"/>
      <c r="S4" s="294"/>
    </row>
    <row r="5" spans="1:19" s="31" customFormat="1" ht="19.5" customHeight="1">
      <c r="A5" s="248"/>
      <c r="B5" s="255"/>
      <c r="C5" s="273"/>
      <c r="D5" s="236"/>
      <c r="E5" s="278" t="s">
        <v>52</v>
      </c>
      <c r="F5" s="281" t="s">
        <v>5</v>
      </c>
      <c r="G5" s="284" t="s">
        <v>6</v>
      </c>
      <c r="H5" s="275" t="s">
        <v>7</v>
      </c>
      <c r="I5" s="278" t="s">
        <v>20</v>
      </c>
      <c r="J5" s="295" t="s">
        <v>22</v>
      </c>
      <c r="K5" s="36" t="s">
        <v>171</v>
      </c>
      <c r="L5" s="173"/>
      <c r="M5" s="271" t="s">
        <v>24</v>
      </c>
      <c r="N5" s="271" t="s">
        <v>51</v>
      </c>
      <c r="O5" s="36" t="s">
        <v>172</v>
      </c>
      <c r="P5" s="173"/>
      <c r="Q5" s="295" t="s">
        <v>23</v>
      </c>
      <c r="R5" s="36" t="s">
        <v>171</v>
      </c>
      <c r="S5" s="202"/>
    </row>
    <row r="6" spans="1:19" s="1" customFormat="1" ht="60" customHeight="1">
      <c r="A6" s="248"/>
      <c r="B6" s="255"/>
      <c r="C6" s="273"/>
      <c r="D6" s="236"/>
      <c r="E6" s="279"/>
      <c r="F6" s="282"/>
      <c r="G6" s="285"/>
      <c r="H6" s="276"/>
      <c r="I6" s="279"/>
      <c r="J6" s="296"/>
      <c r="K6" s="290" t="s">
        <v>173</v>
      </c>
      <c r="L6" s="174" t="s">
        <v>174</v>
      </c>
      <c r="M6" s="227"/>
      <c r="N6" s="227"/>
      <c r="O6" s="290" t="s">
        <v>175</v>
      </c>
      <c r="P6" s="174" t="s">
        <v>174</v>
      </c>
      <c r="Q6" s="296"/>
      <c r="R6" s="290" t="s">
        <v>176</v>
      </c>
      <c r="S6" s="203" t="s">
        <v>174</v>
      </c>
    </row>
    <row r="7" spans="1:19" ht="19.5" customHeight="1">
      <c r="A7" s="249"/>
      <c r="B7" s="256"/>
      <c r="C7" s="274"/>
      <c r="D7" s="237"/>
      <c r="E7" s="280"/>
      <c r="F7" s="283"/>
      <c r="G7" s="286"/>
      <c r="H7" s="277"/>
      <c r="I7" s="280"/>
      <c r="J7" s="297"/>
      <c r="K7" s="291"/>
      <c r="L7" s="137" t="s">
        <v>177</v>
      </c>
      <c r="M7" s="228"/>
      <c r="N7" s="228"/>
      <c r="O7" s="291"/>
      <c r="P7" s="137" t="s">
        <v>177</v>
      </c>
      <c r="Q7" s="297"/>
      <c r="R7" s="291"/>
      <c r="S7" s="204" t="s">
        <v>177</v>
      </c>
    </row>
    <row r="8" spans="1:19" ht="13.5" customHeight="1">
      <c r="A8" s="71">
        <v>42</v>
      </c>
      <c r="B8" s="72">
        <v>201</v>
      </c>
      <c r="C8" s="73" t="s">
        <v>69</v>
      </c>
      <c r="D8" s="74" t="s">
        <v>70</v>
      </c>
      <c r="E8" s="214">
        <v>36409</v>
      </c>
      <c r="F8" s="81" t="s">
        <v>145</v>
      </c>
      <c r="G8" s="159">
        <v>1</v>
      </c>
      <c r="H8" s="160">
        <v>1</v>
      </c>
      <c r="I8" s="219">
        <v>1</v>
      </c>
      <c r="J8" s="124">
        <v>2</v>
      </c>
      <c r="K8" s="124">
        <v>0</v>
      </c>
      <c r="L8" s="88">
        <v>0</v>
      </c>
      <c r="M8" s="165"/>
      <c r="N8" s="166"/>
      <c r="O8" s="124"/>
      <c r="P8" s="88">
        <v>0</v>
      </c>
      <c r="Q8" s="169">
        <v>990</v>
      </c>
      <c r="R8" s="170">
        <v>64</v>
      </c>
      <c r="S8" s="89">
        <f>IF(Q8=""," ",ROUND(R8/Q8*100,1))</f>
        <v>6.5</v>
      </c>
    </row>
    <row r="9" spans="1:19" ht="13.5" customHeight="1">
      <c r="A9" s="71">
        <v>42</v>
      </c>
      <c r="B9" s="72">
        <v>202</v>
      </c>
      <c r="C9" s="73" t="s">
        <v>69</v>
      </c>
      <c r="D9" s="74" t="s">
        <v>75</v>
      </c>
      <c r="E9" s="214">
        <v>37166</v>
      </c>
      <c r="F9" s="81" t="s">
        <v>146</v>
      </c>
      <c r="G9" s="159">
        <v>2</v>
      </c>
      <c r="H9" s="160">
        <v>1</v>
      </c>
      <c r="I9" s="219">
        <v>1</v>
      </c>
      <c r="J9" s="124">
        <v>2</v>
      </c>
      <c r="K9" s="124">
        <v>0</v>
      </c>
      <c r="L9" s="88">
        <f>IF(J9=""," ",ROUND(K9/J9*100,1))</f>
        <v>0</v>
      </c>
      <c r="M9" s="165"/>
      <c r="N9" s="166"/>
      <c r="O9" s="124"/>
      <c r="P9" s="88">
        <v>0</v>
      </c>
      <c r="Q9" s="169">
        <v>564</v>
      </c>
      <c r="R9" s="170">
        <v>20</v>
      </c>
      <c r="S9" s="89">
        <f>IF(Q9=""," ",ROUND(R9/Q9*100,1))</f>
        <v>3.5</v>
      </c>
    </row>
    <row r="10" spans="1:19" ht="13.5" customHeight="1">
      <c r="A10" s="71">
        <v>42</v>
      </c>
      <c r="B10" s="72">
        <v>203</v>
      </c>
      <c r="C10" s="73" t="s">
        <v>69</v>
      </c>
      <c r="D10" s="74" t="s">
        <v>78</v>
      </c>
      <c r="E10" s="73"/>
      <c r="F10" s="90"/>
      <c r="G10" s="159"/>
      <c r="H10" s="160">
        <v>0</v>
      </c>
      <c r="I10" s="95">
        <v>1</v>
      </c>
      <c r="J10" s="124">
        <v>2</v>
      </c>
      <c r="K10" s="124">
        <v>0</v>
      </c>
      <c r="L10" s="88">
        <f>IF(J10=""," ",ROUND(K10/J10*100,1))</f>
        <v>0</v>
      </c>
      <c r="M10" s="165"/>
      <c r="N10" s="166"/>
      <c r="O10" s="124"/>
      <c r="P10" s="88">
        <v>0</v>
      </c>
      <c r="Q10" s="169">
        <v>227</v>
      </c>
      <c r="R10" s="170">
        <v>0</v>
      </c>
      <c r="S10" s="89">
        <f>IF(Q10=""," ",ROUND(R10/Q10*100,1))</f>
        <v>0</v>
      </c>
    </row>
    <row r="11" spans="1:19" ht="13.5" customHeight="1">
      <c r="A11" s="71">
        <v>42</v>
      </c>
      <c r="B11" s="72">
        <v>204</v>
      </c>
      <c r="C11" s="73" t="s">
        <v>69</v>
      </c>
      <c r="D11" s="74" t="s">
        <v>82</v>
      </c>
      <c r="E11" s="73"/>
      <c r="F11" s="90"/>
      <c r="G11" s="159"/>
      <c r="H11" s="160">
        <v>0</v>
      </c>
      <c r="I11" s="95">
        <v>1</v>
      </c>
      <c r="J11" s="124">
        <v>1</v>
      </c>
      <c r="K11" s="124">
        <v>0</v>
      </c>
      <c r="L11" s="88">
        <f>IF(J11=""," ",ROUND(K11/J11*100,1))</f>
        <v>0</v>
      </c>
      <c r="M11" s="165"/>
      <c r="N11" s="166"/>
      <c r="O11" s="124"/>
      <c r="P11" s="88">
        <v>0</v>
      </c>
      <c r="Q11" s="169">
        <v>225</v>
      </c>
      <c r="R11" s="170">
        <v>1</v>
      </c>
      <c r="S11" s="89">
        <f aca="true" t="shared" si="0" ref="S11:S30">IF(Q11=""," ",ROUND(R11/Q11*100,1))</f>
        <v>0.4</v>
      </c>
    </row>
    <row r="12" spans="1:19" ht="13.5" customHeight="1">
      <c r="A12" s="71">
        <v>42</v>
      </c>
      <c r="B12" s="72">
        <v>205</v>
      </c>
      <c r="C12" s="73" t="s">
        <v>69</v>
      </c>
      <c r="D12" s="74" t="s">
        <v>85</v>
      </c>
      <c r="E12" s="73"/>
      <c r="F12" s="90"/>
      <c r="G12" s="159"/>
      <c r="H12" s="160">
        <v>0</v>
      </c>
      <c r="I12" s="95">
        <v>1</v>
      </c>
      <c r="J12" s="124">
        <v>1</v>
      </c>
      <c r="K12" s="124">
        <v>0</v>
      </c>
      <c r="L12" s="88">
        <v>0</v>
      </c>
      <c r="M12" s="165"/>
      <c r="N12" s="166"/>
      <c r="O12" s="124"/>
      <c r="P12" s="88">
        <v>0</v>
      </c>
      <c r="Q12" s="169">
        <v>177</v>
      </c>
      <c r="R12" s="170">
        <v>6</v>
      </c>
      <c r="S12" s="89">
        <f t="shared" si="0"/>
        <v>3.4</v>
      </c>
    </row>
    <row r="13" spans="1:19" ht="13.5" customHeight="1">
      <c r="A13" s="71">
        <v>42</v>
      </c>
      <c r="B13" s="72">
        <v>207</v>
      </c>
      <c r="C13" s="73" t="s">
        <v>69</v>
      </c>
      <c r="D13" s="74" t="s">
        <v>88</v>
      </c>
      <c r="E13" s="73"/>
      <c r="F13" s="90"/>
      <c r="G13" s="159"/>
      <c r="H13" s="160">
        <v>0</v>
      </c>
      <c r="I13" s="95">
        <v>1</v>
      </c>
      <c r="J13" s="124">
        <v>2</v>
      </c>
      <c r="K13" s="124">
        <v>0</v>
      </c>
      <c r="L13" s="88">
        <f>IF(J13=""," ",ROUND(K13/J13*100,1))</f>
        <v>0</v>
      </c>
      <c r="M13" s="165"/>
      <c r="N13" s="166"/>
      <c r="O13" s="124"/>
      <c r="P13" s="88">
        <v>0</v>
      </c>
      <c r="Q13" s="169">
        <v>163</v>
      </c>
      <c r="R13" s="170">
        <v>0</v>
      </c>
      <c r="S13" s="89">
        <f t="shared" si="0"/>
        <v>0</v>
      </c>
    </row>
    <row r="14" spans="1:19" ht="13.5" customHeight="1">
      <c r="A14" s="71">
        <v>42</v>
      </c>
      <c r="B14" s="72">
        <v>208</v>
      </c>
      <c r="C14" s="73" t="s">
        <v>69</v>
      </c>
      <c r="D14" s="74" t="s">
        <v>91</v>
      </c>
      <c r="E14" s="73"/>
      <c r="F14" s="90"/>
      <c r="G14" s="159"/>
      <c r="H14" s="160">
        <v>0</v>
      </c>
      <c r="I14" s="95">
        <v>1</v>
      </c>
      <c r="J14" s="124">
        <v>1</v>
      </c>
      <c r="K14" s="124">
        <v>0</v>
      </c>
      <c r="L14" s="88">
        <f>IF(J14=""," ",ROUND(K14/J14*100,1))</f>
        <v>0</v>
      </c>
      <c r="M14" s="165"/>
      <c r="N14" s="166"/>
      <c r="O14" s="124"/>
      <c r="P14" s="88">
        <v>0</v>
      </c>
      <c r="Q14" s="169">
        <v>146</v>
      </c>
      <c r="R14" s="170">
        <v>8</v>
      </c>
      <c r="S14" s="89">
        <f t="shared" si="0"/>
        <v>5.5</v>
      </c>
    </row>
    <row r="15" spans="1:19" ht="13.5" customHeight="1">
      <c r="A15" s="71">
        <v>42</v>
      </c>
      <c r="B15" s="72">
        <v>209</v>
      </c>
      <c r="C15" s="73" t="s">
        <v>69</v>
      </c>
      <c r="D15" s="74" t="s">
        <v>95</v>
      </c>
      <c r="E15" s="73"/>
      <c r="F15" s="90"/>
      <c r="G15" s="159"/>
      <c r="H15" s="160">
        <v>0</v>
      </c>
      <c r="I15" s="95">
        <v>1</v>
      </c>
      <c r="J15" s="124">
        <v>2</v>
      </c>
      <c r="K15" s="124">
        <v>0</v>
      </c>
      <c r="L15" s="88">
        <v>0</v>
      </c>
      <c r="M15" s="165"/>
      <c r="N15" s="166"/>
      <c r="O15" s="124"/>
      <c r="P15" s="88">
        <v>0</v>
      </c>
      <c r="Q15" s="169">
        <v>181</v>
      </c>
      <c r="R15" s="170">
        <v>1</v>
      </c>
      <c r="S15" s="89">
        <f t="shared" si="0"/>
        <v>0.6</v>
      </c>
    </row>
    <row r="16" spans="1:19" ht="13.5" customHeight="1">
      <c r="A16" s="71">
        <v>42</v>
      </c>
      <c r="B16" s="72">
        <v>210</v>
      </c>
      <c r="C16" s="73" t="s">
        <v>69</v>
      </c>
      <c r="D16" s="74" t="s">
        <v>98</v>
      </c>
      <c r="E16" s="73"/>
      <c r="F16" s="90"/>
      <c r="G16" s="159"/>
      <c r="H16" s="160">
        <v>0</v>
      </c>
      <c r="I16" s="95">
        <v>1</v>
      </c>
      <c r="J16" s="124">
        <v>1</v>
      </c>
      <c r="K16" s="124">
        <v>0</v>
      </c>
      <c r="L16" s="88">
        <f>IF(J16=""," ",ROUND(K16/J16*100,1))</f>
        <v>0</v>
      </c>
      <c r="M16" s="165"/>
      <c r="N16" s="166"/>
      <c r="O16" s="124"/>
      <c r="P16" s="88">
        <v>0</v>
      </c>
      <c r="Q16" s="169">
        <v>242</v>
      </c>
      <c r="R16" s="170">
        <v>2</v>
      </c>
      <c r="S16" s="89">
        <f t="shared" si="0"/>
        <v>0.8</v>
      </c>
    </row>
    <row r="17" spans="1:19" ht="13.5" customHeight="1">
      <c r="A17" s="71">
        <v>42</v>
      </c>
      <c r="B17" s="72">
        <v>211</v>
      </c>
      <c r="C17" s="73" t="s">
        <v>69</v>
      </c>
      <c r="D17" s="74" t="s">
        <v>102</v>
      </c>
      <c r="E17" s="73"/>
      <c r="F17" s="90"/>
      <c r="G17" s="159"/>
      <c r="H17" s="160">
        <v>0</v>
      </c>
      <c r="I17" s="95">
        <v>2</v>
      </c>
      <c r="J17" s="124">
        <v>1</v>
      </c>
      <c r="K17" s="124">
        <v>0</v>
      </c>
      <c r="L17" s="88">
        <f>IF(J17=""," ",ROUND(K17/J17*100,1))</f>
        <v>0</v>
      </c>
      <c r="M17" s="165"/>
      <c r="N17" s="166"/>
      <c r="O17" s="124"/>
      <c r="P17" s="88">
        <v>0</v>
      </c>
      <c r="Q17" s="169">
        <v>248</v>
      </c>
      <c r="R17" s="170">
        <v>7</v>
      </c>
      <c r="S17" s="89">
        <f t="shared" si="0"/>
        <v>2.8</v>
      </c>
    </row>
    <row r="18" spans="1:19" ht="13.5" customHeight="1">
      <c r="A18" s="71">
        <v>42</v>
      </c>
      <c r="B18" s="72">
        <v>212</v>
      </c>
      <c r="C18" s="73" t="s">
        <v>69</v>
      </c>
      <c r="D18" s="74" t="s">
        <v>105</v>
      </c>
      <c r="E18" s="73"/>
      <c r="F18" s="90"/>
      <c r="G18" s="159"/>
      <c r="H18" s="160">
        <v>0</v>
      </c>
      <c r="I18" s="95">
        <v>1</v>
      </c>
      <c r="J18" s="124">
        <v>1</v>
      </c>
      <c r="K18" s="124">
        <v>0</v>
      </c>
      <c r="L18" s="88">
        <f>IF(J18=""," ",ROUND(K18/J18*100,1))</f>
        <v>0</v>
      </c>
      <c r="M18" s="165"/>
      <c r="N18" s="166"/>
      <c r="O18" s="124"/>
      <c r="P18" s="88">
        <v>0</v>
      </c>
      <c r="Q18" s="169">
        <v>88</v>
      </c>
      <c r="R18" s="170">
        <v>0</v>
      </c>
      <c r="S18" s="89">
        <f t="shared" si="0"/>
        <v>0</v>
      </c>
    </row>
    <row r="19" spans="1:19" ht="13.5" customHeight="1">
      <c r="A19" s="71">
        <v>42</v>
      </c>
      <c r="B19" s="72">
        <v>213</v>
      </c>
      <c r="C19" s="73" t="s">
        <v>69</v>
      </c>
      <c r="D19" s="74" t="s">
        <v>108</v>
      </c>
      <c r="E19" s="73"/>
      <c r="F19" s="90"/>
      <c r="G19" s="159"/>
      <c r="H19" s="160">
        <v>0</v>
      </c>
      <c r="I19" s="95">
        <v>1</v>
      </c>
      <c r="J19" s="124">
        <v>2</v>
      </c>
      <c r="K19" s="124">
        <v>0</v>
      </c>
      <c r="L19" s="88">
        <f>IF(J19=""," ",ROUND(K19/J19*100,1))</f>
        <v>0</v>
      </c>
      <c r="M19" s="165"/>
      <c r="N19" s="166"/>
      <c r="O19" s="124"/>
      <c r="P19" s="88">
        <v>0</v>
      </c>
      <c r="Q19" s="169">
        <v>242</v>
      </c>
      <c r="R19" s="170">
        <v>4</v>
      </c>
      <c r="S19" s="89">
        <f t="shared" si="0"/>
        <v>1.7</v>
      </c>
    </row>
    <row r="20" spans="1:19" ht="13.5" customHeight="1">
      <c r="A20" s="71">
        <v>42</v>
      </c>
      <c r="B20" s="72">
        <v>214</v>
      </c>
      <c r="C20" s="73" t="s">
        <v>69</v>
      </c>
      <c r="D20" s="74" t="s">
        <v>110</v>
      </c>
      <c r="E20" s="73"/>
      <c r="F20" s="90"/>
      <c r="G20" s="159"/>
      <c r="H20" s="160">
        <v>0</v>
      </c>
      <c r="I20" s="95">
        <v>1</v>
      </c>
      <c r="J20" s="124">
        <v>2</v>
      </c>
      <c r="K20" s="124">
        <v>0</v>
      </c>
      <c r="L20" s="88">
        <f>IF(J20=""," ",ROUND(K20/J20*100,1))</f>
        <v>0</v>
      </c>
      <c r="M20" s="165"/>
      <c r="N20" s="166"/>
      <c r="O20" s="124"/>
      <c r="P20" s="88">
        <v>0</v>
      </c>
      <c r="Q20" s="169">
        <v>426</v>
      </c>
      <c r="R20" s="170">
        <v>5</v>
      </c>
      <c r="S20" s="89">
        <f t="shared" si="0"/>
        <v>1.2</v>
      </c>
    </row>
    <row r="21" spans="1:19" ht="13.5" customHeight="1">
      <c r="A21" s="71">
        <v>42</v>
      </c>
      <c r="B21" s="72">
        <v>307</v>
      </c>
      <c r="C21" s="73" t="s">
        <v>69</v>
      </c>
      <c r="D21" s="74" t="s">
        <v>113</v>
      </c>
      <c r="E21" s="73"/>
      <c r="F21" s="90"/>
      <c r="G21" s="159"/>
      <c r="H21" s="160">
        <v>0</v>
      </c>
      <c r="I21" s="95"/>
      <c r="J21" s="124"/>
      <c r="K21" s="124"/>
      <c r="L21" s="88">
        <v>0</v>
      </c>
      <c r="M21" s="165">
        <v>1</v>
      </c>
      <c r="N21" s="166">
        <v>1</v>
      </c>
      <c r="O21" s="124">
        <v>0</v>
      </c>
      <c r="P21" s="88">
        <f aca="true" t="shared" si="1" ref="P21:P30">IF(O21=""," ",ROUND(O21/N21*100,1))</f>
        <v>0</v>
      </c>
      <c r="Q21" s="169">
        <v>49</v>
      </c>
      <c r="R21" s="170">
        <v>3</v>
      </c>
      <c r="S21" s="89">
        <f t="shared" si="0"/>
        <v>6.1</v>
      </c>
    </row>
    <row r="22" spans="1:19" ht="13.5" customHeight="1">
      <c r="A22" s="71">
        <v>42</v>
      </c>
      <c r="B22" s="72">
        <v>308</v>
      </c>
      <c r="C22" s="73" t="s">
        <v>69</v>
      </c>
      <c r="D22" s="74" t="s">
        <v>114</v>
      </c>
      <c r="E22" s="73"/>
      <c r="F22" s="90"/>
      <c r="G22" s="159"/>
      <c r="H22" s="160">
        <v>0</v>
      </c>
      <c r="I22" s="95"/>
      <c r="J22" s="124"/>
      <c r="K22" s="124"/>
      <c r="L22" s="88">
        <v>0</v>
      </c>
      <c r="M22" s="165">
        <v>1</v>
      </c>
      <c r="N22" s="166">
        <v>1</v>
      </c>
      <c r="O22" s="124">
        <v>0</v>
      </c>
      <c r="P22" s="88">
        <f t="shared" si="1"/>
        <v>0</v>
      </c>
      <c r="Q22" s="169">
        <v>19</v>
      </c>
      <c r="R22" s="170">
        <v>0</v>
      </c>
      <c r="S22" s="89">
        <f t="shared" si="0"/>
        <v>0</v>
      </c>
    </row>
    <row r="23" spans="1:19" ht="13.5" customHeight="1">
      <c r="A23" s="71">
        <v>42</v>
      </c>
      <c r="B23" s="72">
        <v>321</v>
      </c>
      <c r="C23" s="73" t="s">
        <v>69</v>
      </c>
      <c r="D23" s="74" t="s">
        <v>118</v>
      </c>
      <c r="E23" s="73"/>
      <c r="F23" s="90"/>
      <c r="G23" s="159"/>
      <c r="H23" s="160">
        <v>0</v>
      </c>
      <c r="I23" s="95"/>
      <c r="J23" s="124"/>
      <c r="K23" s="124"/>
      <c r="L23" s="88">
        <v>0</v>
      </c>
      <c r="M23" s="165">
        <v>1</v>
      </c>
      <c r="N23" s="166">
        <v>0</v>
      </c>
      <c r="O23" s="124">
        <v>0</v>
      </c>
      <c r="P23" s="213" t="s">
        <v>188</v>
      </c>
      <c r="Q23" s="169">
        <v>34</v>
      </c>
      <c r="R23" s="170">
        <v>0</v>
      </c>
      <c r="S23" s="89">
        <f t="shared" si="0"/>
        <v>0</v>
      </c>
    </row>
    <row r="24" spans="1:19" ht="13.5" customHeight="1">
      <c r="A24" s="71">
        <v>42</v>
      </c>
      <c r="B24" s="72">
        <v>322</v>
      </c>
      <c r="C24" s="73" t="s">
        <v>69</v>
      </c>
      <c r="D24" s="74" t="s">
        <v>119</v>
      </c>
      <c r="E24" s="73"/>
      <c r="F24" s="90"/>
      <c r="G24" s="159"/>
      <c r="H24" s="160">
        <v>0</v>
      </c>
      <c r="I24" s="95"/>
      <c r="J24" s="124"/>
      <c r="K24" s="124"/>
      <c r="L24" s="88">
        <v>0</v>
      </c>
      <c r="M24" s="165">
        <v>1</v>
      </c>
      <c r="N24" s="166">
        <v>1</v>
      </c>
      <c r="O24" s="124">
        <v>0</v>
      </c>
      <c r="P24" s="88">
        <f t="shared" si="1"/>
        <v>0</v>
      </c>
      <c r="Q24" s="169">
        <v>37</v>
      </c>
      <c r="R24" s="170">
        <v>0</v>
      </c>
      <c r="S24" s="89">
        <f t="shared" si="0"/>
        <v>0</v>
      </c>
    </row>
    <row r="25" spans="1:19" ht="13.5" customHeight="1">
      <c r="A25" s="71">
        <v>42</v>
      </c>
      <c r="B25" s="72">
        <v>323</v>
      </c>
      <c r="C25" s="73" t="s">
        <v>69</v>
      </c>
      <c r="D25" s="74" t="s">
        <v>120</v>
      </c>
      <c r="E25" s="73"/>
      <c r="F25" s="90"/>
      <c r="G25" s="159"/>
      <c r="H25" s="160">
        <v>0</v>
      </c>
      <c r="I25" s="95"/>
      <c r="J25" s="124"/>
      <c r="K25" s="124"/>
      <c r="L25" s="88">
        <v>0</v>
      </c>
      <c r="M25" s="165">
        <v>1</v>
      </c>
      <c r="N25" s="166">
        <v>1</v>
      </c>
      <c r="O25" s="124">
        <v>0</v>
      </c>
      <c r="P25" s="88">
        <f t="shared" si="1"/>
        <v>0</v>
      </c>
      <c r="Q25" s="169">
        <v>22</v>
      </c>
      <c r="R25" s="170">
        <v>0</v>
      </c>
      <c r="S25" s="89">
        <f t="shared" si="0"/>
        <v>0</v>
      </c>
    </row>
    <row r="26" spans="1:19" ht="13.5" customHeight="1">
      <c r="A26" s="71">
        <v>42</v>
      </c>
      <c r="B26" s="72">
        <v>383</v>
      </c>
      <c r="C26" s="73" t="s">
        <v>69</v>
      </c>
      <c r="D26" s="74" t="s">
        <v>122</v>
      </c>
      <c r="E26" s="73"/>
      <c r="F26" s="90"/>
      <c r="G26" s="159"/>
      <c r="H26" s="160">
        <v>0</v>
      </c>
      <c r="I26" s="95"/>
      <c r="J26" s="124"/>
      <c r="K26" s="124"/>
      <c r="L26" s="88">
        <v>0</v>
      </c>
      <c r="M26" s="165">
        <v>1</v>
      </c>
      <c r="N26" s="166">
        <v>1</v>
      </c>
      <c r="O26" s="124">
        <v>0</v>
      </c>
      <c r="P26" s="88">
        <f t="shared" si="1"/>
        <v>0</v>
      </c>
      <c r="Q26" s="169">
        <v>32</v>
      </c>
      <c r="R26" s="170">
        <v>2</v>
      </c>
      <c r="S26" s="89">
        <f t="shared" si="0"/>
        <v>6.3</v>
      </c>
    </row>
    <row r="27" spans="1:19" ht="13.5" customHeight="1">
      <c r="A27" s="71">
        <v>42</v>
      </c>
      <c r="B27" s="72">
        <v>388</v>
      </c>
      <c r="C27" s="73" t="s">
        <v>69</v>
      </c>
      <c r="D27" s="74" t="s">
        <v>123</v>
      </c>
      <c r="E27" s="73"/>
      <c r="F27" s="90"/>
      <c r="G27" s="159"/>
      <c r="H27" s="160">
        <v>0</v>
      </c>
      <c r="I27" s="95"/>
      <c r="J27" s="124"/>
      <c r="K27" s="124"/>
      <c r="L27" s="88">
        <v>0</v>
      </c>
      <c r="M27" s="165">
        <v>1</v>
      </c>
      <c r="N27" s="166">
        <v>1</v>
      </c>
      <c r="O27" s="124">
        <v>0</v>
      </c>
      <c r="P27" s="88">
        <f t="shared" si="1"/>
        <v>0</v>
      </c>
      <c r="Q27" s="169">
        <v>31</v>
      </c>
      <c r="R27" s="170">
        <v>3</v>
      </c>
      <c r="S27" s="89">
        <f t="shared" si="0"/>
        <v>9.7</v>
      </c>
    </row>
    <row r="28" spans="1:19" ht="13.5" customHeight="1">
      <c r="A28" s="71">
        <v>42</v>
      </c>
      <c r="B28" s="72">
        <v>389</v>
      </c>
      <c r="C28" s="73" t="s">
        <v>69</v>
      </c>
      <c r="D28" s="74" t="s">
        <v>124</v>
      </c>
      <c r="E28" s="73"/>
      <c r="F28" s="90"/>
      <c r="G28" s="159"/>
      <c r="H28" s="160">
        <v>0</v>
      </c>
      <c r="I28" s="95"/>
      <c r="J28" s="124"/>
      <c r="K28" s="124"/>
      <c r="L28" s="88">
        <v>0</v>
      </c>
      <c r="M28" s="165">
        <v>1</v>
      </c>
      <c r="N28" s="166">
        <v>1</v>
      </c>
      <c r="O28" s="124">
        <v>0</v>
      </c>
      <c r="P28" s="88">
        <f t="shared" si="1"/>
        <v>0</v>
      </c>
      <c r="Q28" s="169">
        <v>16</v>
      </c>
      <c r="R28" s="170">
        <v>0</v>
      </c>
      <c r="S28" s="89">
        <f t="shared" si="0"/>
        <v>0</v>
      </c>
    </row>
    <row r="29" spans="1:19" ht="13.5" customHeight="1">
      <c r="A29" s="71">
        <v>42</v>
      </c>
      <c r="B29" s="72">
        <v>391</v>
      </c>
      <c r="C29" s="73" t="s">
        <v>69</v>
      </c>
      <c r="D29" s="85" t="s">
        <v>125</v>
      </c>
      <c r="E29" s="91"/>
      <c r="F29" s="92"/>
      <c r="G29" s="161"/>
      <c r="H29" s="162">
        <v>0</v>
      </c>
      <c r="I29" s="163"/>
      <c r="J29" s="164"/>
      <c r="K29" s="164"/>
      <c r="L29" s="93">
        <v>0</v>
      </c>
      <c r="M29" s="167">
        <v>1</v>
      </c>
      <c r="N29" s="168">
        <v>1</v>
      </c>
      <c r="O29" s="164">
        <v>0</v>
      </c>
      <c r="P29" s="88">
        <f t="shared" si="1"/>
        <v>0</v>
      </c>
      <c r="Q29" s="171">
        <v>32</v>
      </c>
      <c r="R29" s="172">
        <v>2</v>
      </c>
      <c r="S29" s="94">
        <f t="shared" si="0"/>
        <v>6.3</v>
      </c>
    </row>
    <row r="30" spans="1:19" ht="13.5" customHeight="1" thickBot="1">
      <c r="A30" s="71">
        <v>42</v>
      </c>
      <c r="B30" s="72">
        <v>411</v>
      </c>
      <c r="C30" s="73" t="s">
        <v>69</v>
      </c>
      <c r="D30" s="74" t="s">
        <v>126</v>
      </c>
      <c r="E30" s="73"/>
      <c r="F30" s="90"/>
      <c r="G30" s="159"/>
      <c r="H30" s="160">
        <v>0</v>
      </c>
      <c r="I30" s="205"/>
      <c r="J30" s="206"/>
      <c r="K30" s="206"/>
      <c r="L30" s="207">
        <v>0</v>
      </c>
      <c r="M30" s="208">
        <v>1</v>
      </c>
      <c r="N30" s="209">
        <v>1</v>
      </c>
      <c r="O30" s="206">
        <v>0</v>
      </c>
      <c r="P30" s="207">
        <f t="shared" si="1"/>
        <v>0</v>
      </c>
      <c r="Q30" s="210">
        <v>91</v>
      </c>
      <c r="R30" s="211">
        <v>3</v>
      </c>
      <c r="S30" s="212">
        <f t="shared" si="0"/>
        <v>3.3</v>
      </c>
    </row>
    <row r="31" spans="1:19" ht="20.25" customHeight="1" thickBot="1">
      <c r="A31" s="4"/>
      <c r="B31" s="5"/>
      <c r="C31" s="233" t="s">
        <v>4</v>
      </c>
      <c r="D31" s="233"/>
      <c r="E31" s="39"/>
      <c r="F31" s="54">
        <f>COUNTA(F8:F30)</f>
        <v>2</v>
      </c>
      <c r="G31" s="55"/>
      <c r="H31" s="56">
        <f>SUM(H8:H30)</f>
        <v>2</v>
      </c>
      <c r="I31" s="57">
        <f>COUNTA(I8:I30)</f>
        <v>13</v>
      </c>
      <c r="J31" s="58">
        <f>SUM(J8:J30)</f>
        <v>20</v>
      </c>
      <c r="K31" s="58">
        <f>SUM(K8:K30)</f>
        <v>0</v>
      </c>
      <c r="L31" s="67">
        <f>IF(J31=""," ",ROUND(K31/J31*100,1))</f>
        <v>0</v>
      </c>
      <c r="M31" s="59">
        <f>COUNTA(M8:M30)</f>
        <v>10</v>
      </c>
      <c r="N31" s="58">
        <f>SUM(N8:N30)</f>
        <v>9</v>
      </c>
      <c r="O31" s="58">
        <f>SUM(O8:O30)</f>
        <v>0</v>
      </c>
      <c r="P31" s="67">
        <f>IF(N31=""," ",ROUND(O31/N31*100,1))</f>
        <v>0</v>
      </c>
      <c r="Q31" s="60">
        <f>SUM(Q8:Q30)</f>
        <v>4282</v>
      </c>
      <c r="R31" s="58">
        <f>SUM(R8:R30)</f>
        <v>131</v>
      </c>
      <c r="S31" s="65">
        <f>IF(Q31=""," ",ROUND(R31/Q31*100,1))</f>
        <v>3.1</v>
      </c>
    </row>
    <row r="32" ht="9" customHeight="1"/>
    <row r="33" ht="12">
      <c r="F33" s="2" t="s">
        <v>27</v>
      </c>
    </row>
  </sheetData>
  <mergeCells count="20"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  <mergeCell ref="C31:D31"/>
    <mergeCell ref="H5:H7"/>
    <mergeCell ref="E5:E7"/>
    <mergeCell ref="F5:F7"/>
    <mergeCell ref="G5:G7"/>
    <mergeCell ref="M5:M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31" formula="1"/>
    <ignoredError sqref="L31 S31" evalError="1"/>
    <ignoredError sqref="P31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125" style="2" customWidth="1"/>
    <col min="4" max="4" width="10.625" style="2" customWidth="1"/>
    <col min="5" max="5" width="5.625" style="2" customWidth="1"/>
    <col min="6" max="6" width="10.125" style="2" customWidth="1"/>
    <col min="7" max="8" width="5.125" style="2" customWidth="1"/>
    <col min="9" max="9" width="6.25390625" style="2" customWidth="1"/>
    <col min="10" max="10" width="6.125" style="2" customWidth="1"/>
    <col min="11" max="11" width="5.625" style="2" customWidth="1"/>
    <col min="12" max="13" width="5.125" style="2" customWidth="1"/>
    <col min="14" max="15" width="6.25390625" style="2" customWidth="1"/>
    <col min="16" max="16" width="6.00390625" style="2" customWidth="1"/>
    <col min="17" max="18" width="5.125" style="2" customWidth="1"/>
    <col min="19" max="19" width="5.625" style="2" customWidth="1"/>
    <col min="20" max="20" width="5.125" style="2" customWidth="1"/>
    <col min="21" max="21" width="6.125" style="2" customWidth="1"/>
    <col min="22" max="22" width="5.625" style="2" customWidth="1"/>
    <col min="23" max="23" width="5.375" style="2" customWidth="1"/>
    <col min="24" max="24" width="6.375" style="2" customWidth="1"/>
    <col min="25" max="26" width="6.00390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231" t="s">
        <v>69</v>
      </c>
      <c r="Z2" s="263"/>
      <c r="AA2" s="232"/>
    </row>
    <row r="3" ht="9.75" customHeight="1" thickBot="1"/>
    <row r="4" spans="5:27" s="12" customFormat="1" ht="18.75" customHeight="1" thickBot="1">
      <c r="E4" s="340" t="s">
        <v>184</v>
      </c>
      <c r="F4" s="341"/>
      <c r="G4" s="194">
        <v>1</v>
      </c>
      <c r="H4" s="342">
        <v>39904</v>
      </c>
      <c r="I4" s="343"/>
      <c r="J4" s="344"/>
      <c r="K4" s="30">
        <v>2</v>
      </c>
      <c r="L4" s="342">
        <v>39934</v>
      </c>
      <c r="M4" s="343"/>
      <c r="N4" s="344"/>
      <c r="O4" s="30">
        <v>3</v>
      </c>
      <c r="P4" s="342" t="s">
        <v>67</v>
      </c>
      <c r="Q4" s="343"/>
      <c r="R4" s="343"/>
      <c r="S4" s="343"/>
      <c r="T4" s="344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07" t="s">
        <v>19</v>
      </c>
      <c r="F6" s="308"/>
      <c r="G6" s="189">
        <v>1</v>
      </c>
      <c r="I6" s="10"/>
      <c r="J6" s="10"/>
      <c r="K6" s="10"/>
      <c r="L6" s="304" t="s">
        <v>19</v>
      </c>
      <c r="M6" s="305"/>
      <c r="N6" s="306"/>
      <c r="O6" s="189">
        <v>1</v>
      </c>
      <c r="P6" s="7"/>
      <c r="Q6" s="304" t="s">
        <v>19</v>
      </c>
      <c r="R6" s="305"/>
      <c r="S6" s="306"/>
      <c r="T6" s="189">
        <v>1</v>
      </c>
      <c r="U6" s="9"/>
      <c r="V6" s="307" t="s">
        <v>19</v>
      </c>
      <c r="W6" s="308"/>
      <c r="X6" s="309"/>
      <c r="Y6" s="189">
        <v>1</v>
      </c>
      <c r="Z6" s="9"/>
      <c r="AA6"/>
    </row>
    <row r="7" spans="1:27" ht="27" customHeight="1">
      <c r="A7" s="247" t="s">
        <v>26</v>
      </c>
      <c r="B7" s="254" t="s">
        <v>64</v>
      </c>
      <c r="C7" s="250" t="s">
        <v>53</v>
      </c>
      <c r="D7" s="235" t="s">
        <v>17</v>
      </c>
      <c r="E7" s="238" t="s">
        <v>43</v>
      </c>
      <c r="F7" s="239"/>
      <c r="G7" s="239"/>
      <c r="H7" s="239"/>
      <c r="I7" s="239"/>
      <c r="J7" s="239"/>
      <c r="K7" s="240"/>
      <c r="L7" s="238" t="s">
        <v>49</v>
      </c>
      <c r="M7" s="239"/>
      <c r="N7" s="239"/>
      <c r="O7" s="239"/>
      <c r="P7" s="240"/>
      <c r="Q7" s="238" t="s">
        <v>50</v>
      </c>
      <c r="R7" s="239"/>
      <c r="S7" s="239"/>
      <c r="T7" s="239"/>
      <c r="U7" s="240"/>
      <c r="V7" s="287" t="s">
        <v>48</v>
      </c>
      <c r="W7" s="288"/>
      <c r="X7" s="288"/>
      <c r="Y7" s="288"/>
      <c r="Z7" s="288"/>
      <c r="AA7" s="289"/>
    </row>
    <row r="8" spans="1:27" ht="13.5" customHeight="1">
      <c r="A8" s="248"/>
      <c r="B8" s="255"/>
      <c r="C8" s="251"/>
      <c r="D8" s="252"/>
      <c r="E8" s="326" t="s">
        <v>178</v>
      </c>
      <c r="F8" s="295" t="s">
        <v>44</v>
      </c>
      <c r="G8" s="329" t="s">
        <v>1</v>
      </c>
      <c r="H8" s="68"/>
      <c r="I8" s="323" t="s">
        <v>0</v>
      </c>
      <c r="J8" s="68"/>
      <c r="K8" s="190"/>
      <c r="L8" s="333" t="s">
        <v>1</v>
      </c>
      <c r="M8" s="68"/>
      <c r="N8" s="323" t="s">
        <v>0</v>
      </c>
      <c r="O8" s="68"/>
      <c r="P8" s="191"/>
      <c r="Q8" s="337" t="s">
        <v>1</v>
      </c>
      <c r="R8" s="68"/>
      <c r="S8" s="323" t="s">
        <v>0</v>
      </c>
      <c r="T8" s="68"/>
      <c r="U8" s="191"/>
      <c r="V8" s="301" t="s">
        <v>11</v>
      </c>
      <c r="W8" s="68"/>
      <c r="Y8" s="298" t="s">
        <v>179</v>
      </c>
      <c r="Z8" s="299"/>
      <c r="AA8" s="300"/>
    </row>
    <row r="9" spans="1:27" ht="13.5" customHeight="1">
      <c r="A9" s="248"/>
      <c r="B9" s="255"/>
      <c r="C9" s="251"/>
      <c r="D9" s="252"/>
      <c r="E9" s="327"/>
      <c r="F9" s="296"/>
      <c r="G9" s="330"/>
      <c r="H9" s="69" t="s">
        <v>171</v>
      </c>
      <c r="I9" s="324"/>
      <c r="J9" s="69" t="s">
        <v>171</v>
      </c>
      <c r="K9" s="314" t="s">
        <v>180</v>
      </c>
      <c r="L9" s="334"/>
      <c r="M9" s="69" t="s">
        <v>181</v>
      </c>
      <c r="N9" s="324"/>
      <c r="O9" s="69" t="s">
        <v>181</v>
      </c>
      <c r="P9" s="336" t="s">
        <v>180</v>
      </c>
      <c r="Q9" s="338"/>
      <c r="R9" s="69" t="s">
        <v>181</v>
      </c>
      <c r="S9" s="324"/>
      <c r="T9" s="69" t="s">
        <v>181</v>
      </c>
      <c r="U9" s="310" t="s">
        <v>180</v>
      </c>
      <c r="V9" s="302"/>
      <c r="W9" s="69" t="s">
        <v>181</v>
      </c>
      <c r="X9" s="312" t="s">
        <v>180</v>
      </c>
      <c r="Y9" s="313" t="s">
        <v>45</v>
      </c>
      <c r="Z9" s="70"/>
      <c r="AA9" s="316" t="s">
        <v>180</v>
      </c>
    </row>
    <row r="10" spans="1:27" ht="13.5" customHeight="1">
      <c r="A10" s="248"/>
      <c r="B10" s="255"/>
      <c r="C10" s="251"/>
      <c r="D10" s="252"/>
      <c r="E10" s="327"/>
      <c r="F10" s="296"/>
      <c r="G10" s="330"/>
      <c r="H10" s="319" t="s">
        <v>46</v>
      </c>
      <c r="I10" s="324"/>
      <c r="J10" s="319" t="s">
        <v>46</v>
      </c>
      <c r="K10" s="314"/>
      <c r="L10" s="334"/>
      <c r="M10" s="319" t="s">
        <v>46</v>
      </c>
      <c r="N10" s="324"/>
      <c r="O10" s="319" t="s">
        <v>46</v>
      </c>
      <c r="P10" s="336"/>
      <c r="Q10" s="338"/>
      <c r="R10" s="319" t="s">
        <v>46</v>
      </c>
      <c r="S10" s="324"/>
      <c r="T10" s="319" t="s">
        <v>46</v>
      </c>
      <c r="U10" s="310"/>
      <c r="V10" s="302"/>
      <c r="W10" s="319" t="s">
        <v>47</v>
      </c>
      <c r="X10" s="310"/>
      <c r="Y10" s="314"/>
      <c r="Z10" s="192" t="s">
        <v>182</v>
      </c>
      <c r="AA10" s="317"/>
    </row>
    <row r="11" spans="1:27" ht="54.75" customHeight="1">
      <c r="A11" s="249"/>
      <c r="B11" s="256"/>
      <c r="C11" s="251"/>
      <c r="D11" s="253"/>
      <c r="E11" s="328"/>
      <c r="F11" s="297"/>
      <c r="G11" s="331"/>
      <c r="H11" s="320"/>
      <c r="I11" s="325"/>
      <c r="J11" s="320"/>
      <c r="K11" s="315"/>
      <c r="L11" s="335"/>
      <c r="M11" s="320"/>
      <c r="N11" s="325"/>
      <c r="O11" s="320"/>
      <c r="P11" s="230"/>
      <c r="Q11" s="339"/>
      <c r="R11" s="320"/>
      <c r="S11" s="325"/>
      <c r="T11" s="320"/>
      <c r="U11" s="311"/>
      <c r="V11" s="303"/>
      <c r="W11" s="320"/>
      <c r="X11" s="311"/>
      <c r="Y11" s="315"/>
      <c r="Z11" s="193" t="s">
        <v>183</v>
      </c>
      <c r="AA11" s="318"/>
    </row>
    <row r="12" spans="1:27" ht="13.5" customHeight="1">
      <c r="A12" s="71">
        <v>42</v>
      </c>
      <c r="B12" s="72">
        <v>201</v>
      </c>
      <c r="C12" s="73" t="s">
        <v>69</v>
      </c>
      <c r="D12" s="74" t="s">
        <v>70</v>
      </c>
      <c r="E12" s="95">
        <v>40</v>
      </c>
      <c r="F12" s="81" t="s">
        <v>147</v>
      </c>
      <c r="G12" s="176">
        <v>97</v>
      </c>
      <c r="H12" s="176">
        <v>81</v>
      </c>
      <c r="I12" s="176">
        <v>1455</v>
      </c>
      <c r="J12" s="176">
        <v>410</v>
      </c>
      <c r="K12" s="89">
        <f>IF(G12=""," ",ROUND(J12/I12*100,1))</f>
        <v>28.2</v>
      </c>
      <c r="L12" s="180">
        <v>55</v>
      </c>
      <c r="M12" s="176">
        <v>50</v>
      </c>
      <c r="N12" s="176">
        <v>977</v>
      </c>
      <c r="O12" s="176">
        <v>273</v>
      </c>
      <c r="P12" s="89">
        <f>IF(L12=""," ",ROUND(O12/N12*100,1))</f>
        <v>27.9</v>
      </c>
      <c r="Q12" s="180">
        <v>5</v>
      </c>
      <c r="R12" s="176">
        <v>2</v>
      </c>
      <c r="S12" s="176">
        <v>54</v>
      </c>
      <c r="T12" s="176">
        <v>4</v>
      </c>
      <c r="U12" s="89">
        <f>IF(Q12=""," ",ROUND(T12/S12*100,1))</f>
        <v>7.4</v>
      </c>
      <c r="V12" s="185">
        <v>395</v>
      </c>
      <c r="W12" s="176">
        <v>27</v>
      </c>
      <c r="X12" s="96">
        <f>IF(V12=""," ",ROUND(W12/V12*100,1))</f>
        <v>6.8</v>
      </c>
      <c r="Y12" s="176">
        <v>202</v>
      </c>
      <c r="Z12" s="176">
        <v>10</v>
      </c>
      <c r="AA12" s="97">
        <f>IF(Y12=""," ",ROUND(Z12/Y12*100,1))</f>
        <v>5</v>
      </c>
    </row>
    <row r="13" spans="1:27" ht="13.5" customHeight="1">
      <c r="A13" s="71">
        <v>42</v>
      </c>
      <c r="B13" s="72">
        <v>202</v>
      </c>
      <c r="C13" s="73" t="s">
        <v>69</v>
      </c>
      <c r="D13" s="74" t="s">
        <v>75</v>
      </c>
      <c r="E13" s="95">
        <v>40</v>
      </c>
      <c r="F13" s="81" t="s">
        <v>148</v>
      </c>
      <c r="G13" s="176">
        <v>45</v>
      </c>
      <c r="H13" s="176">
        <v>36</v>
      </c>
      <c r="I13" s="176">
        <v>470</v>
      </c>
      <c r="J13" s="176">
        <v>123</v>
      </c>
      <c r="K13" s="89">
        <f aca="true" t="shared" si="0" ref="K13:K33">IF(G13=""," ",ROUND(J13/I13*100,1))</f>
        <v>26.2</v>
      </c>
      <c r="L13" s="180">
        <v>45</v>
      </c>
      <c r="M13" s="176">
        <v>36</v>
      </c>
      <c r="N13" s="176">
        <v>732</v>
      </c>
      <c r="O13" s="176">
        <v>164</v>
      </c>
      <c r="P13" s="89">
        <f aca="true" t="shared" si="1" ref="P13:P33">IF(L13=""," ",ROUND(O13/N13*100,1))</f>
        <v>22.4</v>
      </c>
      <c r="Q13" s="180">
        <v>6</v>
      </c>
      <c r="R13" s="176">
        <v>2</v>
      </c>
      <c r="S13" s="176">
        <v>56</v>
      </c>
      <c r="T13" s="176">
        <v>3</v>
      </c>
      <c r="U13" s="89">
        <f aca="true" t="shared" si="2" ref="U13:U34">IF(Q13=""," ",ROUND(T13/S13*100,1))</f>
        <v>5.4</v>
      </c>
      <c r="V13" s="185">
        <v>254</v>
      </c>
      <c r="W13" s="176">
        <v>19</v>
      </c>
      <c r="X13" s="96">
        <f aca="true" t="shared" si="3" ref="X13:X34">IF(V13=""," ",ROUND(W13/V13*100,1))</f>
        <v>7.5</v>
      </c>
      <c r="Y13" s="176">
        <v>119</v>
      </c>
      <c r="Z13" s="176">
        <v>6</v>
      </c>
      <c r="AA13" s="97">
        <f aca="true" t="shared" si="4" ref="AA13:AA34">IF(Y13=""," ",ROUND(Z13/Y13*100,1))</f>
        <v>5</v>
      </c>
    </row>
    <row r="14" spans="1:27" ht="13.5" customHeight="1">
      <c r="A14" s="71">
        <v>42</v>
      </c>
      <c r="B14" s="72">
        <v>203</v>
      </c>
      <c r="C14" s="73" t="s">
        <v>69</v>
      </c>
      <c r="D14" s="74" t="s">
        <v>78</v>
      </c>
      <c r="E14" s="95"/>
      <c r="F14" s="81"/>
      <c r="G14" s="176"/>
      <c r="H14" s="176"/>
      <c r="I14" s="176"/>
      <c r="J14" s="176"/>
      <c r="K14" s="89" t="str">
        <f t="shared" si="0"/>
        <v> </v>
      </c>
      <c r="L14" s="180">
        <v>27</v>
      </c>
      <c r="M14" s="176">
        <v>21</v>
      </c>
      <c r="N14" s="176">
        <v>433</v>
      </c>
      <c r="O14" s="176">
        <v>99</v>
      </c>
      <c r="P14" s="89">
        <f t="shared" si="1"/>
        <v>22.9</v>
      </c>
      <c r="Q14" s="180">
        <v>6</v>
      </c>
      <c r="R14" s="176">
        <v>3</v>
      </c>
      <c r="S14" s="176">
        <v>48</v>
      </c>
      <c r="T14" s="176">
        <v>4</v>
      </c>
      <c r="U14" s="89">
        <f t="shared" si="2"/>
        <v>8.3</v>
      </c>
      <c r="V14" s="185">
        <v>32</v>
      </c>
      <c r="W14" s="176">
        <v>1</v>
      </c>
      <c r="X14" s="96">
        <f t="shared" si="3"/>
        <v>3.1</v>
      </c>
      <c r="Y14" s="176">
        <v>27</v>
      </c>
      <c r="Z14" s="176">
        <v>0</v>
      </c>
      <c r="AA14" s="97">
        <f t="shared" si="4"/>
        <v>0</v>
      </c>
    </row>
    <row r="15" spans="1:27" ht="13.5" customHeight="1">
      <c r="A15" s="71">
        <v>42</v>
      </c>
      <c r="B15" s="72">
        <v>204</v>
      </c>
      <c r="C15" s="73" t="s">
        <v>69</v>
      </c>
      <c r="D15" s="74" t="s">
        <v>82</v>
      </c>
      <c r="E15" s="175">
        <v>33.3</v>
      </c>
      <c r="F15" s="81" t="s">
        <v>147</v>
      </c>
      <c r="G15" s="176">
        <v>34</v>
      </c>
      <c r="H15" s="176">
        <v>33</v>
      </c>
      <c r="I15" s="176">
        <v>571</v>
      </c>
      <c r="J15" s="176">
        <v>173</v>
      </c>
      <c r="K15" s="89">
        <f t="shared" si="0"/>
        <v>30.3</v>
      </c>
      <c r="L15" s="180">
        <v>26</v>
      </c>
      <c r="M15" s="176">
        <v>26</v>
      </c>
      <c r="N15" s="176">
        <v>490</v>
      </c>
      <c r="O15" s="176">
        <v>140</v>
      </c>
      <c r="P15" s="89">
        <f t="shared" si="1"/>
        <v>28.6</v>
      </c>
      <c r="Q15" s="180">
        <v>6</v>
      </c>
      <c r="R15" s="176">
        <v>4</v>
      </c>
      <c r="S15" s="176">
        <v>55</v>
      </c>
      <c r="T15" s="176">
        <v>5</v>
      </c>
      <c r="U15" s="89">
        <f t="shared" si="2"/>
        <v>9.1</v>
      </c>
      <c r="V15" s="185">
        <v>152</v>
      </c>
      <c r="W15" s="176">
        <v>3</v>
      </c>
      <c r="X15" s="96">
        <f t="shared" si="3"/>
        <v>2</v>
      </c>
      <c r="Y15" s="176">
        <v>152</v>
      </c>
      <c r="Z15" s="176">
        <v>3</v>
      </c>
      <c r="AA15" s="97">
        <f t="shared" si="4"/>
        <v>2</v>
      </c>
    </row>
    <row r="16" spans="1:27" ht="13.5" customHeight="1">
      <c r="A16" s="71">
        <v>42</v>
      </c>
      <c r="B16" s="72">
        <v>205</v>
      </c>
      <c r="C16" s="73" t="s">
        <v>69</v>
      </c>
      <c r="D16" s="74" t="s">
        <v>85</v>
      </c>
      <c r="E16" s="95">
        <v>33</v>
      </c>
      <c r="F16" s="81" t="s">
        <v>147</v>
      </c>
      <c r="G16" s="176">
        <v>57</v>
      </c>
      <c r="H16" s="176">
        <v>49</v>
      </c>
      <c r="I16" s="176">
        <v>744</v>
      </c>
      <c r="J16" s="176">
        <v>170</v>
      </c>
      <c r="K16" s="89">
        <f t="shared" si="0"/>
        <v>22.8</v>
      </c>
      <c r="L16" s="180">
        <v>32</v>
      </c>
      <c r="M16" s="176">
        <v>31</v>
      </c>
      <c r="N16" s="176">
        <v>455</v>
      </c>
      <c r="O16" s="176">
        <v>105</v>
      </c>
      <c r="P16" s="89">
        <f t="shared" si="1"/>
        <v>23.1</v>
      </c>
      <c r="Q16" s="180">
        <v>6</v>
      </c>
      <c r="R16" s="176">
        <v>3</v>
      </c>
      <c r="S16" s="176">
        <v>49</v>
      </c>
      <c r="T16" s="176">
        <v>7</v>
      </c>
      <c r="U16" s="89">
        <f t="shared" si="2"/>
        <v>14.3</v>
      </c>
      <c r="V16" s="185">
        <v>84</v>
      </c>
      <c r="W16" s="176">
        <v>3</v>
      </c>
      <c r="X16" s="96">
        <f t="shared" si="3"/>
        <v>3.6</v>
      </c>
      <c r="Y16" s="176">
        <v>84</v>
      </c>
      <c r="Z16" s="176">
        <v>3</v>
      </c>
      <c r="AA16" s="97">
        <f t="shared" si="4"/>
        <v>3.6</v>
      </c>
    </row>
    <row r="17" spans="1:27" ht="13.5" customHeight="1">
      <c r="A17" s="71">
        <v>42</v>
      </c>
      <c r="B17" s="72">
        <v>207</v>
      </c>
      <c r="C17" s="73" t="s">
        <v>69</v>
      </c>
      <c r="D17" s="74" t="s">
        <v>88</v>
      </c>
      <c r="E17" s="95">
        <v>30</v>
      </c>
      <c r="F17" s="81" t="s">
        <v>149</v>
      </c>
      <c r="G17" s="176">
        <v>38</v>
      </c>
      <c r="H17" s="176">
        <v>33</v>
      </c>
      <c r="I17" s="176">
        <v>554</v>
      </c>
      <c r="J17" s="176">
        <v>89</v>
      </c>
      <c r="K17" s="89">
        <f t="shared" si="0"/>
        <v>16.1</v>
      </c>
      <c r="L17" s="180">
        <v>38</v>
      </c>
      <c r="M17" s="176">
        <v>33</v>
      </c>
      <c r="N17" s="176">
        <v>554</v>
      </c>
      <c r="O17" s="176">
        <v>89</v>
      </c>
      <c r="P17" s="89">
        <f t="shared" si="1"/>
        <v>16.1</v>
      </c>
      <c r="Q17" s="180">
        <v>6</v>
      </c>
      <c r="R17" s="176">
        <v>0</v>
      </c>
      <c r="S17" s="176">
        <v>52</v>
      </c>
      <c r="T17" s="176">
        <v>0</v>
      </c>
      <c r="U17" s="89">
        <f t="shared" si="2"/>
        <v>0</v>
      </c>
      <c r="V17" s="185">
        <v>44</v>
      </c>
      <c r="W17" s="176">
        <v>1</v>
      </c>
      <c r="X17" s="96">
        <f t="shared" si="3"/>
        <v>2.3</v>
      </c>
      <c r="Y17" s="176">
        <v>35</v>
      </c>
      <c r="Z17" s="176">
        <v>0</v>
      </c>
      <c r="AA17" s="97">
        <f t="shared" si="4"/>
        <v>0</v>
      </c>
    </row>
    <row r="18" spans="1:27" ht="13.5" customHeight="1">
      <c r="A18" s="71">
        <v>42</v>
      </c>
      <c r="B18" s="72">
        <v>208</v>
      </c>
      <c r="C18" s="73" t="s">
        <v>69</v>
      </c>
      <c r="D18" s="74" t="s">
        <v>91</v>
      </c>
      <c r="E18" s="95">
        <v>20</v>
      </c>
      <c r="F18" s="81"/>
      <c r="G18" s="176">
        <v>44</v>
      </c>
      <c r="H18" s="176">
        <v>31</v>
      </c>
      <c r="I18" s="176">
        <v>792</v>
      </c>
      <c r="J18" s="176">
        <v>160</v>
      </c>
      <c r="K18" s="89">
        <f t="shared" si="0"/>
        <v>20.2</v>
      </c>
      <c r="L18" s="180">
        <v>26</v>
      </c>
      <c r="M18" s="176">
        <v>16</v>
      </c>
      <c r="N18" s="176">
        <v>448</v>
      </c>
      <c r="O18" s="176">
        <v>86</v>
      </c>
      <c r="P18" s="89">
        <f t="shared" si="1"/>
        <v>19.2</v>
      </c>
      <c r="Q18" s="180">
        <v>6</v>
      </c>
      <c r="R18" s="176">
        <v>3</v>
      </c>
      <c r="S18" s="176">
        <v>56</v>
      </c>
      <c r="T18" s="176">
        <v>6</v>
      </c>
      <c r="U18" s="89">
        <f t="shared" si="2"/>
        <v>10.7</v>
      </c>
      <c r="V18" s="185">
        <v>36</v>
      </c>
      <c r="W18" s="176">
        <v>2</v>
      </c>
      <c r="X18" s="96">
        <f t="shared" si="3"/>
        <v>5.6</v>
      </c>
      <c r="Y18" s="176">
        <v>28</v>
      </c>
      <c r="Z18" s="176">
        <v>1</v>
      </c>
      <c r="AA18" s="97">
        <f t="shared" si="4"/>
        <v>3.6</v>
      </c>
    </row>
    <row r="19" spans="1:27" ht="13.5" customHeight="1">
      <c r="A19" s="71">
        <v>42</v>
      </c>
      <c r="B19" s="72">
        <v>209</v>
      </c>
      <c r="C19" s="73" t="s">
        <v>69</v>
      </c>
      <c r="D19" s="74" t="s">
        <v>95</v>
      </c>
      <c r="E19" s="95">
        <v>20</v>
      </c>
      <c r="F19" s="81" t="s">
        <v>147</v>
      </c>
      <c r="G19" s="176">
        <v>18</v>
      </c>
      <c r="H19" s="176">
        <v>10</v>
      </c>
      <c r="I19" s="176">
        <v>377</v>
      </c>
      <c r="J19" s="176">
        <v>47</v>
      </c>
      <c r="K19" s="89">
        <f t="shared" si="0"/>
        <v>12.5</v>
      </c>
      <c r="L19" s="180">
        <v>13</v>
      </c>
      <c r="M19" s="176">
        <v>8</v>
      </c>
      <c r="N19" s="176">
        <v>335</v>
      </c>
      <c r="O19" s="176">
        <v>44</v>
      </c>
      <c r="P19" s="89">
        <f t="shared" si="1"/>
        <v>13.1</v>
      </c>
      <c r="Q19" s="180">
        <v>5</v>
      </c>
      <c r="R19" s="176">
        <v>2</v>
      </c>
      <c r="S19" s="176">
        <v>42</v>
      </c>
      <c r="T19" s="176">
        <v>3</v>
      </c>
      <c r="U19" s="89">
        <f t="shared" si="2"/>
        <v>7.1</v>
      </c>
      <c r="V19" s="185">
        <v>240</v>
      </c>
      <c r="W19" s="176">
        <v>49</v>
      </c>
      <c r="X19" s="96">
        <f t="shared" si="3"/>
        <v>20.4</v>
      </c>
      <c r="Y19" s="176">
        <v>157</v>
      </c>
      <c r="Z19" s="176">
        <v>22</v>
      </c>
      <c r="AA19" s="97">
        <f t="shared" si="4"/>
        <v>14</v>
      </c>
    </row>
    <row r="20" spans="1:27" ht="13.5" customHeight="1">
      <c r="A20" s="71">
        <v>42</v>
      </c>
      <c r="B20" s="72">
        <v>210</v>
      </c>
      <c r="C20" s="73" t="s">
        <v>69</v>
      </c>
      <c r="D20" s="74" t="s">
        <v>98</v>
      </c>
      <c r="E20" s="95">
        <v>30</v>
      </c>
      <c r="F20" s="81" t="s">
        <v>150</v>
      </c>
      <c r="G20" s="176">
        <v>53</v>
      </c>
      <c r="H20" s="176">
        <v>35</v>
      </c>
      <c r="I20" s="176">
        <v>791</v>
      </c>
      <c r="J20" s="176">
        <v>150</v>
      </c>
      <c r="K20" s="89">
        <f t="shared" si="0"/>
        <v>19</v>
      </c>
      <c r="L20" s="180">
        <v>53</v>
      </c>
      <c r="M20" s="176">
        <v>35</v>
      </c>
      <c r="N20" s="176">
        <v>791</v>
      </c>
      <c r="O20" s="176">
        <v>150</v>
      </c>
      <c r="P20" s="89">
        <f t="shared" si="1"/>
        <v>19</v>
      </c>
      <c r="Q20" s="180">
        <v>5</v>
      </c>
      <c r="R20" s="176">
        <v>3</v>
      </c>
      <c r="S20" s="176">
        <v>46</v>
      </c>
      <c r="T20" s="176">
        <v>3</v>
      </c>
      <c r="U20" s="89">
        <f t="shared" si="2"/>
        <v>6.5</v>
      </c>
      <c r="V20" s="185">
        <v>69</v>
      </c>
      <c r="W20" s="176">
        <v>14</v>
      </c>
      <c r="X20" s="96">
        <f t="shared" si="3"/>
        <v>20.3</v>
      </c>
      <c r="Y20" s="176">
        <v>51</v>
      </c>
      <c r="Z20" s="176">
        <v>5</v>
      </c>
      <c r="AA20" s="97">
        <f t="shared" si="4"/>
        <v>9.8</v>
      </c>
    </row>
    <row r="21" spans="1:27" ht="13.5" customHeight="1">
      <c r="A21" s="71">
        <v>42</v>
      </c>
      <c r="B21" s="72">
        <v>211</v>
      </c>
      <c r="C21" s="73" t="s">
        <v>69</v>
      </c>
      <c r="D21" s="74" t="s">
        <v>102</v>
      </c>
      <c r="E21" s="95"/>
      <c r="F21" s="81"/>
      <c r="G21" s="176"/>
      <c r="H21" s="176"/>
      <c r="I21" s="176"/>
      <c r="J21" s="176"/>
      <c r="K21" s="89" t="str">
        <f t="shared" si="0"/>
        <v> </v>
      </c>
      <c r="L21" s="180">
        <v>31</v>
      </c>
      <c r="M21" s="176">
        <v>19</v>
      </c>
      <c r="N21" s="176">
        <v>544</v>
      </c>
      <c r="O21" s="176">
        <v>75</v>
      </c>
      <c r="P21" s="89">
        <f t="shared" si="1"/>
        <v>13.8</v>
      </c>
      <c r="Q21" s="180">
        <v>6</v>
      </c>
      <c r="R21" s="176">
        <v>3</v>
      </c>
      <c r="S21" s="176">
        <v>54</v>
      </c>
      <c r="T21" s="176">
        <v>4</v>
      </c>
      <c r="U21" s="89">
        <f t="shared" si="2"/>
        <v>7.4</v>
      </c>
      <c r="V21" s="185">
        <v>37</v>
      </c>
      <c r="W21" s="176">
        <v>0</v>
      </c>
      <c r="X21" s="96">
        <f t="shared" si="3"/>
        <v>0</v>
      </c>
      <c r="Y21" s="176">
        <v>28</v>
      </c>
      <c r="Z21" s="176">
        <v>0</v>
      </c>
      <c r="AA21" s="97">
        <f t="shared" si="4"/>
        <v>0</v>
      </c>
    </row>
    <row r="22" spans="1:27" ht="13.5" customHeight="1">
      <c r="A22" s="71">
        <v>42</v>
      </c>
      <c r="B22" s="72">
        <v>212</v>
      </c>
      <c r="C22" s="73" t="s">
        <v>69</v>
      </c>
      <c r="D22" s="74" t="s">
        <v>105</v>
      </c>
      <c r="E22" s="95">
        <v>25</v>
      </c>
      <c r="F22" s="81" t="s">
        <v>149</v>
      </c>
      <c r="G22" s="176">
        <v>30</v>
      </c>
      <c r="H22" s="176">
        <v>23</v>
      </c>
      <c r="I22" s="176">
        <v>500</v>
      </c>
      <c r="J22" s="176">
        <v>98</v>
      </c>
      <c r="K22" s="89">
        <f t="shared" si="0"/>
        <v>19.6</v>
      </c>
      <c r="L22" s="180">
        <v>30</v>
      </c>
      <c r="M22" s="176">
        <v>23</v>
      </c>
      <c r="N22" s="176">
        <v>500</v>
      </c>
      <c r="O22" s="176">
        <v>98</v>
      </c>
      <c r="P22" s="89">
        <f t="shared" si="1"/>
        <v>19.6</v>
      </c>
      <c r="Q22" s="180">
        <v>5</v>
      </c>
      <c r="R22" s="176">
        <v>2</v>
      </c>
      <c r="S22" s="176">
        <v>48</v>
      </c>
      <c r="T22" s="176">
        <v>4</v>
      </c>
      <c r="U22" s="89">
        <f t="shared" si="2"/>
        <v>8.3</v>
      </c>
      <c r="V22" s="185">
        <v>67</v>
      </c>
      <c r="W22" s="176">
        <v>10</v>
      </c>
      <c r="X22" s="96">
        <f t="shared" si="3"/>
        <v>14.9</v>
      </c>
      <c r="Y22" s="176">
        <v>57</v>
      </c>
      <c r="Z22" s="176">
        <v>7</v>
      </c>
      <c r="AA22" s="97">
        <f t="shared" si="4"/>
        <v>12.3</v>
      </c>
    </row>
    <row r="23" spans="1:27" ht="13.5" customHeight="1">
      <c r="A23" s="71">
        <v>42</v>
      </c>
      <c r="B23" s="72">
        <v>213</v>
      </c>
      <c r="C23" s="73" t="s">
        <v>69</v>
      </c>
      <c r="D23" s="74" t="s">
        <v>108</v>
      </c>
      <c r="E23" s="175">
        <v>22.3</v>
      </c>
      <c r="F23" s="81" t="s">
        <v>151</v>
      </c>
      <c r="G23" s="176">
        <v>15</v>
      </c>
      <c r="H23" s="176">
        <v>8</v>
      </c>
      <c r="I23" s="176">
        <v>200</v>
      </c>
      <c r="J23" s="176">
        <v>28</v>
      </c>
      <c r="K23" s="89">
        <f t="shared" si="0"/>
        <v>14</v>
      </c>
      <c r="L23" s="180">
        <v>22</v>
      </c>
      <c r="M23" s="176">
        <v>18</v>
      </c>
      <c r="N23" s="176">
        <v>416</v>
      </c>
      <c r="O23" s="176">
        <v>100</v>
      </c>
      <c r="P23" s="89">
        <f t="shared" si="1"/>
        <v>24</v>
      </c>
      <c r="Q23" s="180">
        <v>5</v>
      </c>
      <c r="R23" s="176">
        <v>1</v>
      </c>
      <c r="S23" s="176">
        <v>51</v>
      </c>
      <c r="T23" s="176">
        <v>1</v>
      </c>
      <c r="U23" s="89">
        <f t="shared" si="2"/>
        <v>2</v>
      </c>
      <c r="V23" s="185">
        <v>92</v>
      </c>
      <c r="W23" s="176">
        <v>15</v>
      </c>
      <c r="X23" s="96">
        <f t="shared" si="3"/>
        <v>16.3</v>
      </c>
      <c r="Y23" s="176">
        <v>92</v>
      </c>
      <c r="Z23" s="176">
        <v>15</v>
      </c>
      <c r="AA23" s="97">
        <f t="shared" si="4"/>
        <v>16.3</v>
      </c>
    </row>
    <row r="24" spans="1:27" s="13" customFormat="1" ht="28.5" customHeight="1">
      <c r="A24" s="127">
        <v>42</v>
      </c>
      <c r="B24" s="128">
        <v>214</v>
      </c>
      <c r="C24" s="129" t="s">
        <v>69</v>
      </c>
      <c r="D24" s="48" t="s">
        <v>110</v>
      </c>
      <c r="E24" s="195">
        <v>23.1</v>
      </c>
      <c r="F24" s="138" t="s">
        <v>185</v>
      </c>
      <c r="G24" s="196">
        <v>20</v>
      </c>
      <c r="H24" s="196">
        <v>14</v>
      </c>
      <c r="I24" s="196">
        <v>293</v>
      </c>
      <c r="J24" s="196">
        <v>39</v>
      </c>
      <c r="K24" s="197">
        <f t="shared" si="0"/>
        <v>13.3</v>
      </c>
      <c r="L24" s="198">
        <v>20</v>
      </c>
      <c r="M24" s="196">
        <v>14</v>
      </c>
      <c r="N24" s="196">
        <v>293</v>
      </c>
      <c r="O24" s="196">
        <v>39</v>
      </c>
      <c r="P24" s="197">
        <f t="shared" si="1"/>
        <v>13.3</v>
      </c>
      <c r="Q24" s="198">
        <v>5</v>
      </c>
      <c r="R24" s="196">
        <v>2</v>
      </c>
      <c r="S24" s="196">
        <v>50</v>
      </c>
      <c r="T24" s="196">
        <v>3</v>
      </c>
      <c r="U24" s="197">
        <f t="shared" si="2"/>
        <v>6</v>
      </c>
      <c r="V24" s="199">
        <v>173</v>
      </c>
      <c r="W24" s="196">
        <v>40</v>
      </c>
      <c r="X24" s="200">
        <f t="shared" si="3"/>
        <v>23.1</v>
      </c>
      <c r="Y24" s="196">
        <v>169</v>
      </c>
      <c r="Z24" s="196">
        <v>36</v>
      </c>
      <c r="AA24" s="201">
        <f t="shared" si="4"/>
        <v>21.3</v>
      </c>
    </row>
    <row r="25" spans="1:27" ht="13.5" customHeight="1">
      <c r="A25" s="71">
        <v>42</v>
      </c>
      <c r="B25" s="72">
        <v>307</v>
      </c>
      <c r="C25" s="73" t="s">
        <v>69</v>
      </c>
      <c r="D25" s="74" t="s">
        <v>113</v>
      </c>
      <c r="E25" s="95">
        <v>40</v>
      </c>
      <c r="F25" s="81" t="s">
        <v>148</v>
      </c>
      <c r="G25" s="176">
        <v>51</v>
      </c>
      <c r="H25" s="176">
        <v>44</v>
      </c>
      <c r="I25" s="176">
        <v>623</v>
      </c>
      <c r="J25" s="176">
        <v>207</v>
      </c>
      <c r="K25" s="89">
        <f t="shared" si="0"/>
        <v>33.2</v>
      </c>
      <c r="L25" s="180">
        <v>20</v>
      </c>
      <c r="M25" s="176">
        <v>18</v>
      </c>
      <c r="N25" s="176">
        <v>261</v>
      </c>
      <c r="O25" s="176">
        <v>67</v>
      </c>
      <c r="P25" s="89">
        <f t="shared" si="1"/>
        <v>25.7</v>
      </c>
      <c r="Q25" s="180">
        <v>5</v>
      </c>
      <c r="R25" s="176">
        <v>3</v>
      </c>
      <c r="S25" s="176">
        <v>30</v>
      </c>
      <c r="T25" s="176">
        <v>7</v>
      </c>
      <c r="U25" s="89">
        <f t="shared" si="2"/>
        <v>23.3</v>
      </c>
      <c r="V25" s="185">
        <v>61</v>
      </c>
      <c r="W25" s="176">
        <v>6</v>
      </c>
      <c r="X25" s="96">
        <f t="shared" si="3"/>
        <v>9.8</v>
      </c>
      <c r="Y25" s="176">
        <v>59</v>
      </c>
      <c r="Z25" s="176">
        <v>4</v>
      </c>
      <c r="AA25" s="97">
        <f t="shared" si="4"/>
        <v>6.8</v>
      </c>
    </row>
    <row r="26" spans="1:27" ht="13.5" customHeight="1">
      <c r="A26" s="71">
        <v>42</v>
      </c>
      <c r="B26" s="72">
        <v>308</v>
      </c>
      <c r="C26" s="73" t="s">
        <v>69</v>
      </c>
      <c r="D26" s="74" t="s">
        <v>114</v>
      </c>
      <c r="E26" s="95"/>
      <c r="F26" s="81"/>
      <c r="G26" s="176"/>
      <c r="H26" s="176"/>
      <c r="I26" s="176"/>
      <c r="J26" s="176"/>
      <c r="K26" s="89" t="str">
        <f t="shared" si="0"/>
        <v> </v>
      </c>
      <c r="L26" s="180">
        <v>24</v>
      </c>
      <c r="M26" s="176">
        <v>22</v>
      </c>
      <c r="N26" s="176">
        <v>256</v>
      </c>
      <c r="O26" s="176">
        <v>68</v>
      </c>
      <c r="P26" s="89">
        <f t="shared" si="1"/>
        <v>26.6</v>
      </c>
      <c r="Q26" s="180">
        <v>5</v>
      </c>
      <c r="R26" s="176">
        <v>2</v>
      </c>
      <c r="S26" s="176">
        <v>28</v>
      </c>
      <c r="T26" s="176">
        <v>3</v>
      </c>
      <c r="U26" s="89">
        <f t="shared" si="2"/>
        <v>10.7</v>
      </c>
      <c r="V26" s="185">
        <v>26</v>
      </c>
      <c r="W26" s="176">
        <v>1</v>
      </c>
      <c r="X26" s="96">
        <f t="shared" si="3"/>
        <v>3.8</v>
      </c>
      <c r="Y26" s="176">
        <v>20</v>
      </c>
      <c r="Z26" s="176">
        <v>0</v>
      </c>
      <c r="AA26" s="97">
        <f t="shared" si="4"/>
        <v>0</v>
      </c>
    </row>
    <row r="27" spans="1:27" ht="13.5" customHeight="1">
      <c r="A27" s="71">
        <v>42</v>
      </c>
      <c r="B27" s="72">
        <v>321</v>
      </c>
      <c r="C27" s="73" t="s">
        <v>69</v>
      </c>
      <c r="D27" s="74" t="s">
        <v>118</v>
      </c>
      <c r="E27" s="95"/>
      <c r="F27" s="81"/>
      <c r="G27" s="176"/>
      <c r="H27" s="176"/>
      <c r="I27" s="176"/>
      <c r="J27" s="176"/>
      <c r="K27" s="89" t="str">
        <f t="shared" si="0"/>
        <v> </v>
      </c>
      <c r="L27" s="180">
        <v>8</v>
      </c>
      <c r="M27" s="176">
        <v>5</v>
      </c>
      <c r="N27" s="176">
        <v>91</v>
      </c>
      <c r="O27" s="176">
        <v>10</v>
      </c>
      <c r="P27" s="89">
        <f t="shared" si="1"/>
        <v>11</v>
      </c>
      <c r="Q27" s="180">
        <v>5</v>
      </c>
      <c r="R27" s="176">
        <v>2</v>
      </c>
      <c r="S27" s="176">
        <v>31</v>
      </c>
      <c r="T27" s="176">
        <v>3</v>
      </c>
      <c r="U27" s="89">
        <f t="shared" si="2"/>
        <v>9.7</v>
      </c>
      <c r="V27" s="185">
        <v>13</v>
      </c>
      <c r="W27" s="176">
        <v>0</v>
      </c>
      <c r="X27" s="96">
        <f t="shared" si="3"/>
        <v>0</v>
      </c>
      <c r="Y27" s="176">
        <v>13</v>
      </c>
      <c r="Z27" s="176">
        <v>0</v>
      </c>
      <c r="AA27" s="97">
        <f t="shared" si="4"/>
        <v>0</v>
      </c>
    </row>
    <row r="28" spans="1:27" ht="13.5" customHeight="1">
      <c r="A28" s="71">
        <v>42</v>
      </c>
      <c r="B28" s="72">
        <v>322</v>
      </c>
      <c r="C28" s="73" t="s">
        <v>69</v>
      </c>
      <c r="D28" s="74" t="s">
        <v>119</v>
      </c>
      <c r="E28" s="95"/>
      <c r="F28" s="81"/>
      <c r="G28" s="176"/>
      <c r="H28" s="176"/>
      <c r="I28" s="176"/>
      <c r="J28" s="176"/>
      <c r="K28" s="89" t="str">
        <f t="shared" si="0"/>
        <v> </v>
      </c>
      <c r="L28" s="180">
        <v>16</v>
      </c>
      <c r="M28" s="176">
        <v>10</v>
      </c>
      <c r="N28" s="176">
        <v>173</v>
      </c>
      <c r="O28" s="176">
        <v>18</v>
      </c>
      <c r="P28" s="89">
        <f t="shared" si="1"/>
        <v>10.4</v>
      </c>
      <c r="Q28" s="180">
        <v>6</v>
      </c>
      <c r="R28" s="176">
        <v>3</v>
      </c>
      <c r="S28" s="176">
        <v>29</v>
      </c>
      <c r="T28" s="176">
        <v>5</v>
      </c>
      <c r="U28" s="89">
        <f t="shared" si="2"/>
        <v>17.2</v>
      </c>
      <c r="V28" s="185">
        <v>14</v>
      </c>
      <c r="W28" s="176">
        <v>1</v>
      </c>
      <c r="X28" s="96">
        <f t="shared" si="3"/>
        <v>7.1</v>
      </c>
      <c r="Y28" s="176">
        <v>12</v>
      </c>
      <c r="Z28" s="176">
        <v>1</v>
      </c>
      <c r="AA28" s="97">
        <f t="shared" si="4"/>
        <v>8.3</v>
      </c>
    </row>
    <row r="29" spans="1:27" ht="13.5" customHeight="1">
      <c r="A29" s="71">
        <v>42</v>
      </c>
      <c r="B29" s="72">
        <v>323</v>
      </c>
      <c r="C29" s="73" t="s">
        <v>69</v>
      </c>
      <c r="D29" s="74" t="s">
        <v>120</v>
      </c>
      <c r="E29" s="95"/>
      <c r="F29" s="81"/>
      <c r="G29" s="176"/>
      <c r="H29" s="176"/>
      <c r="I29" s="176"/>
      <c r="J29" s="176"/>
      <c r="K29" s="89" t="str">
        <f t="shared" si="0"/>
        <v> </v>
      </c>
      <c r="L29" s="180">
        <v>19</v>
      </c>
      <c r="M29" s="176">
        <v>13</v>
      </c>
      <c r="N29" s="176">
        <v>174</v>
      </c>
      <c r="O29" s="176">
        <v>26</v>
      </c>
      <c r="P29" s="89">
        <f t="shared" si="1"/>
        <v>14.9</v>
      </c>
      <c r="Q29" s="180">
        <v>5</v>
      </c>
      <c r="R29" s="176">
        <v>2</v>
      </c>
      <c r="S29" s="176">
        <v>28</v>
      </c>
      <c r="T29" s="176">
        <v>2</v>
      </c>
      <c r="U29" s="89">
        <f t="shared" si="2"/>
        <v>7.1</v>
      </c>
      <c r="V29" s="185">
        <v>13</v>
      </c>
      <c r="W29" s="176">
        <v>1</v>
      </c>
      <c r="X29" s="96">
        <f t="shared" si="3"/>
        <v>7.7</v>
      </c>
      <c r="Y29" s="176">
        <v>13</v>
      </c>
      <c r="Z29" s="176">
        <v>1</v>
      </c>
      <c r="AA29" s="97">
        <f t="shared" si="4"/>
        <v>7.7</v>
      </c>
    </row>
    <row r="30" spans="1:27" ht="13.5" customHeight="1">
      <c r="A30" s="71">
        <v>42</v>
      </c>
      <c r="B30" s="72">
        <v>383</v>
      </c>
      <c r="C30" s="73" t="s">
        <v>69</v>
      </c>
      <c r="D30" s="74" t="s">
        <v>122</v>
      </c>
      <c r="E30" s="95"/>
      <c r="F30" s="81"/>
      <c r="G30" s="176"/>
      <c r="H30" s="176"/>
      <c r="I30" s="176"/>
      <c r="J30" s="176"/>
      <c r="K30" s="89" t="str">
        <f t="shared" si="0"/>
        <v> </v>
      </c>
      <c r="L30" s="180">
        <v>15</v>
      </c>
      <c r="M30" s="176">
        <v>12</v>
      </c>
      <c r="N30" s="176">
        <v>138</v>
      </c>
      <c r="O30" s="176">
        <v>25</v>
      </c>
      <c r="P30" s="89">
        <f t="shared" si="1"/>
        <v>18.1</v>
      </c>
      <c r="Q30" s="180">
        <v>5</v>
      </c>
      <c r="R30" s="176">
        <v>1</v>
      </c>
      <c r="S30" s="176">
        <v>30</v>
      </c>
      <c r="T30" s="176">
        <v>2</v>
      </c>
      <c r="U30" s="89">
        <f t="shared" si="2"/>
        <v>6.7</v>
      </c>
      <c r="V30" s="185">
        <v>19</v>
      </c>
      <c r="W30" s="176">
        <v>1</v>
      </c>
      <c r="X30" s="96">
        <f t="shared" si="3"/>
        <v>5.3</v>
      </c>
      <c r="Y30" s="176">
        <v>16</v>
      </c>
      <c r="Z30" s="176">
        <v>0</v>
      </c>
      <c r="AA30" s="97">
        <f t="shared" si="4"/>
        <v>0</v>
      </c>
    </row>
    <row r="31" spans="1:27" ht="13.5" customHeight="1">
      <c r="A31" s="71">
        <v>42</v>
      </c>
      <c r="B31" s="72">
        <v>388</v>
      </c>
      <c r="C31" s="73" t="s">
        <v>69</v>
      </c>
      <c r="D31" s="74" t="s">
        <v>123</v>
      </c>
      <c r="E31" s="95"/>
      <c r="F31" s="81"/>
      <c r="G31" s="176"/>
      <c r="H31" s="176"/>
      <c r="I31" s="176"/>
      <c r="J31" s="176"/>
      <c r="K31" s="89" t="str">
        <f t="shared" si="0"/>
        <v> </v>
      </c>
      <c r="L31" s="180">
        <v>15</v>
      </c>
      <c r="M31" s="176">
        <v>10</v>
      </c>
      <c r="N31" s="176">
        <v>89</v>
      </c>
      <c r="O31" s="176">
        <v>15</v>
      </c>
      <c r="P31" s="89">
        <f t="shared" si="1"/>
        <v>16.9</v>
      </c>
      <c r="Q31" s="180">
        <v>5</v>
      </c>
      <c r="R31" s="176">
        <v>2</v>
      </c>
      <c r="S31" s="176">
        <v>26</v>
      </c>
      <c r="T31" s="176">
        <v>2</v>
      </c>
      <c r="U31" s="89">
        <f t="shared" si="2"/>
        <v>7.7</v>
      </c>
      <c r="V31" s="185">
        <v>11</v>
      </c>
      <c r="W31" s="176">
        <v>0</v>
      </c>
      <c r="X31" s="96">
        <f t="shared" si="3"/>
        <v>0</v>
      </c>
      <c r="Y31" s="176">
        <v>11</v>
      </c>
      <c r="Z31" s="176">
        <v>0</v>
      </c>
      <c r="AA31" s="97">
        <f t="shared" si="4"/>
        <v>0</v>
      </c>
    </row>
    <row r="32" spans="1:27" ht="13.5" customHeight="1">
      <c r="A32" s="71">
        <v>42</v>
      </c>
      <c r="B32" s="72">
        <v>389</v>
      </c>
      <c r="C32" s="73" t="s">
        <v>69</v>
      </c>
      <c r="D32" s="74" t="s">
        <v>124</v>
      </c>
      <c r="E32" s="95"/>
      <c r="F32" s="81"/>
      <c r="G32" s="176"/>
      <c r="H32" s="176"/>
      <c r="I32" s="176"/>
      <c r="J32" s="176"/>
      <c r="K32" s="89" t="str">
        <f t="shared" si="0"/>
        <v> </v>
      </c>
      <c r="L32" s="180">
        <v>17</v>
      </c>
      <c r="M32" s="176">
        <v>10</v>
      </c>
      <c r="N32" s="176">
        <v>154</v>
      </c>
      <c r="O32" s="176">
        <v>30</v>
      </c>
      <c r="P32" s="89">
        <f t="shared" si="1"/>
        <v>19.5</v>
      </c>
      <c r="Q32" s="180">
        <v>5</v>
      </c>
      <c r="R32" s="176">
        <v>2</v>
      </c>
      <c r="S32" s="176">
        <v>23</v>
      </c>
      <c r="T32" s="176">
        <v>2</v>
      </c>
      <c r="U32" s="89">
        <f t="shared" si="2"/>
        <v>8.7</v>
      </c>
      <c r="V32" s="185">
        <v>15</v>
      </c>
      <c r="W32" s="176">
        <v>0</v>
      </c>
      <c r="X32" s="96">
        <f t="shared" si="3"/>
        <v>0</v>
      </c>
      <c r="Y32" s="176">
        <v>15</v>
      </c>
      <c r="Z32" s="176">
        <v>0</v>
      </c>
      <c r="AA32" s="97">
        <f t="shared" si="4"/>
        <v>0</v>
      </c>
    </row>
    <row r="33" spans="1:27" ht="13.5" customHeight="1">
      <c r="A33" s="71">
        <v>42</v>
      </c>
      <c r="B33" s="72">
        <v>391</v>
      </c>
      <c r="C33" s="73" t="s">
        <v>69</v>
      </c>
      <c r="D33" s="85" t="s">
        <v>125</v>
      </c>
      <c r="E33" s="95"/>
      <c r="F33" s="81"/>
      <c r="G33" s="176"/>
      <c r="H33" s="176"/>
      <c r="I33" s="176"/>
      <c r="J33" s="176"/>
      <c r="K33" s="89" t="str">
        <f t="shared" si="0"/>
        <v> </v>
      </c>
      <c r="L33" s="180">
        <v>20</v>
      </c>
      <c r="M33" s="176">
        <v>12</v>
      </c>
      <c r="N33" s="176">
        <v>169</v>
      </c>
      <c r="O33" s="176">
        <v>30</v>
      </c>
      <c r="P33" s="89">
        <f t="shared" si="1"/>
        <v>17.8</v>
      </c>
      <c r="Q33" s="180">
        <v>5</v>
      </c>
      <c r="R33" s="176">
        <v>2</v>
      </c>
      <c r="S33" s="176">
        <v>27</v>
      </c>
      <c r="T33" s="176">
        <v>4</v>
      </c>
      <c r="U33" s="89">
        <f t="shared" si="2"/>
        <v>14.8</v>
      </c>
      <c r="V33" s="185">
        <v>18</v>
      </c>
      <c r="W33" s="176">
        <v>3</v>
      </c>
      <c r="X33" s="96">
        <f t="shared" si="3"/>
        <v>16.7</v>
      </c>
      <c r="Y33" s="176">
        <v>12</v>
      </c>
      <c r="Z33" s="176">
        <v>1</v>
      </c>
      <c r="AA33" s="97">
        <f t="shared" si="4"/>
        <v>8.3</v>
      </c>
    </row>
    <row r="34" spans="1:27" ht="13.5" customHeight="1" thickBot="1">
      <c r="A34" s="71">
        <v>42</v>
      </c>
      <c r="B34" s="72">
        <v>411</v>
      </c>
      <c r="C34" s="86" t="s">
        <v>69</v>
      </c>
      <c r="D34" s="87" t="s">
        <v>126</v>
      </c>
      <c r="E34" s="95">
        <v>20</v>
      </c>
      <c r="F34" s="81" t="s">
        <v>147</v>
      </c>
      <c r="G34" s="176">
        <v>40</v>
      </c>
      <c r="H34" s="176">
        <v>36</v>
      </c>
      <c r="I34" s="176">
        <v>779</v>
      </c>
      <c r="J34" s="176">
        <v>141</v>
      </c>
      <c r="K34" s="89">
        <f>IF(G34=""," ",ROUND(J34/I34*100,1))</f>
        <v>18.1</v>
      </c>
      <c r="L34" s="180">
        <v>40</v>
      </c>
      <c r="M34" s="176">
        <v>36</v>
      </c>
      <c r="N34" s="176">
        <v>779</v>
      </c>
      <c r="O34" s="176">
        <v>141</v>
      </c>
      <c r="P34" s="89">
        <f>IF(L34=""," ",ROUND(O34/N34*100,1))</f>
        <v>18.1</v>
      </c>
      <c r="Q34" s="180">
        <v>5</v>
      </c>
      <c r="R34" s="176">
        <v>2</v>
      </c>
      <c r="S34" s="176">
        <v>40</v>
      </c>
      <c r="T34" s="176">
        <v>3</v>
      </c>
      <c r="U34" s="89">
        <f t="shared" si="2"/>
        <v>7.5</v>
      </c>
      <c r="V34" s="185">
        <v>55</v>
      </c>
      <c r="W34" s="176">
        <v>2</v>
      </c>
      <c r="X34" s="96">
        <f t="shared" si="3"/>
        <v>3.6</v>
      </c>
      <c r="Y34" s="176">
        <v>49</v>
      </c>
      <c r="Z34" s="176">
        <v>1</v>
      </c>
      <c r="AA34" s="97">
        <f t="shared" si="4"/>
        <v>2</v>
      </c>
    </row>
    <row r="35" spans="1:27" ht="18" customHeight="1" thickBot="1">
      <c r="A35" s="98"/>
      <c r="B35" s="99">
        <v>900</v>
      </c>
      <c r="C35" s="100"/>
      <c r="D35" s="101" t="s">
        <v>13</v>
      </c>
      <c r="E35" s="102"/>
      <c r="F35" s="103"/>
      <c r="G35" s="177"/>
      <c r="H35" s="177"/>
      <c r="I35" s="177"/>
      <c r="J35" s="177"/>
      <c r="K35" s="104"/>
      <c r="L35" s="181">
        <f>SUM(L12:L34)</f>
        <v>612</v>
      </c>
      <c r="M35" s="181">
        <f>SUM(M12:M34)</f>
        <v>478</v>
      </c>
      <c r="N35" s="181">
        <f>SUM(N12:N34)</f>
        <v>9252</v>
      </c>
      <c r="O35" s="181">
        <f>SUM(O12:O34)</f>
        <v>1892</v>
      </c>
      <c r="P35" s="105">
        <f>IF(L35=" "," ",ROUND(O35/N35*100,1))</f>
        <v>20.4</v>
      </c>
      <c r="Q35" s="181">
        <f>SUM(Q12:Q34)</f>
        <v>123</v>
      </c>
      <c r="R35" s="181">
        <f>SUM(R12:R34)</f>
        <v>51</v>
      </c>
      <c r="S35" s="181">
        <f>SUM(S12:S34)</f>
        <v>953</v>
      </c>
      <c r="T35" s="181">
        <f>SUM(T12:T34)</f>
        <v>80</v>
      </c>
      <c r="U35" s="105">
        <f>IF(Q35=""," ",ROUND(T35/S35*100,1))</f>
        <v>8.4</v>
      </c>
      <c r="V35" s="186"/>
      <c r="W35" s="177"/>
      <c r="X35" s="106"/>
      <c r="Y35" s="177"/>
      <c r="Z35" s="177"/>
      <c r="AA35" s="107"/>
    </row>
    <row r="36" spans="1:27" ht="13.5" customHeight="1">
      <c r="A36" s="108">
        <v>42</v>
      </c>
      <c r="B36" s="109">
        <v>202</v>
      </c>
      <c r="C36" s="110" t="s">
        <v>69</v>
      </c>
      <c r="D36" s="111" t="s">
        <v>75</v>
      </c>
      <c r="E36" s="112"/>
      <c r="F36" s="113"/>
      <c r="G36" s="178"/>
      <c r="H36" s="178"/>
      <c r="I36" s="178"/>
      <c r="J36" s="178"/>
      <c r="K36" s="114"/>
      <c r="L36" s="182">
        <v>1</v>
      </c>
      <c r="M36" s="176">
        <v>1</v>
      </c>
      <c r="N36" s="183">
        <v>58</v>
      </c>
      <c r="O36" s="176">
        <v>19</v>
      </c>
      <c r="P36" s="115">
        <f>IF(L36=""," ",ROUND(O36/N36*100,1))</f>
        <v>32.8</v>
      </c>
      <c r="Q36" s="182"/>
      <c r="R36" s="176"/>
      <c r="S36" s="183"/>
      <c r="T36" s="176"/>
      <c r="U36" s="115" t="str">
        <f>IF(Q36=""," ",ROUND(T36/S36*100,1))</f>
        <v> </v>
      </c>
      <c r="V36" s="187"/>
      <c r="W36" s="178"/>
      <c r="X36" s="116"/>
      <c r="Y36" s="178"/>
      <c r="Z36" s="178"/>
      <c r="AA36" s="117"/>
    </row>
    <row r="37" spans="1:27" ht="13.5" customHeight="1" thickBot="1">
      <c r="A37" s="71">
        <v>42</v>
      </c>
      <c r="B37" s="72">
        <v>203</v>
      </c>
      <c r="C37" s="73" t="s">
        <v>69</v>
      </c>
      <c r="D37" s="74" t="s">
        <v>78</v>
      </c>
      <c r="E37" s="118"/>
      <c r="F37" s="119"/>
      <c r="G37" s="179"/>
      <c r="H37" s="179"/>
      <c r="I37" s="179"/>
      <c r="J37" s="179"/>
      <c r="K37" s="120"/>
      <c r="L37" s="182">
        <v>3</v>
      </c>
      <c r="M37" s="176">
        <v>3</v>
      </c>
      <c r="N37" s="183">
        <v>112</v>
      </c>
      <c r="O37" s="176">
        <v>16</v>
      </c>
      <c r="P37" s="89">
        <f>IF(L37=""," ",ROUND(O37/N37*100,1))</f>
        <v>14.3</v>
      </c>
      <c r="Q37" s="182"/>
      <c r="R37" s="176"/>
      <c r="S37" s="183"/>
      <c r="T37" s="176"/>
      <c r="U37" s="89" t="str">
        <f>IF(Q37=""," ",ROUND(T37/S37*100,1))</f>
        <v> </v>
      </c>
      <c r="V37" s="188"/>
      <c r="W37" s="179"/>
      <c r="X37" s="121"/>
      <c r="Y37" s="179"/>
      <c r="Z37" s="179"/>
      <c r="AA37" s="122"/>
    </row>
    <row r="38" spans="1:27" ht="18" customHeight="1" thickBot="1">
      <c r="A38" s="61"/>
      <c r="B38" s="62"/>
      <c r="C38" s="321" t="s">
        <v>12</v>
      </c>
      <c r="D38" s="332"/>
      <c r="E38" s="39"/>
      <c r="F38" s="55"/>
      <c r="G38" s="55"/>
      <c r="H38" s="55"/>
      <c r="I38" s="55"/>
      <c r="J38" s="55"/>
      <c r="K38" s="66"/>
      <c r="L38" s="184">
        <f>SUM(L36:L37)</f>
        <v>4</v>
      </c>
      <c r="M38" s="184">
        <f>SUM(M36:M37)</f>
        <v>4</v>
      </c>
      <c r="N38" s="184">
        <f>SUM(N36:N37)</f>
        <v>170</v>
      </c>
      <c r="O38" s="184">
        <f>SUM(O36:O37)</f>
        <v>35</v>
      </c>
      <c r="P38" s="65">
        <f>IF(L38=0,"",ROUND(O38/N38*100,1))</f>
        <v>20.6</v>
      </c>
      <c r="Q38" s="184"/>
      <c r="R38" s="184"/>
      <c r="S38" s="184"/>
      <c r="T38" s="184"/>
      <c r="U38" s="65"/>
      <c r="V38" s="63"/>
      <c r="W38" s="55"/>
      <c r="X38" s="106"/>
      <c r="Y38" s="177"/>
      <c r="Z38" s="177"/>
      <c r="AA38" s="107"/>
    </row>
    <row r="39" spans="1:27" ht="20.25" customHeight="1" thickBot="1">
      <c r="A39" s="61"/>
      <c r="B39" s="64"/>
      <c r="C39" s="321" t="s">
        <v>4</v>
      </c>
      <c r="D39" s="322"/>
      <c r="E39" s="39"/>
      <c r="F39" s="55"/>
      <c r="G39" s="58">
        <f>SUM(G12:G37)</f>
        <v>542</v>
      </c>
      <c r="H39" s="58">
        <f>SUM(H12:H37)</f>
        <v>433</v>
      </c>
      <c r="I39" s="58">
        <f>SUM(I12:I37)</f>
        <v>8149</v>
      </c>
      <c r="J39" s="58">
        <f>SUM(J12:J37)</f>
        <v>1835</v>
      </c>
      <c r="K39" s="65">
        <f>IF(G39=" "," ",ROUND(J39/I39*100,1))</f>
        <v>22.5</v>
      </c>
      <c r="L39" s="60">
        <f>L35+L38</f>
        <v>616</v>
      </c>
      <c r="M39" s="58">
        <f>M35+M38</f>
        <v>482</v>
      </c>
      <c r="N39" s="58">
        <f>N35+N38</f>
        <v>9422</v>
      </c>
      <c r="O39" s="58">
        <f>O35+O38</f>
        <v>1927</v>
      </c>
      <c r="P39" s="65">
        <f>IF(L39=""," ",ROUND(O39/N39*100,1))</f>
        <v>20.5</v>
      </c>
      <c r="Q39" s="60">
        <f>Q35+Q38</f>
        <v>123</v>
      </c>
      <c r="R39" s="58">
        <f>R35+R38</f>
        <v>51</v>
      </c>
      <c r="S39" s="58">
        <f>S35+S38</f>
        <v>953</v>
      </c>
      <c r="T39" s="58">
        <f>T35+T38</f>
        <v>80</v>
      </c>
      <c r="U39" s="65">
        <f>IF(Q39=""," ",ROUND(T39/S39*100,1))</f>
        <v>8.4</v>
      </c>
      <c r="V39" s="57">
        <f>SUM(V12:V37)</f>
        <v>1920</v>
      </c>
      <c r="W39" s="58">
        <f>SUM(W12:W37)</f>
        <v>199</v>
      </c>
      <c r="X39" s="67">
        <f>IF(V39=""," ",ROUND(W39/V39*100,1))</f>
        <v>10.4</v>
      </c>
      <c r="Y39" s="60">
        <f>SUM(Y12:Y37)</f>
        <v>1421</v>
      </c>
      <c r="Z39" s="58">
        <f>SUM(Z12:Z37)</f>
        <v>116</v>
      </c>
      <c r="AA39" s="65">
        <f>IF(Y39=0," ",ROUND(Z39/Y39*100,1))</f>
        <v>8.2</v>
      </c>
    </row>
  </sheetData>
  <sheetProtection/>
  <mergeCells count="42">
    <mergeCell ref="E4:F4"/>
    <mergeCell ref="H4:J4"/>
    <mergeCell ref="L4:N4"/>
    <mergeCell ref="P4:T4"/>
    <mergeCell ref="Y2:AA2"/>
    <mergeCell ref="L8:L11"/>
    <mergeCell ref="P9:P11"/>
    <mergeCell ref="S8:S11"/>
    <mergeCell ref="N8:N11"/>
    <mergeCell ref="M10:M11"/>
    <mergeCell ref="O10:O11"/>
    <mergeCell ref="R10:R11"/>
    <mergeCell ref="Q8:Q11"/>
    <mergeCell ref="Q7:U7"/>
    <mergeCell ref="C39:D39"/>
    <mergeCell ref="E7:K7"/>
    <mergeCell ref="I8:I11"/>
    <mergeCell ref="E8:E11"/>
    <mergeCell ref="G8:G11"/>
    <mergeCell ref="F8:F11"/>
    <mergeCell ref="C38:D38"/>
    <mergeCell ref="K9:K11"/>
    <mergeCell ref="H10:H11"/>
    <mergeCell ref="J10:J11"/>
    <mergeCell ref="A7:A11"/>
    <mergeCell ref="C7:C11"/>
    <mergeCell ref="D7:D11"/>
    <mergeCell ref="B7:B11"/>
    <mergeCell ref="V7:AA7"/>
    <mergeCell ref="L6:N6"/>
    <mergeCell ref="L7:P7"/>
    <mergeCell ref="E6:F6"/>
    <mergeCell ref="Y8:AA8"/>
    <mergeCell ref="V8:V11"/>
    <mergeCell ref="Q6:S6"/>
    <mergeCell ref="V6:X6"/>
    <mergeCell ref="U9:U11"/>
    <mergeCell ref="X9:X11"/>
    <mergeCell ref="Y9:Y11"/>
    <mergeCell ref="AA9:AA11"/>
    <mergeCell ref="W10:W11"/>
    <mergeCell ref="T10:T11"/>
  </mergeCells>
  <conditionalFormatting sqref="J12:J34 H12:H34 O12:O34 M12:M34 T12:T34 R12:R34 W12:W34 Z12:Z34 T36:T37 R36:R37 O36:O37 M36:M37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34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39 K39" evalError="1"/>
    <ignoredError sqref="X39 P39" evalError="1" formula="1"/>
    <ignoredError sqref="P38 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2009-12-21T02:01:47Z</cp:lastPrinted>
  <dcterms:created xsi:type="dcterms:W3CDTF">2002-01-07T10:53:07Z</dcterms:created>
  <dcterms:modified xsi:type="dcterms:W3CDTF">2009-12-21T02:01:59Z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-2038161342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-666009590</vt:i4>
  </property>
  <property fmtid="{D5CDD505-2E9C-101B-9397-08002B2CF9AE}" pid="7" name="_ReviewingToolsShownOnce">
    <vt:lpwstr/>
  </property>
</Properties>
</file>