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香川県４－１ " sheetId="1" r:id="rId1"/>
    <sheet name="香川県４－２" sheetId="2" r:id="rId2"/>
    <sheet name="香川県４－３" sheetId="3" r:id="rId3"/>
    <sheet name="香川県４－４" sheetId="4" r:id="rId4"/>
  </sheets>
  <definedNames>
    <definedName name="_xlnm.Print_Area" localSheetId="2">'香川県４－３'!$A$1:$S$26</definedName>
    <definedName name="_xlnm.Print_Titles" localSheetId="0">'香川県４－１ '!$4:$7</definedName>
    <definedName name="_xlnm.Print_Titles" localSheetId="1">'香川県４－２'!$4:$6</definedName>
    <definedName name="_xlnm.Print_Titles" localSheetId="2">'香川県４－３'!$4:$5</definedName>
    <definedName name="_xlnm.Print_Titles" localSheetId="3">'香川県４－４'!$7:$11</definedName>
  </definedNames>
  <calcPr fullCalcOnLoad="1"/>
</workbook>
</file>

<file path=xl/sharedStrings.xml><?xml version="1.0" encoding="utf-8"?>
<sst xmlns="http://schemas.openxmlformats.org/spreadsheetml/2006/main" count="350" uniqueCount="160">
  <si>
    <t>総委員数</t>
  </si>
  <si>
    <t>審議会等数</t>
  </si>
  <si>
    <t>公布日</t>
  </si>
  <si>
    <t>施行日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</si>
  <si>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</si>
  <si>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</si>
  <si>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</si>
  <si>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</si>
  <si>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</si>
  <si>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</si>
  <si>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</si>
  <si>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</si>
  <si>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</si>
  <si>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</si>
  <si>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</si>
  <si>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</si>
  <si>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</si>
  <si>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</si>
  <si>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</si>
  <si>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</si>
  <si>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</si>
  <si>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</si>
  <si>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</si>
  <si>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</si>
  <si>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</si>
  <si>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</si>
  <si>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</si>
  <si>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　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</si>
  <si>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</si>
  <si>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</si>
  <si>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</si>
  <si>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</si>
  <si>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</si>
  <si>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</si>
  <si>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</si>
  <si>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</si>
  <si>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</si>
  <si>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</si>
  <si>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</si>
  <si>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</si>
  <si>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そ　　の　　他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</si>
  <si>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</si>
  <si>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</si>
  <si>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</si>
  <si>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 xml:space="preserve">目標年度
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</si>
  <si>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</si>
  <si>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</si>
  <si>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</si>
  <si>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</si>
  <si>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</si>
  <si>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</si>
  <si>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</si>
  <si>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</si>
  <si>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</si>
  <si>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</si>
  <si>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</si>
  <si>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</si>
  <si>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</si>
  <si>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</si>
  <si>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</si>
  <si>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</si>
  <si>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管　理　・　運　営　主　体</t>
  </si>
  <si>
    <t>ＦＡＸ番号</t>
  </si>
  <si>
    <t>庁内連絡会議の有無</t>
  </si>
  <si>
    <t>市(区)町村コード</t>
  </si>
  <si>
    <t>男　女　共　同　参　画　・　女　性　の　た　め　の　総　合　的　な　施　設　　(平　成　21　年　４　月　１　日　現　在　で　開　設　済　の　施　設)</t>
  </si>
  <si>
    <t>男女共同参画に関する計画
（平成21年4月1日現在で有効なもの）</t>
  </si>
  <si>
    <t>その他：平成　　年　  月　  日</t>
  </si>
  <si>
    <t>直　営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</si>
  <si>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</si>
  <si>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</si>
  <si>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</si>
  <si>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</si>
  <si>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</si>
  <si>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</si>
  <si>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</si>
  <si>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</si>
  <si>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</si>
  <si>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</si>
  <si>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</si>
  <si>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</si>
  <si>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</si>
  <si>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</si>
  <si>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</si>
  <si>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</si>
  <si>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</si>
  <si>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</si>
  <si>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男女共同参画推進室</t>
  </si>
  <si>
    <t>高松市男女共同参画センター</t>
  </si>
  <si>
    <t>サンフリー高松</t>
  </si>
  <si>
    <t>760-0020</t>
  </si>
  <si>
    <t>高松市錦町一丁目20番11号</t>
  </si>
  <si>
    <t>http://www16.ocn.ne.jp/~touroku/</t>
  </si>
  <si>
    <t>男女共同参画都市宣言</t>
  </si>
  <si>
    <t>平成23年度</t>
  </si>
  <si>
    <t>男女共同参画室</t>
  </si>
  <si>
    <t>丸亀市男女共同参画推進条例</t>
  </si>
  <si>
    <t>男女共同参画プランまるがめ</t>
  </si>
  <si>
    <t>丸亀市男女共同参画都市宣言</t>
  </si>
  <si>
    <t>平成22年度</t>
  </si>
  <si>
    <t>企画課</t>
  </si>
  <si>
    <t>人権課</t>
  </si>
  <si>
    <t>観音寺市男女共同参画計画</t>
  </si>
  <si>
    <t>平成25年4月</t>
  </si>
  <si>
    <t>政策課</t>
  </si>
  <si>
    <t>さぬき市男女共同参画プラン</t>
  </si>
  <si>
    <t>平成25年度</t>
  </si>
  <si>
    <t>人権推進室</t>
  </si>
  <si>
    <t>東かがわ市男女共同参画基本計画</t>
  </si>
  <si>
    <t>設定期間なし</t>
  </si>
  <si>
    <t>三豊市男女共同参画プラン</t>
  </si>
  <si>
    <t>平成24年度</t>
  </si>
  <si>
    <t>人権対策課</t>
  </si>
  <si>
    <t>とのしょう男女共同参画プラン</t>
  </si>
  <si>
    <t>平成25年度</t>
  </si>
  <si>
    <t>小豆島町男女共同参画基本計画</t>
  </si>
  <si>
    <t>住民生活課</t>
  </si>
  <si>
    <t>三木町男女共同参画プラン</t>
  </si>
  <si>
    <t>教育委員会事務局</t>
  </si>
  <si>
    <t>直島町男女共同参画推進条例</t>
  </si>
  <si>
    <t>直島町男女共同参画基本計画</t>
  </si>
  <si>
    <t>生涯学習課</t>
  </si>
  <si>
    <t>宇多津町男女共同参画基本計画</t>
  </si>
  <si>
    <t>綾川町男女共同参画プラン</t>
  </si>
  <si>
    <t>人権同和課</t>
  </si>
  <si>
    <t>総務課</t>
  </si>
  <si>
    <t>まんのう町男女共同参画プラン</t>
  </si>
  <si>
    <t>うち</t>
  </si>
  <si>
    <r>
      <t xml:space="preserve">男女共同参画に関する条例 </t>
    </r>
    <r>
      <rPr>
        <sz val="10"/>
        <color indexed="10"/>
        <rFont val="ＭＳ Ｐゴシック"/>
        <family val="3"/>
      </rPr>
      <t>（可決済のもの）</t>
    </r>
  </si>
  <si>
    <t>を行う体制の有無
についての苦情の処理
男女共同参画関係施策</t>
  </si>
  <si>
    <t>ﾎｰﾑﾍﾟｰｼﾞ</t>
  </si>
  <si>
    <t>管理者
指　定</t>
  </si>
  <si>
    <t>うち</t>
  </si>
  <si>
    <t>　(区)長数
　女性副市</t>
  </si>
  <si>
    <t>女性比率</t>
  </si>
  <si>
    <t>　副町村長数 
　女性</t>
  </si>
  <si>
    <t xml:space="preserve"> 自治会長数
 女性</t>
  </si>
  <si>
    <t>（％）</t>
  </si>
  <si>
    <t>調査時点コード</t>
  </si>
  <si>
    <t xml:space="preserve">目
標
値
（％）
</t>
  </si>
  <si>
    <t>うち 一般行政職</t>
  </si>
  <si>
    <t>女
性
比
率
（％）</t>
  </si>
  <si>
    <t>うち</t>
  </si>
  <si>
    <t>うち</t>
  </si>
  <si>
    <t>管理職数
女性</t>
  </si>
  <si>
    <t>平成19年度～23年度</t>
  </si>
  <si>
    <t>平成19年度～23年度</t>
  </si>
  <si>
    <t>平成18年度～22年度</t>
  </si>
  <si>
    <t>平成18年度～22年度</t>
  </si>
  <si>
    <t>平成21年度～30年度</t>
  </si>
  <si>
    <t>平成16年度～25年度</t>
  </si>
  <si>
    <t>平成20年度～24年度</t>
  </si>
  <si>
    <t>平成20年度～24年度</t>
  </si>
  <si>
    <t>平成17年度～26年度</t>
  </si>
  <si>
    <t>平成19年度～28年度</t>
  </si>
  <si>
    <t>平成20年度～29年度</t>
  </si>
  <si>
    <t>たかまつ男女共同参画プラン
（改定版）</t>
  </si>
  <si>
    <t>○</t>
  </si>
  <si>
    <t>(087)
821-2611</t>
  </si>
  <si>
    <t>(087)
821-2661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</si>
</sst>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10.5"/>
      <color indexed="10"/>
      <name val="ＭＳ Ｐゴシック"/>
      <family val="3"/>
    </font>
    <font>
      <sz val="3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medium"/>
      <bottom style="medium"/>
      <diagonal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17" xfId="0" applyFont="1" applyFill="1" applyBorder="1" applyAlignment="1">
      <alignment vertical="center"/>
    </xf>
    <xf numFmtId="187" fontId="0" fillId="3" borderId="1" xfId="0" applyNumberFormat="1" applyFont="1" applyFill="1" applyBorder="1" applyAlignment="1">
      <alignment vertical="center"/>
    </xf>
    <xf numFmtId="187" fontId="0" fillId="2" borderId="18" xfId="0" applyNumberFormat="1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57" fontId="2" fillId="2" borderId="7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87" fontId="2" fillId="3" borderId="27" xfId="0" applyNumberFormat="1" applyFont="1" applyFill="1" applyBorder="1" applyAlignment="1">
      <alignment vertical="center"/>
    </xf>
    <xf numFmtId="187" fontId="2" fillId="3" borderId="28" xfId="0" applyNumberFormat="1" applyFont="1" applyFill="1" applyBorder="1" applyAlignment="1">
      <alignment vertical="center"/>
    </xf>
    <xf numFmtId="187" fontId="2" fillId="3" borderId="1" xfId="0" applyNumberFormat="1" applyFont="1" applyFill="1" applyBorder="1" applyAlignment="1">
      <alignment vertical="center"/>
    </xf>
    <xf numFmtId="187" fontId="2" fillId="3" borderId="29" xfId="0" applyNumberFormat="1" applyFont="1" applyFill="1" applyBorder="1" applyAlignment="1">
      <alignment vertical="center"/>
    </xf>
    <xf numFmtId="187" fontId="2" fillId="3" borderId="2" xfId="0" applyNumberFormat="1" applyFont="1" applyFill="1" applyBorder="1" applyAlignment="1">
      <alignment vertical="center"/>
    </xf>
    <xf numFmtId="188" fontId="2" fillId="3" borderId="30" xfId="0" applyNumberFormat="1" applyFont="1" applyFill="1" applyBorder="1" applyAlignment="1">
      <alignment vertical="center"/>
    </xf>
    <xf numFmtId="188" fontId="2" fillId="2" borderId="18" xfId="0" applyNumberFormat="1" applyFont="1" applyFill="1" applyBorder="1" applyAlignment="1">
      <alignment vertical="center"/>
    </xf>
    <xf numFmtId="188" fontId="2" fillId="3" borderId="2" xfId="0" applyNumberFormat="1" applyFont="1" applyFill="1" applyBorder="1" applyAlignment="1">
      <alignment vertical="center"/>
    </xf>
    <xf numFmtId="188" fontId="2" fillId="3" borderId="1" xfId="0" applyNumberFormat="1" applyFont="1" applyFill="1" applyBorder="1" applyAlignment="1">
      <alignment vertical="center"/>
    </xf>
    <xf numFmtId="188" fontId="2" fillId="3" borderId="29" xfId="0" applyNumberFormat="1" applyFont="1" applyFill="1" applyBorder="1" applyAlignment="1">
      <alignment vertical="center"/>
    </xf>
    <xf numFmtId="188" fontId="2" fillId="3" borderId="31" xfId="0" applyNumberFormat="1" applyFont="1" applyFill="1" applyBorder="1" applyAlignment="1">
      <alignment vertical="center"/>
    </xf>
    <xf numFmtId="188" fontId="2" fillId="3" borderId="32" xfId="0" applyNumberFormat="1" applyFont="1" applyFill="1" applyBorder="1" applyAlignment="1">
      <alignment vertical="center"/>
    </xf>
    <xf numFmtId="57" fontId="2" fillId="2" borderId="19" xfId="0" applyNumberFormat="1" applyFont="1" applyFill="1" applyBorder="1" applyAlignment="1">
      <alignment vertical="center"/>
    </xf>
    <xf numFmtId="179" fontId="2" fillId="3" borderId="7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179" fontId="2" fillId="3" borderId="3" xfId="0" applyNumberFormat="1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186" fontId="2" fillId="2" borderId="19" xfId="0" applyNumberFormat="1" applyFont="1" applyFill="1" applyBorder="1" applyAlignment="1">
      <alignment vertical="center"/>
    </xf>
    <xf numFmtId="188" fontId="2" fillId="2" borderId="7" xfId="0" applyNumberFormat="1" applyFont="1" applyFill="1" applyBorder="1" applyAlignment="1">
      <alignment vertical="center"/>
    </xf>
    <xf numFmtId="188" fontId="2" fillId="2" borderId="14" xfId="0" applyNumberFormat="1" applyFont="1" applyFill="1" applyBorder="1" applyAlignment="1">
      <alignment vertical="center"/>
    </xf>
    <xf numFmtId="189" fontId="2" fillId="3" borderId="3" xfId="0" applyNumberFormat="1" applyFont="1" applyFill="1" applyBorder="1" applyAlignment="1">
      <alignment vertical="center"/>
    </xf>
    <xf numFmtId="188" fontId="2" fillId="2" borderId="19" xfId="0" applyNumberFormat="1" applyFont="1" applyFill="1" applyBorder="1" applyAlignment="1">
      <alignment vertical="center"/>
    </xf>
    <xf numFmtId="189" fontId="2" fillId="3" borderId="8" xfId="0" applyNumberFormat="1" applyFont="1" applyFill="1" applyBorder="1" applyAlignment="1">
      <alignment vertical="center"/>
    </xf>
    <xf numFmtId="189" fontId="2" fillId="3" borderId="7" xfId="0" applyNumberFormat="1" applyFont="1" applyFill="1" applyBorder="1" applyAlignment="1">
      <alignment vertical="center"/>
    </xf>
    <xf numFmtId="188" fontId="2" fillId="0" borderId="0" xfId="0" applyNumberFormat="1" applyFont="1" applyAlignment="1">
      <alignment vertical="center"/>
    </xf>
    <xf numFmtId="188" fontId="2" fillId="2" borderId="16" xfId="0" applyNumberFormat="1" applyFont="1" applyFill="1" applyBorder="1" applyAlignment="1">
      <alignment vertical="center"/>
    </xf>
    <xf numFmtId="188" fontId="2" fillId="2" borderId="2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88" fontId="2" fillId="4" borderId="32" xfId="0" applyNumberFormat="1" applyFont="1" applyFill="1" applyBorder="1" applyAlignment="1">
      <alignment vertical="center"/>
    </xf>
    <xf numFmtId="188" fontId="2" fillId="2" borderId="17" xfId="0" applyNumberFormat="1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188" fontId="2" fillId="2" borderId="36" xfId="0" applyNumberFormat="1" applyFont="1" applyFill="1" applyBorder="1" applyAlignment="1">
      <alignment vertical="center"/>
    </xf>
    <xf numFmtId="189" fontId="2" fillId="3" borderId="37" xfId="0" applyNumberFormat="1" applyFont="1" applyFill="1" applyBorder="1" applyAlignment="1">
      <alignment vertical="center"/>
    </xf>
    <xf numFmtId="188" fontId="2" fillId="2" borderId="35" xfId="0" applyNumberFormat="1" applyFont="1" applyFill="1" applyBorder="1" applyAlignment="1">
      <alignment vertical="center"/>
    </xf>
    <xf numFmtId="190" fontId="2" fillId="4" borderId="3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189" fontId="2" fillId="3" borderId="2" xfId="0" applyNumberFormat="1" applyFont="1" applyFill="1" applyBorder="1" applyAlignment="1">
      <alignment vertical="center"/>
    </xf>
    <xf numFmtId="189" fontId="2" fillId="0" borderId="38" xfId="0" applyNumberFormat="1" applyFont="1" applyFill="1" applyBorder="1" applyAlignment="1">
      <alignment vertical="center"/>
    </xf>
    <xf numFmtId="189" fontId="2" fillId="0" borderId="39" xfId="0" applyNumberFormat="1" applyFont="1" applyFill="1" applyBorder="1" applyAlignment="1">
      <alignment vertical="center"/>
    </xf>
    <xf numFmtId="179" fontId="2" fillId="0" borderId="40" xfId="0" applyNumberFormat="1" applyFont="1" applyFill="1" applyBorder="1" applyAlignment="1">
      <alignment vertical="center"/>
    </xf>
    <xf numFmtId="179" fontId="2" fillId="0" borderId="41" xfId="0" applyNumberFormat="1" applyFont="1" applyFill="1" applyBorder="1" applyAlignment="1">
      <alignment vertical="center"/>
    </xf>
    <xf numFmtId="188" fontId="2" fillId="0" borderId="18" xfId="0" applyNumberFormat="1" applyFont="1" applyFill="1" applyBorder="1" applyAlignment="1">
      <alignment vertical="center"/>
    </xf>
    <xf numFmtId="188" fontId="2" fillId="0" borderId="41" xfId="0" applyNumberFormat="1" applyFont="1" applyFill="1" applyBorder="1" applyAlignment="1">
      <alignment vertical="center"/>
    </xf>
    <xf numFmtId="188" fontId="2" fillId="2" borderId="40" xfId="0" applyNumberFormat="1" applyFont="1" applyFill="1" applyBorder="1" applyAlignment="1">
      <alignment vertical="center"/>
    </xf>
    <xf numFmtId="188" fontId="2" fillId="2" borderId="41" xfId="0" applyNumberFormat="1" applyFont="1" applyFill="1" applyBorder="1" applyAlignment="1">
      <alignment vertical="center"/>
    </xf>
    <xf numFmtId="189" fontId="2" fillId="3" borderId="29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wrapText="1"/>
    </xf>
    <xf numFmtId="0" fontId="2" fillId="2" borderId="16" xfId="0" applyFont="1" applyFill="1" applyBorder="1" applyAlignment="1">
      <alignment vertical="top"/>
    </xf>
    <xf numFmtId="0" fontId="2" fillId="2" borderId="14" xfId="0" applyFont="1" applyFill="1" applyBorder="1" applyAlignment="1">
      <alignment horizontal="left" vertical="center"/>
    </xf>
    <xf numFmtId="189" fontId="2" fillId="3" borderId="34" xfId="0" applyNumberFormat="1" applyFont="1" applyFill="1" applyBorder="1" applyAlignment="1">
      <alignment vertical="center"/>
    </xf>
    <xf numFmtId="185" fontId="2" fillId="2" borderId="7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2" borderId="16" xfId="0" applyFont="1" applyFill="1" applyBorder="1" applyAlignment="1">
      <alignment wrapText="1"/>
    </xf>
    <xf numFmtId="0" fontId="4" fillId="2" borderId="42" xfId="0" applyFont="1" applyFill="1" applyBorder="1" applyAlignment="1">
      <alignment wrapText="1"/>
    </xf>
    <xf numFmtId="0" fontId="2" fillId="2" borderId="43" xfId="0" applyFont="1" applyFill="1" applyBorder="1" applyAlignment="1">
      <alignment vertical="distributed" textRotation="255"/>
    </xf>
    <xf numFmtId="0" fontId="2" fillId="2" borderId="44" xfId="0" applyFont="1" applyFill="1" applyBorder="1" applyAlignment="1">
      <alignment vertical="distributed" textRotation="255"/>
    </xf>
    <xf numFmtId="0" fontId="2" fillId="2" borderId="5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2" fillId="2" borderId="46" xfId="0" applyFont="1" applyFill="1" applyBorder="1" applyAlignment="1">
      <alignment wrapText="1"/>
    </xf>
    <xf numFmtId="0" fontId="2" fillId="2" borderId="42" xfId="0" applyFont="1" applyFill="1" applyBorder="1" applyAlignment="1">
      <alignment wrapText="1"/>
    </xf>
    <xf numFmtId="0" fontId="2" fillId="2" borderId="47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2" fillId="2" borderId="1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top" textRotation="255" wrapText="1"/>
    </xf>
    <xf numFmtId="0" fontId="2" fillId="2" borderId="1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distributed" textRotation="255"/>
    </xf>
    <xf numFmtId="0" fontId="2" fillId="2" borderId="43" xfId="0" applyFont="1" applyFill="1" applyBorder="1" applyAlignment="1">
      <alignment horizontal="center" vertical="distributed" textRotation="255"/>
    </xf>
    <xf numFmtId="186" fontId="2" fillId="0" borderId="7" xfId="0" applyNumberFormat="1" applyFont="1" applyBorder="1" applyAlignment="1">
      <alignment vertical="center"/>
    </xf>
    <xf numFmtId="186" fontId="2" fillId="0" borderId="3" xfId="0" applyNumberFormat="1" applyFont="1" applyBorder="1" applyAlignment="1">
      <alignment vertical="center"/>
    </xf>
    <xf numFmtId="186" fontId="2" fillId="2" borderId="8" xfId="0" applyNumberFormat="1" applyFont="1" applyFill="1" applyBorder="1" applyAlignment="1">
      <alignment vertical="center"/>
    </xf>
    <xf numFmtId="186" fontId="2" fillId="2" borderId="47" xfId="0" applyNumberFormat="1" applyFont="1" applyFill="1" applyBorder="1" applyAlignment="1">
      <alignment vertical="center"/>
    </xf>
    <xf numFmtId="186" fontId="2" fillId="2" borderId="7" xfId="0" applyNumberFormat="1" applyFont="1" applyFill="1" applyBorder="1" applyAlignment="1">
      <alignment vertical="center"/>
    </xf>
    <xf numFmtId="187" fontId="2" fillId="2" borderId="47" xfId="0" applyNumberFormat="1" applyFont="1" applyFill="1" applyBorder="1" applyAlignment="1">
      <alignment vertical="center"/>
    </xf>
    <xf numFmtId="187" fontId="2" fillId="2" borderId="8" xfId="0" applyNumberFormat="1" applyFont="1" applyFill="1" applyBorder="1" applyAlignment="1">
      <alignment vertical="center"/>
    </xf>
    <xf numFmtId="186" fontId="2" fillId="2" borderId="48" xfId="0" applyNumberFormat="1" applyFont="1" applyFill="1" applyBorder="1" applyAlignment="1">
      <alignment vertical="center"/>
    </xf>
    <xf numFmtId="186" fontId="2" fillId="2" borderId="49" xfId="0" applyNumberFormat="1" applyFont="1" applyFill="1" applyBorder="1" applyAlignment="1">
      <alignment vertical="center"/>
    </xf>
    <xf numFmtId="190" fontId="2" fillId="2" borderId="3" xfId="0" applyNumberFormat="1" applyFont="1" applyFill="1" applyBorder="1" applyAlignment="1">
      <alignment vertical="center"/>
    </xf>
    <xf numFmtId="190" fontId="0" fillId="2" borderId="41" xfId="0" applyNumberFormat="1" applyFont="1" applyFill="1" applyBorder="1" applyAlignment="1">
      <alignment vertical="center"/>
    </xf>
    <xf numFmtId="186" fontId="2" fillId="2" borderId="3" xfId="0" applyNumberFormat="1" applyFont="1" applyFill="1" applyBorder="1" applyAlignment="1">
      <alignment vertical="center"/>
    </xf>
    <xf numFmtId="186" fontId="0" fillId="2" borderId="41" xfId="0" applyNumberFormat="1" applyFont="1" applyFill="1" applyBorder="1" applyAlignment="1">
      <alignment vertical="center"/>
    </xf>
    <xf numFmtId="190" fontId="2" fillId="2" borderId="8" xfId="0" applyNumberFormat="1" applyFont="1" applyFill="1" applyBorder="1" applyAlignment="1">
      <alignment vertical="center"/>
    </xf>
    <xf numFmtId="190" fontId="2" fillId="2" borderId="19" xfId="0" applyNumberFormat="1" applyFont="1" applyFill="1" applyBorder="1" applyAlignment="1">
      <alignment vertical="center"/>
    </xf>
    <xf numFmtId="190" fontId="2" fillId="2" borderId="39" xfId="0" applyNumberFormat="1" applyFont="1" applyFill="1" applyBorder="1" applyAlignment="1">
      <alignment vertical="center"/>
    </xf>
    <xf numFmtId="190" fontId="2" fillId="2" borderId="41" xfId="0" applyNumberFormat="1" applyFont="1" applyFill="1" applyBorder="1" applyAlignment="1">
      <alignment vertical="center"/>
    </xf>
    <xf numFmtId="190" fontId="0" fillId="3" borderId="1" xfId="0" applyNumberFormat="1" applyFont="1" applyFill="1" applyBorder="1" applyAlignment="1">
      <alignment vertical="center"/>
    </xf>
    <xf numFmtId="190" fontId="0" fillId="3" borderId="2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distributed" textRotation="255"/>
    </xf>
    <xf numFmtId="0" fontId="0" fillId="0" borderId="44" xfId="0" applyBorder="1" applyAlignment="1">
      <alignment horizontal="center" vertical="distributed" textRotation="255"/>
    </xf>
    <xf numFmtId="0" fontId="0" fillId="0" borderId="34" xfId="0" applyBorder="1" applyAlignment="1">
      <alignment horizontal="center" vertical="distributed" textRotation="255"/>
    </xf>
    <xf numFmtId="0" fontId="2" fillId="2" borderId="50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33" xfId="0" applyFont="1" applyFill="1" applyBorder="1" applyAlignment="1">
      <alignment horizontal="center" vertical="center" textRotation="255"/>
    </xf>
    <xf numFmtId="0" fontId="2" fillId="2" borderId="47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distributed" textRotation="255"/>
    </xf>
    <xf numFmtId="0" fontId="5" fillId="0" borderId="2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50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center" vertical="distributed" textRotation="255"/>
    </xf>
    <xf numFmtId="0" fontId="2" fillId="0" borderId="33" xfId="0" applyFont="1" applyBorder="1" applyAlignment="1">
      <alignment horizontal="center" vertical="distributed" textRotation="255"/>
    </xf>
    <xf numFmtId="0" fontId="2" fillId="2" borderId="54" xfId="0" applyFont="1" applyFill="1" applyBorder="1" applyAlignment="1">
      <alignment horizontal="center" vertical="distributed" textRotation="255" shrinkToFit="1"/>
    </xf>
    <xf numFmtId="0" fontId="2" fillId="2" borderId="14" xfId="0" applyFont="1" applyFill="1" applyBorder="1" applyAlignment="1">
      <alignment horizontal="center" vertical="distributed" textRotation="255" shrinkToFit="1"/>
    </xf>
    <xf numFmtId="0" fontId="2" fillId="2" borderId="51" xfId="0" applyFont="1" applyFill="1" applyBorder="1" applyAlignment="1">
      <alignment horizontal="center" vertical="distributed" textRotation="255" shrinkToFit="1"/>
    </xf>
    <xf numFmtId="0" fontId="0" fillId="0" borderId="44" xfId="0" applyBorder="1" applyAlignment="1">
      <alignment/>
    </xf>
    <xf numFmtId="0" fontId="0" fillId="0" borderId="34" xfId="0" applyBorder="1" applyAlignment="1">
      <alignment/>
    </xf>
    <xf numFmtId="0" fontId="2" fillId="0" borderId="51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2" fillId="2" borderId="44" xfId="0" applyFont="1" applyFill="1" applyBorder="1" applyAlignment="1">
      <alignment horizontal="center" vertical="distributed" textRotation="255" shrinkToFit="1"/>
    </xf>
    <xf numFmtId="0" fontId="2" fillId="2" borderId="34" xfId="0" applyFont="1" applyFill="1" applyBorder="1" applyAlignment="1">
      <alignment horizontal="center" vertical="distributed" textRotation="255" shrinkToFi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top" textRotation="255" wrapText="1"/>
    </xf>
    <xf numFmtId="0" fontId="4" fillId="2" borderId="60" xfId="0" applyFont="1" applyFill="1" applyBorder="1" applyAlignment="1">
      <alignment horizontal="center" vertical="top" textRotation="255" wrapText="1"/>
    </xf>
    <xf numFmtId="0" fontId="4" fillId="0" borderId="60" xfId="0" applyFont="1" applyBorder="1" applyAlignment="1">
      <alignment horizontal="center" vertical="top" textRotation="255" wrapText="1"/>
    </xf>
    <xf numFmtId="0" fontId="4" fillId="0" borderId="48" xfId="0" applyFont="1" applyBorder="1" applyAlignment="1">
      <alignment horizontal="center" vertical="top" textRotation="255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distributed" textRotation="255" shrinkToFit="1"/>
    </xf>
    <xf numFmtId="0" fontId="2" fillId="2" borderId="4" xfId="0" applyFont="1" applyFill="1" applyBorder="1" applyAlignment="1">
      <alignment horizontal="center" vertical="distributed" textRotation="255" shrinkToFit="1"/>
    </xf>
    <xf numFmtId="0" fontId="2" fillId="2" borderId="33" xfId="0" applyFont="1" applyFill="1" applyBorder="1" applyAlignment="1">
      <alignment horizontal="center" vertical="distributed" textRotation="255" shrinkToFit="1"/>
    </xf>
    <xf numFmtId="0" fontId="2" fillId="0" borderId="43" xfId="0" applyFont="1" applyBorder="1" applyAlignment="1">
      <alignment horizontal="center" vertical="top" textRotation="255" wrapText="1"/>
    </xf>
    <xf numFmtId="0" fontId="2" fillId="0" borderId="5" xfId="0" applyFont="1" applyBorder="1" applyAlignment="1">
      <alignment horizontal="center" vertical="top" textRotation="255" wrapText="1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43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16" xfId="0" applyFont="1" applyFill="1" applyBorder="1" applyAlignment="1">
      <alignment horizontal="center" vertical="distributed" textRotation="255"/>
    </xf>
    <xf numFmtId="0" fontId="2" fillId="2" borderId="5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distributed" textRotation="255"/>
    </xf>
    <xf numFmtId="0" fontId="4" fillId="0" borderId="44" xfId="0" applyFont="1" applyBorder="1" applyAlignment="1">
      <alignment horizontal="center" vertical="distributed" textRotation="255"/>
    </xf>
    <xf numFmtId="0" fontId="4" fillId="0" borderId="34" xfId="0" applyFont="1" applyBorder="1" applyAlignment="1">
      <alignment horizontal="center" vertical="distributed" textRotation="255"/>
    </xf>
    <xf numFmtId="0" fontId="2" fillId="2" borderId="61" xfId="0" applyFont="1" applyFill="1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center" vertical="distributed" textRotation="255"/>
    </xf>
    <xf numFmtId="0" fontId="2" fillId="2" borderId="33" xfId="0" applyFont="1" applyFill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distributed" textRotation="255"/>
    </xf>
    <xf numFmtId="0" fontId="4" fillId="0" borderId="43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top" textRotation="255" wrapText="1"/>
    </xf>
    <xf numFmtId="0" fontId="2" fillId="2" borderId="5" xfId="0" applyFont="1" applyFill="1" applyBorder="1" applyAlignment="1">
      <alignment horizontal="center" vertical="top" textRotation="255" wrapText="1"/>
    </xf>
    <xf numFmtId="0" fontId="9" fillId="0" borderId="2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2" fillId="2" borderId="46" xfId="0" applyFont="1" applyFill="1" applyBorder="1" applyAlignment="1">
      <alignment vertical="center" textRotation="255"/>
    </xf>
    <xf numFmtId="0" fontId="2" fillId="2" borderId="64" xfId="0" applyFont="1" applyFill="1" applyBorder="1" applyAlignment="1">
      <alignment vertical="center" textRotation="255"/>
    </xf>
    <xf numFmtId="0" fontId="2" fillId="2" borderId="9" xfId="0" applyFont="1" applyFill="1" applyBorder="1" applyAlignment="1">
      <alignment vertical="center" textRotation="255"/>
    </xf>
    <xf numFmtId="0" fontId="2" fillId="2" borderId="65" xfId="0" applyFont="1" applyFill="1" applyBorder="1" applyAlignment="1">
      <alignment vertical="center" textRotation="255" wrapText="1"/>
    </xf>
    <xf numFmtId="0" fontId="2" fillId="2" borderId="0" xfId="0" applyFont="1" applyFill="1" applyBorder="1" applyAlignment="1">
      <alignment vertical="center" textRotation="255" wrapText="1"/>
    </xf>
    <xf numFmtId="0" fontId="2" fillId="2" borderId="11" xfId="0" applyFont="1" applyFill="1" applyBorder="1" applyAlignment="1">
      <alignment vertical="center" textRotation="255" wrapText="1"/>
    </xf>
    <xf numFmtId="0" fontId="2" fillId="2" borderId="66" xfId="0" applyFont="1" applyFill="1" applyBorder="1" applyAlignment="1">
      <alignment vertical="center" textRotation="255" wrapText="1"/>
    </xf>
    <xf numFmtId="0" fontId="2" fillId="2" borderId="10" xfId="0" applyFont="1" applyFill="1" applyBorder="1" applyAlignment="1">
      <alignment vertical="center" textRotation="255" wrapText="1"/>
    </xf>
    <xf numFmtId="0" fontId="2" fillId="2" borderId="6" xfId="0" applyFont="1" applyFill="1" applyBorder="1" applyAlignment="1">
      <alignment vertical="center" textRotation="255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47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left" vertical="center"/>
    </xf>
    <xf numFmtId="0" fontId="2" fillId="2" borderId="66" xfId="0" applyFont="1" applyFill="1" applyBorder="1" applyAlignment="1">
      <alignment vertical="center" textRotation="255"/>
    </xf>
    <xf numFmtId="0" fontId="2" fillId="2" borderId="10" xfId="0" applyFont="1" applyFill="1" applyBorder="1" applyAlignment="1">
      <alignment vertical="center" textRotation="255"/>
    </xf>
    <xf numFmtId="0" fontId="2" fillId="2" borderId="6" xfId="0" applyFont="1" applyFill="1" applyBorder="1" applyAlignment="1">
      <alignment vertical="center" textRotation="255"/>
    </xf>
    <xf numFmtId="0" fontId="2" fillId="2" borderId="4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2" borderId="6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33" xfId="0" applyFont="1" applyBorder="1" applyAlignment="1">
      <alignment/>
    </xf>
    <xf numFmtId="0" fontId="2" fillId="2" borderId="46" xfId="0" applyFont="1" applyFill="1" applyBorder="1" applyAlignment="1">
      <alignment vertical="center" textRotation="255" wrapText="1"/>
    </xf>
    <xf numFmtId="0" fontId="2" fillId="2" borderId="64" xfId="0" applyFont="1" applyFill="1" applyBorder="1" applyAlignment="1">
      <alignment vertical="center" textRotation="255" wrapText="1"/>
    </xf>
    <xf numFmtId="0" fontId="2" fillId="2" borderId="9" xfId="0" applyFont="1" applyFill="1" applyBorder="1" applyAlignment="1">
      <alignment vertical="center" textRotation="255" wrapText="1"/>
    </xf>
    <xf numFmtId="0" fontId="2" fillId="2" borderId="53" xfId="0" applyFont="1" applyFill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58" fontId="11" fillId="0" borderId="69" xfId="0" applyNumberFormat="1" applyFont="1" applyBorder="1" applyAlignment="1">
      <alignment horizontal="center" vertical="center"/>
    </xf>
    <xf numFmtId="58" fontId="11" fillId="0" borderId="70" xfId="0" applyNumberFormat="1" applyFont="1" applyBorder="1" applyAlignment="1">
      <alignment horizontal="center" vertical="center"/>
    </xf>
    <xf numFmtId="58" fontId="11" fillId="0" borderId="68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10.625" style="2" customWidth="1"/>
    <col min="5" max="5" width="20.625" style="2" customWidth="1"/>
    <col min="6" max="9" width="4.125" style="2" customWidth="1"/>
    <col min="10" max="10" width="27.125" style="2" customWidth="1"/>
    <col min="11" max="12" width="8.625" style="2" customWidth="1"/>
    <col min="13" max="13" width="4.125" style="2" customWidth="1"/>
    <col min="14" max="14" width="28.625" style="2" customWidth="1"/>
    <col min="15" max="15" width="16.875" style="2" customWidth="1"/>
    <col min="16" max="16" width="4.125" style="2" customWidth="1"/>
    <col min="23" max="16384" width="9.00390625" style="2" customWidth="1"/>
  </cols>
  <sheetData>
    <row r="1" spans="1:2" ht="16.5" customHeight="1" thickBot="1">
      <c r="A1" s="31" t="s">
        <v>14</v>
      </c>
      <c r="B1" s="31"/>
    </row>
    <row r="2" spans="1:16" ht="22.5" customHeight="1" thickBot="1">
      <c r="A2" s="6" t="s">
        <v>18</v>
      </c>
      <c r="O2" s="178" t="s">
        <v>69</v>
      </c>
      <c r="P2" s="179"/>
    </row>
    <row r="3" ht="9.75" customHeight="1" thickBot="1"/>
    <row r="4" spans="1:16" s="1" customFormat="1" ht="31.5" customHeight="1">
      <c r="A4" s="182" t="s">
        <v>26</v>
      </c>
      <c r="B4" s="190" t="s">
        <v>64</v>
      </c>
      <c r="C4" s="185" t="s">
        <v>53</v>
      </c>
      <c r="D4" s="187" t="s">
        <v>17</v>
      </c>
      <c r="E4" s="167" t="s">
        <v>54</v>
      </c>
      <c r="F4" s="177" t="s">
        <v>55</v>
      </c>
      <c r="G4" s="170" t="s">
        <v>56</v>
      </c>
      <c r="H4" s="173" t="s">
        <v>63</v>
      </c>
      <c r="I4" s="187" t="s">
        <v>57</v>
      </c>
      <c r="J4" s="195" t="s">
        <v>128</v>
      </c>
      <c r="K4" s="196"/>
      <c r="L4" s="196"/>
      <c r="M4" s="197"/>
      <c r="N4" s="195" t="s">
        <v>66</v>
      </c>
      <c r="O4" s="196"/>
      <c r="P4" s="197"/>
    </row>
    <row r="5" spans="1:16" s="15" customFormat="1" ht="18" customHeight="1">
      <c r="A5" s="183"/>
      <c r="B5" s="191"/>
      <c r="C5" s="186"/>
      <c r="D5" s="188"/>
      <c r="E5" s="168"/>
      <c r="F5" s="145"/>
      <c r="G5" s="171"/>
      <c r="H5" s="174"/>
      <c r="I5" s="193"/>
      <c r="J5" s="165" t="s">
        <v>8</v>
      </c>
      <c r="K5" s="176"/>
      <c r="L5" s="166"/>
      <c r="M5" s="14" t="s">
        <v>9</v>
      </c>
      <c r="N5" s="165" t="s">
        <v>10</v>
      </c>
      <c r="O5" s="166"/>
      <c r="P5" s="14" t="s">
        <v>9</v>
      </c>
    </row>
    <row r="6" spans="1:16" s="15" customFormat="1" ht="18" customHeight="1">
      <c r="A6" s="183"/>
      <c r="B6" s="191"/>
      <c r="C6" s="186"/>
      <c r="D6" s="188"/>
      <c r="E6" s="168"/>
      <c r="F6" s="145"/>
      <c r="G6" s="171"/>
      <c r="H6" s="174"/>
      <c r="I6" s="193"/>
      <c r="J6" s="33"/>
      <c r="K6" s="34"/>
      <c r="L6" s="35"/>
      <c r="M6" s="142" t="s">
        <v>59</v>
      </c>
      <c r="N6" s="18"/>
      <c r="O6" s="32"/>
      <c r="P6" s="142" t="s">
        <v>59</v>
      </c>
    </row>
    <row r="7" spans="1:16" s="1" customFormat="1" ht="51.75" customHeight="1">
      <c r="A7" s="184"/>
      <c r="B7" s="192"/>
      <c r="C7" s="186"/>
      <c r="D7" s="189"/>
      <c r="E7" s="169"/>
      <c r="F7" s="144"/>
      <c r="G7" s="172"/>
      <c r="H7" s="175"/>
      <c r="I7" s="194"/>
      <c r="J7" s="16" t="s">
        <v>58</v>
      </c>
      <c r="K7" s="17" t="s">
        <v>2</v>
      </c>
      <c r="L7" s="17" t="s">
        <v>3</v>
      </c>
      <c r="M7" s="143"/>
      <c r="N7" s="18" t="s">
        <v>60</v>
      </c>
      <c r="O7" s="19" t="s">
        <v>25</v>
      </c>
      <c r="P7" s="143"/>
    </row>
    <row r="8" spans="1:16" ht="24.75" customHeight="1">
      <c r="A8" s="43">
        <v>37</v>
      </c>
      <c r="B8" s="44">
        <v>201</v>
      </c>
      <c r="C8" s="45" t="s">
        <v>69</v>
      </c>
      <c r="D8" s="46" t="s">
        <v>70</v>
      </c>
      <c r="E8" s="45" t="s">
        <v>87</v>
      </c>
      <c r="F8" s="159">
        <v>1</v>
      </c>
      <c r="G8" s="155">
        <v>1</v>
      </c>
      <c r="H8" s="160">
        <v>1</v>
      </c>
      <c r="I8" s="155">
        <v>0</v>
      </c>
      <c r="J8" s="45"/>
      <c r="K8" s="48"/>
      <c r="L8" s="48"/>
      <c r="M8" s="155">
        <v>2</v>
      </c>
      <c r="N8" s="118" t="s">
        <v>156</v>
      </c>
      <c r="O8" s="50" t="s">
        <v>146</v>
      </c>
      <c r="P8" s="157"/>
    </row>
    <row r="9" spans="1:16" ht="14.25" customHeight="1">
      <c r="A9" s="43">
        <v>37</v>
      </c>
      <c r="B9" s="44">
        <v>202</v>
      </c>
      <c r="C9" s="45" t="s">
        <v>69</v>
      </c>
      <c r="D9" s="46" t="s">
        <v>71</v>
      </c>
      <c r="E9" s="45" t="s">
        <v>95</v>
      </c>
      <c r="F9" s="159">
        <v>1</v>
      </c>
      <c r="G9" s="155">
        <v>1</v>
      </c>
      <c r="H9" s="160">
        <v>1</v>
      </c>
      <c r="I9" s="155">
        <v>1</v>
      </c>
      <c r="J9" s="45" t="s">
        <v>96</v>
      </c>
      <c r="K9" s="48">
        <v>39350</v>
      </c>
      <c r="L9" s="48">
        <v>39539</v>
      </c>
      <c r="M9" s="155"/>
      <c r="N9" s="118" t="s">
        <v>97</v>
      </c>
      <c r="O9" s="50" t="s">
        <v>148</v>
      </c>
      <c r="P9" s="157"/>
    </row>
    <row r="10" spans="1:16" ht="14.25" customHeight="1">
      <c r="A10" s="43">
        <v>37</v>
      </c>
      <c r="B10" s="44">
        <v>203</v>
      </c>
      <c r="C10" s="51" t="s">
        <v>69</v>
      </c>
      <c r="D10" s="47" t="s">
        <v>72</v>
      </c>
      <c r="E10" s="45" t="s">
        <v>100</v>
      </c>
      <c r="F10" s="159">
        <v>1</v>
      </c>
      <c r="G10" s="155">
        <v>2</v>
      </c>
      <c r="H10" s="160">
        <v>0</v>
      </c>
      <c r="I10" s="155">
        <v>0</v>
      </c>
      <c r="J10" s="45"/>
      <c r="K10" s="52"/>
      <c r="L10" s="52"/>
      <c r="M10" s="155">
        <v>2</v>
      </c>
      <c r="N10" s="118"/>
      <c r="O10" s="52"/>
      <c r="P10" s="157">
        <v>1</v>
      </c>
    </row>
    <row r="11" spans="1:16" ht="14.25" customHeight="1">
      <c r="A11" s="43">
        <v>37</v>
      </c>
      <c r="B11" s="44">
        <v>204</v>
      </c>
      <c r="C11" s="51" t="s">
        <v>69</v>
      </c>
      <c r="D11" s="47" t="s">
        <v>73</v>
      </c>
      <c r="E11" s="45" t="s">
        <v>101</v>
      </c>
      <c r="F11" s="159">
        <v>1</v>
      </c>
      <c r="G11" s="155">
        <v>2</v>
      </c>
      <c r="H11" s="160">
        <v>0</v>
      </c>
      <c r="I11" s="155">
        <v>0</v>
      </c>
      <c r="J11" s="45"/>
      <c r="K11" s="52"/>
      <c r="L11" s="52"/>
      <c r="M11" s="155">
        <v>0</v>
      </c>
      <c r="N11" s="120"/>
      <c r="O11" s="52"/>
      <c r="P11" s="157">
        <v>1</v>
      </c>
    </row>
    <row r="12" spans="1:16" ht="14.25" customHeight="1">
      <c r="A12" s="43">
        <v>37</v>
      </c>
      <c r="B12" s="44">
        <v>205</v>
      </c>
      <c r="C12" s="51" t="s">
        <v>69</v>
      </c>
      <c r="D12" s="47" t="s">
        <v>74</v>
      </c>
      <c r="E12" s="45" t="s">
        <v>87</v>
      </c>
      <c r="F12" s="159">
        <v>1</v>
      </c>
      <c r="G12" s="155">
        <v>1</v>
      </c>
      <c r="H12" s="160">
        <v>1</v>
      </c>
      <c r="I12" s="155">
        <v>1</v>
      </c>
      <c r="J12" s="45"/>
      <c r="K12" s="52"/>
      <c r="L12" s="52"/>
      <c r="M12" s="155">
        <v>3</v>
      </c>
      <c r="N12" s="120" t="s">
        <v>102</v>
      </c>
      <c r="O12" s="52" t="s">
        <v>149</v>
      </c>
      <c r="P12" s="157"/>
    </row>
    <row r="13" spans="1:16" ht="14.25" customHeight="1">
      <c r="A13" s="43">
        <v>37</v>
      </c>
      <c r="B13" s="44">
        <v>206</v>
      </c>
      <c r="C13" s="51" t="s">
        <v>69</v>
      </c>
      <c r="D13" s="47" t="s">
        <v>75</v>
      </c>
      <c r="E13" s="45" t="s">
        <v>104</v>
      </c>
      <c r="F13" s="159">
        <v>1</v>
      </c>
      <c r="G13" s="155">
        <v>2</v>
      </c>
      <c r="H13" s="160">
        <v>1</v>
      </c>
      <c r="I13" s="155">
        <v>1</v>
      </c>
      <c r="J13" s="45"/>
      <c r="K13" s="52"/>
      <c r="L13" s="52"/>
      <c r="M13" s="155">
        <v>1</v>
      </c>
      <c r="N13" s="120" t="s">
        <v>105</v>
      </c>
      <c r="O13" s="52" t="s">
        <v>150</v>
      </c>
      <c r="P13" s="157"/>
    </row>
    <row r="14" spans="1:16" ht="14.25" customHeight="1">
      <c r="A14" s="43">
        <v>37</v>
      </c>
      <c r="B14" s="44">
        <v>207</v>
      </c>
      <c r="C14" s="51" t="s">
        <v>69</v>
      </c>
      <c r="D14" s="47" t="s">
        <v>76</v>
      </c>
      <c r="E14" s="45" t="s">
        <v>107</v>
      </c>
      <c r="F14" s="159">
        <v>1</v>
      </c>
      <c r="G14" s="155">
        <v>2</v>
      </c>
      <c r="H14" s="160">
        <v>0</v>
      </c>
      <c r="I14" s="155">
        <v>1</v>
      </c>
      <c r="J14" s="45"/>
      <c r="K14" s="52"/>
      <c r="L14" s="52"/>
      <c r="M14" s="155">
        <v>0</v>
      </c>
      <c r="N14" s="120" t="s">
        <v>108</v>
      </c>
      <c r="O14" s="52" t="s">
        <v>109</v>
      </c>
      <c r="P14" s="157"/>
    </row>
    <row r="15" spans="1:16" ht="14.25" customHeight="1">
      <c r="A15" s="43">
        <v>37</v>
      </c>
      <c r="B15" s="44">
        <v>208</v>
      </c>
      <c r="C15" s="51" t="s">
        <v>69</v>
      </c>
      <c r="D15" s="47" t="s">
        <v>77</v>
      </c>
      <c r="E15" s="45" t="s">
        <v>104</v>
      </c>
      <c r="F15" s="159">
        <v>1</v>
      </c>
      <c r="G15" s="155">
        <v>2</v>
      </c>
      <c r="H15" s="160">
        <v>1</v>
      </c>
      <c r="I15" s="155">
        <v>1</v>
      </c>
      <c r="J15" s="45"/>
      <c r="K15" s="52"/>
      <c r="L15" s="52"/>
      <c r="M15" s="155">
        <v>0</v>
      </c>
      <c r="N15" s="120" t="s">
        <v>110</v>
      </c>
      <c r="O15" s="52" t="s">
        <v>152</v>
      </c>
      <c r="P15" s="157"/>
    </row>
    <row r="16" spans="1:16" ht="14.25" customHeight="1">
      <c r="A16" s="43">
        <v>37</v>
      </c>
      <c r="B16" s="44">
        <v>322</v>
      </c>
      <c r="C16" s="51" t="s">
        <v>69</v>
      </c>
      <c r="D16" s="47" t="s">
        <v>78</v>
      </c>
      <c r="E16" s="45" t="s">
        <v>112</v>
      </c>
      <c r="F16" s="159">
        <v>1</v>
      </c>
      <c r="G16" s="155">
        <v>2</v>
      </c>
      <c r="H16" s="160">
        <v>0</v>
      </c>
      <c r="I16" s="155">
        <v>0</v>
      </c>
      <c r="J16" s="45"/>
      <c r="K16" s="52"/>
      <c r="L16" s="52"/>
      <c r="M16" s="155">
        <v>0</v>
      </c>
      <c r="N16" s="120" t="s">
        <v>113</v>
      </c>
      <c r="O16" s="52" t="s">
        <v>150</v>
      </c>
      <c r="P16" s="157"/>
    </row>
    <row r="17" spans="1:16" ht="14.25" customHeight="1">
      <c r="A17" s="43">
        <v>37</v>
      </c>
      <c r="B17" s="44">
        <v>324</v>
      </c>
      <c r="C17" s="51" t="s">
        <v>69</v>
      </c>
      <c r="D17" s="47" t="s">
        <v>79</v>
      </c>
      <c r="E17" s="45" t="s">
        <v>112</v>
      </c>
      <c r="F17" s="159">
        <v>1</v>
      </c>
      <c r="G17" s="155">
        <v>2</v>
      </c>
      <c r="H17" s="160">
        <v>0</v>
      </c>
      <c r="I17" s="155">
        <v>0</v>
      </c>
      <c r="J17" s="45"/>
      <c r="K17" s="52"/>
      <c r="L17" s="52"/>
      <c r="M17" s="155">
        <v>2</v>
      </c>
      <c r="N17" s="120" t="s">
        <v>115</v>
      </c>
      <c r="O17" s="52" t="s">
        <v>145</v>
      </c>
      <c r="P17" s="157"/>
    </row>
    <row r="18" spans="1:16" ht="14.25" customHeight="1">
      <c r="A18" s="43">
        <v>37</v>
      </c>
      <c r="B18" s="44">
        <v>341</v>
      </c>
      <c r="C18" s="51" t="s">
        <v>69</v>
      </c>
      <c r="D18" s="47" t="s">
        <v>80</v>
      </c>
      <c r="E18" s="45" t="s">
        <v>116</v>
      </c>
      <c r="F18" s="159">
        <v>1</v>
      </c>
      <c r="G18" s="155">
        <v>2</v>
      </c>
      <c r="H18" s="160">
        <v>0</v>
      </c>
      <c r="I18" s="155">
        <v>0</v>
      </c>
      <c r="J18" s="45"/>
      <c r="K18" s="52"/>
      <c r="L18" s="52"/>
      <c r="M18" s="155">
        <v>0</v>
      </c>
      <c r="N18" s="120" t="s">
        <v>117</v>
      </c>
      <c r="O18" s="52" t="s">
        <v>147</v>
      </c>
      <c r="P18" s="157"/>
    </row>
    <row r="19" spans="1:16" ht="14.25" customHeight="1">
      <c r="A19" s="43">
        <v>37</v>
      </c>
      <c r="B19" s="44">
        <v>364</v>
      </c>
      <c r="C19" s="51" t="s">
        <v>69</v>
      </c>
      <c r="D19" s="47" t="s">
        <v>81</v>
      </c>
      <c r="E19" s="45" t="s">
        <v>118</v>
      </c>
      <c r="F19" s="159">
        <v>2</v>
      </c>
      <c r="G19" s="155">
        <v>2</v>
      </c>
      <c r="H19" s="160">
        <v>0</v>
      </c>
      <c r="I19" s="155">
        <v>1</v>
      </c>
      <c r="J19" s="45" t="s">
        <v>119</v>
      </c>
      <c r="K19" s="117">
        <v>37697</v>
      </c>
      <c r="L19" s="117">
        <v>37712</v>
      </c>
      <c r="M19" s="155"/>
      <c r="N19" s="120" t="s">
        <v>120</v>
      </c>
      <c r="O19" s="52" t="s">
        <v>153</v>
      </c>
      <c r="P19" s="157"/>
    </row>
    <row r="20" spans="1:16" ht="14.25" customHeight="1">
      <c r="A20" s="43">
        <v>37</v>
      </c>
      <c r="B20" s="44">
        <v>386</v>
      </c>
      <c r="C20" s="51" t="s">
        <v>69</v>
      </c>
      <c r="D20" s="47" t="s">
        <v>82</v>
      </c>
      <c r="E20" s="45" t="s">
        <v>121</v>
      </c>
      <c r="F20" s="159">
        <v>2</v>
      </c>
      <c r="G20" s="155">
        <v>2</v>
      </c>
      <c r="H20" s="160">
        <v>0</v>
      </c>
      <c r="I20" s="155">
        <v>0</v>
      </c>
      <c r="J20" s="45"/>
      <c r="K20" s="52"/>
      <c r="L20" s="52"/>
      <c r="M20" s="155">
        <v>0</v>
      </c>
      <c r="N20" s="120" t="s">
        <v>122</v>
      </c>
      <c r="O20" s="52" t="s">
        <v>154</v>
      </c>
      <c r="P20" s="157"/>
    </row>
    <row r="21" spans="1:16" ht="14.25" customHeight="1">
      <c r="A21" s="43">
        <v>37</v>
      </c>
      <c r="B21" s="44">
        <v>387</v>
      </c>
      <c r="C21" s="51" t="s">
        <v>69</v>
      </c>
      <c r="D21" s="47" t="s">
        <v>83</v>
      </c>
      <c r="E21" s="45" t="s">
        <v>116</v>
      </c>
      <c r="F21" s="159">
        <v>1</v>
      </c>
      <c r="G21" s="155">
        <v>2</v>
      </c>
      <c r="H21" s="160">
        <v>0</v>
      </c>
      <c r="I21" s="155">
        <v>1</v>
      </c>
      <c r="J21" s="45"/>
      <c r="K21" s="52"/>
      <c r="L21" s="52"/>
      <c r="M21" s="155">
        <v>0</v>
      </c>
      <c r="N21" s="120" t="s">
        <v>123</v>
      </c>
      <c r="O21" s="52" t="s">
        <v>155</v>
      </c>
      <c r="P21" s="157"/>
    </row>
    <row r="22" spans="1:16" ht="14.25" customHeight="1">
      <c r="A22" s="43">
        <v>37</v>
      </c>
      <c r="B22" s="44">
        <v>403</v>
      </c>
      <c r="C22" s="51" t="s">
        <v>69</v>
      </c>
      <c r="D22" s="47" t="s">
        <v>84</v>
      </c>
      <c r="E22" s="45" t="s">
        <v>124</v>
      </c>
      <c r="F22" s="159">
        <v>1</v>
      </c>
      <c r="G22" s="155">
        <v>2</v>
      </c>
      <c r="H22" s="160">
        <v>0</v>
      </c>
      <c r="I22" s="155">
        <v>0</v>
      </c>
      <c r="J22" s="45"/>
      <c r="K22" s="52"/>
      <c r="L22" s="52"/>
      <c r="M22" s="155">
        <v>2</v>
      </c>
      <c r="N22" s="120"/>
      <c r="O22" s="52"/>
      <c r="P22" s="157">
        <v>1</v>
      </c>
    </row>
    <row r="23" spans="1:16" ht="14.25" customHeight="1">
      <c r="A23" s="43">
        <v>37</v>
      </c>
      <c r="B23" s="44">
        <v>404</v>
      </c>
      <c r="C23" s="51" t="s">
        <v>69</v>
      </c>
      <c r="D23" s="47" t="s">
        <v>85</v>
      </c>
      <c r="E23" s="45" t="s">
        <v>125</v>
      </c>
      <c r="F23" s="159">
        <v>1</v>
      </c>
      <c r="G23" s="155">
        <v>2</v>
      </c>
      <c r="H23" s="160">
        <v>0</v>
      </c>
      <c r="I23" s="155">
        <v>0</v>
      </c>
      <c r="J23" s="45"/>
      <c r="K23" s="52"/>
      <c r="L23" s="52"/>
      <c r="M23" s="155">
        <v>0</v>
      </c>
      <c r="N23" s="120"/>
      <c r="O23" s="52"/>
      <c r="P23" s="157">
        <v>1</v>
      </c>
    </row>
    <row r="24" spans="1:16" ht="14.25" customHeight="1" thickBot="1">
      <c r="A24" s="43">
        <v>37</v>
      </c>
      <c r="B24" s="44">
        <v>406</v>
      </c>
      <c r="C24" s="51" t="s">
        <v>69</v>
      </c>
      <c r="D24" s="47" t="s">
        <v>86</v>
      </c>
      <c r="E24" s="45" t="s">
        <v>107</v>
      </c>
      <c r="F24" s="159">
        <v>1</v>
      </c>
      <c r="G24" s="155">
        <v>2</v>
      </c>
      <c r="H24" s="160">
        <v>0</v>
      </c>
      <c r="I24" s="155">
        <v>0</v>
      </c>
      <c r="J24" s="45"/>
      <c r="K24" s="52"/>
      <c r="L24" s="52"/>
      <c r="M24" s="155">
        <v>2</v>
      </c>
      <c r="N24" s="120" t="s">
        <v>126</v>
      </c>
      <c r="O24" s="52" t="s">
        <v>151</v>
      </c>
      <c r="P24" s="157"/>
    </row>
    <row r="25" spans="1:22" s="13" customFormat="1" ht="18.75" customHeight="1" thickBot="1">
      <c r="A25" s="37"/>
      <c r="B25" s="38"/>
      <c r="C25" s="180" t="s">
        <v>4</v>
      </c>
      <c r="D25" s="181"/>
      <c r="E25" s="39"/>
      <c r="F25" s="161"/>
      <c r="G25" s="162"/>
      <c r="H25" s="163">
        <f>SUM(H8:H24)</f>
        <v>5</v>
      </c>
      <c r="I25" s="164">
        <f>SUM(I8:I24)</f>
        <v>7</v>
      </c>
      <c r="J25" s="40">
        <f>COUNTA(J8:J24)</f>
        <v>2</v>
      </c>
      <c r="K25" s="41"/>
      <c r="L25" s="41"/>
      <c r="M25" s="156"/>
      <c r="N25" s="40">
        <f>COUNTA(N8:N24)</f>
        <v>13</v>
      </c>
      <c r="O25" s="42"/>
      <c r="P25" s="158"/>
      <c r="Q25" s="12"/>
      <c r="R25" s="12"/>
      <c r="S25" s="12"/>
      <c r="T25" s="12"/>
      <c r="U25" s="12"/>
      <c r="V25" s="12"/>
    </row>
  </sheetData>
  <mergeCells count="17">
    <mergeCell ref="O2:P2"/>
    <mergeCell ref="C25:D25"/>
    <mergeCell ref="A4:A7"/>
    <mergeCell ref="C4:C7"/>
    <mergeCell ref="D4:D7"/>
    <mergeCell ref="B4:B7"/>
    <mergeCell ref="I4:I7"/>
    <mergeCell ref="J4:M4"/>
    <mergeCell ref="N4:P4"/>
    <mergeCell ref="P6:P7"/>
    <mergeCell ref="N5:O5"/>
    <mergeCell ref="E4:E7"/>
    <mergeCell ref="G4:G7"/>
    <mergeCell ref="H4:H7"/>
    <mergeCell ref="J5:L5"/>
    <mergeCell ref="F4:F7"/>
    <mergeCell ref="M6:M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10.625" style="2" customWidth="1"/>
    <col min="5" max="5" width="17.625" style="2" customWidth="1"/>
    <col min="6" max="6" width="9.625" style="2" customWidth="1"/>
    <col min="7" max="7" width="8.375" style="2" customWidth="1"/>
    <col min="8" max="8" width="18.625" style="2" customWidth="1"/>
    <col min="9" max="10" width="8.125" style="2" customWidth="1"/>
    <col min="11" max="11" width="20.50390625" style="2" customWidth="1"/>
    <col min="12" max="20" width="4.125" style="2" customWidth="1"/>
    <col min="21" max="21" width="6.625" style="2" customWidth="1"/>
    <col min="22" max="16384" width="9.00390625" style="2" customWidth="1"/>
  </cols>
  <sheetData>
    <row r="1" spans="1:2" ht="12.75" thickBot="1">
      <c r="A1" s="31" t="s">
        <v>15</v>
      </c>
      <c r="B1" s="31"/>
    </row>
    <row r="2" spans="1:21" ht="22.5" customHeight="1" thickBot="1">
      <c r="A2" s="6" t="s">
        <v>35</v>
      </c>
      <c r="S2" s="178" t="s">
        <v>69</v>
      </c>
      <c r="T2" s="198"/>
      <c r="U2" s="179"/>
    </row>
    <row r="3" ht="12.75" thickBot="1"/>
    <row r="4" spans="1:21" s="1" customFormat="1" ht="19.5" customHeight="1">
      <c r="A4" s="182" t="s">
        <v>26</v>
      </c>
      <c r="B4" s="190" t="s">
        <v>64</v>
      </c>
      <c r="C4" s="185" t="s">
        <v>53</v>
      </c>
      <c r="D4" s="187" t="s">
        <v>17</v>
      </c>
      <c r="E4" s="195" t="s">
        <v>65</v>
      </c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7"/>
      <c r="U4" s="205" t="s">
        <v>129</v>
      </c>
    </row>
    <row r="5" spans="1:21" s="1" customFormat="1" ht="19.5" customHeight="1">
      <c r="A5" s="183"/>
      <c r="B5" s="191"/>
      <c r="C5" s="186"/>
      <c r="D5" s="188"/>
      <c r="E5" s="25"/>
      <c r="F5" s="23"/>
      <c r="G5" s="26"/>
      <c r="H5" s="26"/>
      <c r="I5" s="26"/>
      <c r="J5" s="26"/>
      <c r="K5" s="26"/>
      <c r="L5" s="165" t="s">
        <v>61</v>
      </c>
      <c r="M5" s="176"/>
      <c r="N5" s="176"/>
      <c r="O5" s="176"/>
      <c r="P5" s="176"/>
      <c r="Q5" s="176"/>
      <c r="R5" s="176"/>
      <c r="S5" s="176"/>
      <c r="T5" s="199"/>
      <c r="U5" s="206"/>
    </row>
    <row r="6" spans="1:21" s="1" customFormat="1" ht="19.5" customHeight="1">
      <c r="A6" s="183"/>
      <c r="B6" s="191"/>
      <c r="C6" s="186"/>
      <c r="D6" s="188"/>
      <c r="E6" s="209" t="s">
        <v>33</v>
      </c>
      <c r="F6" s="20"/>
      <c r="G6" s="200" t="s">
        <v>32</v>
      </c>
      <c r="H6" s="200"/>
      <c r="I6" s="200"/>
      <c r="J6" s="201"/>
      <c r="K6" s="201"/>
      <c r="L6" s="202" t="s">
        <v>38</v>
      </c>
      <c r="M6" s="203"/>
      <c r="N6" s="204"/>
      <c r="O6" s="201" t="s">
        <v>39</v>
      </c>
      <c r="P6" s="203"/>
      <c r="Q6" s="204"/>
      <c r="R6" s="201" t="s">
        <v>40</v>
      </c>
      <c r="S6" s="203"/>
      <c r="T6" s="211"/>
      <c r="U6" s="207"/>
    </row>
    <row r="7" spans="1:21" ht="60" customHeight="1">
      <c r="A7" s="184"/>
      <c r="B7" s="192"/>
      <c r="C7" s="186"/>
      <c r="D7" s="189"/>
      <c r="E7" s="210"/>
      <c r="F7" s="21" t="s">
        <v>28</v>
      </c>
      <c r="G7" s="22" t="s">
        <v>29</v>
      </c>
      <c r="H7" s="22" t="s">
        <v>31</v>
      </c>
      <c r="I7" s="22" t="s">
        <v>30</v>
      </c>
      <c r="J7" s="24" t="s">
        <v>62</v>
      </c>
      <c r="K7" s="24" t="s">
        <v>130</v>
      </c>
      <c r="L7" s="122" t="s">
        <v>68</v>
      </c>
      <c r="M7" s="123" t="s">
        <v>131</v>
      </c>
      <c r="N7" s="124" t="s">
        <v>34</v>
      </c>
      <c r="O7" s="125" t="s">
        <v>68</v>
      </c>
      <c r="P7" s="123" t="s">
        <v>131</v>
      </c>
      <c r="Q7" s="126" t="s">
        <v>34</v>
      </c>
      <c r="R7" s="124" t="s">
        <v>68</v>
      </c>
      <c r="S7" s="123" t="s">
        <v>131</v>
      </c>
      <c r="T7" s="124" t="s">
        <v>34</v>
      </c>
      <c r="U7" s="208"/>
    </row>
    <row r="8" spans="1:21" ht="46.5" customHeight="1">
      <c r="A8" s="43">
        <v>37</v>
      </c>
      <c r="B8" s="44">
        <v>201</v>
      </c>
      <c r="C8" s="45" t="s">
        <v>69</v>
      </c>
      <c r="D8" s="46" t="s">
        <v>70</v>
      </c>
      <c r="E8" s="118" t="s">
        <v>88</v>
      </c>
      <c r="F8" s="119" t="s">
        <v>89</v>
      </c>
      <c r="G8" s="119" t="s">
        <v>90</v>
      </c>
      <c r="H8" s="119" t="s">
        <v>91</v>
      </c>
      <c r="I8" s="119" t="s">
        <v>158</v>
      </c>
      <c r="J8" s="119" t="s">
        <v>159</v>
      </c>
      <c r="K8" s="141" t="s">
        <v>92</v>
      </c>
      <c r="L8" s="140"/>
      <c r="M8" s="19" t="s">
        <v>157</v>
      </c>
      <c r="N8" s="19"/>
      <c r="O8" s="19"/>
      <c r="P8" s="19" t="s">
        <v>157</v>
      </c>
      <c r="Q8" s="19"/>
      <c r="R8" s="19"/>
      <c r="S8" s="19"/>
      <c r="T8" s="14"/>
      <c r="U8" s="153">
        <v>0</v>
      </c>
    </row>
    <row r="9" spans="1:21" ht="15" customHeight="1">
      <c r="A9" s="43">
        <v>37</v>
      </c>
      <c r="B9" s="44">
        <v>202</v>
      </c>
      <c r="C9" s="51" t="s">
        <v>69</v>
      </c>
      <c r="D9" s="47" t="s">
        <v>71</v>
      </c>
      <c r="E9" s="49"/>
      <c r="F9" s="52"/>
      <c r="G9" s="52"/>
      <c r="H9" s="52"/>
      <c r="I9" s="52"/>
      <c r="J9" s="47"/>
      <c r="K9" s="47"/>
      <c r="L9" s="45"/>
      <c r="M9" s="52"/>
      <c r="N9" s="52"/>
      <c r="O9" s="52"/>
      <c r="P9" s="52"/>
      <c r="Q9" s="52"/>
      <c r="R9" s="52"/>
      <c r="S9" s="52"/>
      <c r="T9" s="46"/>
      <c r="U9" s="153">
        <v>0</v>
      </c>
    </row>
    <row r="10" spans="1:21" ht="15" customHeight="1">
      <c r="A10" s="43">
        <v>37</v>
      </c>
      <c r="B10" s="44">
        <v>203</v>
      </c>
      <c r="C10" s="51" t="s">
        <v>69</v>
      </c>
      <c r="D10" s="47" t="s">
        <v>72</v>
      </c>
      <c r="E10" s="49"/>
      <c r="F10" s="52"/>
      <c r="G10" s="52"/>
      <c r="H10" s="52"/>
      <c r="I10" s="52"/>
      <c r="J10" s="47"/>
      <c r="K10" s="47"/>
      <c r="L10" s="45"/>
      <c r="M10" s="52"/>
      <c r="N10" s="52"/>
      <c r="O10" s="52"/>
      <c r="P10" s="52"/>
      <c r="Q10" s="52"/>
      <c r="R10" s="52"/>
      <c r="S10" s="52"/>
      <c r="T10" s="46"/>
      <c r="U10" s="154">
        <v>0</v>
      </c>
    </row>
    <row r="11" spans="1:21" ht="15" customHeight="1">
      <c r="A11" s="43">
        <v>37</v>
      </c>
      <c r="B11" s="44">
        <v>204</v>
      </c>
      <c r="C11" s="51" t="s">
        <v>69</v>
      </c>
      <c r="D11" s="47" t="s">
        <v>73</v>
      </c>
      <c r="E11" s="49"/>
      <c r="F11" s="52"/>
      <c r="G11" s="52"/>
      <c r="H11" s="52"/>
      <c r="I11" s="52"/>
      <c r="J11" s="47"/>
      <c r="K11" s="47"/>
      <c r="L11" s="45"/>
      <c r="M11" s="52"/>
      <c r="N11" s="52"/>
      <c r="O11" s="52"/>
      <c r="P11" s="52"/>
      <c r="Q11" s="52"/>
      <c r="R11" s="52"/>
      <c r="S11" s="52"/>
      <c r="T11" s="46"/>
      <c r="U11" s="154">
        <v>0</v>
      </c>
    </row>
    <row r="12" spans="1:21" ht="15" customHeight="1">
      <c r="A12" s="43">
        <v>37</v>
      </c>
      <c r="B12" s="44">
        <v>205</v>
      </c>
      <c r="C12" s="51" t="s">
        <v>69</v>
      </c>
      <c r="D12" s="47" t="s">
        <v>74</v>
      </c>
      <c r="E12" s="49"/>
      <c r="F12" s="52"/>
      <c r="G12" s="52"/>
      <c r="H12" s="52"/>
      <c r="I12" s="52"/>
      <c r="J12" s="47"/>
      <c r="K12" s="47"/>
      <c r="L12" s="45"/>
      <c r="M12" s="52"/>
      <c r="N12" s="52"/>
      <c r="O12" s="52"/>
      <c r="P12" s="52"/>
      <c r="Q12" s="52"/>
      <c r="R12" s="52"/>
      <c r="S12" s="52"/>
      <c r="T12" s="46"/>
      <c r="U12" s="154">
        <v>0</v>
      </c>
    </row>
    <row r="13" spans="1:21" ht="15" customHeight="1">
      <c r="A13" s="43">
        <v>37</v>
      </c>
      <c r="B13" s="44">
        <v>206</v>
      </c>
      <c r="C13" s="51" t="s">
        <v>69</v>
      </c>
      <c r="D13" s="47" t="s">
        <v>75</v>
      </c>
      <c r="E13" s="49"/>
      <c r="F13" s="52"/>
      <c r="G13" s="52"/>
      <c r="H13" s="52"/>
      <c r="I13" s="52"/>
      <c r="J13" s="47"/>
      <c r="K13" s="47"/>
      <c r="L13" s="45"/>
      <c r="M13" s="52"/>
      <c r="N13" s="52"/>
      <c r="O13" s="52"/>
      <c r="P13" s="52"/>
      <c r="Q13" s="52"/>
      <c r="R13" s="52"/>
      <c r="S13" s="52"/>
      <c r="T13" s="46"/>
      <c r="U13" s="154">
        <v>0</v>
      </c>
    </row>
    <row r="14" spans="1:21" ht="15" customHeight="1">
      <c r="A14" s="43">
        <v>37</v>
      </c>
      <c r="B14" s="44">
        <v>207</v>
      </c>
      <c r="C14" s="51" t="s">
        <v>69</v>
      </c>
      <c r="D14" s="47" t="s">
        <v>76</v>
      </c>
      <c r="E14" s="49"/>
      <c r="F14" s="52"/>
      <c r="G14" s="52"/>
      <c r="H14" s="52"/>
      <c r="I14" s="52"/>
      <c r="J14" s="47"/>
      <c r="K14" s="47"/>
      <c r="L14" s="45"/>
      <c r="M14" s="52"/>
      <c r="N14" s="52"/>
      <c r="O14" s="52"/>
      <c r="P14" s="52"/>
      <c r="Q14" s="52"/>
      <c r="R14" s="52"/>
      <c r="S14" s="52"/>
      <c r="T14" s="46"/>
      <c r="U14" s="154">
        <v>0</v>
      </c>
    </row>
    <row r="15" spans="1:21" ht="15" customHeight="1">
      <c r="A15" s="43">
        <v>37</v>
      </c>
      <c r="B15" s="44">
        <v>208</v>
      </c>
      <c r="C15" s="51" t="s">
        <v>69</v>
      </c>
      <c r="D15" s="47" t="s">
        <v>77</v>
      </c>
      <c r="E15" s="49"/>
      <c r="F15" s="52"/>
      <c r="G15" s="52"/>
      <c r="H15" s="52"/>
      <c r="I15" s="52"/>
      <c r="J15" s="47"/>
      <c r="K15" s="47"/>
      <c r="L15" s="45"/>
      <c r="M15" s="52"/>
      <c r="N15" s="52"/>
      <c r="O15" s="52"/>
      <c r="P15" s="52"/>
      <c r="Q15" s="52"/>
      <c r="R15" s="52"/>
      <c r="S15" s="52"/>
      <c r="T15" s="46"/>
      <c r="U15" s="154">
        <v>0</v>
      </c>
    </row>
    <row r="16" spans="1:21" ht="15" customHeight="1">
      <c r="A16" s="43">
        <v>37</v>
      </c>
      <c r="B16" s="44">
        <v>322</v>
      </c>
      <c r="C16" s="51" t="s">
        <v>69</v>
      </c>
      <c r="D16" s="47" t="s">
        <v>78</v>
      </c>
      <c r="E16" s="49"/>
      <c r="F16" s="52"/>
      <c r="G16" s="52"/>
      <c r="H16" s="52"/>
      <c r="I16" s="52"/>
      <c r="J16" s="47"/>
      <c r="K16" s="47"/>
      <c r="L16" s="45"/>
      <c r="M16" s="52"/>
      <c r="N16" s="52"/>
      <c r="O16" s="52"/>
      <c r="P16" s="52"/>
      <c r="Q16" s="52"/>
      <c r="R16" s="52"/>
      <c r="S16" s="52"/>
      <c r="T16" s="46"/>
      <c r="U16" s="154">
        <v>0</v>
      </c>
    </row>
    <row r="17" spans="1:21" ht="15" customHeight="1">
      <c r="A17" s="43">
        <v>37</v>
      </c>
      <c r="B17" s="44">
        <v>324</v>
      </c>
      <c r="C17" s="51" t="s">
        <v>69</v>
      </c>
      <c r="D17" s="47" t="s">
        <v>79</v>
      </c>
      <c r="E17" s="49"/>
      <c r="F17" s="52"/>
      <c r="G17" s="52"/>
      <c r="H17" s="52"/>
      <c r="I17" s="52"/>
      <c r="J17" s="47"/>
      <c r="K17" s="47"/>
      <c r="L17" s="45"/>
      <c r="M17" s="52"/>
      <c r="N17" s="52"/>
      <c r="O17" s="52"/>
      <c r="P17" s="52"/>
      <c r="Q17" s="52"/>
      <c r="R17" s="52"/>
      <c r="S17" s="52"/>
      <c r="T17" s="46"/>
      <c r="U17" s="154">
        <v>0</v>
      </c>
    </row>
    <row r="18" spans="1:21" ht="15" customHeight="1">
      <c r="A18" s="43">
        <v>37</v>
      </c>
      <c r="B18" s="44">
        <v>341</v>
      </c>
      <c r="C18" s="51" t="s">
        <v>69</v>
      </c>
      <c r="D18" s="47" t="s">
        <v>80</v>
      </c>
      <c r="E18" s="49"/>
      <c r="F18" s="52"/>
      <c r="G18" s="52"/>
      <c r="H18" s="52"/>
      <c r="I18" s="52"/>
      <c r="J18" s="47"/>
      <c r="K18" s="47"/>
      <c r="L18" s="45"/>
      <c r="M18" s="52"/>
      <c r="N18" s="52"/>
      <c r="O18" s="52"/>
      <c r="P18" s="52"/>
      <c r="Q18" s="52"/>
      <c r="R18" s="52"/>
      <c r="S18" s="52"/>
      <c r="T18" s="46"/>
      <c r="U18" s="154">
        <v>0</v>
      </c>
    </row>
    <row r="19" spans="1:21" ht="15" customHeight="1">
      <c r="A19" s="43">
        <v>37</v>
      </c>
      <c r="B19" s="44">
        <v>364</v>
      </c>
      <c r="C19" s="51" t="s">
        <v>69</v>
      </c>
      <c r="D19" s="47" t="s">
        <v>81</v>
      </c>
      <c r="E19" s="49"/>
      <c r="F19" s="52"/>
      <c r="G19" s="52"/>
      <c r="H19" s="52"/>
      <c r="I19" s="52"/>
      <c r="J19" s="47"/>
      <c r="K19" s="47"/>
      <c r="L19" s="45"/>
      <c r="M19" s="52"/>
      <c r="N19" s="52"/>
      <c r="O19" s="52"/>
      <c r="P19" s="52"/>
      <c r="Q19" s="52"/>
      <c r="R19" s="52"/>
      <c r="S19" s="52"/>
      <c r="T19" s="46"/>
      <c r="U19" s="154">
        <v>1</v>
      </c>
    </row>
    <row r="20" spans="1:21" ht="15" customHeight="1">
      <c r="A20" s="43">
        <v>37</v>
      </c>
      <c r="B20" s="44">
        <v>386</v>
      </c>
      <c r="C20" s="51" t="s">
        <v>69</v>
      </c>
      <c r="D20" s="47" t="s">
        <v>82</v>
      </c>
      <c r="E20" s="49"/>
      <c r="F20" s="52"/>
      <c r="G20" s="52"/>
      <c r="H20" s="52"/>
      <c r="I20" s="52"/>
      <c r="J20" s="47"/>
      <c r="K20" s="47"/>
      <c r="L20" s="45"/>
      <c r="M20" s="52"/>
      <c r="N20" s="52"/>
      <c r="O20" s="52"/>
      <c r="P20" s="52"/>
      <c r="Q20" s="52"/>
      <c r="R20" s="52"/>
      <c r="S20" s="52"/>
      <c r="T20" s="46"/>
      <c r="U20" s="154">
        <v>0</v>
      </c>
    </row>
    <row r="21" spans="1:21" ht="15" customHeight="1">
      <c r="A21" s="43">
        <v>37</v>
      </c>
      <c r="B21" s="44">
        <v>387</v>
      </c>
      <c r="C21" s="51" t="s">
        <v>69</v>
      </c>
      <c r="D21" s="47" t="s">
        <v>83</v>
      </c>
      <c r="E21" s="49"/>
      <c r="F21" s="52"/>
      <c r="G21" s="52"/>
      <c r="H21" s="52"/>
      <c r="I21" s="52"/>
      <c r="J21" s="47"/>
      <c r="K21" s="47"/>
      <c r="L21" s="45"/>
      <c r="M21" s="52"/>
      <c r="N21" s="52"/>
      <c r="O21" s="52"/>
      <c r="P21" s="52"/>
      <c r="Q21" s="52"/>
      <c r="R21" s="52"/>
      <c r="S21" s="52"/>
      <c r="T21" s="46"/>
      <c r="U21" s="154">
        <v>0</v>
      </c>
    </row>
    <row r="22" spans="1:21" ht="15" customHeight="1">
      <c r="A22" s="43">
        <v>37</v>
      </c>
      <c r="B22" s="44">
        <v>403</v>
      </c>
      <c r="C22" s="51" t="s">
        <v>69</v>
      </c>
      <c r="D22" s="47" t="s">
        <v>84</v>
      </c>
      <c r="E22" s="49"/>
      <c r="F22" s="52"/>
      <c r="G22" s="52"/>
      <c r="H22" s="52"/>
      <c r="I22" s="52"/>
      <c r="J22" s="47"/>
      <c r="K22" s="47"/>
      <c r="L22" s="45"/>
      <c r="M22" s="52"/>
      <c r="N22" s="52"/>
      <c r="O22" s="52"/>
      <c r="P22" s="52"/>
      <c r="Q22" s="52"/>
      <c r="R22" s="52"/>
      <c r="S22" s="52"/>
      <c r="T22" s="46"/>
      <c r="U22" s="154">
        <v>0</v>
      </c>
    </row>
    <row r="23" spans="1:21" ht="15" customHeight="1">
      <c r="A23" s="43">
        <v>37</v>
      </c>
      <c r="B23" s="44">
        <v>404</v>
      </c>
      <c r="C23" s="51" t="s">
        <v>69</v>
      </c>
      <c r="D23" s="47" t="s">
        <v>85</v>
      </c>
      <c r="E23" s="49"/>
      <c r="F23" s="52"/>
      <c r="G23" s="52"/>
      <c r="H23" s="52"/>
      <c r="I23" s="52"/>
      <c r="J23" s="47"/>
      <c r="K23" s="47"/>
      <c r="L23" s="45"/>
      <c r="M23" s="52"/>
      <c r="N23" s="52"/>
      <c r="O23" s="52"/>
      <c r="P23" s="52"/>
      <c r="Q23" s="52"/>
      <c r="R23" s="52"/>
      <c r="S23" s="52"/>
      <c r="T23" s="46"/>
      <c r="U23" s="154">
        <v>0</v>
      </c>
    </row>
    <row r="24" spans="1:21" ht="15" customHeight="1" thickBot="1">
      <c r="A24" s="43">
        <v>37</v>
      </c>
      <c r="B24" s="44">
        <v>406</v>
      </c>
      <c r="C24" s="51" t="s">
        <v>69</v>
      </c>
      <c r="D24" s="47" t="s">
        <v>86</v>
      </c>
      <c r="E24" s="49"/>
      <c r="F24" s="55"/>
      <c r="G24" s="55"/>
      <c r="H24" s="55"/>
      <c r="I24" s="55"/>
      <c r="J24" s="56"/>
      <c r="K24" s="57"/>
      <c r="L24" s="45"/>
      <c r="M24" s="52"/>
      <c r="N24" s="52"/>
      <c r="O24" s="52"/>
      <c r="P24" s="52"/>
      <c r="Q24" s="52"/>
      <c r="R24" s="52"/>
      <c r="S24" s="52"/>
      <c r="T24" s="46"/>
      <c r="U24" s="154">
        <v>0</v>
      </c>
    </row>
    <row r="25" spans="1:21" ht="15" customHeight="1" thickBot="1">
      <c r="A25" s="37"/>
      <c r="B25" s="38"/>
      <c r="C25" s="180" t="s">
        <v>4</v>
      </c>
      <c r="D25" s="180"/>
      <c r="E25" s="60">
        <f>COUNTA(E8:E24)</f>
        <v>1</v>
      </c>
      <c r="F25" s="58"/>
      <c r="G25" s="58"/>
      <c r="H25" s="58"/>
      <c r="I25" s="58"/>
      <c r="J25" s="59"/>
      <c r="K25" s="59"/>
      <c r="L25" s="62">
        <f aca="true" t="shared" si="0" ref="L25:T25">COUNTA(L8:L24)</f>
        <v>0</v>
      </c>
      <c r="M25" s="63">
        <f t="shared" si="0"/>
        <v>1</v>
      </c>
      <c r="N25" s="63">
        <f t="shared" si="0"/>
        <v>0</v>
      </c>
      <c r="O25" s="63">
        <f t="shared" si="0"/>
        <v>0</v>
      </c>
      <c r="P25" s="63">
        <f t="shared" si="0"/>
        <v>1</v>
      </c>
      <c r="Q25" s="63">
        <f t="shared" si="0"/>
        <v>0</v>
      </c>
      <c r="R25" s="63">
        <f t="shared" si="0"/>
        <v>0</v>
      </c>
      <c r="S25" s="63">
        <f t="shared" si="0"/>
        <v>0</v>
      </c>
      <c r="T25" s="64">
        <f t="shared" si="0"/>
        <v>0</v>
      </c>
      <c r="U25" s="61">
        <f>SUM(U8:U24)</f>
        <v>1</v>
      </c>
    </row>
  </sheetData>
  <mergeCells count="14">
    <mergeCell ref="C25:D25"/>
    <mergeCell ref="A4:A7"/>
    <mergeCell ref="B4:B7"/>
    <mergeCell ref="C4:C7"/>
    <mergeCell ref="D4:D7"/>
    <mergeCell ref="S2:U2"/>
    <mergeCell ref="L5:T5"/>
    <mergeCell ref="E4:T4"/>
    <mergeCell ref="G6:K6"/>
    <mergeCell ref="L6:N6"/>
    <mergeCell ref="U4:U7"/>
    <mergeCell ref="E6:E7"/>
    <mergeCell ref="O6:Q6"/>
    <mergeCell ref="R6:T6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375" style="2" customWidth="1"/>
    <col min="2" max="2" width="5.625" style="2" customWidth="1"/>
    <col min="3" max="3" width="7.875" style="2" customWidth="1"/>
    <col min="4" max="4" width="13.875" style="2" customWidth="1"/>
    <col min="5" max="5" width="11.25390625" style="2" customWidth="1"/>
    <col min="6" max="6" width="30.75390625" style="2" customWidth="1"/>
    <col min="7" max="16" width="5.625" style="2" customWidth="1"/>
    <col min="17" max="17" width="6.50390625" style="2" customWidth="1"/>
    <col min="18" max="18" width="6.125" style="2" customWidth="1"/>
    <col min="19" max="19" width="5.625" style="2" customWidth="1"/>
    <col min="20" max="16384" width="9.00390625" style="2" customWidth="1"/>
  </cols>
  <sheetData>
    <row r="1" ht="12.75" thickBot="1">
      <c r="A1" s="2" t="s">
        <v>21</v>
      </c>
    </row>
    <row r="2" spans="1:19" ht="22.5" customHeight="1" thickBot="1">
      <c r="A2" s="6" t="s">
        <v>42</v>
      </c>
      <c r="E2" s="11"/>
      <c r="Q2" s="178" t="s">
        <v>69</v>
      </c>
      <c r="R2" s="198"/>
      <c r="S2" s="179"/>
    </row>
    <row r="3" ht="12.75" thickBot="1"/>
    <row r="4" spans="1:19" s="1" customFormat="1" ht="19.5" customHeight="1">
      <c r="A4" s="182" t="s">
        <v>26</v>
      </c>
      <c r="B4" s="190" t="s">
        <v>64</v>
      </c>
      <c r="C4" s="212" t="s">
        <v>53</v>
      </c>
      <c r="D4" s="187" t="s">
        <v>17</v>
      </c>
      <c r="E4" s="221" t="s">
        <v>36</v>
      </c>
      <c r="F4" s="222"/>
      <c r="G4" s="222"/>
      <c r="H4" s="223"/>
      <c r="I4" s="236" t="s">
        <v>41</v>
      </c>
      <c r="J4" s="237"/>
      <c r="K4" s="237"/>
      <c r="L4" s="237"/>
      <c r="M4" s="237"/>
      <c r="N4" s="237"/>
      <c r="O4" s="237"/>
      <c r="P4" s="237"/>
      <c r="Q4" s="237"/>
      <c r="R4" s="237"/>
      <c r="S4" s="238"/>
    </row>
    <row r="5" spans="1:19" s="31" customFormat="1" ht="19.5" customHeight="1">
      <c r="A5" s="183"/>
      <c r="B5" s="191"/>
      <c r="C5" s="213"/>
      <c r="D5" s="193"/>
      <c r="E5" s="227" t="s">
        <v>52</v>
      </c>
      <c r="F5" s="230" t="s">
        <v>5</v>
      </c>
      <c r="G5" s="233" t="s">
        <v>6</v>
      </c>
      <c r="H5" s="224" t="s">
        <v>7</v>
      </c>
      <c r="I5" s="227" t="s">
        <v>20</v>
      </c>
      <c r="J5" s="217" t="s">
        <v>22</v>
      </c>
      <c r="K5" s="36" t="s">
        <v>127</v>
      </c>
      <c r="L5" s="127"/>
      <c r="M5" s="220" t="s">
        <v>24</v>
      </c>
      <c r="N5" s="220" t="s">
        <v>51</v>
      </c>
      <c r="O5" s="36" t="s">
        <v>132</v>
      </c>
      <c r="P5" s="127"/>
      <c r="Q5" s="217" t="s">
        <v>23</v>
      </c>
      <c r="R5" s="36" t="s">
        <v>127</v>
      </c>
      <c r="S5" s="128"/>
    </row>
    <row r="6" spans="1:19" s="1" customFormat="1" ht="60" customHeight="1">
      <c r="A6" s="183"/>
      <c r="B6" s="191"/>
      <c r="C6" s="213"/>
      <c r="D6" s="193"/>
      <c r="E6" s="228"/>
      <c r="F6" s="231"/>
      <c r="G6" s="234"/>
      <c r="H6" s="225"/>
      <c r="I6" s="228"/>
      <c r="J6" s="218"/>
      <c r="K6" s="215" t="s">
        <v>133</v>
      </c>
      <c r="L6" s="129" t="s">
        <v>134</v>
      </c>
      <c r="M6" s="145"/>
      <c r="N6" s="145"/>
      <c r="O6" s="215" t="s">
        <v>135</v>
      </c>
      <c r="P6" s="129" t="s">
        <v>134</v>
      </c>
      <c r="Q6" s="218"/>
      <c r="R6" s="215" t="s">
        <v>136</v>
      </c>
      <c r="S6" s="130" t="s">
        <v>134</v>
      </c>
    </row>
    <row r="7" spans="1:19" ht="19.5" customHeight="1">
      <c r="A7" s="184"/>
      <c r="B7" s="192"/>
      <c r="C7" s="214"/>
      <c r="D7" s="194"/>
      <c r="E7" s="229"/>
      <c r="F7" s="232"/>
      <c r="G7" s="235"/>
      <c r="H7" s="226"/>
      <c r="I7" s="229"/>
      <c r="J7" s="219"/>
      <c r="K7" s="216"/>
      <c r="L7" s="131" t="s">
        <v>137</v>
      </c>
      <c r="M7" s="144"/>
      <c r="N7" s="144"/>
      <c r="O7" s="216"/>
      <c r="P7" s="131" t="s">
        <v>137</v>
      </c>
      <c r="Q7" s="219"/>
      <c r="R7" s="216"/>
      <c r="S7" s="121" t="s">
        <v>137</v>
      </c>
    </row>
    <row r="8" spans="1:19" ht="14.25" customHeight="1">
      <c r="A8" s="43">
        <v>37</v>
      </c>
      <c r="B8" s="44">
        <v>201</v>
      </c>
      <c r="C8" s="45" t="s">
        <v>69</v>
      </c>
      <c r="D8" s="46" t="s">
        <v>70</v>
      </c>
      <c r="E8" s="72">
        <v>35782</v>
      </c>
      <c r="F8" s="52" t="s">
        <v>93</v>
      </c>
      <c r="G8" s="146">
        <v>2</v>
      </c>
      <c r="H8" s="147">
        <v>1</v>
      </c>
      <c r="I8" s="77">
        <v>1</v>
      </c>
      <c r="J8" s="148">
        <v>2</v>
      </c>
      <c r="K8" s="148">
        <v>1</v>
      </c>
      <c r="L8" s="73">
        <f aca="true" t="shared" si="0" ref="L8:L24">IF(J8=""," ",ROUND(K8/J8*100,1))</f>
        <v>50</v>
      </c>
      <c r="M8" s="149"/>
      <c r="N8" s="150"/>
      <c r="O8" s="148"/>
      <c r="P8" s="73" t="str">
        <f>IF(N8=""," ",ROUND(O8/N8*100,1))</f>
        <v> </v>
      </c>
      <c r="Q8" s="151">
        <v>2622</v>
      </c>
      <c r="R8" s="152">
        <v>173</v>
      </c>
      <c r="S8" s="75">
        <f>IF(Q8=""," ",ROUND(R8/Q8*100,1))</f>
        <v>6.6</v>
      </c>
    </row>
    <row r="9" spans="1:19" ht="14.25" customHeight="1">
      <c r="A9" s="43">
        <v>37</v>
      </c>
      <c r="B9" s="44">
        <v>202</v>
      </c>
      <c r="C9" s="51" t="s">
        <v>69</v>
      </c>
      <c r="D9" s="47" t="s">
        <v>71</v>
      </c>
      <c r="E9" s="72">
        <v>38687</v>
      </c>
      <c r="F9" s="52" t="s">
        <v>98</v>
      </c>
      <c r="G9" s="146">
        <v>2</v>
      </c>
      <c r="H9" s="147">
        <v>1</v>
      </c>
      <c r="I9" s="77">
        <v>1</v>
      </c>
      <c r="J9" s="148">
        <v>1</v>
      </c>
      <c r="K9" s="148">
        <v>0</v>
      </c>
      <c r="L9" s="73">
        <f t="shared" si="0"/>
        <v>0</v>
      </c>
      <c r="M9" s="149"/>
      <c r="N9" s="150"/>
      <c r="O9" s="148"/>
      <c r="P9" s="73" t="str">
        <f>IF(N9=""," ",ROUND(O9/N9*100,1))</f>
        <v> </v>
      </c>
      <c r="Q9" s="151">
        <v>867</v>
      </c>
      <c r="R9" s="152">
        <v>95</v>
      </c>
      <c r="S9" s="75">
        <f aca="true" t="shared" si="1" ref="S9:S24">IF(Q9=""," ",ROUND(R9/Q9*100,1))</f>
        <v>11</v>
      </c>
    </row>
    <row r="10" spans="1:19" ht="14.25" customHeight="1">
      <c r="A10" s="43">
        <v>37</v>
      </c>
      <c r="B10" s="44">
        <v>203</v>
      </c>
      <c r="C10" s="51" t="s">
        <v>69</v>
      </c>
      <c r="D10" s="47" t="s">
        <v>72</v>
      </c>
      <c r="E10" s="45"/>
      <c r="F10" s="74"/>
      <c r="G10" s="146"/>
      <c r="H10" s="147"/>
      <c r="I10" s="77">
        <v>1</v>
      </c>
      <c r="J10" s="148">
        <v>1</v>
      </c>
      <c r="K10" s="148">
        <v>0</v>
      </c>
      <c r="L10" s="73">
        <f t="shared" si="0"/>
        <v>0</v>
      </c>
      <c r="M10" s="149"/>
      <c r="N10" s="150"/>
      <c r="O10" s="148"/>
      <c r="P10" s="73" t="str">
        <f aca="true" t="shared" si="2" ref="P10:P24">IF(N10=""," ",ROUND(O10/N10*100,1))</f>
        <v> </v>
      </c>
      <c r="Q10" s="151">
        <v>337</v>
      </c>
      <c r="R10" s="152">
        <v>10</v>
      </c>
      <c r="S10" s="75">
        <f t="shared" si="1"/>
        <v>3</v>
      </c>
    </row>
    <row r="11" spans="1:19" ht="14.25" customHeight="1">
      <c r="A11" s="43">
        <v>37</v>
      </c>
      <c r="B11" s="44">
        <v>204</v>
      </c>
      <c r="C11" s="51" t="s">
        <v>69</v>
      </c>
      <c r="D11" s="47" t="s">
        <v>73</v>
      </c>
      <c r="E11" s="45"/>
      <c r="F11" s="74"/>
      <c r="G11" s="146"/>
      <c r="H11" s="147"/>
      <c r="I11" s="77">
        <v>1</v>
      </c>
      <c r="J11" s="148">
        <v>1</v>
      </c>
      <c r="K11" s="148">
        <v>0</v>
      </c>
      <c r="L11" s="73">
        <f t="shared" si="0"/>
        <v>0</v>
      </c>
      <c r="M11" s="149"/>
      <c r="N11" s="150"/>
      <c r="O11" s="148"/>
      <c r="P11" s="73" t="str">
        <f t="shared" si="2"/>
        <v> </v>
      </c>
      <c r="Q11" s="151">
        <v>8</v>
      </c>
      <c r="R11" s="152">
        <v>0</v>
      </c>
      <c r="S11" s="75">
        <f t="shared" si="1"/>
        <v>0</v>
      </c>
    </row>
    <row r="12" spans="1:19" ht="14.25" customHeight="1">
      <c r="A12" s="43">
        <v>37</v>
      </c>
      <c r="B12" s="44">
        <v>205</v>
      </c>
      <c r="C12" s="51" t="s">
        <v>69</v>
      </c>
      <c r="D12" s="47" t="s">
        <v>74</v>
      </c>
      <c r="E12" s="45"/>
      <c r="F12" s="74"/>
      <c r="G12" s="146"/>
      <c r="H12" s="147"/>
      <c r="I12" s="77">
        <v>1</v>
      </c>
      <c r="J12" s="148">
        <v>1</v>
      </c>
      <c r="K12" s="148">
        <v>0</v>
      </c>
      <c r="L12" s="73">
        <f t="shared" si="0"/>
        <v>0</v>
      </c>
      <c r="M12" s="149"/>
      <c r="N12" s="150"/>
      <c r="O12" s="148"/>
      <c r="P12" s="73" t="str">
        <f t="shared" si="2"/>
        <v> </v>
      </c>
      <c r="Q12" s="151">
        <v>276</v>
      </c>
      <c r="R12" s="152">
        <v>6</v>
      </c>
      <c r="S12" s="75">
        <f t="shared" si="1"/>
        <v>2.2</v>
      </c>
    </row>
    <row r="13" spans="1:19" ht="14.25" customHeight="1">
      <c r="A13" s="43">
        <v>37</v>
      </c>
      <c r="B13" s="44">
        <v>206</v>
      </c>
      <c r="C13" s="51" t="s">
        <v>69</v>
      </c>
      <c r="D13" s="47" t="s">
        <v>75</v>
      </c>
      <c r="E13" s="45"/>
      <c r="F13" s="74"/>
      <c r="G13" s="146"/>
      <c r="H13" s="147"/>
      <c r="I13" s="77">
        <v>1</v>
      </c>
      <c r="J13" s="148">
        <v>1</v>
      </c>
      <c r="K13" s="148">
        <v>0</v>
      </c>
      <c r="L13" s="73">
        <f t="shared" si="0"/>
        <v>0</v>
      </c>
      <c r="M13" s="149"/>
      <c r="N13" s="150"/>
      <c r="O13" s="148"/>
      <c r="P13" s="73" t="str">
        <f t="shared" si="2"/>
        <v> </v>
      </c>
      <c r="Q13" s="151">
        <v>381</v>
      </c>
      <c r="R13" s="152">
        <v>23</v>
      </c>
      <c r="S13" s="75">
        <f t="shared" si="1"/>
        <v>6</v>
      </c>
    </row>
    <row r="14" spans="1:19" ht="14.25" customHeight="1">
      <c r="A14" s="43">
        <v>37</v>
      </c>
      <c r="B14" s="44">
        <v>207</v>
      </c>
      <c r="C14" s="51" t="s">
        <v>69</v>
      </c>
      <c r="D14" s="47" t="s">
        <v>76</v>
      </c>
      <c r="E14" s="45"/>
      <c r="F14" s="74"/>
      <c r="G14" s="146"/>
      <c r="H14" s="147"/>
      <c r="I14" s="77">
        <v>1</v>
      </c>
      <c r="J14" s="148">
        <v>1</v>
      </c>
      <c r="K14" s="148">
        <v>0</v>
      </c>
      <c r="L14" s="73">
        <f t="shared" si="0"/>
        <v>0</v>
      </c>
      <c r="M14" s="149"/>
      <c r="N14" s="150"/>
      <c r="O14" s="148"/>
      <c r="P14" s="73" t="str">
        <f t="shared" si="2"/>
        <v> </v>
      </c>
      <c r="Q14" s="151">
        <v>186</v>
      </c>
      <c r="R14" s="152">
        <v>4</v>
      </c>
      <c r="S14" s="75">
        <f t="shared" si="1"/>
        <v>2.2</v>
      </c>
    </row>
    <row r="15" spans="1:19" ht="14.25" customHeight="1">
      <c r="A15" s="43">
        <v>37</v>
      </c>
      <c r="B15" s="44">
        <v>208</v>
      </c>
      <c r="C15" s="51" t="s">
        <v>69</v>
      </c>
      <c r="D15" s="47" t="s">
        <v>77</v>
      </c>
      <c r="E15" s="45"/>
      <c r="F15" s="74"/>
      <c r="G15" s="146"/>
      <c r="H15" s="147"/>
      <c r="I15" s="77">
        <v>1</v>
      </c>
      <c r="J15" s="148">
        <v>1</v>
      </c>
      <c r="K15" s="148">
        <v>0</v>
      </c>
      <c r="L15" s="73">
        <f t="shared" si="0"/>
        <v>0</v>
      </c>
      <c r="M15" s="149"/>
      <c r="N15" s="150"/>
      <c r="O15" s="148"/>
      <c r="P15" s="73" t="str">
        <f t="shared" si="2"/>
        <v> </v>
      </c>
      <c r="Q15" s="151">
        <v>542</v>
      </c>
      <c r="R15" s="152">
        <v>26</v>
      </c>
      <c r="S15" s="75">
        <f t="shared" si="1"/>
        <v>4.8</v>
      </c>
    </row>
    <row r="16" spans="1:19" ht="14.25" customHeight="1">
      <c r="A16" s="43">
        <v>37</v>
      </c>
      <c r="B16" s="44">
        <v>322</v>
      </c>
      <c r="C16" s="51" t="s">
        <v>69</v>
      </c>
      <c r="D16" s="47" t="s">
        <v>78</v>
      </c>
      <c r="E16" s="45"/>
      <c r="F16" s="74"/>
      <c r="G16" s="146"/>
      <c r="H16" s="147"/>
      <c r="I16" s="77"/>
      <c r="J16" s="148"/>
      <c r="K16" s="148"/>
      <c r="L16" s="73" t="str">
        <f t="shared" si="0"/>
        <v> </v>
      </c>
      <c r="M16" s="149">
        <v>1</v>
      </c>
      <c r="N16" s="150">
        <v>1</v>
      </c>
      <c r="O16" s="148">
        <v>0</v>
      </c>
      <c r="P16" s="73">
        <f t="shared" si="2"/>
        <v>0</v>
      </c>
      <c r="Q16" s="151">
        <v>54</v>
      </c>
      <c r="R16" s="152">
        <v>0</v>
      </c>
      <c r="S16" s="75">
        <f t="shared" si="1"/>
        <v>0</v>
      </c>
    </row>
    <row r="17" spans="1:19" ht="14.25" customHeight="1">
      <c r="A17" s="43">
        <v>37</v>
      </c>
      <c r="B17" s="44">
        <v>324</v>
      </c>
      <c r="C17" s="51" t="s">
        <v>69</v>
      </c>
      <c r="D17" s="47" t="s">
        <v>79</v>
      </c>
      <c r="E17" s="45"/>
      <c r="F17" s="74"/>
      <c r="G17" s="146"/>
      <c r="H17" s="147"/>
      <c r="I17" s="77"/>
      <c r="J17" s="148"/>
      <c r="K17" s="148"/>
      <c r="L17" s="73" t="str">
        <f t="shared" si="0"/>
        <v> </v>
      </c>
      <c r="M17" s="149">
        <v>1</v>
      </c>
      <c r="N17" s="150">
        <v>1</v>
      </c>
      <c r="O17" s="148">
        <v>0</v>
      </c>
      <c r="P17" s="73">
        <f t="shared" si="2"/>
        <v>0</v>
      </c>
      <c r="Q17" s="151">
        <v>33</v>
      </c>
      <c r="R17" s="152">
        <v>0</v>
      </c>
      <c r="S17" s="75">
        <f t="shared" si="1"/>
        <v>0</v>
      </c>
    </row>
    <row r="18" spans="1:19" ht="14.25" customHeight="1">
      <c r="A18" s="43">
        <v>37</v>
      </c>
      <c r="B18" s="44">
        <v>341</v>
      </c>
      <c r="C18" s="51" t="s">
        <v>69</v>
      </c>
      <c r="D18" s="47" t="s">
        <v>80</v>
      </c>
      <c r="E18" s="45"/>
      <c r="F18" s="74"/>
      <c r="G18" s="146"/>
      <c r="H18" s="147"/>
      <c r="I18" s="77"/>
      <c r="J18" s="148"/>
      <c r="K18" s="148"/>
      <c r="L18" s="73" t="str">
        <f t="shared" si="0"/>
        <v> </v>
      </c>
      <c r="M18" s="149">
        <v>1</v>
      </c>
      <c r="N18" s="150">
        <v>1</v>
      </c>
      <c r="O18" s="148">
        <v>0</v>
      </c>
      <c r="P18" s="73">
        <f t="shared" si="2"/>
        <v>0</v>
      </c>
      <c r="Q18" s="151">
        <v>0</v>
      </c>
      <c r="R18" s="152">
        <v>0</v>
      </c>
      <c r="S18" s="75"/>
    </row>
    <row r="19" spans="1:19" ht="14.25" customHeight="1">
      <c r="A19" s="43">
        <v>37</v>
      </c>
      <c r="B19" s="44">
        <v>364</v>
      </c>
      <c r="C19" s="51" t="s">
        <v>69</v>
      </c>
      <c r="D19" s="47" t="s">
        <v>81</v>
      </c>
      <c r="E19" s="45"/>
      <c r="F19" s="74"/>
      <c r="G19" s="146"/>
      <c r="H19" s="147"/>
      <c r="I19" s="77"/>
      <c r="J19" s="148"/>
      <c r="K19" s="148"/>
      <c r="L19" s="73" t="str">
        <f t="shared" si="0"/>
        <v> </v>
      </c>
      <c r="M19" s="149">
        <v>1</v>
      </c>
      <c r="N19" s="150">
        <v>1</v>
      </c>
      <c r="O19" s="148">
        <v>0</v>
      </c>
      <c r="P19" s="73">
        <f t="shared" si="2"/>
        <v>0</v>
      </c>
      <c r="Q19" s="151">
        <v>7</v>
      </c>
      <c r="R19" s="152">
        <v>0</v>
      </c>
      <c r="S19" s="75">
        <f t="shared" si="1"/>
        <v>0</v>
      </c>
    </row>
    <row r="20" spans="1:19" ht="14.25" customHeight="1">
      <c r="A20" s="43">
        <v>37</v>
      </c>
      <c r="B20" s="44">
        <v>386</v>
      </c>
      <c r="C20" s="51" t="s">
        <v>69</v>
      </c>
      <c r="D20" s="47" t="s">
        <v>82</v>
      </c>
      <c r="E20" s="45"/>
      <c r="F20" s="74"/>
      <c r="G20" s="146"/>
      <c r="H20" s="147"/>
      <c r="I20" s="77"/>
      <c r="J20" s="148"/>
      <c r="K20" s="148"/>
      <c r="L20" s="73" t="str">
        <f t="shared" si="0"/>
        <v> </v>
      </c>
      <c r="M20" s="149">
        <v>1</v>
      </c>
      <c r="N20" s="150">
        <v>1</v>
      </c>
      <c r="O20" s="148">
        <v>0</v>
      </c>
      <c r="P20" s="73">
        <f t="shared" si="2"/>
        <v>0</v>
      </c>
      <c r="Q20" s="151">
        <v>46</v>
      </c>
      <c r="R20" s="152">
        <v>2</v>
      </c>
      <c r="S20" s="75">
        <f t="shared" si="1"/>
        <v>4.3</v>
      </c>
    </row>
    <row r="21" spans="1:19" ht="14.25" customHeight="1">
      <c r="A21" s="43">
        <v>37</v>
      </c>
      <c r="B21" s="44">
        <v>387</v>
      </c>
      <c r="C21" s="51" t="s">
        <v>69</v>
      </c>
      <c r="D21" s="47" t="s">
        <v>83</v>
      </c>
      <c r="E21" s="45"/>
      <c r="F21" s="74"/>
      <c r="G21" s="146"/>
      <c r="H21" s="147"/>
      <c r="I21" s="77"/>
      <c r="J21" s="148"/>
      <c r="K21" s="148"/>
      <c r="L21" s="73" t="str">
        <f t="shared" si="0"/>
        <v> </v>
      </c>
      <c r="M21" s="149">
        <v>1</v>
      </c>
      <c r="N21" s="150">
        <v>1</v>
      </c>
      <c r="O21" s="148">
        <v>0</v>
      </c>
      <c r="P21" s="73">
        <f t="shared" si="2"/>
        <v>0</v>
      </c>
      <c r="Q21" s="151">
        <v>381</v>
      </c>
      <c r="R21" s="152">
        <v>31</v>
      </c>
      <c r="S21" s="75">
        <f t="shared" si="1"/>
        <v>8.1</v>
      </c>
    </row>
    <row r="22" spans="1:19" ht="14.25" customHeight="1">
      <c r="A22" s="43">
        <v>37</v>
      </c>
      <c r="B22" s="44">
        <v>403</v>
      </c>
      <c r="C22" s="51" t="s">
        <v>69</v>
      </c>
      <c r="D22" s="47" t="s">
        <v>84</v>
      </c>
      <c r="E22" s="45"/>
      <c r="F22" s="74"/>
      <c r="G22" s="146"/>
      <c r="H22" s="147"/>
      <c r="I22" s="77"/>
      <c r="J22" s="148"/>
      <c r="K22" s="148"/>
      <c r="L22" s="73" t="str">
        <f t="shared" si="0"/>
        <v> </v>
      </c>
      <c r="M22" s="149">
        <v>1</v>
      </c>
      <c r="N22" s="150">
        <v>1</v>
      </c>
      <c r="O22" s="148">
        <v>0</v>
      </c>
      <c r="P22" s="73">
        <f t="shared" si="2"/>
        <v>0</v>
      </c>
      <c r="Q22" s="151">
        <v>119</v>
      </c>
      <c r="R22" s="152">
        <v>8</v>
      </c>
      <c r="S22" s="75">
        <f t="shared" si="1"/>
        <v>6.7</v>
      </c>
    </row>
    <row r="23" spans="1:19" ht="14.25" customHeight="1">
      <c r="A23" s="43">
        <v>37</v>
      </c>
      <c r="B23" s="44">
        <v>404</v>
      </c>
      <c r="C23" s="51" t="s">
        <v>69</v>
      </c>
      <c r="D23" s="47" t="s">
        <v>85</v>
      </c>
      <c r="E23" s="45"/>
      <c r="F23" s="74"/>
      <c r="G23" s="146"/>
      <c r="H23" s="147"/>
      <c r="I23" s="77"/>
      <c r="J23" s="148"/>
      <c r="K23" s="148"/>
      <c r="L23" s="73" t="str">
        <f t="shared" si="0"/>
        <v> </v>
      </c>
      <c r="M23" s="149">
        <v>1</v>
      </c>
      <c r="N23" s="150">
        <v>0</v>
      </c>
      <c r="O23" s="148"/>
      <c r="P23" s="73"/>
      <c r="Q23" s="151">
        <v>133</v>
      </c>
      <c r="R23" s="152">
        <v>13</v>
      </c>
      <c r="S23" s="75">
        <f t="shared" si="1"/>
        <v>9.8</v>
      </c>
    </row>
    <row r="24" spans="1:19" ht="14.25" customHeight="1" thickBot="1">
      <c r="A24" s="43">
        <v>37</v>
      </c>
      <c r="B24" s="44">
        <v>406</v>
      </c>
      <c r="C24" s="51" t="s">
        <v>69</v>
      </c>
      <c r="D24" s="47" t="s">
        <v>86</v>
      </c>
      <c r="E24" s="45"/>
      <c r="F24" s="74"/>
      <c r="G24" s="146"/>
      <c r="H24" s="147"/>
      <c r="I24" s="77"/>
      <c r="J24" s="148"/>
      <c r="K24" s="148"/>
      <c r="L24" s="73" t="str">
        <f t="shared" si="0"/>
        <v> </v>
      </c>
      <c r="M24" s="149">
        <v>1</v>
      </c>
      <c r="N24" s="150">
        <v>1</v>
      </c>
      <c r="O24" s="148">
        <v>0</v>
      </c>
      <c r="P24" s="73">
        <f t="shared" si="2"/>
        <v>0</v>
      </c>
      <c r="Q24" s="151">
        <v>179</v>
      </c>
      <c r="R24" s="152">
        <v>4</v>
      </c>
      <c r="S24" s="75">
        <f t="shared" si="1"/>
        <v>2.2</v>
      </c>
    </row>
    <row r="25" spans="1:19" ht="18.75" customHeight="1" thickBot="1">
      <c r="A25" s="4"/>
      <c r="B25" s="5"/>
      <c r="C25" s="180" t="s">
        <v>4</v>
      </c>
      <c r="D25" s="180"/>
      <c r="E25" s="39"/>
      <c r="F25" s="65">
        <f>COUNTA(F8:F24)</f>
        <v>2</v>
      </c>
      <c r="G25" s="66"/>
      <c r="H25" s="67">
        <f>SUM(H8:H24)</f>
        <v>2</v>
      </c>
      <c r="I25" s="68">
        <f>COUNTA(I8:I24)</f>
        <v>8</v>
      </c>
      <c r="J25" s="69">
        <f>SUM(J8:J24)</f>
        <v>9</v>
      </c>
      <c r="K25" s="69">
        <f>SUM(K8:K24)</f>
        <v>1</v>
      </c>
      <c r="L25" s="69">
        <f>IF(J25=""," ",ROUND(K25/J25*100,1))</f>
        <v>11.1</v>
      </c>
      <c r="M25" s="70">
        <f>COUNTA(M8:M24)</f>
        <v>9</v>
      </c>
      <c r="N25" s="69">
        <f>SUM(N8:N24)</f>
        <v>8</v>
      </c>
      <c r="O25" s="69">
        <f>SUM(O8:O24)</f>
        <v>0</v>
      </c>
      <c r="P25" s="69">
        <f>IF(N25=""," ",ROUND(O25/N25*100,1))</f>
        <v>0</v>
      </c>
      <c r="Q25" s="71">
        <f>SUM(Q8:Q24)</f>
        <v>6171</v>
      </c>
      <c r="R25" s="69">
        <f>SUM(R8:R24)</f>
        <v>395</v>
      </c>
      <c r="S25" s="103">
        <f>IF(Q25=""," ",ROUND(R25/Q25*100,1))</f>
        <v>6.4</v>
      </c>
    </row>
    <row r="27" ht="12">
      <c r="F27" s="2" t="s">
        <v>27</v>
      </c>
    </row>
  </sheetData>
  <mergeCells count="20">
    <mergeCell ref="R6:R7"/>
    <mergeCell ref="I4:S4"/>
    <mergeCell ref="N5:N7"/>
    <mergeCell ref="I5:I7"/>
    <mergeCell ref="J5:J7"/>
    <mergeCell ref="C25:D25"/>
    <mergeCell ref="H5:H7"/>
    <mergeCell ref="E5:E7"/>
    <mergeCell ref="F5:F7"/>
    <mergeCell ref="G5:G7"/>
    <mergeCell ref="Q2:S2"/>
    <mergeCell ref="A4:A7"/>
    <mergeCell ref="B4:B7"/>
    <mergeCell ref="C4:C7"/>
    <mergeCell ref="D4:D7"/>
    <mergeCell ref="O6:O7"/>
    <mergeCell ref="Q5:Q7"/>
    <mergeCell ref="M5:M7"/>
    <mergeCell ref="E4:H4"/>
    <mergeCell ref="K6:K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90" r:id="rId1"/>
  <headerFooter alignWithMargins="0">
    <oddFooter>&amp;R&amp;A</oddFooter>
  </headerFooter>
  <ignoredErrors>
    <ignoredError sqref="I25" formula="1"/>
    <ignoredError sqref="L25 S25" evalError="1"/>
    <ignoredError sqref="P25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3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875" style="2" customWidth="1"/>
    <col min="3" max="3" width="6.75390625" style="2" customWidth="1"/>
    <col min="4" max="4" width="10.125" style="2" customWidth="1"/>
    <col min="5" max="5" width="5.875" style="2" customWidth="1"/>
    <col min="6" max="6" width="11.75390625" style="2" customWidth="1"/>
    <col min="7" max="8" width="5.125" style="2" customWidth="1"/>
    <col min="9" max="10" width="6.125" style="2" customWidth="1"/>
    <col min="11" max="11" width="5.625" style="2" customWidth="1"/>
    <col min="12" max="13" width="5.125" style="2" customWidth="1"/>
    <col min="14" max="15" width="6.125" style="2" customWidth="1"/>
    <col min="16" max="16" width="5.625" style="2" customWidth="1"/>
    <col min="17" max="18" width="5.125" style="2" customWidth="1"/>
    <col min="19" max="20" width="6.125" style="2" customWidth="1"/>
    <col min="21" max="27" width="5.625" style="2" customWidth="1"/>
    <col min="28" max="16384" width="9.00390625" style="2" customWidth="1"/>
  </cols>
  <sheetData>
    <row r="1" spans="1:2" ht="14.25" thickBot="1">
      <c r="A1" s="29" t="s">
        <v>37</v>
      </c>
      <c r="B1" s="29"/>
    </row>
    <row r="2" spans="1:27" ht="21" customHeight="1" thickBot="1">
      <c r="A2" s="6" t="s">
        <v>16</v>
      </c>
      <c r="B2" s="3"/>
      <c r="Y2" s="178" t="s">
        <v>69</v>
      </c>
      <c r="Z2" s="198"/>
      <c r="AA2" s="179"/>
    </row>
    <row r="3" ht="9.75" customHeight="1" thickBot="1"/>
    <row r="4" spans="5:27" s="12" customFormat="1" ht="18.75" customHeight="1" thickBot="1">
      <c r="E4" s="281" t="s">
        <v>138</v>
      </c>
      <c r="F4" s="282"/>
      <c r="G4" s="132">
        <v>1</v>
      </c>
      <c r="H4" s="283">
        <v>39904</v>
      </c>
      <c r="I4" s="284"/>
      <c r="J4" s="285"/>
      <c r="K4" s="30">
        <v>2</v>
      </c>
      <c r="L4" s="283">
        <v>39934</v>
      </c>
      <c r="M4" s="284"/>
      <c r="N4" s="285"/>
      <c r="O4" s="30">
        <v>3</v>
      </c>
      <c r="P4" s="283" t="s">
        <v>67</v>
      </c>
      <c r="Q4" s="284"/>
      <c r="R4" s="284"/>
      <c r="S4" s="284"/>
      <c r="T4" s="285"/>
      <c r="AA4" s="13"/>
    </row>
    <row r="5" spans="1:27" ht="9.75" customHeight="1" thickBot="1">
      <c r="A5"/>
      <c r="B5" s="7"/>
      <c r="C5" s="7"/>
      <c r="D5" s="7"/>
      <c r="E5" s="7"/>
      <c r="F5" s="27"/>
      <c r="G5" s="27"/>
      <c r="H5" s="7"/>
      <c r="I5" s="8"/>
      <c r="J5" s="9"/>
      <c r="K5" s="9"/>
      <c r="L5" s="27"/>
      <c r="M5" s="27"/>
      <c r="N5" s="27"/>
      <c r="O5" s="7"/>
      <c r="P5" s="7"/>
      <c r="Q5" s="27"/>
      <c r="R5" s="27"/>
      <c r="S5" s="28"/>
      <c r="T5" s="9"/>
      <c r="U5" s="9"/>
      <c r="V5" s="7"/>
      <c r="W5" s="7"/>
      <c r="X5" s="9"/>
      <c r="Y5" s="9"/>
      <c r="Z5" s="9"/>
      <c r="AA5"/>
    </row>
    <row r="6" spans="1:27" ht="16.5" customHeight="1" thickBot="1">
      <c r="A6"/>
      <c r="B6" s="7"/>
      <c r="C6" s="7"/>
      <c r="D6" s="7"/>
      <c r="E6" s="241" t="s">
        <v>19</v>
      </c>
      <c r="F6" s="242"/>
      <c r="G6" s="133">
        <v>1</v>
      </c>
      <c r="I6" s="10"/>
      <c r="J6" s="10"/>
      <c r="K6" s="10"/>
      <c r="L6" s="247" t="s">
        <v>19</v>
      </c>
      <c r="M6" s="248"/>
      <c r="N6" s="249"/>
      <c r="O6" s="133">
        <v>1</v>
      </c>
      <c r="P6" s="7"/>
      <c r="Q6" s="247" t="s">
        <v>19</v>
      </c>
      <c r="R6" s="248"/>
      <c r="S6" s="249"/>
      <c r="T6" s="133">
        <v>1</v>
      </c>
      <c r="U6" s="9"/>
      <c r="V6" s="241" t="s">
        <v>19</v>
      </c>
      <c r="W6" s="242"/>
      <c r="X6" s="243"/>
      <c r="Y6" s="133">
        <v>1</v>
      </c>
      <c r="Z6" s="9"/>
      <c r="AA6"/>
    </row>
    <row r="7" spans="1:27" ht="27" customHeight="1">
      <c r="A7" s="182" t="s">
        <v>26</v>
      </c>
      <c r="B7" s="190" t="s">
        <v>64</v>
      </c>
      <c r="C7" s="185" t="s">
        <v>53</v>
      </c>
      <c r="D7" s="187" t="s">
        <v>17</v>
      </c>
      <c r="E7" s="195" t="s">
        <v>43</v>
      </c>
      <c r="F7" s="196"/>
      <c r="G7" s="196"/>
      <c r="H7" s="196"/>
      <c r="I7" s="196"/>
      <c r="J7" s="196"/>
      <c r="K7" s="197"/>
      <c r="L7" s="195" t="s">
        <v>49</v>
      </c>
      <c r="M7" s="196"/>
      <c r="N7" s="196"/>
      <c r="O7" s="196"/>
      <c r="P7" s="197"/>
      <c r="Q7" s="195" t="s">
        <v>50</v>
      </c>
      <c r="R7" s="196"/>
      <c r="S7" s="196"/>
      <c r="T7" s="196"/>
      <c r="U7" s="197"/>
      <c r="V7" s="221" t="s">
        <v>48</v>
      </c>
      <c r="W7" s="222"/>
      <c r="X7" s="222"/>
      <c r="Y7" s="222"/>
      <c r="Z7" s="222"/>
      <c r="AA7" s="223"/>
    </row>
    <row r="8" spans="1:27" ht="13.5" customHeight="1">
      <c r="A8" s="183"/>
      <c r="B8" s="191"/>
      <c r="C8" s="186"/>
      <c r="D8" s="188"/>
      <c r="E8" s="274" t="s">
        <v>139</v>
      </c>
      <c r="F8" s="217" t="s">
        <v>44</v>
      </c>
      <c r="G8" s="277" t="s">
        <v>1</v>
      </c>
      <c r="H8" s="113"/>
      <c r="I8" s="250" t="s">
        <v>0</v>
      </c>
      <c r="J8" s="113"/>
      <c r="K8" s="134"/>
      <c r="L8" s="256" t="s">
        <v>1</v>
      </c>
      <c r="M8" s="113"/>
      <c r="N8" s="250" t="s">
        <v>0</v>
      </c>
      <c r="O8" s="113"/>
      <c r="P8" s="135"/>
      <c r="Q8" s="253" t="s">
        <v>1</v>
      </c>
      <c r="R8" s="113"/>
      <c r="S8" s="250" t="s">
        <v>0</v>
      </c>
      <c r="T8" s="113"/>
      <c r="U8" s="135"/>
      <c r="V8" s="265" t="s">
        <v>11</v>
      </c>
      <c r="W8" s="136"/>
      <c r="X8" s="137"/>
      <c r="Y8" s="262" t="s">
        <v>140</v>
      </c>
      <c r="Z8" s="263"/>
      <c r="AA8" s="264"/>
    </row>
    <row r="9" spans="1:27" ht="13.5" customHeight="1">
      <c r="A9" s="183"/>
      <c r="B9" s="191"/>
      <c r="C9" s="186"/>
      <c r="D9" s="188"/>
      <c r="E9" s="275"/>
      <c r="F9" s="218"/>
      <c r="G9" s="278"/>
      <c r="H9" s="114" t="s">
        <v>127</v>
      </c>
      <c r="I9" s="251"/>
      <c r="J9" s="114" t="s">
        <v>127</v>
      </c>
      <c r="K9" s="259" t="s">
        <v>141</v>
      </c>
      <c r="L9" s="257"/>
      <c r="M9" s="114" t="s">
        <v>142</v>
      </c>
      <c r="N9" s="251"/>
      <c r="O9" s="114" t="s">
        <v>142</v>
      </c>
      <c r="P9" s="261" t="s">
        <v>141</v>
      </c>
      <c r="Q9" s="254"/>
      <c r="R9" s="114" t="s">
        <v>142</v>
      </c>
      <c r="S9" s="251"/>
      <c r="T9" s="114" t="s">
        <v>142</v>
      </c>
      <c r="U9" s="268" t="s">
        <v>141</v>
      </c>
      <c r="V9" s="266"/>
      <c r="W9" s="114" t="s">
        <v>142</v>
      </c>
      <c r="X9" s="270" t="s">
        <v>141</v>
      </c>
      <c r="Y9" s="271" t="s">
        <v>45</v>
      </c>
      <c r="Z9" s="115"/>
      <c r="AA9" s="244" t="s">
        <v>141</v>
      </c>
    </row>
    <row r="10" spans="1:27" ht="13.5" customHeight="1">
      <c r="A10" s="183"/>
      <c r="B10" s="191"/>
      <c r="C10" s="186"/>
      <c r="D10" s="188"/>
      <c r="E10" s="275"/>
      <c r="F10" s="218"/>
      <c r="G10" s="278"/>
      <c r="H10" s="239" t="s">
        <v>46</v>
      </c>
      <c r="I10" s="251"/>
      <c r="J10" s="239" t="s">
        <v>46</v>
      </c>
      <c r="K10" s="259"/>
      <c r="L10" s="257"/>
      <c r="M10" s="239" t="s">
        <v>46</v>
      </c>
      <c r="N10" s="251"/>
      <c r="O10" s="239" t="s">
        <v>46</v>
      </c>
      <c r="P10" s="261"/>
      <c r="Q10" s="254"/>
      <c r="R10" s="239" t="s">
        <v>46</v>
      </c>
      <c r="S10" s="251"/>
      <c r="T10" s="239" t="s">
        <v>46</v>
      </c>
      <c r="U10" s="268"/>
      <c r="V10" s="266"/>
      <c r="W10" s="239" t="s">
        <v>47</v>
      </c>
      <c r="X10" s="268"/>
      <c r="Y10" s="259"/>
      <c r="Z10" s="138" t="s">
        <v>143</v>
      </c>
      <c r="AA10" s="245"/>
    </row>
    <row r="11" spans="1:27" ht="54.75" customHeight="1">
      <c r="A11" s="184"/>
      <c r="B11" s="192"/>
      <c r="C11" s="186"/>
      <c r="D11" s="189"/>
      <c r="E11" s="276"/>
      <c r="F11" s="219"/>
      <c r="G11" s="279"/>
      <c r="H11" s="240"/>
      <c r="I11" s="252"/>
      <c r="J11" s="240"/>
      <c r="K11" s="260"/>
      <c r="L11" s="258"/>
      <c r="M11" s="240"/>
      <c r="N11" s="252"/>
      <c r="O11" s="240"/>
      <c r="P11" s="143"/>
      <c r="Q11" s="255"/>
      <c r="R11" s="240"/>
      <c r="S11" s="252"/>
      <c r="T11" s="240"/>
      <c r="U11" s="269"/>
      <c r="V11" s="267"/>
      <c r="W11" s="240"/>
      <c r="X11" s="269"/>
      <c r="Y11" s="260"/>
      <c r="Z11" s="139" t="s">
        <v>144</v>
      </c>
      <c r="AA11" s="246"/>
    </row>
    <row r="12" spans="1:27" ht="14.25" customHeight="1">
      <c r="A12" s="43">
        <v>37</v>
      </c>
      <c r="B12" s="76">
        <v>201</v>
      </c>
      <c r="C12" s="45" t="s">
        <v>69</v>
      </c>
      <c r="D12" s="46" t="s">
        <v>70</v>
      </c>
      <c r="E12" s="77">
        <v>35</v>
      </c>
      <c r="F12" s="78" t="s">
        <v>94</v>
      </c>
      <c r="G12" s="78">
        <v>109</v>
      </c>
      <c r="H12" s="78">
        <v>94</v>
      </c>
      <c r="I12" s="78">
        <v>1463</v>
      </c>
      <c r="J12" s="78">
        <v>442</v>
      </c>
      <c r="K12" s="75">
        <f aca="true" t="shared" si="0" ref="K12:K28">IF(G12=""," ",ROUND(J12/I12*100,1))</f>
        <v>30.2</v>
      </c>
      <c r="L12" s="79">
        <v>60</v>
      </c>
      <c r="M12" s="78">
        <v>56</v>
      </c>
      <c r="N12" s="78">
        <v>838</v>
      </c>
      <c r="O12" s="78">
        <v>265</v>
      </c>
      <c r="P12" s="80">
        <f aca="true" t="shared" si="1" ref="P12:P28">IF(L12=""," ",ROUND(O12/N12*100,1))</f>
        <v>31.6</v>
      </c>
      <c r="Q12" s="51">
        <v>6</v>
      </c>
      <c r="R12" s="52">
        <v>3</v>
      </c>
      <c r="S12" s="52">
        <v>70</v>
      </c>
      <c r="T12" s="52">
        <v>6</v>
      </c>
      <c r="U12" s="75">
        <f aca="true" t="shared" si="2" ref="U12:U30">IF(Q12=""," ",ROUND(T12/S12*100,1))</f>
        <v>8.6</v>
      </c>
      <c r="V12" s="81">
        <v>216</v>
      </c>
      <c r="W12" s="78">
        <v>14</v>
      </c>
      <c r="X12" s="82">
        <f aca="true" t="shared" si="3" ref="X12:X28">IF(V12=""," ",ROUND(W12/V12*100,1))</f>
        <v>6.5</v>
      </c>
      <c r="Y12" s="78">
        <v>143</v>
      </c>
      <c r="Z12" s="78">
        <v>5</v>
      </c>
      <c r="AA12" s="80">
        <f aca="true" t="shared" si="4" ref="AA12:AA28">IF(Y12=""," ",ROUND(Z12/Y12*100,1))</f>
        <v>3.5</v>
      </c>
    </row>
    <row r="13" spans="1:27" ht="14.25" customHeight="1">
      <c r="A13" s="43">
        <v>37</v>
      </c>
      <c r="B13" s="76">
        <v>202</v>
      </c>
      <c r="C13" s="45" t="s">
        <v>69</v>
      </c>
      <c r="D13" s="46" t="s">
        <v>71</v>
      </c>
      <c r="E13" s="77">
        <v>40</v>
      </c>
      <c r="F13" s="78" t="s">
        <v>99</v>
      </c>
      <c r="G13" s="78">
        <v>41</v>
      </c>
      <c r="H13" s="78">
        <v>35</v>
      </c>
      <c r="I13" s="78">
        <v>556</v>
      </c>
      <c r="J13" s="78">
        <v>152</v>
      </c>
      <c r="K13" s="75">
        <f t="shared" si="0"/>
        <v>27.3</v>
      </c>
      <c r="L13" s="79">
        <v>32</v>
      </c>
      <c r="M13" s="78">
        <v>29</v>
      </c>
      <c r="N13" s="78">
        <v>409</v>
      </c>
      <c r="O13" s="78">
        <v>115</v>
      </c>
      <c r="P13" s="80">
        <f t="shared" si="1"/>
        <v>28.1</v>
      </c>
      <c r="Q13" s="51">
        <v>6</v>
      </c>
      <c r="R13" s="52">
        <v>3</v>
      </c>
      <c r="S13" s="52">
        <v>58</v>
      </c>
      <c r="T13" s="52">
        <v>3</v>
      </c>
      <c r="U13" s="75">
        <f t="shared" si="2"/>
        <v>5.2</v>
      </c>
      <c r="V13" s="81">
        <v>63</v>
      </c>
      <c r="W13" s="78">
        <v>2</v>
      </c>
      <c r="X13" s="82">
        <f t="shared" si="3"/>
        <v>3.2</v>
      </c>
      <c r="Y13" s="78">
        <v>49</v>
      </c>
      <c r="Z13" s="78">
        <v>2</v>
      </c>
      <c r="AA13" s="80">
        <f t="shared" si="4"/>
        <v>4.1</v>
      </c>
    </row>
    <row r="14" spans="1:27" ht="14.25" customHeight="1">
      <c r="A14" s="43">
        <v>37</v>
      </c>
      <c r="B14" s="76">
        <v>203</v>
      </c>
      <c r="C14" s="45" t="s">
        <v>69</v>
      </c>
      <c r="D14" s="46" t="s">
        <v>72</v>
      </c>
      <c r="E14" s="45"/>
      <c r="F14" s="78"/>
      <c r="G14" s="78"/>
      <c r="H14" s="78"/>
      <c r="I14" s="78"/>
      <c r="J14" s="78"/>
      <c r="K14" s="75" t="str">
        <f t="shared" si="0"/>
        <v> </v>
      </c>
      <c r="L14" s="79">
        <v>23</v>
      </c>
      <c r="M14" s="78">
        <v>16</v>
      </c>
      <c r="N14" s="78">
        <v>285</v>
      </c>
      <c r="O14" s="78">
        <v>37</v>
      </c>
      <c r="P14" s="80">
        <f t="shared" si="1"/>
        <v>13</v>
      </c>
      <c r="Q14" s="51">
        <v>6</v>
      </c>
      <c r="R14" s="52">
        <v>2</v>
      </c>
      <c r="S14" s="52">
        <v>65</v>
      </c>
      <c r="T14" s="52">
        <v>5</v>
      </c>
      <c r="U14" s="75">
        <f t="shared" si="2"/>
        <v>7.7</v>
      </c>
      <c r="V14" s="81">
        <v>60</v>
      </c>
      <c r="W14" s="78">
        <v>1</v>
      </c>
      <c r="X14" s="82">
        <f t="shared" si="3"/>
        <v>1.7</v>
      </c>
      <c r="Y14" s="78">
        <v>39</v>
      </c>
      <c r="Z14" s="78">
        <v>0</v>
      </c>
      <c r="AA14" s="80">
        <f t="shared" si="4"/>
        <v>0</v>
      </c>
    </row>
    <row r="15" spans="1:27" ht="14.25" customHeight="1">
      <c r="A15" s="43">
        <v>37</v>
      </c>
      <c r="B15" s="76">
        <v>204</v>
      </c>
      <c r="C15" s="45" t="s">
        <v>69</v>
      </c>
      <c r="D15" s="46" t="s">
        <v>73</v>
      </c>
      <c r="E15" s="45"/>
      <c r="F15" s="78"/>
      <c r="G15" s="78"/>
      <c r="H15" s="78"/>
      <c r="I15" s="78"/>
      <c r="J15" s="78"/>
      <c r="K15" s="75" t="str">
        <f t="shared" si="0"/>
        <v> </v>
      </c>
      <c r="L15" s="79">
        <v>24</v>
      </c>
      <c r="M15" s="78">
        <v>22</v>
      </c>
      <c r="N15" s="78">
        <v>217</v>
      </c>
      <c r="O15" s="78">
        <v>41</v>
      </c>
      <c r="P15" s="80">
        <f t="shared" si="1"/>
        <v>18.9</v>
      </c>
      <c r="Q15" s="51">
        <v>6</v>
      </c>
      <c r="R15" s="52">
        <v>2</v>
      </c>
      <c r="S15" s="52">
        <v>41</v>
      </c>
      <c r="T15" s="52">
        <v>2</v>
      </c>
      <c r="U15" s="75">
        <f t="shared" si="2"/>
        <v>4.9</v>
      </c>
      <c r="V15" s="81">
        <v>55</v>
      </c>
      <c r="W15" s="78">
        <v>8</v>
      </c>
      <c r="X15" s="82">
        <f t="shared" si="3"/>
        <v>14.5</v>
      </c>
      <c r="Y15" s="78">
        <v>45</v>
      </c>
      <c r="Z15" s="78">
        <v>2</v>
      </c>
      <c r="AA15" s="80">
        <f t="shared" si="4"/>
        <v>4.4</v>
      </c>
    </row>
    <row r="16" spans="1:27" ht="14.25" customHeight="1">
      <c r="A16" s="43">
        <v>37</v>
      </c>
      <c r="B16" s="76">
        <v>205</v>
      </c>
      <c r="C16" s="45" t="s">
        <v>69</v>
      </c>
      <c r="D16" s="46" t="s">
        <v>74</v>
      </c>
      <c r="E16" s="45">
        <v>20</v>
      </c>
      <c r="F16" s="78" t="s">
        <v>103</v>
      </c>
      <c r="G16" s="78">
        <v>31</v>
      </c>
      <c r="H16" s="78">
        <v>22</v>
      </c>
      <c r="I16" s="78">
        <v>393</v>
      </c>
      <c r="J16" s="78">
        <v>48</v>
      </c>
      <c r="K16" s="75">
        <f t="shared" si="0"/>
        <v>12.2</v>
      </c>
      <c r="L16" s="79">
        <v>31</v>
      </c>
      <c r="M16" s="78">
        <v>22</v>
      </c>
      <c r="N16" s="78">
        <v>393</v>
      </c>
      <c r="O16" s="78">
        <v>48</v>
      </c>
      <c r="P16" s="80">
        <f t="shared" si="1"/>
        <v>12.2</v>
      </c>
      <c r="Q16" s="51">
        <v>6</v>
      </c>
      <c r="R16" s="52">
        <v>1</v>
      </c>
      <c r="S16" s="52">
        <v>61</v>
      </c>
      <c r="T16" s="52">
        <v>1</v>
      </c>
      <c r="U16" s="75">
        <f t="shared" si="2"/>
        <v>1.6</v>
      </c>
      <c r="V16" s="81">
        <v>45</v>
      </c>
      <c r="W16" s="78">
        <v>2</v>
      </c>
      <c r="X16" s="82">
        <f t="shared" si="3"/>
        <v>4.4</v>
      </c>
      <c r="Y16" s="78">
        <v>39</v>
      </c>
      <c r="Z16" s="78">
        <v>2</v>
      </c>
      <c r="AA16" s="80">
        <f t="shared" si="4"/>
        <v>5.1</v>
      </c>
    </row>
    <row r="17" spans="1:27" ht="14.25" customHeight="1">
      <c r="A17" s="43">
        <v>37</v>
      </c>
      <c r="B17" s="76">
        <v>206</v>
      </c>
      <c r="C17" s="45" t="s">
        <v>69</v>
      </c>
      <c r="D17" s="46" t="s">
        <v>75</v>
      </c>
      <c r="E17" s="45">
        <v>32.2</v>
      </c>
      <c r="F17" s="78" t="s">
        <v>106</v>
      </c>
      <c r="G17" s="78">
        <v>43</v>
      </c>
      <c r="H17" s="78">
        <v>38</v>
      </c>
      <c r="I17" s="78">
        <v>580</v>
      </c>
      <c r="J17" s="78">
        <v>156</v>
      </c>
      <c r="K17" s="75">
        <f t="shared" si="0"/>
        <v>26.9</v>
      </c>
      <c r="L17" s="79">
        <v>30</v>
      </c>
      <c r="M17" s="78">
        <v>26</v>
      </c>
      <c r="N17" s="78">
        <v>390</v>
      </c>
      <c r="O17" s="78">
        <v>89</v>
      </c>
      <c r="P17" s="80">
        <f t="shared" si="1"/>
        <v>22.8</v>
      </c>
      <c r="Q17" s="51">
        <v>5</v>
      </c>
      <c r="R17" s="52">
        <v>2</v>
      </c>
      <c r="S17" s="52">
        <v>54</v>
      </c>
      <c r="T17" s="52">
        <v>6</v>
      </c>
      <c r="U17" s="75">
        <f t="shared" si="2"/>
        <v>11.1</v>
      </c>
      <c r="V17" s="81">
        <v>74</v>
      </c>
      <c r="W17" s="78">
        <v>13</v>
      </c>
      <c r="X17" s="83">
        <f t="shared" si="3"/>
        <v>17.6</v>
      </c>
      <c r="Y17" s="84">
        <v>54</v>
      </c>
      <c r="Z17" s="78">
        <v>3</v>
      </c>
      <c r="AA17" s="80">
        <f t="shared" si="4"/>
        <v>5.6</v>
      </c>
    </row>
    <row r="18" spans="1:27" ht="14.25" customHeight="1">
      <c r="A18" s="43">
        <v>37</v>
      </c>
      <c r="B18" s="76">
        <v>207</v>
      </c>
      <c r="C18" s="45" t="s">
        <v>69</v>
      </c>
      <c r="D18" s="46" t="s">
        <v>76</v>
      </c>
      <c r="E18" s="45"/>
      <c r="F18" s="78"/>
      <c r="G18" s="78"/>
      <c r="H18" s="78"/>
      <c r="I18" s="78"/>
      <c r="J18" s="78"/>
      <c r="K18" s="75" t="str">
        <f t="shared" si="0"/>
        <v> </v>
      </c>
      <c r="L18" s="79">
        <v>11</v>
      </c>
      <c r="M18" s="78">
        <v>7</v>
      </c>
      <c r="N18" s="78">
        <v>158</v>
      </c>
      <c r="O18" s="78">
        <v>29</v>
      </c>
      <c r="P18" s="80">
        <f t="shared" si="1"/>
        <v>18.4</v>
      </c>
      <c r="Q18" s="51">
        <v>5</v>
      </c>
      <c r="R18" s="52">
        <v>3</v>
      </c>
      <c r="S18" s="52">
        <v>41</v>
      </c>
      <c r="T18" s="52">
        <v>3</v>
      </c>
      <c r="U18" s="75">
        <f t="shared" si="2"/>
        <v>7.3</v>
      </c>
      <c r="V18" s="81">
        <v>27</v>
      </c>
      <c r="W18" s="78">
        <v>1</v>
      </c>
      <c r="X18" s="82">
        <f t="shared" si="3"/>
        <v>3.7</v>
      </c>
      <c r="Y18" s="78">
        <v>25</v>
      </c>
      <c r="Z18" s="78">
        <v>1</v>
      </c>
      <c r="AA18" s="80">
        <f t="shared" si="4"/>
        <v>4</v>
      </c>
    </row>
    <row r="19" spans="1:27" ht="14.25" customHeight="1">
      <c r="A19" s="43">
        <v>37</v>
      </c>
      <c r="B19" s="76">
        <v>208</v>
      </c>
      <c r="C19" s="45" t="s">
        <v>69</v>
      </c>
      <c r="D19" s="46" t="s">
        <v>77</v>
      </c>
      <c r="E19" s="45">
        <v>30</v>
      </c>
      <c r="F19" s="78" t="s">
        <v>111</v>
      </c>
      <c r="G19" s="78">
        <v>19</v>
      </c>
      <c r="H19" s="78">
        <v>16</v>
      </c>
      <c r="I19" s="78">
        <v>277</v>
      </c>
      <c r="J19" s="78">
        <v>69</v>
      </c>
      <c r="K19" s="75">
        <f t="shared" si="0"/>
        <v>24.9</v>
      </c>
      <c r="L19" s="79">
        <v>19</v>
      </c>
      <c r="M19" s="78">
        <v>16</v>
      </c>
      <c r="N19" s="78">
        <v>277</v>
      </c>
      <c r="O19" s="78">
        <v>69</v>
      </c>
      <c r="P19" s="80">
        <f t="shared" si="1"/>
        <v>24.9</v>
      </c>
      <c r="Q19" s="51">
        <v>5</v>
      </c>
      <c r="R19" s="52">
        <v>3</v>
      </c>
      <c r="S19" s="52">
        <v>65</v>
      </c>
      <c r="T19" s="52">
        <v>5</v>
      </c>
      <c r="U19" s="75">
        <f t="shared" si="2"/>
        <v>7.7</v>
      </c>
      <c r="V19" s="81">
        <v>77</v>
      </c>
      <c r="W19" s="78">
        <v>3</v>
      </c>
      <c r="X19" s="82">
        <f t="shared" si="3"/>
        <v>3.9</v>
      </c>
      <c r="Y19" s="78">
        <v>75</v>
      </c>
      <c r="Z19" s="78">
        <v>1</v>
      </c>
      <c r="AA19" s="80">
        <f t="shared" si="4"/>
        <v>1.3</v>
      </c>
    </row>
    <row r="20" spans="1:27" ht="14.25" customHeight="1">
      <c r="A20" s="43">
        <v>37</v>
      </c>
      <c r="B20" s="76">
        <v>322</v>
      </c>
      <c r="C20" s="45" t="s">
        <v>69</v>
      </c>
      <c r="D20" s="46" t="s">
        <v>78</v>
      </c>
      <c r="E20" s="45">
        <v>30</v>
      </c>
      <c r="F20" s="78" t="s">
        <v>114</v>
      </c>
      <c r="G20" s="78">
        <v>21</v>
      </c>
      <c r="H20" s="78">
        <v>16</v>
      </c>
      <c r="I20" s="78">
        <v>323</v>
      </c>
      <c r="J20" s="78">
        <v>54</v>
      </c>
      <c r="K20" s="75">
        <f t="shared" si="0"/>
        <v>16.7</v>
      </c>
      <c r="L20" s="79">
        <v>14</v>
      </c>
      <c r="M20" s="78">
        <v>12</v>
      </c>
      <c r="N20" s="78">
        <v>205</v>
      </c>
      <c r="O20" s="78">
        <v>18</v>
      </c>
      <c r="P20" s="80">
        <f t="shared" si="1"/>
        <v>8.8</v>
      </c>
      <c r="Q20" s="51">
        <v>5</v>
      </c>
      <c r="R20" s="52">
        <v>2</v>
      </c>
      <c r="S20" s="52">
        <v>39</v>
      </c>
      <c r="T20" s="52">
        <v>4</v>
      </c>
      <c r="U20" s="75">
        <f t="shared" si="2"/>
        <v>10.3</v>
      </c>
      <c r="V20" s="81">
        <v>25</v>
      </c>
      <c r="W20" s="78">
        <v>1</v>
      </c>
      <c r="X20" s="82">
        <f t="shared" si="3"/>
        <v>4</v>
      </c>
      <c r="Y20" s="78">
        <v>23</v>
      </c>
      <c r="Z20" s="78">
        <v>0</v>
      </c>
      <c r="AA20" s="80">
        <f t="shared" si="4"/>
        <v>0</v>
      </c>
    </row>
    <row r="21" spans="1:27" ht="14.25" customHeight="1">
      <c r="A21" s="43">
        <v>37</v>
      </c>
      <c r="B21" s="76">
        <v>324</v>
      </c>
      <c r="C21" s="45" t="s">
        <v>69</v>
      </c>
      <c r="D21" s="46" t="s">
        <v>79</v>
      </c>
      <c r="E21" s="45"/>
      <c r="F21" s="78"/>
      <c r="G21" s="78"/>
      <c r="H21" s="78"/>
      <c r="I21" s="78"/>
      <c r="J21" s="78"/>
      <c r="K21" s="75" t="str">
        <f t="shared" si="0"/>
        <v> </v>
      </c>
      <c r="L21" s="79">
        <v>13</v>
      </c>
      <c r="M21" s="78">
        <v>11</v>
      </c>
      <c r="N21" s="78">
        <v>169</v>
      </c>
      <c r="O21" s="78">
        <v>29</v>
      </c>
      <c r="P21" s="80">
        <f t="shared" si="1"/>
        <v>17.2</v>
      </c>
      <c r="Q21" s="51">
        <v>5</v>
      </c>
      <c r="R21" s="52">
        <v>2</v>
      </c>
      <c r="S21" s="52">
        <v>37</v>
      </c>
      <c r="T21" s="52">
        <v>2</v>
      </c>
      <c r="U21" s="75">
        <f t="shared" si="2"/>
        <v>5.4</v>
      </c>
      <c r="V21" s="81">
        <v>39</v>
      </c>
      <c r="W21" s="78">
        <v>4</v>
      </c>
      <c r="X21" s="82">
        <f t="shared" si="3"/>
        <v>10.3</v>
      </c>
      <c r="Y21" s="78">
        <v>32</v>
      </c>
      <c r="Z21" s="78">
        <v>1</v>
      </c>
      <c r="AA21" s="80">
        <f t="shared" si="4"/>
        <v>3.1</v>
      </c>
    </row>
    <row r="22" spans="1:27" ht="14.25" customHeight="1">
      <c r="A22" s="43">
        <v>37</v>
      </c>
      <c r="B22" s="76">
        <v>341</v>
      </c>
      <c r="C22" s="45" t="s">
        <v>69</v>
      </c>
      <c r="D22" s="46" t="s">
        <v>80</v>
      </c>
      <c r="E22" s="45">
        <v>10</v>
      </c>
      <c r="F22" s="78" t="s">
        <v>99</v>
      </c>
      <c r="G22" s="78">
        <v>24</v>
      </c>
      <c r="H22" s="78">
        <v>9</v>
      </c>
      <c r="I22" s="78">
        <v>508</v>
      </c>
      <c r="J22" s="78">
        <v>50</v>
      </c>
      <c r="K22" s="75">
        <f t="shared" si="0"/>
        <v>9.8</v>
      </c>
      <c r="L22" s="79">
        <v>8</v>
      </c>
      <c r="M22" s="78">
        <v>5</v>
      </c>
      <c r="N22" s="78">
        <v>122</v>
      </c>
      <c r="O22" s="78">
        <v>14</v>
      </c>
      <c r="P22" s="80">
        <f t="shared" si="1"/>
        <v>11.5</v>
      </c>
      <c r="Q22" s="51">
        <v>5</v>
      </c>
      <c r="R22" s="52">
        <v>1</v>
      </c>
      <c r="S22" s="52">
        <v>42</v>
      </c>
      <c r="T22" s="52">
        <v>1</v>
      </c>
      <c r="U22" s="75">
        <f t="shared" si="2"/>
        <v>2.4</v>
      </c>
      <c r="V22" s="81">
        <v>26</v>
      </c>
      <c r="W22" s="78">
        <v>0</v>
      </c>
      <c r="X22" s="82">
        <f t="shared" si="3"/>
        <v>0</v>
      </c>
      <c r="Y22" s="78">
        <v>26</v>
      </c>
      <c r="Z22" s="78">
        <v>0</v>
      </c>
      <c r="AA22" s="80">
        <f t="shared" si="4"/>
        <v>0</v>
      </c>
    </row>
    <row r="23" spans="1:27" ht="14.25" customHeight="1">
      <c r="A23" s="43">
        <v>37</v>
      </c>
      <c r="B23" s="76">
        <v>364</v>
      </c>
      <c r="C23" s="45" t="s">
        <v>69</v>
      </c>
      <c r="D23" s="46" t="s">
        <v>81</v>
      </c>
      <c r="E23" s="45"/>
      <c r="F23" s="78"/>
      <c r="G23" s="78"/>
      <c r="H23" s="78"/>
      <c r="I23" s="78"/>
      <c r="J23" s="78"/>
      <c r="K23" s="75" t="str">
        <f t="shared" si="0"/>
        <v> </v>
      </c>
      <c r="L23" s="79">
        <v>10</v>
      </c>
      <c r="M23" s="78">
        <v>9</v>
      </c>
      <c r="N23" s="78">
        <v>95</v>
      </c>
      <c r="O23" s="78">
        <v>19</v>
      </c>
      <c r="P23" s="80">
        <f t="shared" si="1"/>
        <v>20</v>
      </c>
      <c r="Q23" s="51">
        <v>5</v>
      </c>
      <c r="R23" s="52">
        <v>5</v>
      </c>
      <c r="S23" s="52">
        <v>21</v>
      </c>
      <c r="T23" s="52">
        <v>5</v>
      </c>
      <c r="U23" s="75">
        <f t="shared" si="2"/>
        <v>23.8</v>
      </c>
      <c r="V23" s="81">
        <v>10</v>
      </c>
      <c r="W23" s="78">
        <v>0</v>
      </c>
      <c r="X23" s="82">
        <f t="shared" si="3"/>
        <v>0</v>
      </c>
      <c r="Y23" s="78">
        <v>10</v>
      </c>
      <c r="Z23" s="78">
        <v>0</v>
      </c>
      <c r="AA23" s="80">
        <f t="shared" si="4"/>
        <v>0</v>
      </c>
    </row>
    <row r="24" spans="1:27" ht="14.25" customHeight="1">
      <c r="A24" s="43">
        <v>37</v>
      </c>
      <c r="B24" s="76">
        <v>386</v>
      </c>
      <c r="C24" s="45" t="s">
        <v>69</v>
      </c>
      <c r="D24" s="46" t="s">
        <v>82</v>
      </c>
      <c r="E24" s="45"/>
      <c r="F24" s="78"/>
      <c r="G24" s="78"/>
      <c r="H24" s="78"/>
      <c r="I24" s="78"/>
      <c r="J24" s="78"/>
      <c r="K24" s="75" t="str">
        <f t="shared" si="0"/>
        <v> </v>
      </c>
      <c r="L24" s="79">
        <v>11</v>
      </c>
      <c r="M24" s="78">
        <v>5</v>
      </c>
      <c r="N24" s="78">
        <v>106</v>
      </c>
      <c r="O24" s="78">
        <v>8</v>
      </c>
      <c r="P24" s="80">
        <f t="shared" si="1"/>
        <v>7.5</v>
      </c>
      <c r="Q24" s="51">
        <v>5</v>
      </c>
      <c r="R24" s="52">
        <v>2</v>
      </c>
      <c r="S24" s="52">
        <v>29</v>
      </c>
      <c r="T24" s="52">
        <v>3</v>
      </c>
      <c r="U24" s="75">
        <f t="shared" si="2"/>
        <v>10.3</v>
      </c>
      <c r="V24" s="81">
        <v>15</v>
      </c>
      <c r="W24" s="78">
        <v>0</v>
      </c>
      <c r="X24" s="82">
        <f t="shared" si="3"/>
        <v>0</v>
      </c>
      <c r="Y24" s="78">
        <v>15</v>
      </c>
      <c r="Z24" s="78">
        <v>0</v>
      </c>
      <c r="AA24" s="80">
        <f t="shared" si="4"/>
        <v>0</v>
      </c>
    </row>
    <row r="25" spans="1:27" ht="14.25" customHeight="1">
      <c r="A25" s="43">
        <v>37</v>
      </c>
      <c r="B25" s="76">
        <v>387</v>
      </c>
      <c r="C25" s="45" t="s">
        <v>69</v>
      </c>
      <c r="D25" s="46" t="s">
        <v>83</v>
      </c>
      <c r="E25" s="45"/>
      <c r="F25" s="78"/>
      <c r="G25" s="78"/>
      <c r="H25" s="78"/>
      <c r="I25" s="78"/>
      <c r="J25" s="78"/>
      <c r="K25" s="75" t="str">
        <f t="shared" si="0"/>
        <v> </v>
      </c>
      <c r="L25" s="79">
        <v>13</v>
      </c>
      <c r="M25" s="78">
        <v>11</v>
      </c>
      <c r="N25" s="78">
        <v>215</v>
      </c>
      <c r="O25" s="78">
        <v>41</v>
      </c>
      <c r="P25" s="80">
        <f t="shared" si="1"/>
        <v>19.1</v>
      </c>
      <c r="Q25" s="51">
        <v>5</v>
      </c>
      <c r="R25" s="52">
        <v>2</v>
      </c>
      <c r="S25" s="52">
        <v>46</v>
      </c>
      <c r="T25" s="52">
        <v>3</v>
      </c>
      <c r="U25" s="75">
        <f t="shared" si="2"/>
        <v>6.5</v>
      </c>
      <c r="V25" s="81">
        <v>16</v>
      </c>
      <c r="W25" s="78">
        <v>1</v>
      </c>
      <c r="X25" s="82">
        <f t="shared" si="3"/>
        <v>6.3</v>
      </c>
      <c r="Y25" s="78">
        <v>14</v>
      </c>
      <c r="Z25" s="78">
        <v>0</v>
      </c>
      <c r="AA25" s="80">
        <f t="shared" si="4"/>
        <v>0</v>
      </c>
    </row>
    <row r="26" spans="1:27" ht="14.25" customHeight="1">
      <c r="A26" s="43">
        <v>37</v>
      </c>
      <c r="B26" s="76">
        <v>403</v>
      </c>
      <c r="C26" s="45" t="s">
        <v>69</v>
      </c>
      <c r="D26" s="46" t="s">
        <v>84</v>
      </c>
      <c r="E26" s="45"/>
      <c r="F26" s="78"/>
      <c r="G26" s="78"/>
      <c r="H26" s="78"/>
      <c r="I26" s="78"/>
      <c r="J26" s="78"/>
      <c r="K26" s="75" t="str">
        <f t="shared" si="0"/>
        <v> </v>
      </c>
      <c r="L26" s="79">
        <v>9</v>
      </c>
      <c r="M26" s="78">
        <v>5</v>
      </c>
      <c r="N26" s="78">
        <v>102</v>
      </c>
      <c r="O26" s="78">
        <v>17</v>
      </c>
      <c r="P26" s="80">
        <f t="shared" si="1"/>
        <v>16.7</v>
      </c>
      <c r="Q26" s="51">
        <v>5</v>
      </c>
      <c r="R26" s="52">
        <v>1</v>
      </c>
      <c r="S26" s="52">
        <v>29</v>
      </c>
      <c r="T26" s="52">
        <v>1</v>
      </c>
      <c r="U26" s="75">
        <f t="shared" si="2"/>
        <v>3.4</v>
      </c>
      <c r="V26" s="81">
        <v>14</v>
      </c>
      <c r="W26" s="78">
        <v>0</v>
      </c>
      <c r="X26" s="82">
        <f t="shared" si="3"/>
        <v>0</v>
      </c>
      <c r="Y26" s="78">
        <v>14</v>
      </c>
      <c r="Z26" s="78">
        <v>0</v>
      </c>
      <c r="AA26" s="80">
        <f t="shared" si="4"/>
        <v>0</v>
      </c>
    </row>
    <row r="27" spans="1:27" ht="14.25" customHeight="1">
      <c r="A27" s="43">
        <v>37</v>
      </c>
      <c r="B27" s="76">
        <v>404</v>
      </c>
      <c r="C27" s="45" t="s">
        <v>69</v>
      </c>
      <c r="D27" s="46" t="s">
        <v>85</v>
      </c>
      <c r="E27" s="45"/>
      <c r="F27" s="78"/>
      <c r="G27" s="78"/>
      <c r="H27" s="78"/>
      <c r="I27" s="78"/>
      <c r="J27" s="78"/>
      <c r="K27" s="75" t="str">
        <f t="shared" si="0"/>
        <v> </v>
      </c>
      <c r="L27" s="79">
        <v>13</v>
      </c>
      <c r="M27" s="78">
        <v>11</v>
      </c>
      <c r="N27" s="78">
        <v>145</v>
      </c>
      <c r="O27" s="78">
        <v>22</v>
      </c>
      <c r="P27" s="80">
        <f t="shared" si="1"/>
        <v>15.2</v>
      </c>
      <c r="Q27" s="51">
        <v>5</v>
      </c>
      <c r="R27" s="52">
        <v>2</v>
      </c>
      <c r="S27" s="52">
        <v>37</v>
      </c>
      <c r="T27" s="52">
        <v>2</v>
      </c>
      <c r="U27" s="75">
        <f t="shared" si="2"/>
        <v>5.4</v>
      </c>
      <c r="V27" s="81">
        <v>13</v>
      </c>
      <c r="W27" s="78">
        <v>1</v>
      </c>
      <c r="X27" s="82">
        <f t="shared" si="3"/>
        <v>7.7</v>
      </c>
      <c r="Y27" s="78">
        <v>12</v>
      </c>
      <c r="Z27" s="78">
        <v>1</v>
      </c>
      <c r="AA27" s="80">
        <f t="shared" si="4"/>
        <v>8.3</v>
      </c>
    </row>
    <row r="28" spans="1:27" ht="14.25" customHeight="1" thickBot="1">
      <c r="A28" s="43">
        <v>37</v>
      </c>
      <c r="B28" s="76">
        <v>406</v>
      </c>
      <c r="C28" s="45" t="s">
        <v>69</v>
      </c>
      <c r="D28" s="46" t="s">
        <v>86</v>
      </c>
      <c r="E28" s="45"/>
      <c r="F28" s="78"/>
      <c r="G28" s="78"/>
      <c r="H28" s="78"/>
      <c r="I28" s="78"/>
      <c r="J28" s="78"/>
      <c r="K28" s="75" t="str">
        <f t="shared" si="0"/>
        <v> </v>
      </c>
      <c r="L28" s="79">
        <v>9</v>
      </c>
      <c r="M28" s="78">
        <v>7</v>
      </c>
      <c r="N28" s="78">
        <v>188</v>
      </c>
      <c r="O28" s="78">
        <v>50</v>
      </c>
      <c r="P28" s="80">
        <f t="shared" si="1"/>
        <v>26.6</v>
      </c>
      <c r="Q28" s="51">
        <v>5</v>
      </c>
      <c r="R28" s="52">
        <v>1</v>
      </c>
      <c r="S28" s="52">
        <v>41</v>
      </c>
      <c r="T28" s="52">
        <v>2</v>
      </c>
      <c r="U28" s="75">
        <f t="shared" si="2"/>
        <v>4.9</v>
      </c>
      <c r="V28" s="81">
        <v>20</v>
      </c>
      <c r="W28" s="78">
        <v>0</v>
      </c>
      <c r="X28" s="82">
        <f t="shared" si="3"/>
        <v>0</v>
      </c>
      <c r="Y28" s="78">
        <v>20</v>
      </c>
      <c r="Z28" s="78">
        <v>0</v>
      </c>
      <c r="AA28" s="80">
        <f t="shared" si="4"/>
        <v>0</v>
      </c>
    </row>
    <row r="29" spans="1:27" ht="18" customHeight="1" thickBot="1">
      <c r="A29" s="87"/>
      <c r="B29" s="88"/>
      <c r="C29" s="89"/>
      <c r="D29" s="90" t="s">
        <v>13</v>
      </c>
      <c r="E29" s="39"/>
      <c r="F29" s="66"/>
      <c r="G29" s="66"/>
      <c r="H29" s="66"/>
      <c r="I29" s="66"/>
      <c r="J29" s="66"/>
      <c r="K29" s="107"/>
      <c r="L29" s="91">
        <f>SUM(L12:L28)</f>
        <v>330</v>
      </c>
      <c r="M29" s="91">
        <f>SUM(M12:M28)</f>
        <v>270</v>
      </c>
      <c r="N29" s="91">
        <f>SUM(N12:N28)</f>
        <v>4314</v>
      </c>
      <c r="O29" s="91">
        <f>SUM(O12:O28)</f>
        <v>911</v>
      </c>
      <c r="P29" s="103">
        <f>IF(L29=" "," ",ROUND(O29/N29*100,1))</f>
        <v>21.1</v>
      </c>
      <c r="Q29" s="91">
        <f>SUM(Q12:Q28)</f>
        <v>90</v>
      </c>
      <c r="R29" s="91">
        <f>SUM(R12:R28)</f>
        <v>37</v>
      </c>
      <c r="S29" s="91">
        <f>SUM(S12:S28)</f>
        <v>776</v>
      </c>
      <c r="T29" s="91">
        <f>SUM(T12:T28)</f>
        <v>54</v>
      </c>
      <c r="U29" s="103">
        <f t="shared" si="2"/>
        <v>7</v>
      </c>
      <c r="V29" s="92"/>
      <c r="W29" s="108"/>
      <c r="X29" s="105"/>
      <c r="Y29" s="108"/>
      <c r="Z29" s="108"/>
      <c r="AA29" s="109"/>
    </row>
    <row r="30" spans="1:27" ht="14.25" customHeight="1">
      <c r="A30" s="93">
        <v>37</v>
      </c>
      <c r="B30" s="94">
        <v>205</v>
      </c>
      <c r="C30" s="95" t="s">
        <v>69</v>
      </c>
      <c r="D30" s="96" t="s">
        <v>74</v>
      </c>
      <c r="E30" s="97"/>
      <c r="F30" s="98"/>
      <c r="G30" s="98"/>
      <c r="H30" s="98"/>
      <c r="I30" s="98"/>
      <c r="J30" s="98"/>
      <c r="K30" s="106"/>
      <c r="L30" s="86">
        <v>2</v>
      </c>
      <c r="M30" s="78">
        <v>2</v>
      </c>
      <c r="N30" s="85">
        <v>80</v>
      </c>
      <c r="O30" s="78">
        <v>22</v>
      </c>
      <c r="P30" s="99">
        <f>IF(L30=""," ",ROUND(O30/N30*100,1))</f>
        <v>27.5</v>
      </c>
      <c r="Q30" s="53"/>
      <c r="R30" s="52"/>
      <c r="S30" s="54"/>
      <c r="T30" s="52"/>
      <c r="U30" s="99" t="str">
        <f t="shared" si="2"/>
        <v> </v>
      </c>
      <c r="V30" s="100"/>
      <c r="W30" s="98"/>
      <c r="X30" s="104"/>
      <c r="Y30" s="98"/>
      <c r="Z30" s="98"/>
      <c r="AA30" s="110"/>
    </row>
    <row r="31" spans="1:27" ht="14.25" customHeight="1">
      <c r="A31" s="93">
        <v>37</v>
      </c>
      <c r="B31" s="94">
        <v>206</v>
      </c>
      <c r="C31" s="95" t="s">
        <v>69</v>
      </c>
      <c r="D31" s="96" t="s">
        <v>75</v>
      </c>
      <c r="E31" s="97"/>
      <c r="F31" s="98"/>
      <c r="G31" s="98"/>
      <c r="H31" s="98"/>
      <c r="I31" s="98"/>
      <c r="J31" s="98"/>
      <c r="K31" s="106"/>
      <c r="L31" s="86">
        <v>1</v>
      </c>
      <c r="M31" s="78">
        <v>1</v>
      </c>
      <c r="N31" s="85">
        <v>40</v>
      </c>
      <c r="O31" s="78">
        <v>11</v>
      </c>
      <c r="P31" s="116">
        <f>IF(L31=""," ",ROUND(O31/N31*100,1))</f>
        <v>27.5</v>
      </c>
      <c r="Q31" s="53"/>
      <c r="R31" s="52"/>
      <c r="S31" s="54"/>
      <c r="T31" s="52"/>
      <c r="U31" s="116"/>
      <c r="V31" s="100"/>
      <c r="W31" s="98"/>
      <c r="X31" s="104"/>
      <c r="Y31" s="98"/>
      <c r="Z31" s="98"/>
      <c r="AA31" s="110"/>
    </row>
    <row r="32" spans="1:27" ht="14.25" customHeight="1">
      <c r="A32" s="93">
        <v>37</v>
      </c>
      <c r="B32" s="94">
        <v>322</v>
      </c>
      <c r="C32" s="95" t="s">
        <v>69</v>
      </c>
      <c r="D32" s="96" t="s">
        <v>78</v>
      </c>
      <c r="E32" s="97"/>
      <c r="F32" s="98"/>
      <c r="G32" s="98"/>
      <c r="H32" s="98"/>
      <c r="I32" s="98"/>
      <c r="J32" s="98"/>
      <c r="K32" s="106"/>
      <c r="L32" s="86">
        <v>2</v>
      </c>
      <c r="M32" s="78">
        <v>2</v>
      </c>
      <c r="N32" s="85">
        <v>39</v>
      </c>
      <c r="O32" s="78">
        <v>11</v>
      </c>
      <c r="P32" s="116">
        <f>IF(L32=""," ",ROUND(O32/N32*100,1))</f>
        <v>28.2</v>
      </c>
      <c r="Q32" s="53"/>
      <c r="R32" s="52"/>
      <c r="S32" s="54"/>
      <c r="T32" s="52"/>
      <c r="U32" s="116"/>
      <c r="V32" s="100"/>
      <c r="W32" s="98"/>
      <c r="X32" s="104"/>
      <c r="Y32" s="98"/>
      <c r="Z32" s="98"/>
      <c r="AA32" s="110"/>
    </row>
    <row r="33" spans="1:27" ht="14.25" customHeight="1">
      <c r="A33" s="93">
        <v>37</v>
      </c>
      <c r="B33" s="94">
        <v>386</v>
      </c>
      <c r="C33" s="95" t="s">
        <v>69</v>
      </c>
      <c r="D33" s="96" t="s">
        <v>82</v>
      </c>
      <c r="E33" s="97"/>
      <c r="F33" s="98"/>
      <c r="G33" s="98"/>
      <c r="H33" s="98"/>
      <c r="I33" s="98"/>
      <c r="J33" s="98"/>
      <c r="K33" s="106"/>
      <c r="L33" s="86">
        <v>2</v>
      </c>
      <c r="M33" s="78">
        <v>2</v>
      </c>
      <c r="N33" s="85">
        <v>40</v>
      </c>
      <c r="O33" s="78">
        <v>22</v>
      </c>
      <c r="P33" s="116">
        <f>IF(L33=""," ",ROUND(O33/N33*100,1))</f>
        <v>55</v>
      </c>
      <c r="Q33" s="53"/>
      <c r="R33" s="52"/>
      <c r="S33" s="54"/>
      <c r="T33" s="52"/>
      <c r="U33" s="116"/>
      <c r="V33" s="100"/>
      <c r="W33" s="98"/>
      <c r="X33" s="104"/>
      <c r="Y33" s="98"/>
      <c r="Z33" s="98"/>
      <c r="AA33" s="110"/>
    </row>
    <row r="34" spans="1:27" ht="14.25" customHeight="1" thickBot="1">
      <c r="A34" s="93">
        <v>37</v>
      </c>
      <c r="B34" s="94">
        <v>404</v>
      </c>
      <c r="C34" s="95" t="s">
        <v>69</v>
      </c>
      <c r="D34" s="96" t="s">
        <v>85</v>
      </c>
      <c r="E34" s="97"/>
      <c r="F34" s="98"/>
      <c r="G34" s="98"/>
      <c r="H34" s="98"/>
      <c r="I34" s="98"/>
      <c r="J34" s="98"/>
      <c r="K34" s="106"/>
      <c r="L34" s="86">
        <v>2</v>
      </c>
      <c r="M34" s="78">
        <v>2</v>
      </c>
      <c r="N34" s="85">
        <v>70</v>
      </c>
      <c r="O34" s="78">
        <v>24</v>
      </c>
      <c r="P34" s="116">
        <f>IF(L34=""," ",ROUND(O34/N34*100,1))</f>
        <v>34.3</v>
      </c>
      <c r="Q34" s="53"/>
      <c r="R34" s="52"/>
      <c r="S34" s="54"/>
      <c r="T34" s="52"/>
      <c r="U34" s="116"/>
      <c r="V34" s="100"/>
      <c r="W34" s="98"/>
      <c r="X34" s="104"/>
      <c r="Y34" s="98"/>
      <c r="Z34" s="98"/>
      <c r="AA34" s="110"/>
    </row>
    <row r="35" spans="1:27" ht="18" customHeight="1" thickBot="1">
      <c r="A35" s="87"/>
      <c r="B35" s="88"/>
      <c r="C35" s="272" t="s">
        <v>12</v>
      </c>
      <c r="D35" s="280"/>
      <c r="E35" s="39"/>
      <c r="F35" s="66"/>
      <c r="G35" s="66"/>
      <c r="H35" s="66"/>
      <c r="I35" s="66"/>
      <c r="J35" s="66"/>
      <c r="K35" s="107"/>
      <c r="L35" s="101">
        <f>SUM(L30:L34)</f>
        <v>9</v>
      </c>
      <c r="M35" s="101">
        <f>SUM(M30:M34)</f>
        <v>9</v>
      </c>
      <c r="N35" s="101">
        <f>SUM(N30:N34)</f>
        <v>269</v>
      </c>
      <c r="O35" s="101">
        <f>SUM(O30:O34)</f>
        <v>90</v>
      </c>
      <c r="P35" s="103">
        <f>IF(L35=0,"",ROUND(O35/N35*100,1))</f>
        <v>33.5</v>
      </c>
      <c r="Q35" s="101">
        <f>SUM(Q30:Q34)</f>
        <v>0</v>
      </c>
      <c r="R35" s="101">
        <f>SUM(R30:R34)</f>
        <v>0</v>
      </c>
      <c r="S35" s="101">
        <f>SUM(S30:S34)</f>
        <v>0</v>
      </c>
      <c r="T35" s="101">
        <f>SUM(T30:T34)</f>
        <v>0</v>
      </c>
      <c r="U35" s="103" t="str">
        <f>IF(Q35=0," ",ROUND(T35/S35*100,1))</f>
        <v> </v>
      </c>
      <c r="V35" s="92"/>
      <c r="W35" s="66"/>
      <c r="X35" s="105"/>
      <c r="Y35" s="66"/>
      <c r="Z35" s="66"/>
      <c r="AA35" s="111"/>
    </row>
    <row r="36" spans="1:27" ht="18" customHeight="1" thickBot="1">
      <c r="A36" s="87"/>
      <c r="B36" s="102"/>
      <c r="C36" s="272" t="s">
        <v>4</v>
      </c>
      <c r="D36" s="273"/>
      <c r="E36" s="39"/>
      <c r="F36" s="66"/>
      <c r="G36" s="69">
        <f>SUM(G12:G28)</f>
        <v>288</v>
      </c>
      <c r="H36" s="69">
        <f>SUM(H12:H28)</f>
        <v>230</v>
      </c>
      <c r="I36" s="69">
        <f>SUM(I12:I28)</f>
        <v>4100</v>
      </c>
      <c r="J36" s="69">
        <f>SUM(J12:J28)</f>
        <v>971</v>
      </c>
      <c r="K36" s="103">
        <f>IF(G36=" "," ",ROUND(J36/I36*100,1))</f>
        <v>23.7</v>
      </c>
      <c r="L36" s="71">
        <f>L29+L35</f>
        <v>339</v>
      </c>
      <c r="M36" s="69">
        <f>M29+M35</f>
        <v>279</v>
      </c>
      <c r="N36" s="69">
        <f>N29+N35</f>
        <v>4583</v>
      </c>
      <c r="O36" s="69">
        <f>O29+O35</f>
        <v>1001</v>
      </c>
      <c r="P36" s="103">
        <f>IF(L36=""," ",ROUND(O36/N36*100,1))</f>
        <v>21.8</v>
      </c>
      <c r="Q36" s="71">
        <f>Q29+Q35</f>
        <v>90</v>
      </c>
      <c r="R36" s="69">
        <f>R29+R35</f>
        <v>37</v>
      </c>
      <c r="S36" s="69">
        <f>S29+S35</f>
        <v>776</v>
      </c>
      <c r="T36" s="69">
        <f>T29+T35</f>
        <v>54</v>
      </c>
      <c r="U36" s="103">
        <f>IF(Q36=""," ",ROUND(T36/S36*100,1))</f>
        <v>7</v>
      </c>
      <c r="V36" s="68">
        <f>SUM(V12:V28)</f>
        <v>795</v>
      </c>
      <c r="W36" s="69">
        <f>SUM(W12:W28)</f>
        <v>51</v>
      </c>
      <c r="X36" s="112">
        <f>IF(V36=""," ",ROUND(W36/V36*100,1))</f>
        <v>6.4</v>
      </c>
      <c r="Y36" s="71">
        <f>SUM(Y12:Y28)</f>
        <v>635</v>
      </c>
      <c r="Z36" s="69">
        <f>SUM(Z12:Z28)</f>
        <v>18</v>
      </c>
      <c r="AA36" s="103">
        <f>IF(Y36=0," ",ROUND(Z36/Y36*100,1))</f>
        <v>2.8</v>
      </c>
    </row>
  </sheetData>
  <sheetProtection/>
  <mergeCells count="42">
    <mergeCell ref="Y2:AA2"/>
    <mergeCell ref="E4:F4"/>
    <mergeCell ref="H4:J4"/>
    <mergeCell ref="L4:N4"/>
    <mergeCell ref="P4:T4"/>
    <mergeCell ref="C36:D36"/>
    <mergeCell ref="E7:K7"/>
    <mergeCell ref="I8:I11"/>
    <mergeCell ref="E8:E11"/>
    <mergeCell ref="G8:G11"/>
    <mergeCell ref="F8:F11"/>
    <mergeCell ref="C35:D35"/>
    <mergeCell ref="H10:H11"/>
    <mergeCell ref="J10:J11"/>
    <mergeCell ref="A7:A11"/>
    <mergeCell ref="C7:C11"/>
    <mergeCell ref="D7:D11"/>
    <mergeCell ref="B7:B11"/>
    <mergeCell ref="L6:N6"/>
    <mergeCell ref="L7:P7"/>
    <mergeCell ref="E6:F6"/>
    <mergeCell ref="S8:S11"/>
    <mergeCell ref="Q8:Q11"/>
    <mergeCell ref="N8:N11"/>
    <mergeCell ref="L8:L11"/>
    <mergeCell ref="K9:K11"/>
    <mergeCell ref="P9:P11"/>
    <mergeCell ref="Q6:S6"/>
    <mergeCell ref="V6:X6"/>
    <mergeCell ref="Q7:U7"/>
    <mergeCell ref="V7:AA7"/>
    <mergeCell ref="AA9:AA11"/>
    <mergeCell ref="W10:W11"/>
    <mergeCell ref="Y8:AA8"/>
    <mergeCell ref="V8:V11"/>
    <mergeCell ref="U9:U11"/>
    <mergeCell ref="X9:X11"/>
    <mergeCell ref="Y9:Y11"/>
    <mergeCell ref="M10:M11"/>
    <mergeCell ref="O10:O11"/>
    <mergeCell ref="R10:R11"/>
    <mergeCell ref="T10:T11"/>
  </mergeCells>
  <conditionalFormatting sqref="Z12:Z15 Z17:Z18 Z20:Z21 Z23:Z24 Z26:Z27 J12:J28 H12:H28 O12:O28 M12:M28 R12:R28 W12:W28 T12:T28 T30:T34 R30:R34 O30:O34 M30:M34">
    <cfRule type="cellIs" priority="1" dxfId="0" operator="lessThanOrEqual" stopIfTrue="1">
      <formula>G12</formula>
    </cfRule>
    <cfRule type="cellIs" priority="2" dxfId="1" operator="greaterThan" stopIfTrue="1">
      <formula>G12</formula>
    </cfRule>
  </conditionalFormatting>
  <conditionalFormatting sqref="Y12:Y16 Y18:Y28">
    <cfRule type="cellIs" priority="3" dxfId="0" operator="lessThanOrEqual" stopIfTrue="1">
      <formula>V12</formula>
    </cfRule>
    <cfRule type="cellIs" priority="4" dxfId="1" operator="greaterThan" stopIfTrue="1">
      <formula>V12</formula>
    </cfRule>
  </conditionalFormatting>
  <conditionalFormatting sqref="Z22 Z25">
    <cfRule type="cellIs" priority="5" dxfId="0" operator="lessThanOrEqual" stopIfTrue="1">
      <formula>V23</formula>
    </cfRule>
    <cfRule type="cellIs" priority="6" dxfId="1" operator="greaterThan" stopIfTrue="1">
      <formula>V23</formula>
    </cfRule>
  </conditionalFormatting>
  <conditionalFormatting sqref="Z16 Z19">
    <cfRule type="cellIs" priority="7" dxfId="0" operator="lessThanOrEqual" stopIfTrue="1">
      <formula>V16</formula>
    </cfRule>
    <cfRule type="cellIs" priority="8" dxfId="1" operator="greaterThan" stopIfTrue="1">
      <formula>V16</formula>
    </cfRule>
  </conditionalFormatting>
  <conditionalFormatting sqref="Z28">
    <cfRule type="cellIs" priority="9" dxfId="0" operator="lessThanOrEqual" stopIfTrue="1">
      <formula>#REF!</formula>
    </cfRule>
    <cfRule type="cellIs" priority="10" dxfId="1" operator="greaterThan" stopIfTrue="1">
      <formula>#REF!</formula>
    </cfRule>
  </conditionalFormatting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&amp;R香川県４－４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2009-12-21T04:27:24Z</cp:lastPrinted>
  <dcterms:created xsi:type="dcterms:W3CDTF">2002-01-07T10:53:07Z</dcterms:created>
  <dcterms:modified xsi:type="dcterms:W3CDTF">2009-12-21T04:27:35Z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1438854867</vt:i4>
  </property>
  <property fmtid="{D5CDD505-2E9C-101B-9397-08002B2CF9AE}" pid="3" name="_EmailSubject">
    <vt:lpwstr/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-1520387694</vt:i4>
  </property>
  <property fmtid="{D5CDD505-2E9C-101B-9397-08002B2CF9AE}" pid="7" name="_ReviewingToolsShownOnce">
    <vt:lpwstr/>
  </property>
</Properties>
</file>