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徳島県４－１" sheetId="1" r:id="rId1"/>
    <sheet name="徳島県４－２" sheetId="2" r:id="rId2"/>
    <sheet name="徳島県４－３" sheetId="3" r:id="rId3"/>
    <sheet name="徳島県４－４" sheetId="4" r:id="rId4"/>
  </sheets>
  <definedNames>
    <definedName name="_xlnm.Print_Area" localSheetId="2">'徳島県４－３'!$A$1:$S$34</definedName>
    <definedName name="_xlnm.Print_Titles" localSheetId="0">'徳島県４－１'!$4:$7</definedName>
    <definedName name="_xlnm.Print_Titles" localSheetId="1">'徳島県４－２'!$4:$7</definedName>
    <definedName name="_xlnm.Print_Titles" localSheetId="2">'徳島県４－３'!$4:$7</definedName>
    <definedName name="_xlnm.Print_Titles" localSheetId="3">'徳島県４－４'!$7:$11</definedName>
  </definedNames>
  <calcPr fullCalcOnLoad="1"/>
</workbook>
</file>

<file path=xl/sharedStrings.xml><?xml version="1.0" encoding="utf-8"?>
<sst xmlns="http://schemas.openxmlformats.org/spreadsheetml/2006/main" count="413" uniqueCount="172">
  <si>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</si>
  <si>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</si>
  <si>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</si>
  <si>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</si>
  <si>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</si>
  <si>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</si>
  <si>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</si>
  <si>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</si>
  <si>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</si>
  <si>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</si>
  <si>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</si>
  <si>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</si>
  <si>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</si>
  <si>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</si>
  <si>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</si>
  <si>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</si>
  <si>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</si>
  <si>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</si>
  <si>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</si>
  <si>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</si>
  <si>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</si>
  <si>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</si>
  <si>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</si>
  <si>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</si>
  <si>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</si>
  <si>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</si>
  <si>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</si>
  <si>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</si>
  <si>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</si>
  <si>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</si>
  <si>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</si>
  <si>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</si>
  <si>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</si>
  <si>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</si>
  <si>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</si>
  <si>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</si>
  <si>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</si>
  <si>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</si>
  <si>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</si>
  <si>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</si>
  <si>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</si>
  <si>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</si>
  <si>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</si>
  <si>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</si>
  <si>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</si>
  <si>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</si>
  <si>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</si>
  <si>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</si>
  <si>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</si>
  <si>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</si>
  <si>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</si>
  <si>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</si>
  <si>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</si>
  <si>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</si>
  <si>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</si>
  <si>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</si>
  <si>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</si>
  <si>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</si>
  <si>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</si>
  <si>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</si>
  <si>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</si>
  <si>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</si>
  <si>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</si>
  <si>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</si>
  <si>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</si>
  <si>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</si>
  <si>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</si>
  <si>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</si>
  <si>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徳島県</t>
  </si>
  <si>
    <t>徳島市</t>
  </si>
  <si>
    <t>徳島市女性センター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</si>
  <si>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</si>
  <si>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</si>
  <si>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</si>
  <si>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</si>
  <si>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</si>
  <si>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</si>
  <si>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</si>
  <si>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</si>
  <si>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</si>
  <si>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</si>
  <si>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</si>
  <si>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</si>
  <si>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</si>
  <si>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美波町</t>
  </si>
  <si>
    <t>牟岐町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</si>
  <si>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</si>
  <si>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</si>
  <si>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</si>
  <si>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</si>
  <si>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</si>
  <si>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</si>
  <si>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</si>
  <si>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</si>
  <si>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人権推進課</t>
  </si>
  <si>
    <t>鳴門パートナーシッププラン</t>
  </si>
  <si>
    <t>１０年間</t>
  </si>
  <si>
    <t>770-0834</t>
  </si>
  <si>
    <t>http//www.city.tokushima.tokushima.jp</t>
  </si>
  <si>
    <t>○</t>
  </si>
  <si>
    <t>平成28年度</t>
  </si>
  <si>
    <t>平成22年度</t>
  </si>
  <si>
    <t>小松島市男女共同参画計画</t>
  </si>
  <si>
    <t>把握していない</t>
  </si>
  <si>
    <t>平成23年3月</t>
  </si>
  <si>
    <t>男女共同参画室</t>
  </si>
  <si>
    <t>阿南市男女共同参画推進条例</t>
  </si>
  <si>
    <t>阿南市男女共同参画基本計画</t>
  </si>
  <si>
    <t>男女共同参画室分室</t>
  </si>
  <si>
    <t>774-0030</t>
  </si>
  <si>
    <t>阿南市富岡町北通9番地</t>
  </si>
  <si>
    <t>平成25年度</t>
  </si>
  <si>
    <t>企画財政課</t>
  </si>
  <si>
    <t>吉野川市男女共同参画推進条例</t>
  </si>
  <si>
    <t>吉野川市男女共同参画基本計画</t>
  </si>
  <si>
    <t>平成24年</t>
  </si>
  <si>
    <t>企画課</t>
  </si>
  <si>
    <t>阿波市男女共同参画基本計画</t>
  </si>
  <si>
    <t>総務課</t>
  </si>
  <si>
    <t>まちづくり推進課</t>
  </si>
  <si>
    <t>三好市男女共同参画基本計画</t>
  </si>
  <si>
    <t>住民課</t>
  </si>
  <si>
    <t>かつうら男女共同参画プラン</t>
  </si>
  <si>
    <t>教育委員会</t>
  </si>
  <si>
    <t>平成25年度</t>
  </si>
  <si>
    <t>社会教育課</t>
  </si>
  <si>
    <t>総務企画課</t>
  </si>
  <si>
    <t>社会教育係</t>
  </si>
  <si>
    <t>住民人権課</t>
  </si>
  <si>
    <t>企画政策課</t>
  </si>
  <si>
    <t>藍住男女共同参画プラン</t>
  </si>
  <si>
    <t>平成25年度</t>
  </si>
  <si>
    <t>人権コミュニティ課</t>
  </si>
  <si>
    <t>人権課</t>
  </si>
  <si>
    <t>徳島中央広域連合</t>
  </si>
  <si>
    <t>勝浦町</t>
  </si>
  <si>
    <t>北島町</t>
  </si>
  <si>
    <t>美波町女性会館</t>
  </si>
  <si>
    <t>海部郡美波町奥河内字井ノ上22-3</t>
  </si>
  <si>
    <t>○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</si>
  <si>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</si>
  <si>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</si>
  <si>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</si>
  <si>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</si>
  <si>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</si>
  <si>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</si>
  <si>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</si>
  <si>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</si>
  <si>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</si>
  <si>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</si>
  <si>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</si>
  <si>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</si>
  <si>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</si>
  <si>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</si>
  <si>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</si>
  <si>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ﾎｰﾑﾍﾟｰｼﾞ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</si>
  <si>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</si>
  <si>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</si>
  <si>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(088)
624-2611</t>
  </si>
  <si>
    <t>(088)
624-2612</t>
  </si>
  <si>
    <t>(0884)
22-0361</t>
  </si>
  <si>
    <t>徳島市元町１丁目24番地
アミコビル4F</t>
  </si>
  <si>
    <t>平成15年～22年</t>
  </si>
  <si>
    <t>平成14年4月～23年3月</t>
  </si>
  <si>
    <t>平成20年9月～26年3月</t>
  </si>
  <si>
    <t>平成20年4月～24年3月</t>
  </si>
  <si>
    <t>平成21年3月～26年3月</t>
  </si>
  <si>
    <t>平成21年度～25年度</t>
  </si>
  <si>
    <t>平成17年度～21年度</t>
  </si>
  <si>
    <t>男女共同参画プラン・とくしま
～ひとりひとりが輝く社会をめざして～</t>
  </si>
  <si>
    <t>779-2305</t>
  </si>
  <si>
    <t>○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</si>
</sst>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87" fontId="2" fillId="3" borderId="32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33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4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33" xfId="0" applyNumberFormat="1" applyFont="1" applyFill="1" applyBorder="1" applyAlignment="1">
      <alignment vertical="center"/>
    </xf>
    <xf numFmtId="188" fontId="2" fillId="3" borderId="35" xfId="0" applyNumberFormat="1" applyFont="1" applyFill="1" applyBorder="1" applyAlignment="1">
      <alignment vertical="center"/>
    </xf>
    <xf numFmtId="188" fontId="2" fillId="3" borderId="36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6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188" fontId="2" fillId="2" borderId="40" xfId="0" applyNumberFormat="1" applyFont="1" applyFill="1" applyBorder="1" applyAlignment="1">
      <alignment vertical="center"/>
    </xf>
    <xf numFmtId="189" fontId="2" fillId="3" borderId="41" xfId="0" applyNumberFormat="1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9" fontId="2" fillId="3" borderId="45" xfId="0" applyNumberFormat="1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190" fontId="2" fillId="4" borderId="36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8" xfId="0" applyNumberFormat="1" applyFont="1" applyFill="1" applyBorder="1" applyAlignment="1">
      <alignment vertical="center"/>
    </xf>
    <xf numFmtId="189" fontId="2" fillId="0" borderId="49" xfId="0" applyNumberFormat="1" applyFont="1" applyFill="1" applyBorder="1" applyAlignment="1">
      <alignment vertical="center"/>
    </xf>
    <xf numFmtId="189" fontId="2" fillId="0" borderId="50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51" xfId="0" applyNumberFormat="1" applyFont="1" applyFill="1" applyBorder="1" applyAlignment="1">
      <alignment vertical="center"/>
    </xf>
    <xf numFmtId="179" fontId="2" fillId="0" borderId="52" xfId="0" applyNumberFormat="1" applyFont="1" applyFill="1" applyBorder="1" applyAlignment="1">
      <alignment vertical="center"/>
    </xf>
    <xf numFmtId="179" fontId="2" fillId="0" borderId="53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51" xfId="0" applyNumberFormat="1" applyFont="1" applyFill="1" applyBorder="1" applyAlignment="1">
      <alignment vertical="center"/>
    </xf>
    <xf numFmtId="188" fontId="2" fillId="2" borderId="52" xfId="0" applyNumberFormat="1" applyFont="1" applyFill="1" applyBorder="1" applyAlignment="1">
      <alignment vertical="center"/>
    </xf>
    <xf numFmtId="188" fontId="2" fillId="2" borderId="53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3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 wrapText="1"/>
    </xf>
    <xf numFmtId="58" fontId="2" fillId="2" borderId="7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26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4" fillId="2" borderId="16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2" fillId="2" borderId="56" xfId="0" applyFont="1" applyFill="1" applyBorder="1" applyAlignment="1">
      <alignment vertical="distributed" textRotation="255"/>
    </xf>
    <xf numFmtId="0" fontId="2" fillId="2" borderId="45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86" fontId="2" fillId="2" borderId="21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6" fontId="2" fillId="2" borderId="57" xfId="0" applyNumberFormat="1" applyFont="1" applyFill="1" applyBorder="1" applyAlignment="1">
      <alignment vertical="center"/>
    </xf>
    <xf numFmtId="186" fontId="2" fillId="2" borderId="58" xfId="0" applyNumberFormat="1" applyFont="1" applyFill="1" applyBorder="1" applyAlignment="1">
      <alignment vertical="center"/>
    </xf>
    <xf numFmtId="187" fontId="2" fillId="3" borderId="59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87" fontId="2" fillId="2" borderId="55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7" fontId="2" fillId="2" borderId="61" xfId="0" applyNumberFormat="1" applyFont="1" applyFill="1" applyBorder="1" applyAlignment="1">
      <alignment vertical="center"/>
    </xf>
    <xf numFmtId="187" fontId="2" fillId="2" borderId="26" xfId="0" applyNumberFormat="1" applyFont="1" applyFill="1" applyBorder="1" applyAlignment="1">
      <alignment vertical="center"/>
    </xf>
    <xf numFmtId="186" fontId="2" fillId="2" borderId="55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2" borderId="61" xfId="0" applyNumberFormat="1" applyFont="1" applyFill="1" applyBorder="1" applyAlignment="1">
      <alignment vertical="center"/>
    </xf>
    <xf numFmtId="186" fontId="2" fillId="2" borderId="16" xfId="0" applyNumberFormat="1" applyFont="1" applyFill="1" applyBorder="1" applyAlignment="1">
      <alignment vertical="center"/>
    </xf>
    <xf numFmtId="186" fontId="2" fillId="2" borderId="26" xfId="0" applyNumberFormat="1" applyFont="1" applyFill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distributed" textRotation="255" shrinkToFit="1"/>
    </xf>
    <xf numFmtId="0" fontId="2" fillId="2" borderId="38" xfId="0" applyFont="1" applyFill="1" applyBorder="1" applyAlignment="1">
      <alignment horizontal="center" vertical="distributed" textRotation="255" shrinkToFit="1"/>
    </xf>
    <xf numFmtId="0" fontId="2" fillId="2" borderId="6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65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7" xfId="0" applyFont="1" applyBorder="1" applyAlignment="1">
      <alignment horizontal="center" vertical="distributed" textRotation="255"/>
    </xf>
    <xf numFmtId="0" fontId="2" fillId="2" borderId="66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67" xfId="0" applyFont="1" applyFill="1" applyBorder="1" applyAlignment="1">
      <alignment horizontal="center" vertical="distributed" textRotation="255" shrinkToFit="1"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2" fillId="0" borderId="67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distributed" textRotation="255"/>
    </xf>
    <xf numFmtId="0" fontId="0" fillId="0" borderId="45" xfId="0" applyBorder="1" applyAlignment="1">
      <alignment horizontal="center" vertical="distributed" textRotation="255"/>
    </xf>
    <xf numFmtId="0" fontId="0" fillId="0" borderId="38" xfId="0" applyBorder="1" applyAlignment="1">
      <alignment horizontal="center" vertical="distributed" textRotation="255"/>
    </xf>
    <xf numFmtId="0" fontId="2" fillId="2" borderId="65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7" xfId="0" applyFont="1" applyFill="1" applyBorder="1" applyAlignment="1">
      <alignment horizontal="center" vertical="center" textRotation="255"/>
    </xf>
    <xf numFmtId="0" fontId="2" fillId="2" borderId="55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distributed" textRotation="255"/>
    </xf>
    <xf numFmtId="0" fontId="2" fillId="2" borderId="56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5" fillId="0" borderId="35" xfId="0" applyFont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top" textRotation="255" wrapText="1"/>
    </xf>
    <xf numFmtId="0" fontId="4" fillId="2" borderId="73" xfId="0" applyFont="1" applyFill="1" applyBorder="1" applyAlignment="1">
      <alignment horizontal="center" vertical="top" textRotation="255" wrapText="1"/>
    </xf>
    <xf numFmtId="0" fontId="4" fillId="0" borderId="73" xfId="0" applyFont="1" applyBorder="1" applyAlignment="1">
      <alignment horizontal="center" vertical="top" textRotation="255" wrapText="1"/>
    </xf>
    <xf numFmtId="0" fontId="4" fillId="0" borderId="57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6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23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7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distributed" textRotation="255"/>
    </xf>
    <xf numFmtId="0" fontId="4" fillId="0" borderId="45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56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65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7" xfId="0" applyFont="1" applyFill="1" applyBorder="1" applyAlignment="1">
      <alignment horizontal="center" vertical="distributed" textRotation="255" shrinkToFit="1"/>
    </xf>
    <xf numFmtId="0" fontId="2" fillId="2" borderId="62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58" fontId="11" fillId="0" borderId="76" xfId="0" applyNumberFormat="1" applyFont="1" applyBorder="1" applyAlignment="1">
      <alignment horizontal="center" vertical="center"/>
    </xf>
    <xf numFmtId="58" fontId="11" fillId="0" borderId="77" xfId="0" applyNumberFormat="1" applyFont="1" applyBorder="1" applyAlignment="1">
      <alignment horizontal="center" vertical="center"/>
    </xf>
    <xf numFmtId="58" fontId="11" fillId="0" borderId="75" xfId="0" applyNumberFormat="1" applyFont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2" borderId="26" xfId="0" applyFont="1" applyFill="1" applyBorder="1" applyAlignment="1">
      <alignment vertical="center" textRotation="255"/>
    </xf>
    <xf numFmtId="0" fontId="2" fillId="2" borderId="44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2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7" xfId="0" applyFont="1" applyBorder="1" applyAlignment="1">
      <alignment/>
    </xf>
    <xf numFmtId="0" fontId="2" fillId="2" borderId="26" xfId="0" applyFont="1" applyFill="1" applyBorder="1" applyAlignment="1">
      <alignment vertical="center" textRotation="255" wrapText="1"/>
    </xf>
    <xf numFmtId="0" fontId="2" fillId="2" borderId="44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9" fillId="0" borderId="5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2" borderId="61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79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left" vertical="center"/>
    </xf>
    <xf numFmtId="0" fontId="2" fillId="2" borderId="71" xfId="0" applyFont="1" applyFill="1" applyBorder="1" applyAlignment="1">
      <alignment horizontal="left" vertical="center"/>
    </xf>
    <xf numFmtId="0" fontId="2" fillId="2" borderId="79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5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2.625" style="2" customWidth="1"/>
    <col min="6" max="9" width="4.125" style="2" customWidth="1"/>
    <col min="10" max="10" width="23.875" style="2" customWidth="1"/>
    <col min="11" max="11" width="14.50390625" style="2" customWidth="1"/>
    <col min="12" max="12" width="14.25390625" style="2" customWidth="1"/>
    <col min="13" max="13" width="4.50390625" style="2" customWidth="1"/>
    <col min="14" max="14" width="25.00390625" style="2" customWidth="1"/>
    <col min="15" max="15" width="19.875" style="2" customWidth="1"/>
    <col min="16" max="16" width="4.503906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196" t="s">
        <v>68</v>
      </c>
      <c r="P2" s="197"/>
    </row>
    <row r="3" ht="9.75" customHeight="1" thickBot="1"/>
    <row r="4" spans="1:16" s="1" customFormat="1" ht="31.5" customHeight="1">
      <c r="A4" s="200" t="s">
        <v>26</v>
      </c>
      <c r="B4" s="208" t="s">
        <v>63</v>
      </c>
      <c r="C4" s="203" t="s">
        <v>52</v>
      </c>
      <c r="D4" s="205" t="s">
        <v>17</v>
      </c>
      <c r="E4" s="214" t="s">
        <v>53</v>
      </c>
      <c r="F4" s="224" t="s">
        <v>54</v>
      </c>
      <c r="G4" s="217" t="s">
        <v>55</v>
      </c>
      <c r="H4" s="220" t="s">
        <v>62</v>
      </c>
      <c r="I4" s="205" t="s">
        <v>56</v>
      </c>
      <c r="J4" s="192" t="s">
        <v>157</v>
      </c>
      <c r="K4" s="210"/>
      <c r="L4" s="210"/>
      <c r="M4" s="211"/>
      <c r="N4" s="192" t="s">
        <v>65</v>
      </c>
      <c r="O4" s="210"/>
      <c r="P4" s="211"/>
    </row>
    <row r="5" spans="1:16" s="15" customFormat="1" ht="18" customHeight="1">
      <c r="A5" s="201"/>
      <c r="B5" s="209"/>
      <c r="C5" s="204"/>
      <c r="D5" s="206"/>
      <c r="E5" s="215"/>
      <c r="F5" s="225"/>
      <c r="G5" s="218"/>
      <c r="H5" s="221"/>
      <c r="I5" s="190"/>
      <c r="J5" s="212" t="s">
        <v>8</v>
      </c>
      <c r="K5" s="223"/>
      <c r="L5" s="213"/>
      <c r="M5" s="14" t="s">
        <v>9</v>
      </c>
      <c r="N5" s="212" t="s">
        <v>10</v>
      </c>
      <c r="O5" s="213"/>
      <c r="P5" s="14" t="s">
        <v>9</v>
      </c>
    </row>
    <row r="6" spans="1:16" s="15" customFormat="1" ht="18" customHeight="1">
      <c r="A6" s="201"/>
      <c r="B6" s="209"/>
      <c r="C6" s="204"/>
      <c r="D6" s="206"/>
      <c r="E6" s="215"/>
      <c r="F6" s="225"/>
      <c r="G6" s="218"/>
      <c r="H6" s="221"/>
      <c r="I6" s="190"/>
      <c r="J6" s="33"/>
      <c r="K6" s="34"/>
      <c r="L6" s="35"/>
      <c r="M6" s="194" t="s">
        <v>58</v>
      </c>
      <c r="N6" s="18"/>
      <c r="O6" s="32"/>
      <c r="P6" s="194" t="s">
        <v>58</v>
      </c>
    </row>
    <row r="7" spans="1:16" s="1" customFormat="1" ht="51.75" customHeight="1">
      <c r="A7" s="202"/>
      <c r="B7" s="193"/>
      <c r="C7" s="204"/>
      <c r="D7" s="207"/>
      <c r="E7" s="216"/>
      <c r="F7" s="226"/>
      <c r="G7" s="219"/>
      <c r="H7" s="222"/>
      <c r="I7" s="191"/>
      <c r="J7" s="16" t="s">
        <v>57</v>
      </c>
      <c r="K7" s="17" t="s">
        <v>2</v>
      </c>
      <c r="L7" s="17" t="s">
        <v>3</v>
      </c>
      <c r="M7" s="195"/>
      <c r="N7" s="18" t="s">
        <v>59</v>
      </c>
      <c r="O7" s="19" t="s">
        <v>25</v>
      </c>
      <c r="P7" s="195"/>
    </row>
    <row r="8" spans="1:16" ht="45.75" customHeight="1">
      <c r="A8" s="48">
        <v>36</v>
      </c>
      <c r="B8" s="49">
        <v>201</v>
      </c>
      <c r="C8" s="50" t="s">
        <v>68</v>
      </c>
      <c r="D8" s="51" t="s">
        <v>69</v>
      </c>
      <c r="E8" s="174" t="s">
        <v>70</v>
      </c>
      <c r="F8" s="184">
        <v>1</v>
      </c>
      <c r="G8" s="189">
        <v>1</v>
      </c>
      <c r="H8" s="188">
        <v>1</v>
      </c>
      <c r="I8" s="189">
        <v>0</v>
      </c>
      <c r="J8" s="174"/>
      <c r="K8" s="53"/>
      <c r="L8" s="53"/>
      <c r="M8" s="189">
        <v>0</v>
      </c>
      <c r="N8" s="142" t="s">
        <v>169</v>
      </c>
      <c r="O8" s="55" t="s">
        <v>162</v>
      </c>
      <c r="P8" s="189"/>
    </row>
    <row r="9" spans="1:16" ht="12.75" customHeight="1">
      <c r="A9" s="48">
        <v>36</v>
      </c>
      <c r="B9" s="49">
        <v>202</v>
      </c>
      <c r="C9" s="50" t="s">
        <v>68</v>
      </c>
      <c r="D9" s="51" t="s">
        <v>71</v>
      </c>
      <c r="E9" s="174" t="s">
        <v>94</v>
      </c>
      <c r="F9" s="184">
        <v>1</v>
      </c>
      <c r="G9" s="189">
        <v>2</v>
      </c>
      <c r="H9" s="188">
        <v>1</v>
      </c>
      <c r="I9" s="189">
        <v>0</v>
      </c>
      <c r="J9" s="174"/>
      <c r="K9" s="53"/>
      <c r="L9" s="53"/>
      <c r="M9" s="189">
        <v>2</v>
      </c>
      <c r="N9" s="142" t="s">
        <v>95</v>
      </c>
      <c r="O9" s="55" t="s">
        <v>96</v>
      </c>
      <c r="P9" s="189"/>
    </row>
    <row r="10" spans="1:16" ht="12.75" customHeight="1">
      <c r="A10" s="48">
        <v>36</v>
      </c>
      <c r="B10" s="49">
        <v>203</v>
      </c>
      <c r="C10" s="50" t="s">
        <v>68</v>
      </c>
      <c r="D10" s="52" t="s">
        <v>72</v>
      </c>
      <c r="E10" s="174" t="s">
        <v>94</v>
      </c>
      <c r="F10" s="184">
        <v>1</v>
      </c>
      <c r="G10" s="189">
        <v>2</v>
      </c>
      <c r="H10" s="188">
        <v>0</v>
      </c>
      <c r="I10" s="189">
        <v>0</v>
      </c>
      <c r="J10" s="174"/>
      <c r="K10" s="57"/>
      <c r="L10" s="57"/>
      <c r="M10" s="189">
        <v>0</v>
      </c>
      <c r="N10" s="142" t="s">
        <v>102</v>
      </c>
      <c r="O10" s="57" t="s">
        <v>163</v>
      </c>
      <c r="P10" s="189"/>
    </row>
    <row r="11" spans="1:16" ht="24.75" customHeight="1">
      <c r="A11" s="48">
        <v>36</v>
      </c>
      <c r="B11" s="49">
        <v>204</v>
      </c>
      <c r="C11" s="50" t="s">
        <v>68</v>
      </c>
      <c r="D11" s="52" t="s">
        <v>73</v>
      </c>
      <c r="E11" s="174" t="s">
        <v>105</v>
      </c>
      <c r="F11" s="184">
        <v>1</v>
      </c>
      <c r="G11" s="189">
        <v>1</v>
      </c>
      <c r="H11" s="188">
        <v>1</v>
      </c>
      <c r="I11" s="189">
        <v>1</v>
      </c>
      <c r="J11" s="174" t="s">
        <v>106</v>
      </c>
      <c r="K11" s="143">
        <v>38982</v>
      </c>
      <c r="L11" s="143">
        <v>38982</v>
      </c>
      <c r="M11" s="189"/>
      <c r="N11" s="174" t="s">
        <v>107</v>
      </c>
      <c r="O11" s="57" t="s">
        <v>164</v>
      </c>
      <c r="P11" s="189"/>
    </row>
    <row r="12" spans="1:16" ht="24" customHeight="1">
      <c r="A12" s="48">
        <v>36</v>
      </c>
      <c r="B12" s="49">
        <v>205</v>
      </c>
      <c r="C12" s="50" t="s">
        <v>68</v>
      </c>
      <c r="D12" s="52" t="s">
        <v>74</v>
      </c>
      <c r="E12" s="174" t="s">
        <v>112</v>
      </c>
      <c r="F12" s="184">
        <v>1</v>
      </c>
      <c r="G12" s="189">
        <v>2</v>
      </c>
      <c r="H12" s="188">
        <v>0</v>
      </c>
      <c r="I12" s="189">
        <v>1</v>
      </c>
      <c r="J12" s="174" t="s">
        <v>113</v>
      </c>
      <c r="K12" s="143">
        <v>39169</v>
      </c>
      <c r="L12" s="143">
        <v>39173</v>
      </c>
      <c r="M12" s="189"/>
      <c r="N12" s="174" t="s">
        <v>114</v>
      </c>
      <c r="O12" s="57" t="s">
        <v>165</v>
      </c>
      <c r="P12" s="189"/>
    </row>
    <row r="13" spans="1:16" ht="12.75" customHeight="1">
      <c r="A13" s="48">
        <v>36</v>
      </c>
      <c r="B13" s="49">
        <v>206</v>
      </c>
      <c r="C13" s="50" t="s">
        <v>68</v>
      </c>
      <c r="D13" s="52" t="s">
        <v>75</v>
      </c>
      <c r="E13" s="174" t="s">
        <v>116</v>
      </c>
      <c r="F13" s="184">
        <v>1</v>
      </c>
      <c r="G13" s="189">
        <v>2</v>
      </c>
      <c r="H13" s="188">
        <v>0</v>
      </c>
      <c r="I13" s="189">
        <v>0</v>
      </c>
      <c r="J13" s="174"/>
      <c r="K13" s="57"/>
      <c r="L13" s="57"/>
      <c r="M13" s="189">
        <v>0</v>
      </c>
      <c r="N13" s="174" t="s">
        <v>117</v>
      </c>
      <c r="O13" s="57" t="s">
        <v>166</v>
      </c>
      <c r="P13" s="189"/>
    </row>
    <row r="14" spans="1:16" ht="12.75" customHeight="1">
      <c r="A14" s="48">
        <v>36</v>
      </c>
      <c r="B14" s="49">
        <v>207</v>
      </c>
      <c r="C14" s="50" t="s">
        <v>68</v>
      </c>
      <c r="D14" s="52" t="s">
        <v>76</v>
      </c>
      <c r="E14" s="174" t="s">
        <v>118</v>
      </c>
      <c r="F14" s="184">
        <v>1</v>
      </c>
      <c r="G14" s="189">
        <v>2</v>
      </c>
      <c r="H14" s="188">
        <v>0</v>
      </c>
      <c r="I14" s="189">
        <v>0</v>
      </c>
      <c r="J14" s="174"/>
      <c r="K14" s="57"/>
      <c r="L14" s="57"/>
      <c r="M14" s="189">
        <v>0</v>
      </c>
      <c r="N14" s="174"/>
      <c r="O14" s="57"/>
      <c r="P14" s="189">
        <v>1</v>
      </c>
    </row>
    <row r="15" spans="1:16" ht="24" customHeight="1">
      <c r="A15" s="48">
        <v>36</v>
      </c>
      <c r="B15" s="49">
        <v>208</v>
      </c>
      <c r="C15" s="50" t="s">
        <v>68</v>
      </c>
      <c r="D15" s="52" t="s">
        <v>77</v>
      </c>
      <c r="E15" s="174" t="s">
        <v>119</v>
      </c>
      <c r="F15" s="184">
        <v>1</v>
      </c>
      <c r="G15" s="189">
        <v>2</v>
      </c>
      <c r="H15" s="188">
        <v>0</v>
      </c>
      <c r="I15" s="189">
        <v>0</v>
      </c>
      <c r="J15" s="174"/>
      <c r="K15" s="57"/>
      <c r="L15" s="57"/>
      <c r="M15" s="189">
        <v>0</v>
      </c>
      <c r="N15" s="174" t="s">
        <v>120</v>
      </c>
      <c r="O15" s="57" t="s">
        <v>167</v>
      </c>
      <c r="P15" s="189"/>
    </row>
    <row r="16" spans="1:16" ht="12.75" customHeight="1">
      <c r="A16" s="48">
        <v>36</v>
      </c>
      <c r="B16" s="49">
        <v>301</v>
      </c>
      <c r="C16" s="50" t="s">
        <v>68</v>
      </c>
      <c r="D16" s="52" t="s">
        <v>78</v>
      </c>
      <c r="E16" s="174" t="s">
        <v>121</v>
      </c>
      <c r="F16" s="184">
        <v>1</v>
      </c>
      <c r="G16" s="189">
        <v>2</v>
      </c>
      <c r="H16" s="188">
        <v>0</v>
      </c>
      <c r="I16" s="189">
        <v>0</v>
      </c>
      <c r="J16" s="174"/>
      <c r="K16" s="57"/>
      <c r="L16" s="57"/>
      <c r="M16" s="189">
        <v>3</v>
      </c>
      <c r="N16" s="174" t="s">
        <v>122</v>
      </c>
      <c r="O16" s="57" t="s">
        <v>168</v>
      </c>
      <c r="P16" s="189"/>
    </row>
    <row r="17" spans="1:16" ht="12.75" customHeight="1">
      <c r="A17" s="48">
        <v>36</v>
      </c>
      <c r="B17" s="49">
        <v>302</v>
      </c>
      <c r="C17" s="50" t="s">
        <v>68</v>
      </c>
      <c r="D17" s="52" t="s">
        <v>79</v>
      </c>
      <c r="E17" s="174" t="s">
        <v>121</v>
      </c>
      <c r="F17" s="184">
        <v>1</v>
      </c>
      <c r="G17" s="189">
        <v>2</v>
      </c>
      <c r="H17" s="188">
        <v>0</v>
      </c>
      <c r="I17" s="189">
        <v>0</v>
      </c>
      <c r="J17" s="174"/>
      <c r="K17" s="57"/>
      <c r="L17" s="57"/>
      <c r="M17" s="189">
        <v>0</v>
      </c>
      <c r="N17" s="174"/>
      <c r="O17" s="57"/>
      <c r="P17" s="189">
        <v>0</v>
      </c>
    </row>
    <row r="18" spans="1:16" ht="12.75" customHeight="1">
      <c r="A18" s="48">
        <v>36</v>
      </c>
      <c r="B18" s="49">
        <v>321</v>
      </c>
      <c r="C18" s="50" t="s">
        <v>68</v>
      </c>
      <c r="D18" s="52" t="s">
        <v>80</v>
      </c>
      <c r="E18" s="174" t="s">
        <v>123</v>
      </c>
      <c r="F18" s="184">
        <v>2</v>
      </c>
      <c r="G18" s="189">
        <v>2</v>
      </c>
      <c r="H18" s="188">
        <v>0</v>
      </c>
      <c r="I18" s="189">
        <v>0</v>
      </c>
      <c r="J18" s="174"/>
      <c r="K18" s="57"/>
      <c r="L18" s="57"/>
      <c r="M18" s="189">
        <v>0</v>
      </c>
      <c r="N18" s="174"/>
      <c r="O18" s="57"/>
      <c r="P18" s="189">
        <v>0</v>
      </c>
    </row>
    <row r="19" spans="1:16" ht="12.75" customHeight="1">
      <c r="A19" s="48">
        <v>36</v>
      </c>
      <c r="B19" s="49">
        <v>341</v>
      </c>
      <c r="C19" s="50" t="s">
        <v>68</v>
      </c>
      <c r="D19" s="52" t="s">
        <v>81</v>
      </c>
      <c r="E19" s="174" t="s">
        <v>125</v>
      </c>
      <c r="F19" s="184">
        <v>2</v>
      </c>
      <c r="G19" s="189">
        <v>2</v>
      </c>
      <c r="H19" s="188">
        <v>0</v>
      </c>
      <c r="I19" s="189">
        <v>0</v>
      </c>
      <c r="J19" s="174"/>
      <c r="K19" s="57"/>
      <c r="L19" s="57"/>
      <c r="M19" s="189">
        <v>0</v>
      </c>
      <c r="N19" s="174"/>
      <c r="O19" s="57"/>
      <c r="P19" s="189">
        <v>1</v>
      </c>
    </row>
    <row r="20" spans="1:16" ht="12.75" customHeight="1">
      <c r="A20" s="48">
        <v>36</v>
      </c>
      <c r="B20" s="49">
        <v>342</v>
      </c>
      <c r="C20" s="50" t="s">
        <v>68</v>
      </c>
      <c r="D20" s="52" t="s">
        <v>82</v>
      </c>
      <c r="E20" s="174" t="s">
        <v>123</v>
      </c>
      <c r="F20" s="184">
        <v>2</v>
      </c>
      <c r="G20" s="189">
        <v>2</v>
      </c>
      <c r="H20" s="188">
        <v>0</v>
      </c>
      <c r="I20" s="189">
        <v>0</v>
      </c>
      <c r="J20" s="174"/>
      <c r="K20" s="57"/>
      <c r="L20" s="57"/>
      <c r="M20" s="189">
        <v>0</v>
      </c>
      <c r="N20" s="174"/>
      <c r="O20" s="57"/>
      <c r="P20" s="189">
        <v>1</v>
      </c>
    </row>
    <row r="21" spans="1:16" ht="12.75" customHeight="1">
      <c r="A21" s="48">
        <v>36</v>
      </c>
      <c r="B21" s="49">
        <v>368</v>
      </c>
      <c r="C21" s="50" t="s">
        <v>68</v>
      </c>
      <c r="D21" s="52" t="s">
        <v>83</v>
      </c>
      <c r="E21" s="174" t="s">
        <v>118</v>
      </c>
      <c r="F21" s="184">
        <v>1</v>
      </c>
      <c r="G21" s="189">
        <v>2</v>
      </c>
      <c r="H21" s="188">
        <v>0</v>
      </c>
      <c r="I21" s="189">
        <v>0</v>
      </c>
      <c r="J21" s="174"/>
      <c r="K21" s="57"/>
      <c r="L21" s="57"/>
      <c r="M21" s="189">
        <v>0</v>
      </c>
      <c r="N21" s="174"/>
      <c r="O21" s="57"/>
      <c r="P21" s="189">
        <v>0</v>
      </c>
    </row>
    <row r="22" spans="1:16" ht="12.75" customHeight="1">
      <c r="A22" s="48">
        <v>36</v>
      </c>
      <c r="B22" s="49">
        <v>387</v>
      </c>
      <c r="C22" s="50" t="s">
        <v>68</v>
      </c>
      <c r="D22" s="52" t="s">
        <v>84</v>
      </c>
      <c r="E22" s="174" t="s">
        <v>126</v>
      </c>
      <c r="F22" s="184">
        <v>1</v>
      </c>
      <c r="G22" s="189">
        <v>2</v>
      </c>
      <c r="H22" s="188">
        <v>0</v>
      </c>
      <c r="I22" s="189">
        <v>0</v>
      </c>
      <c r="J22" s="174"/>
      <c r="K22" s="57"/>
      <c r="L22" s="57"/>
      <c r="M22" s="189">
        <v>2</v>
      </c>
      <c r="N22" s="174"/>
      <c r="O22" s="57"/>
      <c r="P22" s="189">
        <v>0</v>
      </c>
    </row>
    <row r="23" spans="1:16" ht="12.75" customHeight="1">
      <c r="A23" s="48">
        <v>36</v>
      </c>
      <c r="B23" s="49">
        <v>383</v>
      </c>
      <c r="C23" s="50" t="s">
        <v>68</v>
      </c>
      <c r="D23" s="52" t="s">
        <v>85</v>
      </c>
      <c r="E23" s="174" t="s">
        <v>127</v>
      </c>
      <c r="F23" s="184">
        <v>2</v>
      </c>
      <c r="G23" s="189">
        <v>2</v>
      </c>
      <c r="H23" s="188">
        <v>0</v>
      </c>
      <c r="I23" s="189">
        <v>0</v>
      </c>
      <c r="J23" s="174"/>
      <c r="K23" s="57"/>
      <c r="L23" s="57"/>
      <c r="M23" s="189">
        <v>0</v>
      </c>
      <c r="N23" s="174"/>
      <c r="O23" s="57"/>
      <c r="P23" s="189">
        <v>0</v>
      </c>
    </row>
    <row r="24" spans="1:16" ht="12.75" customHeight="1">
      <c r="A24" s="48">
        <v>36</v>
      </c>
      <c r="B24" s="49">
        <v>388</v>
      </c>
      <c r="C24" s="50" t="s">
        <v>68</v>
      </c>
      <c r="D24" s="52" t="s">
        <v>86</v>
      </c>
      <c r="E24" s="174" t="s">
        <v>128</v>
      </c>
      <c r="F24" s="184">
        <v>1</v>
      </c>
      <c r="G24" s="189">
        <v>2</v>
      </c>
      <c r="H24" s="188">
        <v>0</v>
      </c>
      <c r="I24" s="189">
        <v>0</v>
      </c>
      <c r="J24" s="174"/>
      <c r="K24" s="57"/>
      <c r="L24" s="57"/>
      <c r="M24" s="189">
        <v>2</v>
      </c>
      <c r="N24" s="174"/>
      <c r="O24" s="57"/>
      <c r="P24" s="189">
        <v>0</v>
      </c>
    </row>
    <row r="25" spans="1:16" ht="12.75" customHeight="1">
      <c r="A25" s="48">
        <v>36</v>
      </c>
      <c r="B25" s="49">
        <v>401</v>
      </c>
      <c r="C25" s="50" t="s">
        <v>68</v>
      </c>
      <c r="D25" s="52" t="s">
        <v>87</v>
      </c>
      <c r="E25" s="174" t="s">
        <v>118</v>
      </c>
      <c r="F25" s="184">
        <v>1</v>
      </c>
      <c r="G25" s="189">
        <v>2</v>
      </c>
      <c r="H25" s="188">
        <v>0</v>
      </c>
      <c r="I25" s="189">
        <v>0</v>
      </c>
      <c r="J25" s="174"/>
      <c r="K25" s="57"/>
      <c r="L25" s="57"/>
      <c r="M25" s="189">
        <v>0</v>
      </c>
      <c r="N25" s="174"/>
      <c r="O25" s="57"/>
      <c r="P25" s="189">
        <v>0</v>
      </c>
    </row>
    <row r="26" spans="1:16" ht="12.75" customHeight="1">
      <c r="A26" s="48">
        <v>36</v>
      </c>
      <c r="B26" s="49">
        <v>402</v>
      </c>
      <c r="C26" s="50" t="s">
        <v>68</v>
      </c>
      <c r="D26" s="52" t="s">
        <v>88</v>
      </c>
      <c r="E26" s="174" t="s">
        <v>118</v>
      </c>
      <c r="F26" s="184">
        <v>1</v>
      </c>
      <c r="G26" s="189">
        <v>2</v>
      </c>
      <c r="H26" s="188">
        <v>0</v>
      </c>
      <c r="I26" s="189">
        <v>0</v>
      </c>
      <c r="J26" s="174"/>
      <c r="K26" s="57"/>
      <c r="L26" s="57"/>
      <c r="M26" s="189">
        <v>3</v>
      </c>
      <c r="N26" s="174"/>
      <c r="O26" s="57"/>
      <c r="P26" s="189">
        <v>0</v>
      </c>
    </row>
    <row r="27" spans="1:16" ht="12.75" customHeight="1">
      <c r="A27" s="48">
        <v>36</v>
      </c>
      <c r="B27" s="49">
        <v>403</v>
      </c>
      <c r="C27" s="50" t="s">
        <v>68</v>
      </c>
      <c r="D27" s="52" t="s">
        <v>89</v>
      </c>
      <c r="E27" s="174" t="s">
        <v>129</v>
      </c>
      <c r="F27" s="184">
        <v>1</v>
      </c>
      <c r="G27" s="189">
        <v>2</v>
      </c>
      <c r="H27" s="188">
        <v>0</v>
      </c>
      <c r="I27" s="189">
        <v>0</v>
      </c>
      <c r="J27" s="174"/>
      <c r="K27" s="57"/>
      <c r="L27" s="57"/>
      <c r="M27" s="189">
        <v>0</v>
      </c>
      <c r="N27" s="174" t="s">
        <v>130</v>
      </c>
      <c r="O27" s="57" t="s">
        <v>167</v>
      </c>
      <c r="P27" s="189"/>
    </row>
    <row r="28" spans="1:16" ht="24" customHeight="1">
      <c r="A28" s="48">
        <v>36</v>
      </c>
      <c r="B28" s="49">
        <v>404</v>
      </c>
      <c r="C28" s="50" t="s">
        <v>68</v>
      </c>
      <c r="D28" s="52" t="s">
        <v>90</v>
      </c>
      <c r="E28" s="174" t="s">
        <v>132</v>
      </c>
      <c r="F28" s="184">
        <v>1</v>
      </c>
      <c r="G28" s="189">
        <v>2</v>
      </c>
      <c r="H28" s="188">
        <v>0</v>
      </c>
      <c r="I28" s="189">
        <v>0</v>
      </c>
      <c r="J28" s="174"/>
      <c r="K28" s="57"/>
      <c r="L28" s="57"/>
      <c r="M28" s="189">
        <v>0</v>
      </c>
      <c r="N28" s="174"/>
      <c r="O28" s="57"/>
      <c r="P28" s="189">
        <v>1</v>
      </c>
    </row>
    <row r="29" spans="1:16" ht="12.75" customHeight="1">
      <c r="A29" s="48">
        <v>36</v>
      </c>
      <c r="B29" s="49">
        <v>405</v>
      </c>
      <c r="C29" s="50" t="s">
        <v>68</v>
      </c>
      <c r="D29" s="52" t="s">
        <v>91</v>
      </c>
      <c r="E29" s="174" t="s">
        <v>133</v>
      </c>
      <c r="F29" s="184">
        <v>1</v>
      </c>
      <c r="G29" s="189">
        <v>2</v>
      </c>
      <c r="H29" s="188">
        <v>0</v>
      </c>
      <c r="I29" s="189">
        <v>0</v>
      </c>
      <c r="J29" s="174"/>
      <c r="K29" s="57"/>
      <c r="L29" s="57"/>
      <c r="M29" s="189">
        <v>2</v>
      </c>
      <c r="N29" s="174"/>
      <c r="O29" s="57"/>
      <c r="P29" s="189">
        <v>0</v>
      </c>
    </row>
    <row r="30" spans="1:16" ht="12.75" customHeight="1">
      <c r="A30" s="48">
        <v>36</v>
      </c>
      <c r="B30" s="49">
        <v>468</v>
      </c>
      <c r="C30" s="50" t="s">
        <v>68</v>
      </c>
      <c r="D30" s="52" t="s">
        <v>92</v>
      </c>
      <c r="E30" s="174" t="s">
        <v>133</v>
      </c>
      <c r="F30" s="184">
        <v>1</v>
      </c>
      <c r="G30" s="189">
        <v>2</v>
      </c>
      <c r="H30" s="188">
        <v>0</v>
      </c>
      <c r="I30" s="189">
        <v>0</v>
      </c>
      <c r="J30" s="174"/>
      <c r="K30" s="57"/>
      <c r="L30" s="57"/>
      <c r="M30" s="189">
        <v>0</v>
      </c>
      <c r="N30" s="174"/>
      <c r="O30" s="57"/>
      <c r="P30" s="189">
        <v>1</v>
      </c>
    </row>
    <row r="31" spans="1:16" ht="12.75" customHeight="1" thickBot="1">
      <c r="A31" s="48">
        <v>36</v>
      </c>
      <c r="B31" s="49">
        <v>489</v>
      </c>
      <c r="C31" s="50" t="s">
        <v>68</v>
      </c>
      <c r="D31" s="52" t="s">
        <v>93</v>
      </c>
      <c r="E31" s="174" t="s">
        <v>116</v>
      </c>
      <c r="F31" s="184">
        <v>1</v>
      </c>
      <c r="G31" s="189">
        <v>2</v>
      </c>
      <c r="H31" s="188">
        <v>0</v>
      </c>
      <c r="I31" s="189">
        <v>0</v>
      </c>
      <c r="J31" s="174"/>
      <c r="K31" s="57"/>
      <c r="L31" s="57"/>
      <c r="M31" s="189">
        <v>2</v>
      </c>
      <c r="N31" s="174"/>
      <c r="O31" s="57"/>
      <c r="P31" s="189">
        <v>1</v>
      </c>
    </row>
    <row r="32" spans="1:22" s="13" customFormat="1" ht="18.75" customHeight="1" thickBot="1">
      <c r="A32" s="37"/>
      <c r="B32" s="38"/>
      <c r="C32" s="198" t="s">
        <v>4</v>
      </c>
      <c r="D32" s="199"/>
      <c r="E32" s="39"/>
      <c r="F32" s="40"/>
      <c r="G32" s="41"/>
      <c r="H32" s="42">
        <f>SUM(H8:H31)</f>
        <v>3</v>
      </c>
      <c r="I32" s="43">
        <f>SUM(I8:I31)</f>
        <v>2</v>
      </c>
      <c r="J32" s="42">
        <f>COUNTA(J8:J31)</f>
        <v>2</v>
      </c>
      <c r="K32" s="44"/>
      <c r="L32" s="44"/>
      <c r="M32" s="45"/>
      <c r="N32" s="42">
        <f>COUNTA(N8:N31)</f>
        <v>9</v>
      </c>
      <c r="O32" s="46"/>
      <c r="P32" s="47"/>
      <c r="Q32" s="12"/>
      <c r="R32" s="12"/>
      <c r="S32" s="12"/>
      <c r="T32" s="12"/>
      <c r="U32" s="12"/>
      <c r="V32" s="12"/>
    </row>
    <row r="33" ht="18.75" customHeight="1"/>
  </sheetData>
  <mergeCells count="17">
    <mergeCell ref="N5:O5"/>
    <mergeCell ref="E4:E7"/>
    <mergeCell ref="G4:G7"/>
    <mergeCell ref="H4:H7"/>
    <mergeCell ref="J5:L5"/>
    <mergeCell ref="F4:F7"/>
    <mergeCell ref="M6:M7"/>
    <mergeCell ref="P6:P7"/>
    <mergeCell ref="O2:P2"/>
    <mergeCell ref="C32:D32"/>
    <mergeCell ref="A4:A7"/>
    <mergeCell ref="C4:C7"/>
    <mergeCell ref="D4:D7"/>
    <mergeCell ref="B4:B7"/>
    <mergeCell ref="I4:I7"/>
    <mergeCell ref="J4:M4"/>
    <mergeCell ref="N4:P4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50390625" style="2" customWidth="1"/>
    <col min="5" max="5" width="17.25390625" style="2" customWidth="1"/>
    <col min="6" max="6" width="7.875" style="2" customWidth="1"/>
    <col min="7" max="7" width="8.50390625" style="2" customWidth="1"/>
    <col min="8" max="8" width="22.00390625" style="2" customWidth="1"/>
    <col min="9" max="10" width="8.50390625" style="2" customWidth="1"/>
    <col min="11" max="11" width="17.75390625" style="2" customWidth="1"/>
    <col min="12" max="20" width="4.125" style="2" customWidth="1"/>
    <col min="21" max="21" width="7.1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196" t="s">
        <v>68</v>
      </c>
      <c r="T2" s="227"/>
      <c r="U2" s="197"/>
    </row>
    <row r="3" ht="12.75" thickBot="1"/>
    <row r="4" spans="1:21" s="1" customFormat="1" ht="19.5" customHeight="1">
      <c r="A4" s="200" t="s">
        <v>26</v>
      </c>
      <c r="B4" s="208" t="s">
        <v>63</v>
      </c>
      <c r="C4" s="203" t="s">
        <v>52</v>
      </c>
      <c r="D4" s="205" t="s">
        <v>17</v>
      </c>
      <c r="E4" s="192" t="s">
        <v>64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1"/>
      <c r="U4" s="234" t="s">
        <v>154</v>
      </c>
    </row>
    <row r="5" spans="1:21" s="1" customFormat="1" ht="19.5" customHeight="1">
      <c r="A5" s="201"/>
      <c r="B5" s="209"/>
      <c r="C5" s="204"/>
      <c r="D5" s="206"/>
      <c r="E5" s="25"/>
      <c r="F5" s="23"/>
      <c r="G5" s="26"/>
      <c r="H5" s="26"/>
      <c r="I5" s="26"/>
      <c r="J5" s="26"/>
      <c r="K5" s="26"/>
      <c r="L5" s="212" t="s">
        <v>60</v>
      </c>
      <c r="M5" s="223"/>
      <c r="N5" s="223"/>
      <c r="O5" s="223"/>
      <c r="P5" s="223"/>
      <c r="Q5" s="223"/>
      <c r="R5" s="223"/>
      <c r="S5" s="223"/>
      <c r="T5" s="228"/>
      <c r="U5" s="235"/>
    </row>
    <row r="6" spans="1:21" s="1" customFormat="1" ht="19.5" customHeight="1">
      <c r="A6" s="201"/>
      <c r="B6" s="209"/>
      <c r="C6" s="204"/>
      <c r="D6" s="206"/>
      <c r="E6" s="238" t="s">
        <v>32</v>
      </c>
      <c r="F6" s="20"/>
      <c r="G6" s="229" t="s">
        <v>31</v>
      </c>
      <c r="H6" s="229"/>
      <c r="I6" s="229"/>
      <c r="J6" s="230"/>
      <c r="K6" s="230"/>
      <c r="L6" s="231" t="s">
        <v>37</v>
      </c>
      <c r="M6" s="232"/>
      <c r="N6" s="233"/>
      <c r="O6" s="230" t="s">
        <v>38</v>
      </c>
      <c r="P6" s="232"/>
      <c r="Q6" s="233"/>
      <c r="R6" s="230" t="s">
        <v>39</v>
      </c>
      <c r="S6" s="232"/>
      <c r="T6" s="240"/>
      <c r="U6" s="236"/>
    </row>
    <row r="7" spans="1:21" ht="60" customHeight="1">
      <c r="A7" s="202"/>
      <c r="B7" s="193"/>
      <c r="C7" s="204"/>
      <c r="D7" s="207"/>
      <c r="E7" s="239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61</v>
      </c>
      <c r="K7" s="24" t="s">
        <v>155</v>
      </c>
      <c r="L7" s="161" t="s">
        <v>67</v>
      </c>
      <c r="M7" s="162" t="s">
        <v>156</v>
      </c>
      <c r="N7" s="163" t="s">
        <v>33</v>
      </c>
      <c r="O7" s="164" t="s">
        <v>67</v>
      </c>
      <c r="P7" s="162" t="s">
        <v>156</v>
      </c>
      <c r="Q7" s="165" t="s">
        <v>33</v>
      </c>
      <c r="R7" s="163" t="s">
        <v>67</v>
      </c>
      <c r="S7" s="162" t="s">
        <v>156</v>
      </c>
      <c r="T7" s="163" t="s">
        <v>33</v>
      </c>
      <c r="U7" s="237"/>
    </row>
    <row r="8" spans="1:21" ht="25.5" customHeight="1">
      <c r="A8" s="48">
        <v>36</v>
      </c>
      <c r="B8" s="49">
        <v>201</v>
      </c>
      <c r="C8" s="50" t="s">
        <v>68</v>
      </c>
      <c r="D8" s="51" t="s">
        <v>69</v>
      </c>
      <c r="E8" s="54" t="s">
        <v>70</v>
      </c>
      <c r="F8" s="57"/>
      <c r="G8" s="57" t="s">
        <v>97</v>
      </c>
      <c r="H8" s="145" t="s">
        <v>161</v>
      </c>
      <c r="I8" s="145" t="s">
        <v>158</v>
      </c>
      <c r="J8" s="146" t="s">
        <v>159</v>
      </c>
      <c r="K8" s="146" t="s">
        <v>98</v>
      </c>
      <c r="L8" s="167" t="s">
        <v>139</v>
      </c>
      <c r="M8" s="168"/>
      <c r="N8" s="168"/>
      <c r="O8" s="168" t="s">
        <v>139</v>
      </c>
      <c r="P8" s="168"/>
      <c r="Q8" s="168"/>
      <c r="R8" s="168"/>
      <c r="S8" s="168"/>
      <c r="T8" s="169"/>
      <c r="U8" s="170">
        <v>0</v>
      </c>
    </row>
    <row r="9" spans="1:21" ht="12.75" customHeight="1">
      <c r="A9" s="48">
        <v>36</v>
      </c>
      <c r="B9" s="49">
        <v>202</v>
      </c>
      <c r="C9" s="50" t="s">
        <v>68</v>
      </c>
      <c r="D9" s="51" t="s">
        <v>71</v>
      </c>
      <c r="E9" s="54"/>
      <c r="F9" s="57"/>
      <c r="G9" s="57"/>
      <c r="H9" s="145"/>
      <c r="I9" s="145"/>
      <c r="J9" s="146"/>
      <c r="K9" s="52"/>
      <c r="L9" s="167"/>
      <c r="M9" s="168"/>
      <c r="N9" s="168"/>
      <c r="O9" s="168"/>
      <c r="P9" s="168"/>
      <c r="Q9" s="168"/>
      <c r="R9" s="168"/>
      <c r="S9" s="168"/>
      <c r="T9" s="169"/>
      <c r="U9" s="170">
        <v>0</v>
      </c>
    </row>
    <row r="10" spans="1:21" ht="12.75" customHeight="1">
      <c r="A10" s="48">
        <v>36</v>
      </c>
      <c r="B10" s="49">
        <v>203</v>
      </c>
      <c r="C10" s="50" t="s">
        <v>68</v>
      </c>
      <c r="D10" s="52" t="s">
        <v>72</v>
      </c>
      <c r="E10" s="54"/>
      <c r="F10" s="57"/>
      <c r="G10" s="57"/>
      <c r="H10" s="145"/>
      <c r="I10" s="145"/>
      <c r="J10" s="146"/>
      <c r="K10" s="52"/>
      <c r="L10" s="167"/>
      <c r="M10" s="168"/>
      <c r="N10" s="168"/>
      <c r="O10" s="168"/>
      <c r="P10" s="168"/>
      <c r="Q10" s="168"/>
      <c r="R10" s="168"/>
      <c r="S10" s="168"/>
      <c r="T10" s="169"/>
      <c r="U10" s="171">
        <v>0</v>
      </c>
    </row>
    <row r="11" spans="1:21" ht="24.75" customHeight="1">
      <c r="A11" s="48">
        <v>36</v>
      </c>
      <c r="B11" s="49">
        <v>204</v>
      </c>
      <c r="C11" s="50" t="s">
        <v>68</v>
      </c>
      <c r="D11" s="52" t="s">
        <v>73</v>
      </c>
      <c r="E11" s="54" t="s">
        <v>108</v>
      </c>
      <c r="F11" s="57"/>
      <c r="G11" s="57" t="s">
        <v>109</v>
      </c>
      <c r="H11" s="145" t="s">
        <v>110</v>
      </c>
      <c r="I11" s="145" t="s">
        <v>160</v>
      </c>
      <c r="J11" s="146"/>
      <c r="K11" s="52"/>
      <c r="L11" s="167"/>
      <c r="M11" s="168"/>
      <c r="N11" s="168"/>
      <c r="O11" s="168" t="s">
        <v>99</v>
      </c>
      <c r="P11" s="168"/>
      <c r="Q11" s="168"/>
      <c r="R11" s="168"/>
      <c r="S11" s="168"/>
      <c r="T11" s="169"/>
      <c r="U11" s="171">
        <v>1</v>
      </c>
    </row>
    <row r="12" spans="1:21" ht="12.75" customHeight="1">
      <c r="A12" s="48">
        <v>36</v>
      </c>
      <c r="B12" s="49">
        <v>205</v>
      </c>
      <c r="C12" s="50" t="s">
        <v>68</v>
      </c>
      <c r="D12" s="52" t="s">
        <v>74</v>
      </c>
      <c r="E12" s="54"/>
      <c r="F12" s="57"/>
      <c r="G12" s="57"/>
      <c r="H12" s="57"/>
      <c r="I12" s="57"/>
      <c r="J12" s="52"/>
      <c r="K12" s="52"/>
      <c r="L12" s="167"/>
      <c r="M12" s="168"/>
      <c r="N12" s="168"/>
      <c r="O12" s="168"/>
      <c r="P12" s="168"/>
      <c r="Q12" s="168"/>
      <c r="R12" s="168"/>
      <c r="S12" s="168"/>
      <c r="T12" s="169"/>
      <c r="U12" s="171">
        <v>0</v>
      </c>
    </row>
    <row r="13" spans="1:21" ht="12.75" customHeight="1">
      <c r="A13" s="48">
        <v>36</v>
      </c>
      <c r="B13" s="49">
        <v>206</v>
      </c>
      <c r="C13" s="50" t="s">
        <v>68</v>
      </c>
      <c r="D13" s="52" t="s">
        <v>75</v>
      </c>
      <c r="E13" s="54"/>
      <c r="F13" s="57"/>
      <c r="G13" s="57"/>
      <c r="H13" s="57"/>
      <c r="I13" s="57"/>
      <c r="J13" s="52"/>
      <c r="K13" s="52"/>
      <c r="L13" s="167"/>
      <c r="M13" s="168"/>
      <c r="N13" s="168"/>
      <c r="O13" s="168"/>
      <c r="P13" s="168"/>
      <c r="Q13" s="168"/>
      <c r="R13" s="168"/>
      <c r="S13" s="168"/>
      <c r="T13" s="169"/>
      <c r="U13" s="171">
        <v>0</v>
      </c>
    </row>
    <row r="14" spans="1:21" ht="12.75" customHeight="1">
      <c r="A14" s="48">
        <v>36</v>
      </c>
      <c r="B14" s="49">
        <v>207</v>
      </c>
      <c r="C14" s="50" t="s">
        <v>68</v>
      </c>
      <c r="D14" s="52" t="s">
        <v>76</v>
      </c>
      <c r="E14" s="54"/>
      <c r="F14" s="57"/>
      <c r="G14" s="57"/>
      <c r="H14" s="57"/>
      <c r="I14" s="57"/>
      <c r="J14" s="52"/>
      <c r="K14" s="52"/>
      <c r="L14" s="167"/>
      <c r="M14" s="168"/>
      <c r="N14" s="168"/>
      <c r="O14" s="168"/>
      <c r="P14" s="168"/>
      <c r="Q14" s="168"/>
      <c r="R14" s="168"/>
      <c r="S14" s="168"/>
      <c r="T14" s="169"/>
      <c r="U14" s="171">
        <v>0</v>
      </c>
    </row>
    <row r="15" spans="1:21" ht="12.75" customHeight="1">
      <c r="A15" s="48">
        <v>36</v>
      </c>
      <c r="B15" s="49">
        <v>208</v>
      </c>
      <c r="C15" s="50" t="s">
        <v>68</v>
      </c>
      <c r="D15" s="52" t="s">
        <v>77</v>
      </c>
      <c r="E15" s="54"/>
      <c r="F15" s="57"/>
      <c r="G15" s="57"/>
      <c r="H15" s="57"/>
      <c r="I15" s="57"/>
      <c r="J15" s="52"/>
      <c r="K15" s="52"/>
      <c r="L15" s="167"/>
      <c r="M15" s="168"/>
      <c r="N15" s="168"/>
      <c r="O15" s="168"/>
      <c r="P15" s="168"/>
      <c r="Q15" s="168"/>
      <c r="R15" s="168"/>
      <c r="S15" s="168"/>
      <c r="T15" s="169"/>
      <c r="U15" s="171">
        <v>0</v>
      </c>
    </row>
    <row r="16" spans="1:21" ht="12.75" customHeight="1">
      <c r="A16" s="48">
        <v>36</v>
      </c>
      <c r="B16" s="49">
        <v>301</v>
      </c>
      <c r="C16" s="50" t="s">
        <v>68</v>
      </c>
      <c r="D16" s="52" t="s">
        <v>78</v>
      </c>
      <c r="E16" s="54"/>
      <c r="F16" s="57"/>
      <c r="G16" s="57"/>
      <c r="H16" s="57"/>
      <c r="I16" s="57"/>
      <c r="J16" s="52"/>
      <c r="K16" s="52"/>
      <c r="L16" s="167"/>
      <c r="M16" s="168"/>
      <c r="N16" s="168"/>
      <c r="O16" s="168"/>
      <c r="P16" s="168"/>
      <c r="Q16" s="168"/>
      <c r="R16" s="168"/>
      <c r="S16" s="168"/>
      <c r="T16" s="169"/>
      <c r="U16" s="171">
        <v>0</v>
      </c>
    </row>
    <row r="17" spans="1:21" ht="12.75" customHeight="1">
      <c r="A17" s="48">
        <v>36</v>
      </c>
      <c r="B17" s="49">
        <v>302</v>
      </c>
      <c r="C17" s="50" t="s">
        <v>68</v>
      </c>
      <c r="D17" s="52" t="s">
        <v>79</v>
      </c>
      <c r="E17" s="54"/>
      <c r="F17" s="57"/>
      <c r="G17" s="57"/>
      <c r="H17" s="57"/>
      <c r="I17" s="57"/>
      <c r="J17" s="52"/>
      <c r="K17" s="52"/>
      <c r="L17" s="167"/>
      <c r="M17" s="168"/>
      <c r="N17" s="168"/>
      <c r="O17" s="168"/>
      <c r="P17" s="168"/>
      <c r="Q17" s="168"/>
      <c r="R17" s="168"/>
      <c r="S17" s="168"/>
      <c r="T17" s="169"/>
      <c r="U17" s="171">
        <v>0</v>
      </c>
    </row>
    <row r="18" spans="1:21" ht="12.75" customHeight="1">
      <c r="A18" s="48">
        <v>36</v>
      </c>
      <c r="B18" s="49">
        <v>321</v>
      </c>
      <c r="C18" s="50" t="s">
        <v>68</v>
      </c>
      <c r="D18" s="52" t="s">
        <v>80</v>
      </c>
      <c r="E18" s="54"/>
      <c r="F18" s="57"/>
      <c r="G18" s="57"/>
      <c r="H18" s="57"/>
      <c r="I18" s="57"/>
      <c r="J18" s="52"/>
      <c r="K18" s="52"/>
      <c r="L18" s="167"/>
      <c r="M18" s="168"/>
      <c r="N18" s="168"/>
      <c r="O18" s="168"/>
      <c r="P18" s="168"/>
      <c r="Q18" s="168"/>
      <c r="R18" s="168"/>
      <c r="S18" s="168"/>
      <c r="T18" s="169"/>
      <c r="U18" s="171">
        <v>0</v>
      </c>
    </row>
    <row r="19" spans="1:21" ht="12.75" customHeight="1">
      <c r="A19" s="48">
        <v>36</v>
      </c>
      <c r="B19" s="49">
        <v>341</v>
      </c>
      <c r="C19" s="50" t="s">
        <v>68</v>
      </c>
      <c r="D19" s="52" t="s">
        <v>81</v>
      </c>
      <c r="E19" s="54"/>
      <c r="F19" s="57"/>
      <c r="G19" s="57"/>
      <c r="H19" s="57"/>
      <c r="I19" s="57"/>
      <c r="J19" s="52"/>
      <c r="K19" s="52"/>
      <c r="L19" s="167"/>
      <c r="M19" s="168"/>
      <c r="N19" s="168"/>
      <c r="O19" s="168"/>
      <c r="P19" s="168"/>
      <c r="Q19" s="168"/>
      <c r="R19" s="168"/>
      <c r="S19" s="168"/>
      <c r="T19" s="169"/>
      <c r="U19" s="171">
        <v>0</v>
      </c>
    </row>
    <row r="20" spans="1:21" ht="12.75" customHeight="1">
      <c r="A20" s="48">
        <v>36</v>
      </c>
      <c r="B20" s="49">
        <v>342</v>
      </c>
      <c r="C20" s="50" t="s">
        <v>68</v>
      </c>
      <c r="D20" s="52" t="s">
        <v>82</v>
      </c>
      <c r="E20" s="54"/>
      <c r="F20" s="57"/>
      <c r="G20" s="57"/>
      <c r="H20" s="57"/>
      <c r="I20" s="57"/>
      <c r="J20" s="52"/>
      <c r="K20" s="52"/>
      <c r="L20" s="167"/>
      <c r="M20" s="168"/>
      <c r="N20" s="168"/>
      <c r="O20" s="168"/>
      <c r="P20" s="168"/>
      <c r="Q20" s="168"/>
      <c r="R20" s="168"/>
      <c r="S20" s="168"/>
      <c r="T20" s="169"/>
      <c r="U20" s="171">
        <v>0</v>
      </c>
    </row>
    <row r="21" spans="1:21" ht="12.75" customHeight="1">
      <c r="A21" s="48">
        <v>36</v>
      </c>
      <c r="B21" s="49">
        <v>368</v>
      </c>
      <c r="C21" s="50" t="s">
        <v>68</v>
      </c>
      <c r="D21" s="52" t="s">
        <v>83</v>
      </c>
      <c r="E21" s="54"/>
      <c r="F21" s="57"/>
      <c r="G21" s="57"/>
      <c r="H21" s="57"/>
      <c r="I21" s="57"/>
      <c r="J21" s="52"/>
      <c r="K21" s="52"/>
      <c r="L21" s="167"/>
      <c r="M21" s="168"/>
      <c r="N21" s="168"/>
      <c r="O21" s="168"/>
      <c r="P21" s="168"/>
      <c r="Q21" s="168"/>
      <c r="R21" s="168"/>
      <c r="S21" s="168"/>
      <c r="T21" s="169"/>
      <c r="U21" s="171">
        <v>0</v>
      </c>
    </row>
    <row r="22" spans="1:21" ht="37.5" customHeight="1">
      <c r="A22" s="48">
        <v>36</v>
      </c>
      <c r="B22" s="49">
        <v>387</v>
      </c>
      <c r="C22" s="50" t="s">
        <v>68</v>
      </c>
      <c r="D22" s="52" t="s">
        <v>84</v>
      </c>
      <c r="E22" s="54" t="s">
        <v>137</v>
      </c>
      <c r="F22" s="57"/>
      <c r="G22" s="57" t="s">
        <v>170</v>
      </c>
      <c r="H22" s="145" t="s">
        <v>138</v>
      </c>
      <c r="I22" s="57"/>
      <c r="J22" s="52"/>
      <c r="K22" s="175"/>
      <c r="L22" s="176"/>
      <c r="M22" s="177"/>
      <c r="N22" s="177"/>
      <c r="O22" s="177"/>
      <c r="P22" s="177"/>
      <c r="Q22" s="177"/>
      <c r="R22" s="168" t="s">
        <v>171</v>
      </c>
      <c r="S22" s="168"/>
      <c r="T22" s="169" t="s">
        <v>171</v>
      </c>
      <c r="U22" s="171">
        <v>0</v>
      </c>
    </row>
    <row r="23" spans="1:21" ht="19.5" customHeight="1">
      <c r="A23" s="48">
        <v>36</v>
      </c>
      <c r="B23" s="49">
        <v>383</v>
      </c>
      <c r="C23" s="50" t="s">
        <v>68</v>
      </c>
      <c r="D23" s="52" t="s">
        <v>85</v>
      </c>
      <c r="E23" s="54"/>
      <c r="F23" s="57"/>
      <c r="G23" s="57"/>
      <c r="H23" s="145"/>
      <c r="I23" s="57"/>
      <c r="J23" s="52"/>
      <c r="K23" s="52"/>
      <c r="L23" s="167"/>
      <c r="M23" s="168"/>
      <c r="N23" s="168"/>
      <c r="O23" s="168"/>
      <c r="P23" s="168"/>
      <c r="Q23" s="168"/>
      <c r="R23" s="168"/>
      <c r="S23" s="168"/>
      <c r="T23" s="169"/>
      <c r="U23" s="171">
        <v>0</v>
      </c>
    </row>
    <row r="24" spans="1:21" ht="12.75" customHeight="1">
      <c r="A24" s="48">
        <v>36</v>
      </c>
      <c r="B24" s="49">
        <v>388</v>
      </c>
      <c r="C24" s="50" t="s">
        <v>68</v>
      </c>
      <c r="D24" s="52" t="s">
        <v>86</v>
      </c>
      <c r="E24" s="54"/>
      <c r="F24" s="57"/>
      <c r="G24" s="57"/>
      <c r="H24" s="57"/>
      <c r="I24" s="57"/>
      <c r="J24" s="52"/>
      <c r="K24" s="52"/>
      <c r="L24" s="167"/>
      <c r="M24" s="168"/>
      <c r="N24" s="168"/>
      <c r="O24" s="168"/>
      <c r="P24" s="168"/>
      <c r="Q24" s="168"/>
      <c r="R24" s="168"/>
      <c r="S24" s="168"/>
      <c r="T24" s="169"/>
      <c r="U24" s="171">
        <v>0</v>
      </c>
    </row>
    <row r="25" spans="1:21" ht="12.75" customHeight="1">
      <c r="A25" s="48">
        <v>36</v>
      </c>
      <c r="B25" s="49">
        <v>401</v>
      </c>
      <c r="C25" s="50" t="s">
        <v>68</v>
      </c>
      <c r="D25" s="52" t="s">
        <v>87</v>
      </c>
      <c r="E25" s="54"/>
      <c r="F25" s="57"/>
      <c r="G25" s="57"/>
      <c r="H25" s="57"/>
      <c r="I25" s="57"/>
      <c r="J25" s="52"/>
      <c r="K25" s="52"/>
      <c r="L25" s="167"/>
      <c r="M25" s="168"/>
      <c r="N25" s="168"/>
      <c r="O25" s="168"/>
      <c r="P25" s="168"/>
      <c r="Q25" s="168"/>
      <c r="R25" s="168"/>
      <c r="S25" s="168"/>
      <c r="T25" s="169"/>
      <c r="U25" s="171">
        <v>0</v>
      </c>
    </row>
    <row r="26" spans="1:21" ht="12.75" customHeight="1">
      <c r="A26" s="48">
        <v>36</v>
      </c>
      <c r="B26" s="49">
        <v>402</v>
      </c>
      <c r="C26" s="50" t="s">
        <v>68</v>
      </c>
      <c r="D26" s="52" t="s">
        <v>88</v>
      </c>
      <c r="E26" s="54"/>
      <c r="F26" s="57"/>
      <c r="G26" s="57"/>
      <c r="H26" s="57"/>
      <c r="I26" s="57"/>
      <c r="J26" s="52"/>
      <c r="K26" s="52"/>
      <c r="L26" s="167"/>
      <c r="M26" s="168"/>
      <c r="N26" s="168"/>
      <c r="O26" s="168"/>
      <c r="P26" s="168"/>
      <c r="Q26" s="168"/>
      <c r="R26" s="168"/>
      <c r="S26" s="168"/>
      <c r="T26" s="169"/>
      <c r="U26" s="171">
        <v>0</v>
      </c>
    </row>
    <row r="27" spans="1:21" ht="12.75" customHeight="1">
      <c r="A27" s="48">
        <v>36</v>
      </c>
      <c r="B27" s="49">
        <v>403</v>
      </c>
      <c r="C27" s="50" t="s">
        <v>68</v>
      </c>
      <c r="D27" s="52" t="s">
        <v>89</v>
      </c>
      <c r="E27" s="54"/>
      <c r="F27" s="57"/>
      <c r="G27" s="57"/>
      <c r="H27" s="57"/>
      <c r="I27" s="57"/>
      <c r="J27" s="52"/>
      <c r="K27" s="52"/>
      <c r="L27" s="167"/>
      <c r="M27" s="168"/>
      <c r="N27" s="168"/>
      <c r="O27" s="168"/>
      <c r="P27" s="168"/>
      <c r="Q27" s="168"/>
      <c r="R27" s="168"/>
      <c r="S27" s="168"/>
      <c r="T27" s="169"/>
      <c r="U27" s="171">
        <v>0</v>
      </c>
    </row>
    <row r="28" spans="1:21" ht="12.75" customHeight="1">
      <c r="A28" s="48">
        <v>36</v>
      </c>
      <c r="B28" s="49">
        <v>404</v>
      </c>
      <c r="C28" s="50" t="s">
        <v>68</v>
      </c>
      <c r="D28" s="52" t="s">
        <v>90</v>
      </c>
      <c r="E28" s="54"/>
      <c r="F28" s="57"/>
      <c r="G28" s="57"/>
      <c r="H28" s="57"/>
      <c r="I28" s="57"/>
      <c r="J28" s="52"/>
      <c r="K28" s="52"/>
      <c r="L28" s="167"/>
      <c r="M28" s="168"/>
      <c r="N28" s="168"/>
      <c r="O28" s="168"/>
      <c r="P28" s="168"/>
      <c r="Q28" s="168"/>
      <c r="R28" s="168"/>
      <c r="S28" s="168"/>
      <c r="T28" s="169"/>
      <c r="U28" s="171">
        <v>0</v>
      </c>
    </row>
    <row r="29" spans="1:21" ht="12.75" customHeight="1">
      <c r="A29" s="48">
        <v>36</v>
      </c>
      <c r="B29" s="49">
        <v>405</v>
      </c>
      <c r="C29" s="50" t="s">
        <v>68</v>
      </c>
      <c r="D29" s="52" t="s">
        <v>91</v>
      </c>
      <c r="E29" s="54"/>
      <c r="F29" s="57"/>
      <c r="G29" s="57"/>
      <c r="H29" s="57"/>
      <c r="I29" s="57"/>
      <c r="J29" s="52"/>
      <c r="K29" s="52"/>
      <c r="L29" s="167"/>
      <c r="M29" s="168"/>
      <c r="N29" s="168"/>
      <c r="O29" s="168"/>
      <c r="P29" s="168"/>
      <c r="Q29" s="168"/>
      <c r="R29" s="168"/>
      <c r="S29" s="168"/>
      <c r="T29" s="169"/>
      <c r="U29" s="171">
        <v>0</v>
      </c>
    </row>
    <row r="30" spans="1:21" ht="12.75" customHeight="1">
      <c r="A30" s="48">
        <v>36</v>
      </c>
      <c r="B30" s="49">
        <v>468</v>
      </c>
      <c r="C30" s="50" t="s">
        <v>68</v>
      </c>
      <c r="D30" s="52" t="s">
        <v>92</v>
      </c>
      <c r="E30" s="54"/>
      <c r="F30" s="57"/>
      <c r="G30" s="57"/>
      <c r="H30" s="57"/>
      <c r="I30" s="57"/>
      <c r="J30" s="52"/>
      <c r="K30" s="52"/>
      <c r="L30" s="167"/>
      <c r="M30" s="168"/>
      <c r="N30" s="168"/>
      <c r="O30" s="168"/>
      <c r="P30" s="168"/>
      <c r="Q30" s="168"/>
      <c r="R30" s="168"/>
      <c r="S30" s="168"/>
      <c r="T30" s="169"/>
      <c r="U30" s="171">
        <v>0</v>
      </c>
    </row>
    <row r="31" spans="1:21" ht="12.75" customHeight="1" thickBot="1">
      <c r="A31" s="48">
        <v>36</v>
      </c>
      <c r="B31" s="49">
        <v>489</v>
      </c>
      <c r="C31" s="50" t="s">
        <v>68</v>
      </c>
      <c r="D31" s="52" t="s">
        <v>93</v>
      </c>
      <c r="E31" s="173"/>
      <c r="F31" s="64"/>
      <c r="G31" s="64"/>
      <c r="H31" s="64"/>
      <c r="I31" s="64"/>
      <c r="J31" s="65"/>
      <c r="K31" s="66"/>
      <c r="L31" s="167"/>
      <c r="M31" s="168"/>
      <c r="N31" s="168"/>
      <c r="O31" s="168"/>
      <c r="P31" s="168"/>
      <c r="Q31" s="168"/>
      <c r="R31" s="168"/>
      <c r="S31" s="168"/>
      <c r="T31" s="169"/>
      <c r="U31" s="171">
        <v>1</v>
      </c>
    </row>
    <row r="32" spans="1:21" ht="18" customHeight="1" thickBot="1">
      <c r="A32" s="37"/>
      <c r="B32" s="38"/>
      <c r="C32" s="198" t="s">
        <v>4</v>
      </c>
      <c r="D32" s="198"/>
      <c r="E32" s="172">
        <f>COUNTA(E8:E31)</f>
        <v>3</v>
      </c>
      <c r="F32" s="67"/>
      <c r="G32" s="67"/>
      <c r="H32" s="67"/>
      <c r="I32" s="67"/>
      <c r="J32" s="68"/>
      <c r="K32" s="68"/>
      <c r="L32" s="70">
        <f aca="true" t="shared" si="0" ref="L32:T32">COUNTA(L8:L31)</f>
        <v>1</v>
      </c>
      <c r="M32" s="71">
        <f t="shared" si="0"/>
        <v>0</v>
      </c>
      <c r="N32" s="71">
        <f t="shared" si="0"/>
        <v>0</v>
      </c>
      <c r="O32" s="71">
        <f t="shared" si="0"/>
        <v>2</v>
      </c>
      <c r="P32" s="71">
        <f t="shared" si="0"/>
        <v>0</v>
      </c>
      <c r="Q32" s="71">
        <f t="shared" si="0"/>
        <v>0</v>
      </c>
      <c r="R32" s="71">
        <f t="shared" si="0"/>
        <v>1</v>
      </c>
      <c r="S32" s="71">
        <f t="shared" si="0"/>
        <v>0</v>
      </c>
      <c r="T32" s="72">
        <f t="shared" si="0"/>
        <v>1</v>
      </c>
      <c r="U32" s="69">
        <f>SUM(U8:U31)</f>
        <v>2</v>
      </c>
    </row>
  </sheetData>
  <mergeCells count="14">
    <mergeCell ref="S2:U2"/>
    <mergeCell ref="L5:T5"/>
    <mergeCell ref="E4:T4"/>
    <mergeCell ref="G6:K6"/>
    <mergeCell ref="L6:N6"/>
    <mergeCell ref="U4:U7"/>
    <mergeCell ref="E6:E7"/>
    <mergeCell ref="O6:Q6"/>
    <mergeCell ref="R6:T6"/>
    <mergeCell ref="C32:D32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6.625" style="2" customWidth="1"/>
    <col min="3" max="3" width="8.125" style="2" customWidth="1"/>
    <col min="4" max="4" width="12.625" style="2" customWidth="1"/>
    <col min="5" max="5" width="9.00390625" style="2" customWidth="1"/>
    <col min="6" max="6" width="35.375" style="2" customWidth="1"/>
    <col min="7" max="16" width="6.625" style="2" customWidth="1"/>
    <col min="17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196" t="s">
        <v>68</v>
      </c>
      <c r="R2" s="227"/>
      <c r="S2" s="197"/>
    </row>
    <row r="3" ht="12.75" thickBot="1"/>
    <row r="4" spans="1:19" s="1" customFormat="1" ht="19.5" customHeight="1">
      <c r="A4" s="200" t="s">
        <v>26</v>
      </c>
      <c r="B4" s="208" t="s">
        <v>63</v>
      </c>
      <c r="C4" s="262" t="s">
        <v>52</v>
      </c>
      <c r="D4" s="205" t="s">
        <v>17</v>
      </c>
      <c r="E4" s="265" t="s">
        <v>35</v>
      </c>
      <c r="F4" s="266"/>
      <c r="G4" s="266"/>
      <c r="H4" s="267"/>
      <c r="I4" s="243" t="s">
        <v>40</v>
      </c>
      <c r="J4" s="244"/>
      <c r="K4" s="244"/>
      <c r="L4" s="244"/>
      <c r="M4" s="244"/>
      <c r="N4" s="244"/>
      <c r="O4" s="244"/>
      <c r="P4" s="244"/>
      <c r="Q4" s="244"/>
      <c r="R4" s="244"/>
      <c r="S4" s="245"/>
    </row>
    <row r="5" spans="1:19" s="31" customFormat="1" ht="19.5" customHeight="1">
      <c r="A5" s="201"/>
      <c r="B5" s="209"/>
      <c r="C5" s="263"/>
      <c r="D5" s="190"/>
      <c r="E5" s="247" t="s">
        <v>51</v>
      </c>
      <c r="F5" s="256" t="s">
        <v>5</v>
      </c>
      <c r="G5" s="259" t="s">
        <v>6</v>
      </c>
      <c r="H5" s="253" t="s">
        <v>7</v>
      </c>
      <c r="I5" s="247" t="s">
        <v>20</v>
      </c>
      <c r="J5" s="250" t="s">
        <v>22</v>
      </c>
      <c r="K5" s="36" t="s">
        <v>143</v>
      </c>
      <c r="L5" s="156"/>
      <c r="M5" s="246" t="s">
        <v>24</v>
      </c>
      <c r="N5" s="246" t="s">
        <v>50</v>
      </c>
      <c r="O5" s="36" t="s">
        <v>148</v>
      </c>
      <c r="P5" s="156"/>
      <c r="Q5" s="250" t="s">
        <v>23</v>
      </c>
      <c r="R5" s="36" t="s">
        <v>143</v>
      </c>
      <c r="S5" s="157"/>
    </row>
    <row r="6" spans="1:19" s="1" customFormat="1" ht="60" customHeight="1">
      <c r="A6" s="201"/>
      <c r="B6" s="209"/>
      <c r="C6" s="263"/>
      <c r="D6" s="190"/>
      <c r="E6" s="248"/>
      <c r="F6" s="257"/>
      <c r="G6" s="260"/>
      <c r="H6" s="254"/>
      <c r="I6" s="248"/>
      <c r="J6" s="251"/>
      <c r="K6" s="241" t="s">
        <v>149</v>
      </c>
      <c r="L6" s="158" t="s">
        <v>150</v>
      </c>
      <c r="M6" s="225"/>
      <c r="N6" s="225"/>
      <c r="O6" s="241" t="s">
        <v>151</v>
      </c>
      <c r="P6" s="158" t="s">
        <v>150</v>
      </c>
      <c r="Q6" s="251"/>
      <c r="R6" s="241" t="s">
        <v>152</v>
      </c>
      <c r="S6" s="159" t="s">
        <v>150</v>
      </c>
    </row>
    <row r="7" spans="1:19" ht="19.5" customHeight="1">
      <c r="A7" s="202"/>
      <c r="B7" s="193"/>
      <c r="C7" s="264"/>
      <c r="D7" s="191"/>
      <c r="E7" s="249"/>
      <c r="F7" s="258"/>
      <c r="G7" s="261"/>
      <c r="H7" s="255"/>
      <c r="I7" s="249"/>
      <c r="J7" s="252"/>
      <c r="K7" s="242"/>
      <c r="L7" s="160" t="s">
        <v>153</v>
      </c>
      <c r="M7" s="226"/>
      <c r="N7" s="226"/>
      <c r="O7" s="242"/>
      <c r="P7" s="160" t="s">
        <v>153</v>
      </c>
      <c r="Q7" s="252"/>
      <c r="R7" s="242"/>
      <c r="S7" s="147" t="s">
        <v>153</v>
      </c>
    </row>
    <row r="8" spans="1:19" ht="12.75" customHeight="1">
      <c r="A8" s="48">
        <v>36</v>
      </c>
      <c r="B8" s="49">
        <v>201</v>
      </c>
      <c r="C8" s="50" t="s">
        <v>68</v>
      </c>
      <c r="D8" s="51" t="s">
        <v>69</v>
      </c>
      <c r="E8" s="80"/>
      <c r="F8" s="57"/>
      <c r="G8" s="81"/>
      <c r="H8" s="82"/>
      <c r="I8" s="188">
        <v>1</v>
      </c>
      <c r="J8" s="184">
        <v>2</v>
      </c>
      <c r="K8" s="52"/>
      <c r="L8" s="83">
        <f aca="true" t="shared" si="0" ref="L8:L32">IF(J8=""," ",ROUND(K8/J8*100,1))</f>
        <v>0</v>
      </c>
      <c r="M8" s="182"/>
      <c r="N8" s="183"/>
      <c r="O8" s="184"/>
      <c r="P8" s="83" t="str">
        <f>IF(N8=""," ",ROUND(O8/N8*100,1))</f>
        <v> </v>
      </c>
      <c r="Q8" s="178">
        <v>1081</v>
      </c>
      <c r="R8" s="179">
        <v>121</v>
      </c>
      <c r="S8" s="85">
        <f>IF(Q8=""," ",ROUND(R8/Q8*100,1))</f>
        <v>11.2</v>
      </c>
    </row>
    <row r="9" spans="1:19" ht="12.75" customHeight="1">
      <c r="A9" s="48">
        <v>36</v>
      </c>
      <c r="B9" s="49">
        <v>202</v>
      </c>
      <c r="C9" s="50" t="s">
        <v>68</v>
      </c>
      <c r="D9" s="51" t="s">
        <v>71</v>
      </c>
      <c r="E9" s="80"/>
      <c r="F9" s="57"/>
      <c r="G9" s="81"/>
      <c r="H9" s="82"/>
      <c r="I9" s="188">
        <v>1</v>
      </c>
      <c r="J9" s="184">
        <v>1</v>
      </c>
      <c r="K9" s="52"/>
      <c r="L9" s="83">
        <f t="shared" si="0"/>
        <v>0</v>
      </c>
      <c r="M9" s="182"/>
      <c r="N9" s="183"/>
      <c r="O9" s="184"/>
      <c r="P9" s="83" t="str">
        <f>IF(N9=""," ",ROUND(O9/N9*100,1))</f>
        <v> </v>
      </c>
      <c r="Q9" s="178">
        <v>14</v>
      </c>
      <c r="R9" s="179">
        <v>0</v>
      </c>
      <c r="S9" s="85">
        <f aca="true" t="shared" si="1" ref="S9:S32">IF(Q9=""," ",ROUND(R9/Q9*100,1))</f>
        <v>0</v>
      </c>
    </row>
    <row r="10" spans="1:19" ht="12.75" customHeight="1">
      <c r="A10" s="48">
        <v>36</v>
      </c>
      <c r="B10" s="49">
        <v>203</v>
      </c>
      <c r="C10" s="50" t="s">
        <v>68</v>
      </c>
      <c r="D10" s="52" t="s">
        <v>72</v>
      </c>
      <c r="E10" s="50"/>
      <c r="F10" s="84"/>
      <c r="G10" s="84"/>
      <c r="H10" s="49"/>
      <c r="I10" s="188">
        <v>1</v>
      </c>
      <c r="J10" s="184">
        <v>1</v>
      </c>
      <c r="K10" s="52"/>
      <c r="L10" s="83">
        <f t="shared" si="0"/>
        <v>0</v>
      </c>
      <c r="M10" s="182"/>
      <c r="N10" s="183"/>
      <c r="O10" s="184"/>
      <c r="P10" s="83" t="str">
        <f aca="true" t="shared" si="2" ref="P10:P32">IF(N10=""," ",ROUND(O10/N10*100,1))</f>
        <v> </v>
      </c>
      <c r="Q10" s="178" t="s">
        <v>103</v>
      </c>
      <c r="R10" s="179"/>
      <c r="S10" s="85"/>
    </row>
    <row r="11" spans="1:19" ht="12.75" customHeight="1">
      <c r="A11" s="48">
        <v>36</v>
      </c>
      <c r="B11" s="49">
        <v>204</v>
      </c>
      <c r="C11" s="50" t="s">
        <v>68</v>
      </c>
      <c r="D11" s="52" t="s">
        <v>73</v>
      </c>
      <c r="E11" s="50"/>
      <c r="F11" s="84"/>
      <c r="G11" s="84"/>
      <c r="H11" s="49"/>
      <c r="I11" s="188">
        <v>1</v>
      </c>
      <c r="J11" s="184">
        <v>1</v>
      </c>
      <c r="K11" s="52"/>
      <c r="L11" s="83">
        <f t="shared" si="0"/>
        <v>0</v>
      </c>
      <c r="M11" s="182"/>
      <c r="N11" s="183"/>
      <c r="O11" s="184"/>
      <c r="P11" s="83" t="str">
        <f t="shared" si="2"/>
        <v> </v>
      </c>
      <c r="Q11" s="178" t="s">
        <v>103</v>
      </c>
      <c r="R11" s="179"/>
      <c r="S11" s="85"/>
    </row>
    <row r="12" spans="1:19" ht="12.75" customHeight="1">
      <c r="A12" s="48">
        <v>36</v>
      </c>
      <c r="B12" s="49">
        <v>205</v>
      </c>
      <c r="C12" s="50" t="s">
        <v>68</v>
      </c>
      <c r="D12" s="52" t="s">
        <v>74</v>
      </c>
      <c r="E12" s="50"/>
      <c r="F12" s="84"/>
      <c r="G12" s="84"/>
      <c r="H12" s="49"/>
      <c r="I12" s="188">
        <v>1</v>
      </c>
      <c r="J12" s="184">
        <v>1</v>
      </c>
      <c r="K12" s="52"/>
      <c r="L12" s="83">
        <f t="shared" si="0"/>
        <v>0</v>
      </c>
      <c r="M12" s="182"/>
      <c r="N12" s="183"/>
      <c r="O12" s="184"/>
      <c r="P12" s="83" t="str">
        <f t="shared" si="2"/>
        <v> </v>
      </c>
      <c r="Q12" s="178">
        <v>378</v>
      </c>
      <c r="R12" s="179">
        <v>30</v>
      </c>
      <c r="S12" s="85">
        <f t="shared" si="1"/>
        <v>7.9</v>
      </c>
    </row>
    <row r="13" spans="1:19" ht="12.75" customHeight="1">
      <c r="A13" s="48">
        <v>36</v>
      </c>
      <c r="B13" s="49">
        <v>206</v>
      </c>
      <c r="C13" s="50" t="s">
        <v>68</v>
      </c>
      <c r="D13" s="52" t="s">
        <v>75</v>
      </c>
      <c r="E13" s="50"/>
      <c r="F13" s="84"/>
      <c r="G13" s="84"/>
      <c r="H13" s="49"/>
      <c r="I13" s="188">
        <v>1</v>
      </c>
      <c r="J13" s="184">
        <v>1</v>
      </c>
      <c r="K13" s="52"/>
      <c r="L13" s="83">
        <f t="shared" si="0"/>
        <v>0</v>
      </c>
      <c r="M13" s="182"/>
      <c r="N13" s="183"/>
      <c r="O13" s="184"/>
      <c r="P13" s="83" t="str">
        <f t="shared" si="2"/>
        <v> </v>
      </c>
      <c r="Q13" s="178">
        <v>387</v>
      </c>
      <c r="R13" s="179">
        <v>21</v>
      </c>
      <c r="S13" s="85">
        <f t="shared" si="1"/>
        <v>5.4</v>
      </c>
    </row>
    <row r="14" spans="1:19" ht="12.75" customHeight="1">
      <c r="A14" s="48">
        <v>36</v>
      </c>
      <c r="B14" s="49">
        <v>207</v>
      </c>
      <c r="C14" s="50" t="s">
        <v>68</v>
      </c>
      <c r="D14" s="52" t="s">
        <v>76</v>
      </c>
      <c r="E14" s="50"/>
      <c r="F14" s="84"/>
      <c r="G14" s="84"/>
      <c r="H14" s="49"/>
      <c r="I14" s="188">
        <v>1</v>
      </c>
      <c r="J14" s="184">
        <v>1</v>
      </c>
      <c r="K14" s="52"/>
      <c r="L14" s="83">
        <f t="shared" si="0"/>
        <v>0</v>
      </c>
      <c r="M14" s="182"/>
      <c r="N14" s="183"/>
      <c r="O14" s="184"/>
      <c r="P14" s="83" t="str">
        <f t="shared" si="2"/>
        <v> </v>
      </c>
      <c r="Q14" s="178">
        <v>334</v>
      </c>
      <c r="R14" s="179">
        <v>17</v>
      </c>
      <c r="S14" s="85">
        <f t="shared" si="1"/>
        <v>5.1</v>
      </c>
    </row>
    <row r="15" spans="1:19" ht="12.75" customHeight="1">
      <c r="A15" s="48">
        <v>36</v>
      </c>
      <c r="B15" s="49">
        <v>208</v>
      </c>
      <c r="C15" s="50" t="s">
        <v>68</v>
      </c>
      <c r="D15" s="52" t="s">
        <v>77</v>
      </c>
      <c r="E15" s="50"/>
      <c r="F15" s="84"/>
      <c r="G15" s="84"/>
      <c r="H15" s="49"/>
      <c r="I15" s="188">
        <v>1</v>
      </c>
      <c r="J15" s="184">
        <v>1</v>
      </c>
      <c r="K15" s="52"/>
      <c r="L15" s="83">
        <f t="shared" si="0"/>
        <v>0</v>
      </c>
      <c r="M15" s="182"/>
      <c r="N15" s="183"/>
      <c r="O15" s="184"/>
      <c r="P15" s="83" t="str">
        <f t="shared" si="2"/>
        <v> </v>
      </c>
      <c r="Q15" s="178">
        <v>475</v>
      </c>
      <c r="R15" s="179">
        <v>27</v>
      </c>
      <c r="S15" s="85">
        <f t="shared" si="1"/>
        <v>5.7</v>
      </c>
    </row>
    <row r="16" spans="1:19" ht="12.75" customHeight="1">
      <c r="A16" s="48">
        <v>36</v>
      </c>
      <c r="B16" s="49">
        <v>301</v>
      </c>
      <c r="C16" s="50" t="s">
        <v>68</v>
      </c>
      <c r="D16" s="52" t="s">
        <v>78</v>
      </c>
      <c r="E16" s="50"/>
      <c r="F16" s="84"/>
      <c r="G16" s="84"/>
      <c r="H16" s="49"/>
      <c r="I16" s="188"/>
      <c r="J16" s="184"/>
      <c r="K16" s="52"/>
      <c r="L16" s="83" t="str">
        <f t="shared" si="0"/>
        <v> </v>
      </c>
      <c r="M16" s="182">
        <v>1</v>
      </c>
      <c r="N16" s="183">
        <v>1</v>
      </c>
      <c r="O16" s="184"/>
      <c r="P16" s="83">
        <f t="shared" si="2"/>
        <v>0</v>
      </c>
      <c r="Q16" s="178">
        <v>16</v>
      </c>
      <c r="R16" s="179">
        <v>0</v>
      </c>
      <c r="S16" s="85">
        <f t="shared" si="1"/>
        <v>0</v>
      </c>
    </row>
    <row r="17" spans="1:19" ht="12.75" customHeight="1">
      <c r="A17" s="48">
        <v>36</v>
      </c>
      <c r="B17" s="49">
        <v>302</v>
      </c>
      <c r="C17" s="50" t="s">
        <v>68</v>
      </c>
      <c r="D17" s="52" t="s">
        <v>79</v>
      </c>
      <c r="E17" s="50"/>
      <c r="F17" s="84"/>
      <c r="G17" s="84"/>
      <c r="H17" s="49"/>
      <c r="I17" s="188"/>
      <c r="J17" s="184"/>
      <c r="K17" s="52"/>
      <c r="L17" s="83" t="str">
        <f t="shared" si="0"/>
        <v> </v>
      </c>
      <c r="M17" s="182">
        <v>1</v>
      </c>
      <c r="N17" s="183">
        <v>1</v>
      </c>
      <c r="O17" s="184"/>
      <c r="P17" s="83">
        <f t="shared" si="2"/>
        <v>0</v>
      </c>
      <c r="Q17" s="178">
        <v>11</v>
      </c>
      <c r="R17" s="179">
        <v>0</v>
      </c>
      <c r="S17" s="85">
        <f t="shared" si="1"/>
        <v>0</v>
      </c>
    </row>
    <row r="18" spans="1:19" ht="12.75" customHeight="1">
      <c r="A18" s="48">
        <v>36</v>
      </c>
      <c r="B18" s="49">
        <v>321</v>
      </c>
      <c r="C18" s="50" t="s">
        <v>68</v>
      </c>
      <c r="D18" s="52" t="s">
        <v>80</v>
      </c>
      <c r="E18" s="50"/>
      <c r="F18" s="84"/>
      <c r="G18" s="84"/>
      <c r="H18" s="49"/>
      <c r="I18" s="50"/>
      <c r="J18" s="52"/>
      <c r="K18" s="52"/>
      <c r="L18" s="83" t="str">
        <f t="shared" si="0"/>
        <v> </v>
      </c>
      <c r="M18" s="182">
        <v>1</v>
      </c>
      <c r="N18" s="183">
        <v>1</v>
      </c>
      <c r="O18" s="184"/>
      <c r="P18" s="83">
        <f t="shared" si="2"/>
        <v>0</v>
      </c>
      <c r="Q18" s="178">
        <v>46</v>
      </c>
      <c r="R18" s="179">
        <v>2</v>
      </c>
      <c r="S18" s="85">
        <f t="shared" si="1"/>
        <v>4.3</v>
      </c>
    </row>
    <row r="19" spans="1:19" ht="12.75" customHeight="1">
      <c r="A19" s="48">
        <v>36</v>
      </c>
      <c r="B19" s="49">
        <v>341</v>
      </c>
      <c r="C19" s="50" t="s">
        <v>68</v>
      </c>
      <c r="D19" s="52" t="s">
        <v>81</v>
      </c>
      <c r="E19" s="50"/>
      <c r="F19" s="84"/>
      <c r="G19" s="84"/>
      <c r="H19" s="49"/>
      <c r="I19" s="50"/>
      <c r="J19" s="52"/>
      <c r="K19" s="52"/>
      <c r="L19" s="83" t="str">
        <f t="shared" si="0"/>
        <v> </v>
      </c>
      <c r="M19" s="182">
        <v>1</v>
      </c>
      <c r="N19" s="183"/>
      <c r="O19" s="184"/>
      <c r="P19" s="83" t="str">
        <f t="shared" si="2"/>
        <v> </v>
      </c>
      <c r="Q19" s="178">
        <v>22</v>
      </c>
      <c r="R19" s="179">
        <v>2</v>
      </c>
      <c r="S19" s="85">
        <f t="shared" si="1"/>
        <v>9.1</v>
      </c>
    </row>
    <row r="20" spans="1:19" ht="12.75" customHeight="1">
      <c r="A20" s="48">
        <v>36</v>
      </c>
      <c r="B20" s="49">
        <v>342</v>
      </c>
      <c r="C20" s="50" t="s">
        <v>68</v>
      </c>
      <c r="D20" s="52" t="s">
        <v>82</v>
      </c>
      <c r="E20" s="50"/>
      <c r="F20" s="84"/>
      <c r="G20" s="84"/>
      <c r="H20" s="49"/>
      <c r="I20" s="50"/>
      <c r="J20" s="52"/>
      <c r="K20" s="52"/>
      <c r="L20" s="83" t="str">
        <f t="shared" si="0"/>
        <v> </v>
      </c>
      <c r="M20" s="182">
        <v>1</v>
      </c>
      <c r="N20" s="183">
        <v>1</v>
      </c>
      <c r="O20" s="184"/>
      <c r="P20" s="83">
        <f t="shared" si="2"/>
        <v>0</v>
      </c>
      <c r="Q20" s="178">
        <v>208</v>
      </c>
      <c r="R20" s="179">
        <v>15</v>
      </c>
      <c r="S20" s="85">
        <f t="shared" si="1"/>
        <v>7.2</v>
      </c>
    </row>
    <row r="21" spans="1:19" ht="12.75" customHeight="1">
      <c r="A21" s="48">
        <v>36</v>
      </c>
      <c r="B21" s="49">
        <v>368</v>
      </c>
      <c r="C21" s="50" t="s">
        <v>68</v>
      </c>
      <c r="D21" s="52" t="s">
        <v>83</v>
      </c>
      <c r="E21" s="50"/>
      <c r="F21" s="84"/>
      <c r="G21" s="84"/>
      <c r="H21" s="49"/>
      <c r="I21" s="50"/>
      <c r="J21" s="52"/>
      <c r="K21" s="52"/>
      <c r="L21" s="83" t="str">
        <f t="shared" si="0"/>
        <v> </v>
      </c>
      <c r="M21" s="182">
        <v>1</v>
      </c>
      <c r="N21" s="183">
        <v>1</v>
      </c>
      <c r="O21" s="184"/>
      <c r="P21" s="83">
        <f t="shared" si="2"/>
        <v>0</v>
      </c>
      <c r="Q21" s="178">
        <v>218</v>
      </c>
      <c r="R21" s="179">
        <v>23</v>
      </c>
      <c r="S21" s="85">
        <f t="shared" si="1"/>
        <v>10.6</v>
      </c>
    </row>
    <row r="22" spans="1:19" ht="12.75" customHeight="1">
      <c r="A22" s="48">
        <v>36</v>
      </c>
      <c r="B22" s="49">
        <v>387</v>
      </c>
      <c r="C22" s="50" t="s">
        <v>68</v>
      </c>
      <c r="D22" s="52" t="s">
        <v>84</v>
      </c>
      <c r="E22" s="50"/>
      <c r="F22" s="84"/>
      <c r="G22" s="84"/>
      <c r="H22" s="49"/>
      <c r="I22" s="50"/>
      <c r="J22" s="52"/>
      <c r="K22" s="52"/>
      <c r="L22" s="83" t="str">
        <f t="shared" si="0"/>
        <v> </v>
      </c>
      <c r="M22" s="182">
        <v>1</v>
      </c>
      <c r="N22" s="183">
        <v>1</v>
      </c>
      <c r="O22" s="184"/>
      <c r="P22" s="83">
        <f t="shared" si="2"/>
        <v>0</v>
      </c>
      <c r="Q22" s="178">
        <v>30</v>
      </c>
      <c r="R22" s="179">
        <v>2</v>
      </c>
      <c r="S22" s="85">
        <f t="shared" si="1"/>
        <v>6.7</v>
      </c>
    </row>
    <row r="23" spans="1:19" ht="12.75" customHeight="1">
      <c r="A23" s="48">
        <v>36</v>
      </c>
      <c r="B23" s="49">
        <v>383</v>
      </c>
      <c r="C23" s="50" t="s">
        <v>68</v>
      </c>
      <c r="D23" s="52" t="s">
        <v>85</v>
      </c>
      <c r="E23" s="50"/>
      <c r="F23" s="84"/>
      <c r="G23" s="84"/>
      <c r="H23" s="49"/>
      <c r="I23" s="50"/>
      <c r="J23" s="52"/>
      <c r="K23" s="52"/>
      <c r="L23" s="83" t="str">
        <f t="shared" si="0"/>
        <v> </v>
      </c>
      <c r="M23" s="182">
        <v>1</v>
      </c>
      <c r="N23" s="183">
        <v>1</v>
      </c>
      <c r="O23" s="184"/>
      <c r="P23" s="83">
        <f t="shared" si="2"/>
        <v>0</v>
      </c>
      <c r="Q23" s="178">
        <v>28</v>
      </c>
      <c r="R23" s="179">
        <v>0</v>
      </c>
      <c r="S23" s="85">
        <f t="shared" si="1"/>
        <v>0</v>
      </c>
    </row>
    <row r="24" spans="1:19" ht="12.75" customHeight="1">
      <c r="A24" s="48">
        <v>36</v>
      </c>
      <c r="B24" s="49">
        <v>388</v>
      </c>
      <c r="C24" s="50" t="s">
        <v>68</v>
      </c>
      <c r="D24" s="52" t="s">
        <v>86</v>
      </c>
      <c r="E24" s="50"/>
      <c r="F24" s="84"/>
      <c r="G24" s="84"/>
      <c r="H24" s="49"/>
      <c r="I24" s="50"/>
      <c r="J24" s="52"/>
      <c r="K24" s="52"/>
      <c r="L24" s="83" t="str">
        <f t="shared" si="0"/>
        <v> </v>
      </c>
      <c r="M24" s="182">
        <v>1</v>
      </c>
      <c r="N24" s="183">
        <v>1</v>
      </c>
      <c r="O24" s="184"/>
      <c r="P24" s="83">
        <f t="shared" si="2"/>
        <v>0</v>
      </c>
      <c r="Q24" s="178">
        <v>90</v>
      </c>
      <c r="R24" s="179">
        <v>3</v>
      </c>
      <c r="S24" s="85">
        <f t="shared" si="1"/>
        <v>3.3</v>
      </c>
    </row>
    <row r="25" spans="1:19" ht="12.75" customHeight="1">
      <c r="A25" s="48">
        <v>36</v>
      </c>
      <c r="B25" s="49">
        <v>401</v>
      </c>
      <c r="C25" s="50" t="s">
        <v>68</v>
      </c>
      <c r="D25" s="52" t="s">
        <v>87</v>
      </c>
      <c r="E25" s="50"/>
      <c r="F25" s="84"/>
      <c r="G25" s="84"/>
      <c r="H25" s="49"/>
      <c r="I25" s="50"/>
      <c r="J25" s="52"/>
      <c r="K25" s="52"/>
      <c r="L25" s="83" t="str">
        <f t="shared" si="0"/>
        <v> </v>
      </c>
      <c r="M25" s="182">
        <v>1</v>
      </c>
      <c r="N25" s="183">
        <v>1</v>
      </c>
      <c r="O25" s="184"/>
      <c r="P25" s="83">
        <f t="shared" si="2"/>
        <v>0</v>
      </c>
      <c r="Q25" s="178">
        <v>20</v>
      </c>
      <c r="R25" s="179">
        <v>0</v>
      </c>
      <c r="S25" s="85">
        <f t="shared" si="1"/>
        <v>0</v>
      </c>
    </row>
    <row r="26" spans="1:19" ht="12.75" customHeight="1">
      <c r="A26" s="48">
        <v>36</v>
      </c>
      <c r="B26" s="49">
        <v>402</v>
      </c>
      <c r="C26" s="50" t="s">
        <v>68</v>
      </c>
      <c r="D26" s="52" t="s">
        <v>88</v>
      </c>
      <c r="E26" s="50"/>
      <c r="F26" s="84"/>
      <c r="G26" s="84"/>
      <c r="H26" s="49"/>
      <c r="I26" s="50"/>
      <c r="J26" s="52"/>
      <c r="K26" s="52"/>
      <c r="L26" s="83" t="str">
        <f t="shared" si="0"/>
        <v> </v>
      </c>
      <c r="M26" s="182">
        <v>1</v>
      </c>
      <c r="N26" s="183">
        <v>1</v>
      </c>
      <c r="O26" s="184"/>
      <c r="P26" s="83">
        <f t="shared" si="2"/>
        <v>0</v>
      </c>
      <c r="Q26" s="178">
        <v>8</v>
      </c>
      <c r="R26" s="179">
        <v>1</v>
      </c>
      <c r="S26" s="85">
        <f t="shared" si="1"/>
        <v>12.5</v>
      </c>
    </row>
    <row r="27" spans="1:19" ht="12.75" customHeight="1">
      <c r="A27" s="48">
        <v>36</v>
      </c>
      <c r="B27" s="49">
        <v>403</v>
      </c>
      <c r="C27" s="50" t="s">
        <v>68</v>
      </c>
      <c r="D27" s="52" t="s">
        <v>89</v>
      </c>
      <c r="E27" s="50"/>
      <c r="F27" s="84"/>
      <c r="G27" s="84"/>
      <c r="H27" s="49"/>
      <c r="I27" s="50"/>
      <c r="J27" s="52"/>
      <c r="K27" s="52"/>
      <c r="L27" s="83" t="str">
        <f t="shared" si="0"/>
        <v> </v>
      </c>
      <c r="M27" s="182">
        <v>1</v>
      </c>
      <c r="N27" s="183">
        <v>2</v>
      </c>
      <c r="O27" s="184"/>
      <c r="P27" s="83">
        <f t="shared" si="2"/>
        <v>0</v>
      </c>
      <c r="Q27" s="178" t="s">
        <v>103</v>
      </c>
      <c r="R27" s="179"/>
      <c r="S27" s="85"/>
    </row>
    <row r="28" spans="1:19" ht="12.75" customHeight="1">
      <c r="A28" s="48">
        <v>36</v>
      </c>
      <c r="B28" s="49">
        <v>404</v>
      </c>
      <c r="C28" s="50" t="s">
        <v>68</v>
      </c>
      <c r="D28" s="52" t="s">
        <v>90</v>
      </c>
      <c r="E28" s="50"/>
      <c r="F28" s="84"/>
      <c r="G28" s="84"/>
      <c r="H28" s="49"/>
      <c r="I28" s="50"/>
      <c r="J28" s="52"/>
      <c r="K28" s="52"/>
      <c r="L28" s="83" t="str">
        <f t="shared" si="0"/>
        <v> </v>
      </c>
      <c r="M28" s="182">
        <v>1</v>
      </c>
      <c r="N28" s="183">
        <v>1</v>
      </c>
      <c r="O28" s="184"/>
      <c r="P28" s="83">
        <f t="shared" si="2"/>
        <v>0</v>
      </c>
      <c r="Q28" s="178">
        <v>59</v>
      </c>
      <c r="R28" s="179">
        <v>0</v>
      </c>
      <c r="S28" s="85">
        <f t="shared" si="1"/>
        <v>0</v>
      </c>
    </row>
    <row r="29" spans="1:19" ht="12.75" customHeight="1">
      <c r="A29" s="48">
        <v>36</v>
      </c>
      <c r="B29" s="49">
        <v>405</v>
      </c>
      <c r="C29" s="50" t="s">
        <v>68</v>
      </c>
      <c r="D29" s="52" t="s">
        <v>91</v>
      </c>
      <c r="E29" s="50"/>
      <c r="F29" s="84"/>
      <c r="G29" s="84"/>
      <c r="H29" s="49"/>
      <c r="I29" s="50"/>
      <c r="J29" s="52"/>
      <c r="K29" s="52"/>
      <c r="L29" s="83" t="str">
        <f t="shared" si="0"/>
        <v> </v>
      </c>
      <c r="M29" s="182">
        <v>1</v>
      </c>
      <c r="N29" s="183">
        <v>1</v>
      </c>
      <c r="O29" s="184"/>
      <c r="P29" s="83">
        <f t="shared" si="2"/>
        <v>0</v>
      </c>
      <c r="Q29" s="178">
        <v>139</v>
      </c>
      <c r="R29" s="179">
        <v>22</v>
      </c>
      <c r="S29" s="85">
        <f t="shared" si="1"/>
        <v>15.8</v>
      </c>
    </row>
    <row r="30" spans="1:19" ht="12.75" customHeight="1">
      <c r="A30" s="48">
        <v>36</v>
      </c>
      <c r="B30" s="49">
        <v>468</v>
      </c>
      <c r="C30" s="50" t="s">
        <v>68</v>
      </c>
      <c r="D30" s="52" t="s">
        <v>92</v>
      </c>
      <c r="E30" s="50"/>
      <c r="F30" s="84"/>
      <c r="G30" s="84"/>
      <c r="H30" s="49"/>
      <c r="I30" s="50"/>
      <c r="J30" s="52"/>
      <c r="K30" s="52"/>
      <c r="L30" s="83" t="str">
        <f t="shared" si="0"/>
        <v> </v>
      </c>
      <c r="M30" s="182">
        <v>1</v>
      </c>
      <c r="N30" s="183">
        <v>1</v>
      </c>
      <c r="O30" s="184"/>
      <c r="P30" s="83">
        <f t="shared" si="2"/>
        <v>0</v>
      </c>
      <c r="Q30" s="178">
        <v>192</v>
      </c>
      <c r="R30" s="179">
        <v>26</v>
      </c>
      <c r="S30" s="85">
        <f t="shared" si="1"/>
        <v>13.5</v>
      </c>
    </row>
    <row r="31" spans="1:19" ht="12.75" customHeight="1">
      <c r="A31" s="48">
        <v>36</v>
      </c>
      <c r="B31" s="49">
        <v>489</v>
      </c>
      <c r="C31" s="50" t="s">
        <v>68</v>
      </c>
      <c r="D31" s="52" t="s">
        <v>93</v>
      </c>
      <c r="E31" s="50"/>
      <c r="F31" s="84"/>
      <c r="G31" s="84"/>
      <c r="H31" s="49"/>
      <c r="I31" s="50"/>
      <c r="J31" s="52"/>
      <c r="K31" s="52"/>
      <c r="L31" s="83" t="str">
        <f t="shared" si="0"/>
        <v> </v>
      </c>
      <c r="M31" s="182">
        <v>1</v>
      </c>
      <c r="N31" s="183">
        <v>1</v>
      </c>
      <c r="O31" s="184"/>
      <c r="P31" s="83">
        <f t="shared" si="2"/>
        <v>0</v>
      </c>
      <c r="Q31" s="178">
        <v>148</v>
      </c>
      <c r="R31" s="179">
        <v>8</v>
      </c>
      <c r="S31" s="85">
        <f t="shared" si="1"/>
        <v>5.4</v>
      </c>
    </row>
    <row r="32" spans="1:19" ht="12.75" customHeight="1" thickBot="1">
      <c r="A32" s="58"/>
      <c r="B32" s="59"/>
      <c r="C32" s="60"/>
      <c r="D32" s="61"/>
      <c r="E32" s="62"/>
      <c r="F32" s="36"/>
      <c r="G32" s="36"/>
      <c r="H32" s="59"/>
      <c r="I32" s="62"/>
      <c r="J32" s="61"/>
      <c r="K32" s="61"/>
      <c r="L32" s="83" t="str">
        <f t="shared" si="0"/>
        <v> </v>
      </c>
      <c r="M32" s="185"/>
      <c r="N32" s="186"/>
      <c r="O32" s="187"/>
      <c r="P32" s="83" t="str">
        <f t="shared" si="2"/>
        <v> </v>
      </c>
      <c r="Q32" s="180"/>
      <c r="R32" s="181"/>
      <c r="S32" s="85" t="str">
        <f t="shared" si="1"/>
        <v> </v>
      </c>
    </row>
    <row r="33" spans="1:19" ht="18.75" customHeight="1" thickBot="1">
      <c r="A33" s="4"/>
      <c r="B33" s="5"/>
      <c r="C33" s="198" t="s">
        <v>4</v>
      </c>
      <c r="D33" s="198"/>
      <c r="E33" s="39"/>
      <c r="F33" s="73">
        <f>COUNTA(F8:F32)</f>
        <v>0</v>
      </c>
      <c r="G33" s="74"/>
      <c r="H33" s="75">
        <f>SUM(H8:H32)</f>
        <v>0</v>
      </c>
      <c r="I33" s="76">
        <f>COUNTA(I8:I32)</f>
        <v>8</v>
      </c>
      <c r="J33" s="77">
        <f>SUM(J8:J32)</f>
        <v>9</v>
      </c>
      <c r="K33" s="77">
        <f>SUM(K8:K32)</f>
        <v>0</v>
      </c>
      <c r="L33" s="138">
        <f>IF(J33=""," ",ROUND(K33/J33*100,1))</f>
        <v>0</v>
      </c>
      <c r="M33" s="78">
        <f>COUNTA(M8:M32)</f>
        <v>16</v>
      </c>
      <c r="N33" s="77">
        <f>SUM(N8:N32)</f>
        <v>16</v>
      </c>
      <c r="O33" s="77">
        <f>SUM(O8:O32)</f>
        <v>0</v>
      </c>
      <c r="P33" s="138">
        <f>IF(N33=""," ",ROUND(O33/N33*100,1))</f>
        <v>0</v>
      </c>
      <c r="Q33" s="79">
        <f>SUM(Q8:Q32)</f>
        <v>3904</v>
      </c>
      <c r="R33" s="77">
        <f>SUM(R8:R32)</f>
        <v>320</v>
      </c>
      <c r="S33" s="123">
        <f>IF(Q33=""," ",ROUND(R33/Q33*100,1))</f>
        <v>8.2</v>
      </c>
    </row>
    <row r="34" ht="7.5" customHeight="1"/>
  </sheetData>
  <mergeCells count="20"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  <mergeCell ref="C33:D33"/>
    <mergeCell ref="H5:H7"/>
    <mergeCell ref="E5:E7"/>
    <mergeCell ref="F5:F7"/>
    <mergeCell ref="G5:G7"/>
    <mergeCell ref="R6:R7"/>
    <mergeCell ref="I4:S4"/>
    <mergeCell ref="N5:N7"/>
    <mergeCell ref="I5:I7"/>
    <mergeCell ref="J5:J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00390625" style="2" customWidth="1"/>
    <col min="5" max="5" width="5.125" style="2" customWidth="1"/>
    <col min="6" max="6" width="10.37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6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196" t="s">
        <v>68</v>
      </c>
      <c r="Z2" s="227"/>
      <c r="AA2" s="197"/>
    </row>
    <row r="3" ht="9.75" customHeight="1" thickBot="1"/>
    <row r="4" spans="5:27" s="12" customFormat="1" ht="18.75" customHeight="1" thickBot="1">
      <c r="E4" s="268" t="s">
        <v>140</v>
      </c>
      <c r="F4" s="269"/>
      <c r="G4" s="148">
        <v>1</v>
      </c>
      <c r="H4" s="270">
        <v>39904</v>
      </c>
      <c r="I4" s="271"/>
      <c r="J4" s="272"/>
      <c r="K4" s="30">
        <v>2</v>
      </c>
      <c r="L4" s="270">
        <v>39934</v>
      </c>
      <c r="M4" s="271"/>
      <c r="N4" s="272"/>
      <c r="O4" s="30">
        <v>3</v>
      </c>
      <c r="P4" s="270" t="s">
        <v>66</v>
      </c>
      <c r="Q4" s="271"/>
      <c r="R4" s="271"/>
      <c r="S4" s="271"/>
      <c r="T4" s="272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90" t="s">
        <v>19</v>
      </c>
      <c r="F6" s="291"/>
      <c r="G6" s="149">
        <v>1</v>
      </c>
      <c r="I6" s="10"/>
      <c r="J6" s="10"/>
      <c r="K6" s="10"/>
      <c r="L6" s="287" t="s">
        <v>19</v>
      </c>
      <c r="M6" s="288"/>
      <c r="N6" s="289"/>
      <c r="O6" s="149">
        <v>1</v>
      </c>
      <c r="P6" s="7"/>
      <c r="Q6" s="287" t="s">
        <v>19</v>
      </c>
      <c r="R6" s="288"/>
      <c r="S6" s="289"/>
      <c r="T6" s="149">
        <v>1</v>
      </c>
      <c r="U6" s="9"/>
      <c r="V6" s="290" t="s">
        <v>19</v>
      </c>
      <c r="W6" s="291"/>
      <c r="X6" s="301"/>
      <c r="Y6" s="149">
        <v>1</v>
      </c>
      <c r="Z6" s="9"/>
      <c r="AA6"/>
    </row>
    <row r="7" spans="1:27" ht="27" customHeight="1">
      <c r="A7" s="200" t="s">
        <v>26</v>
      </c>
      <c r="B7" s="208" t="s">
        <v>63</v>
      </c>
      <c r="C7" s="203" t="s">
        <v>52</v>
      </c>
      <c r="D7" s="205" t="s">
        <v>17</v>
      </c>
      <c r="E7" s="192" t="s">
        <v>42</v>
      </c>
      <c r="F7" s="210"/>
      <c r="G7" s="210"/>
      <c r="H7" s="210"/>
      <c r="I7" s="210"/>
      <c r="J7" s="210"/>
      <c r="K7" s="211"/>
      <c r="L7" s="192" t="s">
        <v>48</v>
      </c>
      <c r="M7" s="210"/>
      <c r="N7" s="210"/>
      <c r="O7" s="210"/>
      <c r="P7" s="211"/>
      <c r="Q7" s="192" t="s">
        <v>49</v>
      </c>
      <c r="R7" s="210"/>
      <c r="S7" s="210"/>
      <c r="T7" s="210"/>
      <c r="U7" s="211"/>
      <c r="V7" s="265" t="s">
        <v>47</v>
      </c>
      <c r="W7" s="266"/>
      <c r="X7" s="266"/>
      <c r="Y7" s="266"/>
      <c r="Z7" s="266"/>
      <c r="AA7" s="267"/>
    </row>
    <row r="8" spans="1:27" ht="13.5" customHeight="1">
      <c r="A8" s="201"/>
      <c r="B8" s="209"/>
      <c r="C8" s="204"/>
      <c r="D8" s="206"/>
      <c r="E8" s="278" t="s">
        <v>141</v>
      </c>
      <c r="F8" s="250" t="s">
        <v>43</v>
      </c>
      <c r="G8" s="281" t="s">
        <v>1</v>
      </c>
      <c r="H8" s="139"/>
      <c r="I8" s="275" t="s">
        <v>0</v>
      </c>
      <c r="J8" s="139"/>
      <c r="K8" s="150"/>
      <c r="L8" s="295" t="s">
        <v>1</v>
      </c>
      <c r="M8" s="139"/>
      <c r="N8" s="275" t="s">
        <v>0</v>
      </c>
      <c r="O8" s="139"/>
      <c r="P8" s="151"/>
      <c r="Q8" s="292" t="s">
        <v>1</v>
      </c>
      <c r="R8" s="139"/>
      <c r="S8" s="275" t="s">
        <v>0</v>
      </c>
      <c r="T8" s="139"/>
      <c r="U8" s="151"/>
      <c r="V8" s="308" t="s">
        <v>11</v>
      </c>
      <c r="W8" s="152"/>
      <c r="X8" s="153"/>
      <c r="Y8" s="305" t="s">
        <v>142</v>
      </c>
      <c r="Z8" s="306"/>
      <c r="AA8" s="307"/>
    </row>
    <row r="9" spans="1:27" ht="13.5" customHeight="1">
      <c r="A9" s="201"/>
      <c r="B9" s="209"/>
      <c r="C9" s="204"/>
      <c r="D9" s="206"/>
      <c r="E9" s="279"/>
      <c r="F9" s="251"/>
      <c r="G9" s="282"/>
      <c r="H9" s="140" t="s">
        <v>143</v>
      </c>
      <c r="I9" s="276"/>
      <c r="J9" s="140" t="s">
        <v>143</v>
      </c>
      <c r="K9" s="298" t="s">
        <v>144</v>
      </c>
      <c r="L9" s="296"/>
      <c r="M9" s="140" t="s">
        <v>145</v>
      </c>
      <c r="N9" s="276"/>
      <c r="O9" s="140" t="s">
        <v>145</v>
      </c>
      <c r="P9" s="300" t="s">
        <v>144</v>
      </c>
      <c r="Q9" s="293"/>
      <c r="R9" s="140" t="s">
        <v>145</v>
      </c>
      <c r="S9" s="276"/>
      <c r="T9" s="140" t="s">
        <v>145</v>
      </c>
      <c r="U9" s="311" t="s">
        <v>144</v>
      </c>
      <c r="V9" s="309"/>
      <c r="W9" s="140" t="s">
        <v>145</v>
      </c>
      <c r="X9" s="313" t="s">
        <v>144</v>
      </c>
      <c r="Y9" s="314" t="s">
        <v>44</v>
      </c>
      <c r="Z9" s="141"/>
      <c r="AA9" s="302" t="s">
        <v>144</v>
      </c>
    </row>
    <row r="10" spans="1:27" ht="13.5" customHeight="1">
      <c r="A10" s="201"/>
      <c r="B10" s="209"/>
      <c r="C10" s="204"/>
      <c r="D10" s="206"/>
      <c r="E10" s="279"/>
      <c r="F10" s="251"/>
      <c r="G10" s="282"/>
      <c r="H10" s="285" t="s">
        <v>45</v>
      </c>
      <c r="I10" s="276"/>
      <c r="J10" s="285" t="s">
        <v>45</v>
      </c>
      <c r="K10" s="298"/>
      <c r="L10" s="296"/>
      <c r="M10" s="285" t="s">
        <v>45</v>
      </c>
      <c r="N10" s="276"/>
      <c r="O10" s="285" t="s">
        <v>45</v>
      </c>
      <c r="P10" s="300"/>
      <c r="Q10" s="293"/>
      <c r="R10" s="285" t="s">
        <v>45</v>
      </c>
      <c r="S10" s="276"/>
      <c r="T10" s="285" t="s">
        <v>45</v>
      </c>
      <c r="U10" s="311"/>
      <c r="V10" s="309"/>
      <c r="W10" s="285" t="s">
        <v>46</v>
      </c>
      <c r="X10" s="311"/>
      <c r="Y10" s="298"/>
      <c r="Z10" s="154" t="s">
        <v>146</v>
      </c>
      <c r="AA10" s="303"/>
    </row>
    <row r="11" spans="1:27" ht="54.75" customHeight="1">
      <c r="A11" s="202"/>
      <c r="B11" s="193"/>
      <c r="C11" s="204"/>
      <c r="D11" s="207"/>
      <c r="E11" s="280"/>
      <c r="F11" s="252"/>
      <c r="G11" s="283"/>
      <c r="H11" s="286"/>
      <c r="I11" s="277"/>
      <c r="J11" s="286"/>
      <c r="K11" s="299"/>
      <c r="L11" s="297"/>
      <c r="M11" s="286"/>
      <c r="N11" s="277"/>
      <c r="O11" s="286"/>
      <c r="P11" s="195"/>
      <c r="Q11" s="294"/>
      <c r="R11" s="286"/>
      <c r="S11" s="277"/>
      <c r="T11" s="286"/>
      <c r="U11" s="312"/>
      <c r="V11" s="310"/>
      <c r="W11" s="286"/>
      <c r="X11" s="312"/>
      <c r="Y11" s="299"/>
      <c r="Z11" s="155" t="s">
        <v>147</v>
      </c>
      <c r="AA11" s="304"/>
    </row>
    <row r="12" spans="1:27" ht="14.25" customHeight="1">
      <c r="A12" s="48">
        <v>36</v>
      </c>
      <c r="B12" s="49">
        <v>201</v>
      </c>
      <c r="C12" s="50" t="s">
        <v>68</v>
      </c>
      <c r="D12" s="51" t="s">
        <v>69</v>
      </c>
      <c r="E12" s="166">
        <v>40</v>
      </c>
      <c r="F12" s="87" t="s">
        <v>100</v>
      </c>
      <c r="G12" s="87">
        <v>97</v>
      </c>
      <c r="H12" s="87">
        <v>74</v>
      </c>
      <c r="I12" s="87">
        <v>1638</v>
      </c>
      <c r="J12" s="87">
        <v>412</v>
      </c>
      <c r="K12" s="85">
        <f>IF(G12=""," ",ROUND(J12/I12*100,1))</f>
        <v>25.2</v>
      </c>
      <c r="L12" s="88">
        <v>29</v>
      </c>
      <c r="M12" s="87">
        <v>26</v>
      </c>
      <c r="N12" s="87">
        <v>495</v>
      </c>
      <c r="O12" s="87">
        <v>110</v>
      </c>
      <c r="P12" s="89">
        <f>IF(L12=""," ",ROUND(O12/N12*100,1))</f>
        <v>22.2</v>
      </c>
      <c r="Q12" s="56">
        <v>6</v>
      </c>
      <c r="R12" s="57">
        <v>2</v>
      </c>
      <c r="S12" s="57">
        <v>59</v>
      </c>
      <c r="T12" s="57">
        <v>4</v>
      </c>
      <c r="U12" s="85">
        <f>IF(Q12=""," ",ROUND(T12/S12*100,1))</f>
        <v>6.8</v>
      </c>
      <c r="V12" s="90">
        <v>182</v>
      </c>
      <c r="W12" s="87">
        <v>15</v>
      </c>
      <c r="X12" s="91">
        <f>IF(V12=""," ",ROUND(W12/V12*100,1))</f>
        <v>8.2</v>
      </c>
      <c r="Y12" s="87">
        <v>109</v>
      </c>
      <c r="Z12" s="87">
        <v>5</v>
      </c>
      <c r="AA12" s="89">
        <f>IF(Y12=""," ",ROUND(Z12/Y12*100,1))</f>
        <v>4.6</v>
      </c>
    </row>
    <row r="13" spans="1:27" ht="14.25" customHeight="1">
      <c r="A13" s="48">
        <v>36</v>
      </c>
      <c r="B13" s="49">
        <v>202</v>
      </c>
      <c r="C13" s="50" t="s">
        <v>68</v>
      </c>
      <c r="D13" s="51" t="s">
        <v>71</v>
      </c>
      <c r="E13" s="166">
        <v>40</v>
      </c>
      <c r="F13" s="87" t="s">
        <v>101</v>
      </c>
      <c r="G13" s="87">
        <v>45</v>
      </c>
      <c r="H13" s="87">
        <v>37</v>
      </c>
      <c r="I13" s="87">
        <v>777</v>
      </c>
      <c r="J13" s="87">
        <v>174</v>
      </c>
      <c r="K13" s="85">
        <f aca="true" t="shared" si="0" ref="K13:K35">IF(G13=""," ",ROUND(J13/I13*100,1))</f>
        <v>22.4</v>
      </c>
      <c r="L13" s="88">
        <v>31</v>
      </c>
      <c r="M13" s="87">
        <v>26</v>
      </c>
      <c r="N13" s="87">
        <v>609</v>
      </c>
      <c r="O13" s="87">
        <v>127</v>
      </c>
      <c r="P13" s="89">
        <f>IF(L13=""," ",ROUND(O13/N13*100,1))</f>
        <v>20.9</v>
      </c>
      <c r="Q13" s="56">
        <v>6</v>
      </c>
      <c r="R13" s="57">
        <v>4</v>
      </c>
      <c r="S13" s="57">
        <v>56</v>
      </c>
      <c r="T13" s="57">
        <v>7</v>
      </c>
      <c r="U13" s="85">
        <f>IF(Q13=""," ",ROUND(T13/S13*100,1))</f>
        <v>12.5</v>
      </c>
      <c r="V13" s="90">
        <v>220</v>
      </c>
      <c r="W13" s="87">
        <v>37</v>
      </c>
      <c r="X13" s="91">
        <f>IF(V13=""," ",ROUND(W13/V13*100,1))</f>
        <v>16.8</v>
      </c>
      <c r="Y13" s="87">
        <v>114</v>
      </c>
      <c r="Z13" s="87">
        <v>14</v>
      </c>
      <c r="AA13" s="89">
        <f>IF(Y13=""," ",ROUND(Z13/Y13*100,1))</f>
        <v>12.3</v>
      </c>
    </row>
    <row r="14" spans="1:27" ht="14.25" customHeight="1">
      <c r="A14" s="48">
        <v>36</v>
      </c>
      <c r="B14" s="49">
        <v>203</v>
      </c>
      <c r="C14" s="50" t="s">
        <v>68</v>
      </c>
      <c r="D14" s="52" t="s">
        <v>72</v>
      </c>
      <c r="E14" s="167">
        <v>30</v>
      </c>
      <c r="F14" s="87" t="s">
        <v>104</v>
      </c>
      <c r="G14" s="87">
        <v>21</v>
      </c>
      <c r="H14" s="87">
        <v>14</v>
      </c>
      <c r="I14" s="87">
        <v>282</v>
      </c>
      <c r="J14" s="87">
        <v>31</v>
      </c>
      <c r="K14" s="85">
        <f t="shared" si="0"/>
        <v>11</v>
      </c>
      <c r="L14" s="88">
        <v>21</v>
      </c>
      <c r="M14" s="87">
        <v>14</v>
      </c>
      <c r="N14" s="87">
        <v>282</v>
      </c>
      <c r="O14" s="87">
        <v>31</v>
      </c>
      <c r="P14" s="89">
        <f aca="true" t="shared" si="1" ref="P14:P34">IF(L14=""," ",ROUND(O14/N14*100,1))</f>
        <v>11</v>
      </c>
      <c r="Q14" s="56">
        <v>5</v>
      </c>
      <c r="R14" s="57">
        <v>2</v>
      </c>
      <c r="S14" s="57">
        <v>48</v>
      </c>
      <c r="T14" s="57">
        <v>2</v>
      </c>
      <c r="U14" s="85">
        <f aca="true" t="shared" si="2" ref="U14:U34">IF(Q14=""," ",ROUND(T14/S14*100,1))</f>
        <v>4.2</v>
      </c>
      <c r="V14" s="90">
        <v>121</v>
      </c>
      <c r="W14" s="87">
        <v>31</v>
      </c>
      <c r="X14" s="91">
        <f aca="true" t="shared" si="3" ref="X14:X32">IF(V14=""," ",ROUND(W14/V14*100,1))</f>
        <v>25.6</v>
      </c>
      <c r="Y14" s="87">
        <v>92</v>
      </c>
      <c r="Z14" s="87">
        <v>20</v>
      </c>
      <c r="AA14" s="89">
        <f aca="true" t="shared" si="4" ref="AA14:AA35">IF(Y14=""," ",ROUND(Z14/Y14*100,1))</f>
        <v>21.7</v>
      </c>
    </row>
    <row r="15" spans="1:27" ht="14.25" customHeight="1">
      <c r="A15" s="48">
        <v>36</v>
      </c>
      <c r="B15" s="49">
        <v>204</v>
      </c>
      <c r="C15" s="50" t="s">
        <v>68</v>
      </c>
      <c r="D15" s="52" t="s">
        <v>73</v>
      </c>
      <c r="E15" s="167">
        <v>40</v>
      </c>
      <c r="F15" s="87" t="s">
        <v>111</v>
      </c>
      <c r="G15" s="87">
        <v>30</v>
      </c>
      <c r="H15" s="87">
        <v>25</v>
      </c>
      <c r="I15" s="87">
        <v>926</v>
      </c>
      <c r="J15" s="87">
        <v>262</v>
      </c>
      <c r="K15" s="85">
        <f t="shared" si="0"/>
        <v>28.3</v>
      </c>
      <c r="L15" s="88">
        <v>24</v>
      </c>
      <c r="M15" s="87">
        <v>22</v>
      </c>
      <c r="N15" s="87">
        <v>871</v>
      </c>
      <c r="O15" s="87">
        <v>258</v>
      </c>
      <c r="P15" s="89">
        <f t="shared" si="1"/>
        <v>29.6</v>
      </c>
      <c r="Q15" s="56">
        <v>6</v>
      </c>
      <c r="R15" s="57">
        <v>3</v>
      </c>
      <c r="S15" s="57">
        <v>55</v>
      </c>
      <c r="T15" s="57">
        <v>4</v>
      </c>
      <c r="U15" s="85">
        <f t="shared" si="2"/>
        <v>7.3</v>
      </c>
      <c r="V15" s="90">
        <v>119</v>
      </c>
      <c r="W15" s="87">
        <v>13</v>
      </c>
      <c r="X15" s="91">
        <f t="shared" si="3"/>
        <v>10.9</v>
      </c>
      <c r="Y15" s="87">
        <v>85</v>
      </c>
      <c r="Z15" s="87">
        <v>13</v>
      </c>
      <c r="AA15" s="89">
        <f t="shared" si="4"/>
        <v>15.3</v>
      </c>
    </row>
    <row r="16" spans="1:27" ht="14.25" customHeight="1">
      <c r="A16" s="48">
        <v>36</v>
      </c>
      <c r="B16" s="49">
        <v>205</v>
      </c>
      <c r="C16" s="50" t="s">
        <v>68</v>
      </c>
      <c r="D16" s="52" t="s">
        <v>74</v>
      </c>
      <c r="E16" s="167">
        <v>35</v>
      </c>
      <c r="F16" s="87" t="s">
        <v>115</v>
      </c>
      <c r="G16" s="87">
        <v>22</v>
      </c>
      <c r="H16" s="87">
        <v>20</v>
      </c>
      <c r="I16" s="87">
        <v>331</v>
      </c>
      <c r="J16" s="87">
        <v>77</v>
      </c>
      <c r="K16" s="85">
        <f t="shared" si="0"/>
        <v>23.3</v>
      </c>
      <c r="L16" s="88">
        <v>22</v>
      </c>
      <c r="M16" s="87">
        <v>20</v>
      </c>
      <c r="N16" s="87">
        <v>331</v>
      </c>
      <c r="O16" s="87">
        <v>77</v>
      </c>
      <c r="P16" s="89">
        <f t="shared" si="1"/>
        <v>23.3</v>
      </c>
      <c r="Q16" s="56">
        <v>6</v>
      </c>
      <c r="R16" s="57">
        <v>4</v>
      </c>
      <c r="S16" s="57">
        <v>57</v>
      </c>
      <c r="T16" s="57">
        <v>7</v>
      </c>
      <c r="U16" s="85">
        <f t="shared" si="2"/>
        <v>12.3</v>
      </c>
      <c r="V16" s="90">
        <v>69</v>
      </c>
      <c r="W16" s="87">
        <v>12</v>
      </c>
      <c r="X16" s="91">
        <f t="shared" si="3"/>
        <v>17.4</v>
      </c>
      <c r="Y16" s="87">
        <v>69</v>
      </c>
      <c r="Z16" s="144">
        <v>12</v>
      </c>
      <c r="AA16" s="89">
        <f t="shared" si="4"/>
        <v>17.4</v>
      </c>
    </row>
    <row r="17" spans="1:27" ht="14.25" customHeight="1">
      <c r="A17" s="48">
        <v>36</v>
      </c>
      <c r="B17" s="49">
        <v>206</v>
      </c>
      <c r="C17" s="50" t="s">
        <v>68</v>
      </c>
      <c r="D17" s="52" t="s">
        <v>75</v>
      </c>
      <c r="E17" s="167">
        <v>30</v>
      </c>
      <c r="F17" s="87" t="s">
        <v>111</v>
      </c>
      <c r="G17" s="87">
        <v>36</v>
      </c>
      <c r="H17" s="87">
        <v>15</v>
      </c>
      <c r="I17" s="87">
        <v>534</v>
      </c>
      <c r="J17" s="87">
        <v>141</v>
      </c>
      <c r="K17" s="85">
        <f t="shared" si="0"/>
        <v>26.4</v>
      </c>
      <c r="L17" s="88">
        <v>11</v>
      </c>
      <c r="M17" s="87">
        <v>8</v>
      </c>
      <c r="N17" s="87">
        <v>271</v>
      </c>
      <c r="O17" s="87">
        <v>49</v>
      </c>
      <c r="P17" s="89">
        <f t="shared" si="1"/>
        <v>18.1</v>
      </c>
      <c r="Q17" s="56">
        <v>5</v>
      </c>
      <c r="R17" s="57">
        <v>1</v>
      </c>
      <c r="S17" s="57">
        <v>51</v>
      </c>
      <c r="T17" s="57">
        <v>2</v>
      </c>
      <c r="U17" s="85">
        <f t="shared" si="2"/>
        <v>3.9</v>
      </c>
      <c r="V17" s="90">
        <v>83</v>
      </c>
      <c r="W17" s="87">
        <v>25</v>
      </c>
      <c r="X17" s="92">
        <f t="shared" si="3"/>
        <v>30.1</v>
      </c>
      <c r="Y17" s="93">
        <v>83</v>
      </c>
      <c r="Z17" s="87">
        <v>25</v>
      </c>
      <c r="AA17" s="89">
        <f t="shared" si="4"/>
        <v>30.1</v>
      </c>
    </row>
    <row r="18" spans="1:27" ht="14.25" customHeight="1">
      <c r="A18" s="48">
        <v>36</v>
      </c>
      <c r="B18" s="49">
        <v>207</v>
      </c>
      <c r="C18" s="50" t="s">
        <v>68</v>
      </c>
      <c r="D18" s="52" t="s">
        <v>76</v>
      </c>
      <c r="E18" s="167"/>
      <c r="F18" s="87"/>
      <c r="G18" s="87"/>
      <c r="H18" s="87"/>
      <c r="I18" s="87"/>
      <c r="J18" s="87"/>
      <c r="K18" s="85" t="str">
        <f t="shared" si="0"/>
        <v> </v>
      </c>
      <c r="L18" s="88">
        <v>23</v>
      </c>
      <c r="M18" s="87">
        <v>10</v>
      </c>
      <c r="N18" s="87">
        <v>393</v>
      </c>
      <c r="O18" s="87">
        <v>81</v>
      </c>
      <c r="P18" s="89">
        <f t="shared" si="1"/>
        <v>20.6</v>
      </c>
      <c r="Q18" s="56">
        <v>6</v>
      </c>
      <c r="R18" s="57">
        <v>2</v>
      </c>
      <c r="S18" s="57">
        <v>55</v>
      </c>
      <c r="T18" s="57">
        <v>2</v>
      </c>
      <c r="U18" s="85">
        <f t="shared" si="2"/>
        <v>3.6</v>
      </c>
      <c r="V18" s="90">
        <v>78</v>
      </c>
      <c r="W18" s="87">
        <v>6</v>
      </c>
      <c r="X18" s="91">
        <f t="shared" si="3"/>
        <v>7.7</v>
      </c>
      <c r="Y18" s="87">
        <v>61</v>
      </c>
      <c r="Z18" s="87">
        <v>4</v>
      </c>
      <c r="AA18" s="89">
        <f t="shared" si="4"/>
        <v>6.6</v>
      </c>
    </row>
    <row r="19" spans="1:27" ht="14.25" customHeight="1">
      <c r="A19" s="48">
        <v>36</v>
      </c>
      <c r="B19" s="49">
        <v>208</v>
      </c>
      <c r="C19" s="50" t="s">
        <v>68</v>
      </c>
      <c r="D19" s="52" t="s">
        <v>77</v>
      </c>
      <c r="E19" s="167">
        <v>30</v>
      </c>
      <c r="F19" s="143" t="s">
        <v>124</v>
      </c>
      <c r="G19" s="87">
        <v>24</v>
      </c>
      <c r="H19" s="87">
        <v>13</v>
      </c>
      <c r="I19" s="87">
        <v>370</v>
      </c>
      <c r="J19" s="87">
        <v>52</v>
      </c>
      <c r="K19" s="85">
        <f t="shared" si="0"/>
        <v>14.1</v>
      </c>
      <c r="L19" s="88">
        <v>18</v>
      </c>
      <c r="M19" s="87">
        <v>12</v>
      </c>
      <c r="N19" s="87">
        <v>323</v>
      </c>
      <c r="O19" s="87">
        <v>50</v>
      </c>
      <c r="P19" s="89">
        <f t="shared" si="1"/>
        <v>15.5</v>
      </c>
      <c r="Q19" s="56">
        <v>6</v>
      </c>
      <c r="R19" s="57">
        <v>1</v>
      </c>
      <c r="S19" s="57">
        <v>47</v>
      </c>
      <c r="T19" s="57">
        <v>2</v>
      </c>
      <c r="U19" s="85">
        <f t="shared" si="2"/>
        <v>4.3</v>
      </c>
      <c r="V19" s="90">
        <v>98</v>
      </c>
      <c r="W19" s="87">
        <v>22</v>
      </c>
      <c r="X19" s="91">
        <f t="shared" si="3"/>
        <v>22.4</v>
      </c>
      <c r="Y19" s="87">
        <v>86</v>
      </c>
      <c r="Z19" s="87">
        <v>14</v>
      </c>
      <c r="AA19" s="89">
        <f t="shared" si="4"/>
        <v>16.3</v>
      </c>
    </row>
    <row r="20" spans="1:27" ht="14.25" customHeight="1">
      <c r="A20" s="48">
        <v>36</v>
      </c>
      <c r="B20" s="49">
        <v>301</v>
      </c>
      <c r="C20" s="50" t="s">
        <v>68</v>
      </c>
      <c r="D20" s="52" t="s">
        <v>78</v>
      </c>
      <c r="E20" s="167"/>
      <c r="F20" s="87"/>
      <c r="G20" s="87"/>
      <c r="H20" s="87"/>
      <c r="I20" s="87"/>
      <c r="J20" s="87"/>
      <c r="K20" s="85" t="str">
        <f t="shared" si="0"/>
        <v> </v>
      </c>
      <c r="L20" s="88">
        <v>13</v>
      </c>
      <c r="M20" s="87">
        <v>8</v>
      </c>
      <c r="N20" s="87">
        <v>132</v>
      </c>
      <c r="O20" s="87">
        <v>16</v>
      </c>
      <c r="P20" s="89">
        <f t="shared" si="1"/>
        <v>12.1</v>
      </c>
      <c r="Q20" s="56">
        <v>5</v>
      </c>
      <c r="R20" s="57">
        <v>1</v>
      </c>
      <c r="S20" s="57">
        <v>27</v>
      </c>
      <c r="T20" s="57">
        <v>1</v>
      </c>
      <c r="U20" s="85">
        <f t="shared" si="2"/>
        <v>3.7</v>
      </c>
      <c r="V20" s="90">
        <v>16</v>
      </c>
      <c r="W20" s="87">
        <v>5</v>
      </c>
      <c r="X20" s="91">
        <f t="shared" si="3"/>
        <v>31.3</v>
      </c>
      <c r="Y20" s="87">
        <v>12</v>
      </c>
      <c r="Z20" s="87">
        <v>3</v>
      </c>
      <c r="AA20" s="89">
        <f t="shared" si="4"/>
        <v>25</v>
      </c>
    </row>
    <row r="21" spans="1:27" ht="14.25" customHeight="1">
      <c r="A21" s="48">
        <v>36</v>
      </c>
      <c r="B21" s="49">
        <v>302</v>
      </c>
      <c r="C21" s="50" t="s">
        <v>68</v>
      </c>
      <c r="D21" s="52" t="s">
        <v>79</v>
      </c>
      <c r="E21" s="167"/>
      <c r="F21" s="87"/>
      <c r="G21" s="87"/>
      <c r="H21" s="87"/>
      <c r="I21" s="87"/>
      <c r="J21" s="87"/>
      <c r="K21" s="85" t="str">
        <f t="shared" si="0"/>
        <v> </v>
      </c>
      <c r="L21" s="88">
        <v>8</v>
      </c>
      <c r="M21" s="87">
        <v>6</v>
      </c>
      <c r="N21" s="87">
        <v>75</v>
      </c>
      <c r="O21" s="87">
        <v>9</v>
      </c>
      <c r="P21" s="89">
        <f t="shared" si="1"/>
        <v>12</v>
      </c>
      <c r="Q21" s="56">
        <v>5</v>
      </c>
      <c r="R21" s="57">
        <v>2</v>
      </c>
      <c r="S21" s="57">
        <v>27</v>
      </c>
      <c r="T21" s="57">
        <v>7</v>
      </c>
      <c r="U21" s="85">
        <f t="shared" si="2"/>
        <v>25.9</v>
      </c>
      <c r="V21" s="90">
        <v>8</v>
      </c>
      <c r="W21" s="87">
        <v>2</v>
      </c>
      <c r="X21" s="91">
        <f t="shared" si="3"/>
        <v>25</v>
      </c>
      <c r="Y21" s="87">
        <v>8</v>
      </c>
      <c r="Z21" s="87">
        <v>2</v>
      </c>
      <c r="AA21" s="89">
        <f t="shared" si="4"/>
        <v>25</v>
      </c>
    </row>
    <row r="22" spans="1:27" ht="14.25" customHeight="1">
      <c r="A22" s="48">
        <v>36</v>
      </c>
      <c r="B22" s="49">
        <v>321</v>
      </c>
      <c r="C22" s="50" t="s">
        <v>68</v>
      </c>
      <c r="D22" s="52" t="s">
        <v>80</v>
      </c>
      <c r="E22" s="167"/>
      <c r="F22" s="87"/>
      <c r="G22" s="87"/>
      <c r="H22" s="87"/>
      <c r="I22" s="87"/>
      <c r="J22" s="87"/>
      <c r="K22" s="85" t="str">
        <f t="shared" si="0"/>
        <v> </v>
      </c>
      <c r="L22" s="88">
        <v>5</v>
      </c>
      <c r="M22" s="87">
        <v>4</v>
      </c>
      <c r="N22" s="87">
        <v>46</v>
      </c>
      <c r="O22" s="87">
        <v>14</v>
      </c>
      <c r="P22" s="89">
        <f t="shared" si="1"/>
        <v>30.4</v>
      </c>
      <c r="Q22" s="56">
        <v>5</v>
      </c>
      <c r="R22" s="57">
        <v>3</v>
      </c>
      <c r="S22" s="57">
        <v>25</v>
      </c>
      <c r="T22" s="57">
        <v>3</v>
      </c>
      <c r="U22" s="85">
        <f t="shared" si="2"/>
        <v>12</v>
      </c>
      <c r="V22" s="90">
        <v>7</v>
      </c>
      <c r="W22" s="87">
        <v>1</v>
      </c>
      <c r="X22" s="91">
        <f t="shared" si="3"/>
        <v>14.3</v>
      </c>
      <c r="Y22" s="87">
        <v>6</v>
      </c>
      <c r="Z22" s="87">
        <v>0</v>
      </c>
      <c r="AA22" s="89">
        <f t="shared" si="4"/>
        <v>0</v>
      </c>
    </row>
    <row r="23" spans="1:27" ht="14.25" customHeight="1">
      <c r="A23" s="48">
        <v>36</v>
      </c>
      <c r="B23" s="49">
        <v>341</v>
      </c>
      <c r="C23" s="50" t="s">
        <v>68</v>
      </c>
      <c r="D23" s="52" t="s">
        <v>81</v>
      </c>
      <c r="E23" s="167"/>
      <c r="F23" s="87"/>
      <c r="G23" s="87"/>
      <c r="H23" s="87"/>
      <c r="I23" s="87"/>
      <c r="J23" s="87"/>
      <c r="K23" s="85" t="str">
        <f t="shared" si="0"/>
        <v> </v>
      </c>
      <c r="L23" s="88">
        <v>11</v>
      </c>
      <c r="M23" s="87">
        <v>6</v>
      </c>
      <c r="N23" s="87">
        <v>154</v>
      </c>
      <c r="O23" s="87">
        <v>25</v>
      </c>
      <c r="P23" s="89">
        <f t="shared" si="1"/>
        <v>16.2</v>
      </c>
      <c r="Q23" s="56">
        <v>5</v>
      </c>
      <c r="R23" s="57">
        <v>2</v>
      </c>
      <c r="S23" s="57">
        <v>38</v>
      </c>
      <c r="T23" s="57">
        <v>2</v>
      </c>
      <c r="U23" s="85">
        <f t="shared" si="2"/>
        <v>5.3</v>
      </c>
      <c r="V23" s="90">
        <v>18</v>
      </c>
      <c r="W23" s="87">
        <v>1</v>
      </c>
      <c r="X23" s="91">
        <f t="shared" si="3"/>
        <v>5.6</v>
      </c>
      <c r="Y23" s="87">
        <v>18</v>
      </c>
      <c r="Z23" s="87">
        <v>1</v>
      </c>
      <c r="AA23" s="89">
        <f t="shared" si="4"/>
        <v>5.6</v>
      </c>
    </row>
    <row r="24" spans="1:27" ht="14.25" customHeight="1">
      <c r="A24" s="48">
        <v>36</v>
      </c>
      <c r="B24" s="49">
        <v>342</v>
      </c>
      <c r="C24" s="50" t="s">
        <v>68</v>
      </c>
      <c r="D24" s="52" t="s">
        <v>82</v>
      </c>
      <c r="E24" s="167"/>
      <c r="F24" s="87"/>
      <c r="G24" s="87"/>
      <c r="H24" s="87"/>
      <c r="I24" s="87"/>
      <c r="J24" s="87"/>
      <c r="K24" s="85" t="str">
        <f t="shared" si="0"/>
        <v> </v>
      </c>
      <c r="L24" s="88">
        <v>9</v>
      </c>
      <c r="M24" s="87">
        <v>7</v>
      </c>
      <c r="N24" s="87">
        <v>110</v>
      </c>
      <c r="O24" s="87">
        <v>16</v>
      </c>
      <c r="P24" s="89">
        <f t="shared" si="1"/>
        <v>14.5</v>
      </c>
      <c r="Q24" s="56">
        <v>5</v>
      </c>
      <c r="R24" s="57">
        <v>1</v>
      </c>
      <c r="S24" s="57">
        <v>32</v>
      </c>
      <c r="T24" s="57">
        <v>1</v>
      </c>
      <c r="U24" s="85">
        <f t="shared" si="2"/>
        <v>3.1</v>
      </c>
      <c r="V24" s="90">
        <v>18</v>
      </c>
      <c r="W24" s="87">
        <v>3</v>
      </c>
      <c r="X24" s="91">
        <f t="shared" si="3"/>
        <v>16.7</v>
      </c>
      <c r="Y24" s="87">
        <v>18</v>
      </c>
      <c r="Z24" s="87">
        <v>3</v>
      </c>
      <c r="AA24" s="89">
        <f t="shared" si="4"/>
        <v>16.7</v>
      </c>
    </row>
    <row r="25" spans="1:27" ht="14.25" customHeight="1">
      <c r="A25" s="48">
        <v>36</v>
      </c>
      <c r="B25" s="49">
        <v>368</v>
      </c>
      <c r="C25" s="50" t="s">
        <v>68</v>
      </c>
      <c r="D25" s="52" t="s">
        <v>83</v>
      </c>
      <c r="E25" s="167"/>
      <c r="F25" s="87"/>
      <c r="G25" s="87"/>
      <c r="H25" s="87"/>
      <c r="I25" s="87"/>
      <c r="J25" s="87"/>
      <c r="K25" s="85" t="str">
        <f t="shared" si="0"/>
        <v> </v>
      </c>
      <c r="L25" s="88">
        <v>22</v>
      </c>
      <c r="M25" s="87">
        <v>11</v>
      </c>
      <c r="N25" s="87">
        <v>349</v>
      </c>
      <c r="O25" s="87">
        <v>55</v>
      </c>
      <c r="P25" s="89">
        <f t="shared" si="1"/>
        <v>15.8</v>
      </c>
      <c r="Q25" s="56">
        <v>5</v>
      </c>
      <c r="R25" s="57">
        <v>4</v>
      </c>
      <c r="S25" s="57">
        <v>39</v>
      </c>
      <c r="T25" s="57">
        <v>6</v>
      </c>
      <c r="U25" s="85">
        <f t="shared" si="2"/>
        <v>15.4</v>
      </c>
      <c r="V25" s="90">
        <v>41</v>
      </c>
      <c r="W25" s="87">
        <v>11</v>
      </c>
      <c r="X25" s="91">
        <f t="shared" si="3"/>
        <v>26.8</v>
      </c>
      <c r="Y25" s="87">
        <v>34</v>
      </c>
      <c r="Z25" s="87">
        <v>5</v>
      </c>
      <c r="AA25" s="89">
        <f t="shared" si="4"/>
        <v>14.7</v>
      </c>
    </row>
    <row r="26" spans="1:27" ht="14.25" customHeight="1">
      <c r="A26" s="48">
        <v>36</v>
      </c>
      <c r="B26" s="49">
        <v>387</v>
      </c>
      <c r="C26" s="50" t="s">
        <v>68</v>
      </c>
      <c r="D26" s="52" t="s">
        <v>84</v>
      </c>
      <c r="E26" s="167"/>
      <c r="F26" s="87"/>
      <c r="G26" s="87"/>
      <c r="H26" s="87"/>
      <c r="I26" s="87"/>
      <c r="J26" s="87"/>
      <c r="K26" s="85" t="str">
        <f t="shared" si="0"/>
        <v> </v>
      </c>
      <c r="L26" s="88">
        <v>13</v>
      </c>
      <c r="M26" s="87">
        <v>11</v>
      </c>
      <c r="N26" s="87">
        <v>228</v>
      </c>
      <c r="O26" s="87">
        <v>58</v>
      </c>
      <c r="P26" s="89">
        <f t="shared" si="1"/>
        <v>25.4</v>
      </c>
      <c r="Q26" s="56">
        <v>5</v>
      </c>
      <c r="R26" s="57">
        <v>3</v>
      </c>
      <c r="S26" s="57">
        <v>33</v>
      </c>
      <c r="T26" s="57">
        <v>6</v>
      </c>
      <c r="U26" s="85">
        <f t="shared" si="2"/>
        <v>18.2</v>
      </c>
      <c r="V26" s="90">
        <v>46</v>
      </c>
      <c r="W26" s="87">
        <v>15</v>
      </c>
      <c r="X26" s="91">
        <f t="shared" si="3"/>
        <v>32.6</v>
      </c>
      <c r="Y26" s="87">
        <v>38</v>
      </c>
      <c r="Z26" s="87">
        <v>10</v>
      </c>
      <c r="AA26" s="89">
        <f t="shared" si="4"/>
        <v>26.3</v>
      </c>
    </row>
    <row r="27" spans="1:27" ht="14.25" customHeight="1">
      <c r="A27" s="48">
        <v>36</v>
      </c>
      <c r="B27" s="49">
        <v>383</v>
      </c>
      <c r="C27" s="50" t="s">
        <v>68</v>
      </c>
      <c r="D27" s="52" t="s">
        <v>85</v>
      </c>
      <c r="E27" s="167"/>
      <c r="F27" s="87"/>
      <c r="G27" s="87"/>
      <c r="H27" s="87"/>
      <c r="I27" s="87"/>
      <c r="J27" s="87"/>
      <c r="K27" s="85" t="str">
        <f t="shared" si="0"/>
        <v> </v>
      </c>
      <c r="L27" s="88">
        <v>7</v>
      </c>
      <c r="M27" s="87">
        <v>6</v>
      </c>
      <c r="N27" s="87">
        <v>107</v>
      </c>
      <c r="O27" s="87">
        <v>30</v>
      </c>
      <c r="P27" s="89">
        <f t="shared" si="1"/>
        <v>28</v>
      </c>
      <c r="Q27" s="56">
        <v>5</v>
      </c>
      <c r="R27" s="57">
        <v>2</v>
      </c>
      <c r="S27" s="57">
        <v>26</v>
      </c>
      <c r="T27" s="57">
        <v>3</v>
      </c>
      <c r="U27" s="85">
        <f t="shared" si="2"/>
        <v>11.5</v>
      </c>
      <c r="V27" s="90">
        <v>17</v>
      </c>
      <c r="W27" s="87">
        <v>3</v>
      </c>
      <c r="X27" s="91">
        <f t="shared" si="3"/>
        <v>17.6</v>
      </c>
      <c r="Y27" s="87">
        <v>17</v>
      </c>
      <c r="Z27" s="87">
        <v>3</v>
      </c>
      <c r="AA27" s="89">
        <f t="shared" si="4"/>
        <v>17.6</v>
      </c>
    </row>
    <row r="28" spans="1:27" ht="14.25" customHeight="1">
      <c r="A28" s="48">
        <v>36</v>
      </c>
      <c r="B28" s="49">
        <v>388</v>
      </c>
      <c r="C28" s="50" t="s">
        <v>68</v>
      </c>
      <c r="D28" s="52" t="s">
        <v>86</v>
      </c>
      <c r="E28" s="167"/>
      <c r="F28" s="87"/>
      <c r="G28" s="87"/>
      <c r="H28" s="87"/>
      <c r="I28" s="87"/>
      <c r="J28" s="87"/>
      <c r="K28" s="85" t="str">
        <f t="shared" si="0"/>
        <v> </v>
      </c>
      <c r="L28" s="88">
        <v>18</v>
      </c>
      <c r="M28" s="87">
        <v>13</v>
      </c>
      <c r="N28" s="87">
        <v>566</v>
      </c>
      <c r="O28" s="87">
        <v>85</v>
      </c>
      <c r="P28" s="89">
        <f t="shared" si="1"/>
        <v>15</v>
      </c>
      <c r="Q28" s="56">
        <v>5</v>
      </c>
      <c r="R28" s="57">
        <v>2</v>
      </c>
      <c r="S28" s="57">
        <v>41</v>
      </c>
      <c r="T28" s="57">
        <v>2</v>
      </c>
      <c r="U28" s="85">
        <f t="shared" si="2"/>
        <v>4.9</v>
      </c>
      <c r="V28" s="90">
        <v>24</v>
      </c>
      <c r="W28" s="87">
        <v>1</v>
      </c>
      <c r="X28" s="91">
        <f t="shared" si="3"/>
        <v>4.2</v>
      </c>
      <c r="Y28" s="87">
        <v>18</v>
      </c>
      <c r="Z28" s="87">
        <v>0</v>
      </c>
      <c r="AA28" s="89">
        <f t="shared" si="4"/>
        <v>0</v>
      </c>
    </row>
    <row r="29" spans="1:27" ht="14.25" customHeight="1">
      <c r="A29" s="48">
        <v>36</v>
      </c>
      <c r="B29" s="49">
        <v>401</v>
      </c>
      <c r="C29" s="50" t="s">
        <v>68</v>
      </c>
      <c r="D29" s="52" t="s">
        <v>87</v>
      </c>
      <c r="E29" s="167"/>
      <c r="F29" s="87"/>
      <c r="G29" s="87"/>
      <c r="H29" s="87"/>
      <c r="I29" s="87"/>
      <c r="J29" s="87"/>
      <c r="K29" s="85" t="str">
        <f t="shared" si="0"/>
        <v> </v>
      </c>
      <c r="L29" s="88">
        <v>16</v>
      </c>
      <c r="M29" s="87">
        <v>14</v>
      </c>
      <c r="N29" s="87">
        <v>209</v>
      </c>
      <c r="O29" s="87">
        <v>57</v>
      </c>
      <c r="P29" s="89">
        <f t="shared" si="1"/>
        <v>27.3</v>
      </c>
      <c r="Q29" s="56">
        <v>5</v>
      </c>
      <c r="R29" s="57">
        <v>1</v>
      </c>
      <c r="S29" s="57">
        <v>28</v>
      </c>
      <c r="T29" s="57">
        <v>1</v>
      </c>
      <c r="U29" s="85">
        <f t="shared" si="2"/>
        <v>3.6</v>
      </c>
      <c r="V29" s="90">
        <v>23</v>
      </c>
      <c r="W29" s="87">
        <v>1</v>
      </c>
      <c r="X29" s="91">
        <f t="shared" si="3"/>
        <v>4.3</v>
      </c>
      <c r="Y29" s="87">
        <v>20</v>
      </c>
      <c r="Z29" s="87">
        <v>0</v>
      </c>
      <c r="AA29" s="89">
        <f t="shared" si="4"/>
        <v>0</v>
      </c>
    </row>
    <row r="30" spans="1:27" ht="14.25" customHeight="1">
      <c r="A30" s="48">
        <v>36</v>
      </c>
      <c r="B30" s="49">
        <v>402</v>
      </c>
      <c r="C30" s="50" t="s">
        <v>68</v>
      </c>
      <c r="D30" s="52" t="s">
        <v>88</v>
      </c>
      <c r="E30" s="167"/>
      <c r="F30" s="87"/>
      <c r="G30" s="87"/>
      <c r="H30" s="87"/>
      <c r="I30" s="87"/>
      <c r="J30" s="87"/>
      <c r="K30" s="85" t="str">
        <f t="shared" si="0"/>
        <v> </v>
      </c>
      <c r="L30" s="88">
        <v>12</v>
      </c>
      <c r="M30" s="87">
        <v>5</v>
      </c>
      <c r="N30" s="87">
        <v>172</v>
      </c>
      <c r="O30" s="87">
        <v>26</v>
      </c>
      <c r="P30" s="89">
        <f t="shared" si="1"/>
        <v>15.1</v>
      </c>
      <c r="Q30" s="56">
        <v>5</v>
      </c>
      <c r="R30" s="57">
        <v>1</v>
      </c>
      <c r="S30" s="57">
        <v>29</v>
      </c>
      <c r="T30" s="57">
        <v>2</v>
      </c>
      <c r="U30" s="85">
        <f t="shared" si="2"/>
        <v>6.9</v>
      </c>
      <c r="V30" s="90">
        <v>10</v>
      </c>
      <c r="W30" s="87">
        <v>1</v>
      </c>
      <c r="X30" s="91">
        <f t="shared" si="3"/>
        <v>10</v>
      </c>
      <c r="Y30" s="87">
        <v>10</v>
      </c>
      <c r="Z30" s="87">
        <v>1</v>
      </c>
      <c r="AA30" s="89">
        <f t="shared" si="4"/>
        <v>10</v>
      </c>
    </row>
    <row r="31" spans="1:27" ht="14.25" customHeight="1">
      <c r="A31" s="48">
        <v>36</v>
      </c>
      <c r="B31" s="49">
        <v>403</v>
      </c>
      <c r="C31" s="50" t="s">
        <v>68</v>
      </c>
      <c r="D31" s="52" t="s">
        <v>89</v>
      </c>
      <c r="E31" s="167">
        <v>40</v>
      </c>
      <c r="F31" s="87" t="s">
        <v>131</v>
      </c>
      <c r="G31" s="87">
        <v>15</v>
      </c>
      <c r="H31" s="87">
        <v>11</v>
      </c>
      <c r="I31" s="87">
        <v>225</v>
      </c>
      <c r="J31" s="87">
        <v>65</v>
      </c>
      <c r="K31" s="85">
        <f t="shared" si="0"/>
        <v>28.9</v>
      </c>
      <c r="L31" s="88">
        <v>13</v>
      </c>
      <c r="M31" s="87">
        <v>9</v>
      </c>
      <c r="N31" s="87">
        <v>168</v>
      </c>
      <c r="O31" s="87">
        <v>42</v>
      </c>
      <c r="P31" s="89">
        <f t="shared" si="1"/>
        <v>25</v>
      </c>
      <c r="Q31" s="56">
        <v>5</v>
      </c>
      <c r="R31" s="57">
        <v>1</v>
      </c>
      <c r="S31" s="57">
        <v>36</v>
      </c>
      <c r="T31" s="57">
        <v>2</v>
      </c>
      <c r="U31" s="85">
        <f t="shared" si="2"/>
        <v>5.6</v>
      </c>
      <c r="V31" s="90">
        <v>27</v>
      </c>
      <c r="W31" s="87">
        <v>10</v>
      </c>
      <c r="X31" s="91">
        <f t="shared" si="3"/>
        <v>37</v>
      </c>
      <c r="Y31" s="87">
        <v>26</v>
      </c>
      <c r="Z31" s="87">
        <v>7</v>
      </c>
      <c r="AA31" s="89">
        <f t="shared" si="4"/>
        <v>26.9</v>
      </c>
    </row>
    <row r="32" spans="1:27" ht="14.25" customHeight="1">
      <c r="A32" s="48">
        <v>36</v>
      </c>
      <c r="B32" s="49">
        <v>404</v>
      </c>
      <c r="C32" s="50" t="s">
        <v>68</v>
      </c>
      <c r="D32" s="52" t="s">
        <v>90</v>
      </c>
      <c r="E32" s="167"/>
      <c r="F32" s="87"/>
      <c r="G32" s="87"/>
      <c r="H32" s="87"/>
      <c r="I32" s="87"/>
      <c r="J32" s="87"/>
      <c r="K32" s="85" t="str">
        <f t="shared" si="0"/>
        <v> </v>
      </c>
      <c r="L32" s="88">
        <v>11</v>
      </c>
      <c r="M32" s="87">
        <v>9</v>
      </c>
      <c r="N32" s="87">
        <v>112</v>
      </c>
      <c r="O32" s="87">
        <v>16</v>
      </c>
      <c r="P32" s="89">
        <f t="shared" si="1"/>
        <v>14.3</v>
      </c>
      <c r="Q32" s="56">
        <v>5</v>
      </c>
      <c r="R32" s="57">
        <v>1</v>
      </c>
      <c r="S32" s="57">
        <v>39</v>
      </c>
      <c r="T32" s="57">
        <v>2</v>
      </c>
      <c r="U32" s="85">
        <f t="shared" si="2"/>
        <v>5.1</v>
      </c>
      <c r="V32" s="90">
        <v>18</v>
      </c>
      <c r="W32" s="87">
        <v>9</v>
      </c>
      <c r="X32" s="91">
        <f t="shared" si="3"/>
        <v>50</v>
      </c>
      <c r="Y32" s="87">
        <v>15</v>
      </c>
      <c r="Z32" s="87">
        <v>8</v>
      </c>
      <c r="AA32" s="89">
        <f t="shared" si="4"/>
        <v>53.3</v>
      </c>
    </row>
    <row r="33" spans="1:27" ht="14.25" customHeight="1">
      <c r="A33" s="48">
        <v>36</v>
      </c>
      <c r="B33" s="49">
        <v>405</v>
      </c>
      <c r="C33" s="50" t="s">
        <v>68</v>
      </c>
      <c r="D33" s="52" t="s">
        <v>91</v>
      </c>
      <c r="E33" s="167"/>
      <c r="F33" s="87"/>
      <c r="G33" s="87"/>
      <c r="H33" s="87"/>
      <c r="I33" s="87"/>
      <c r="J33" s="87"/>
      <c r="K33" s="85" t="str">
        <f t="shared" si="0"/>
        <v> </v>
      </c>
      <c r="L33" s="88">
        <v>11</v>
      </c>
      <c r="M33" s="87">
        <v>7</v>
      </c>
      <c r="N33" s="87">
        <v>138</v>
      </c>
      <c r="O33" s="87">
        <v>11</v>
      </c>
      <c r="P33" s="89">
        <f t="shared" si="1"/>
        <v>8</v>
      </c>
      <c r="Q33" s="56">
        <v>5</v>
      </c>
      <c r="R33" s="57">
        <v>2</v>
      </c>
      <c r="S33" s="57">
        <v>33</v>
      </c>
      <c r="T33" s="57">
        <v>2</v>
      </c>
      <c r="U33" s="85">
        <f t="shared" si="2"/>
        <v>6.1</v>
      </c>
      <c r="V33" s="90">
        <v>13</v>
      </c>
      <c r="W33" s="87">
        <v>2</v>
      </c>
      <c r="X33" s="91">
        <f>IF(V33=""," ",ROUND(W33/V33*100,1))</f>
        <v>15.4</v>
      </c>
      <c r="Y33" s="87">
        <v>13</v>
      </c>
      <c r="Z33" s="87">
        <v>2</v>
      </c>
      <c r="AA33" s="89">
        <f t="shared" si="4"/>
        <v>15.4</v>
      </c>
    </row>
    <row r="34" spans="1:27" ht="14.25" customHeight="1">
      <c r="A34" s="48">
        <v>36</v>
      </c>
      <c r="B34" s="49">
        <v>468</v>
      </c>
      <c r="C34" s="50" t="s">
        <v>68</v>
      </c>
      <c r="D34" s="52" t="s">
        <v>92</v>
      </c>
      <c r="E34" s="167"/>
      <c r="F34" s="87"/>
      <c r="G34" s="87"/>
      <c r="H34" s="87"/>
      <c r="I34" s="87"/>
      <c r="J34" s="87"/>
      <c r="K34" s="85" t="str">
        <f t="shared" si="0"/>
        <v> </v>
      </c>
      <c r="L34" s="88">
        <v>9</v>
      </c>
      <c r="M34" s="87">
        <v>6</v>
      </c>
      <c r="N34" s="87">
        <v>98</v>
      </c>
      <c r="O34" s="87">
        <v>10</v>
      </c>
      <c r="P34" s="89">
        <f t="shared" si="1"/>
        <v>10.2</v>
      </c>
      <c r="Q34" s="56">
        <v>5</v>
      </c>
      <c r="R34" s="57">
        <v>1</v>
      </c>
      <c r="S34" s="57">
        <v>40</v>
      </c>
      <c r="T34" s="57">
        <v>1</v>
      </c>
      <c r="U34" s="85">
        <f t="shared" si="2"/>
        <v>2.5</v>
      </c>
      <c r="V34" s="90">
        <v>88</v>
      </c>
      <c r="W34" s="87">
        <v>15</v>
      </c>
      <c r="X34" s="91">
        <f>IF(V34=""," ",ROUND(W34/V34*100,1))</f>
        <v>17</v>
      </c>
      <c r="Y34" s="87">
        <v>74</v>
      </c>
      <c r="Z34" s="87">
        <v>10</v>
      </c>
      <c r="AA34" s="89">
        <f t="shared" si="4"/>
        <v>13.5</v>
      </c>
    </row>
    <row r="35" spans="1:27" ht="14.25" customHeight="1" thickBot="1">
      <c r="A35" s="48">
        <v>36</v>
      </c>
      <c r="B35" s="49">
        <v>489</v>
      </c>
      <c r="C35" s="50" t="s">
        <v>68</v>
      </c>
      <c r="D35" s="52" t="s">
        <v>93</v>
      </c>
      <c r="E35" s="50"/>
      <c r="F35" s="87"/>
      <c r="G35" s="87"/>
      <c r="H35" s="87"/>
      <c r="I35" s="87"/>
      <c r="J35" s="87"/>
      <c r="K35" s="85" t="str">
        <f t="shared" si="0"/>
        <v> </v>
      </c>
      <c r="L35" s="88">
        <v>18</v>
      </c>
      <c r="M35" s="87">
        <v>12</v>
      </c>
      <c r="N35" s="87">
        <v>303</v>
      </c>
      <c r="O35" s="87">
        <v>46</v>
      </c>
      <c r="P35" s="89">
        <f>IF(L35=""," ",ROUND(O35/N35*100,1))</f>
        <v>15.2</v>
      </c>
      <c r="Q35" s="56">
        <v>5</v>
      </c>
      <c r="R35" s="57">
        <v>1</v>
      </c>
      <c r="S35" s="57">
        <v>43</v>
      </c>
      <c r="T35" s="57">
        <v>1</v>
      </c>
      <c r="U35" s="85">
        <f>IF(Q35=""," ",ROUND(T35/S35*100,1))</f>
        <v>2.3</v>
      </c>
      <c r="V35" s="90">
        <v>56</v>
      </c>
      <c r="W35" s="87">
        <v>23</v>
      </c>
      <c r="X35" s="91">
        <f>IF(V35=""," ",ROUND(W35/V35*100,1))</f>
        <v>41.1</v>
      </c>
      <c r="Y35" s="87">
        <v>29</v>
      </c>
      <c r="Z35" s="87">
        <v>15</v>
      </c>
      <c r="AA35" s="89">
        <f t="shared" si="4"/>
        <v>51.7</v>
      </c>
    </row>
    <row r="36" spans="1:27" ht="18" customHeight="1" thickBot="1">
      <c r="A36" s="96"/>
      <c r="B36" s="97"/>
      <c r="C36" s="98"/>
      <c r="D36" s="99" t="s">
        <v>13</v>
      </c>
      <c r="E36" s="39"/>
      <c r="F36" s="74"/>
      <c r="G36" s="74"/>
      <c r="H36" s="74"/>
      <c r="I36" s="74"/>
      <c r="J36" s="74"/>
      <c r="K36" s="131"/>
      <c r="L36" s="100">
        <f>SUM(L12:L35)</f>
        <v>375</v>
      </c>
      <c r="M36" s="100">
        <f>SUM(M12:M35)</f>
        <v>272</v>
      </c>
      <c r="N36" s="100">
        <f>SUM(N12:N35)</f>
        <v>6542</v>
      </c>
      <c r="O36" s="100">
        <f>SUM(O12:O35)</f>
        <v>1299</v>
      </c>
      <c r="P36" s="123">
        <f>IF(L36=" "," ",ROUND(O36/N36*100,1))</f>
        <v>19.9</v>
      </c>
      <c r="Q36" s="100">
        <f>SUM(Q12:Q35)</f>
        <v>126</v>
      </c>
      <c r="R36" s="100">
        <f>SUM(R12:R35)</f>
        <v>47</v>
      </c>
      <c r="S36" s="100">
        <f>SUM(S12:S35)</f>
        <v>964</v>
      </c>
      <c r="T36" s="100">
        <f>SUM(T12:T35)</f>
        <v>72</v>
      </c>
      <c r="U36" s="123">
        <f>IF(Q36=""," ",ROUND(T36/S36*100,1))</f>
        <v>7.5</v>
      </c>
      <c r="V36" s="101"/>
      <c r="W36" s="132"/>
      <c r="X36" s="127"/>
      <c r="Y36" s="132"/>
      <c r="Z36" s="132"/>
      <c r="AA36" s="133"/>
    </row>
    <row r="37" spans="1:27" ht="15" customHeight="1">
      <c r="A37" s="102"/>
      <c r="B37" s="103"/>
      <c r="C37" s="104" t="s">
        <v>134</v>
      </c>
      <c r="D37" s="105"/>
      <c r="E37" s="106"/>
      <c r="F37" s="107"/>
      <c r="G37" s="107"/>
      <c r="H37" s="107"/>
      <c r="I37" s="107"/>
      <c r="J37" s="107"/>
      <c r="K37" s="128"/>
      <c r="L37" s="95">
        <v>2</v>
      </c>
      <c r="M37" s="87">
        <v>2</v>
      </c>
      <c r="N37" s="94">
        <v>95</v>
      </c>
      <c r="O37" s="87">
        <v>37</v>
      </c>
      <c r="P37" s="108">
        <f aca="true" t="shared" si="5" ref="P37:P44">IF(L37=""," ",ROUND(O37/N37*100,1))</f>
        <v>38.9</v>
      </c>
      <c r="Q37" s="60"/>
      <c r="R37" s="57"/>
      <c r="S37" s="63"/>
      <c r="T37" s="57"/>
      <c r="U37" s="108" t="str">
        <f>IF(Q37=""," ",ROUND(T37/S37*100,1))</f>
        <v> </v>
      </c>
      <c r="V37" s="109"/>
      <c r="W37" s="107"/>
      <c r="X37" s="124"/>
      <c r="Y37" s="107"/>
      <c r="Z37" s="107"/>
      <c r="AA37" s="134"/>
    </row>
    <row r="38" spans="1:27" ht="15" customHeight="1">
      <c r="A38" s="48"/>
      <c r="B38" s="86"/>
      <c r="C38" s="50" t="s">
        <v>76</v>
      </c>
      <c r="D38" s="51"/>
      <c r="E38" s="110"/>
      <c r="F38" s="111"/>
      <c r="G38" s="111"/>
      <c r="H38" s="111"/>
      <c r="I38" s="111"/>
      <c r="J38" s="111"/>
      <c r="K38" s="129"/>
      <c r="L38" s="95">
        <v>1</v>
      </c>
      <c r="M38" s="87">
        <v>1</v>
      </c>
      <c r="N38" s="94">
        <v>65</v>
      </c>
      <c r="O38" s="87">
        <v>19</v>
      </c>
      <c r="P38" s="89">
        <f t="shared" si="5"/>
        <v>29.2</v>
      </c>
      <c r="Q38" s="60"/>
      <c r="R38" s="57"/>
      <c r="S38" s="63"/>
      <c r="T38" s="57"/>
      <c r="U38" s="89" t="str">
        <f aca="true" t="shared" si="6" ref="U38:U43">IF(Q38=""," ",ROUND(T38/S38*100,1))</f>
        <v> </v>
      </c>
      <c r="V38" s="112"/>
      <c r="W38" s="111"/>
      <c r="X38" s="125"/>
      <c r="Y38" s="111"/>
      <c r="Z38" s="111"/>
      <c r="AA38" s="135"/>
    </row>
    <row r="39" spans="1:27" ht="15" customHeight="1">
      <c r="A39" s="48"/>
      <c r="B39" s="86"/>
      <c r="C39" s="50" t="s">
        <v>77</v>
      </c>
      <c r="D39" s="51"/>
      <c r="E39" s="110"/>
      <c r="F39" s="111"/>
      <c r="G39" s="111"/>
      <c r="H39" s="111"/>
      <c r="I39" s="111"/>
      <c r="J39" s="111"/>
      <c r="K39" s="129"/>
      <c r="L39" s="95">
        <v>1</v>
      </c>
      <c r="M39" s="87">
        <v>1</v>
      </c>
      <c r="N39" s="94">
        <v>55</v>
      </c>
      <c r="O39" s="87">
        <v>17</v>
      </c>
      <c r="P39" s="89">
        <f t="shared" si="5"/>
        <v>30.9</v>
      </c>
      <c r="Q39" s="60"/>
      <c r="R39" s="57"/>
      <c r="S39" s="63"/>
      <c r="T39" s="57"/>
      <c r="U39" s="89" t="str">
        <f t="shared" si="6"/>
        <v> </v>
      </c>
      <c r="V39" s="112"/>
      <c r="W39" s="111"/>
      <c r="X39" s="125"/>
      <c r="Y39" s="111"/>
      <c r="Z39" s="111"/>
      <c r="AA39" s="135"/>
    </row>
    <row r="40" spans="1:27" ht="15" customHeight="1">
      <c r="A40" s="48"/>
      <c r="B40" s="86"/>
      <c r="C40" s="50" t="s">
        <v>135</v>
      </c>
      <c r="D40" s="51"/>
      <c r="E40" s="110"/>
      <c r="F40" s="111"/>
      <c r="G40" s="111"/>
      <c r="H40" s="111"/>
      <c r="I40" s="111"/>
      <c r="J40" s="111"/>
      <c r="K40" s="129"/>
      <c r="L40" s="95">
        <v>2</v>
      </c>
      <c r="M40" s="87">
        <v>2</v>
      </c>
      <c r="N40" s="94">
        <v>15</v>
      </c>
      <c r="O40" s="87">
        <v>8</v>
      </c>
      <c r="P40" s="89">
        <f t="shared" si="5"/>
        <v>53.3</v>
      </c>
      <c r="Q40" s="60"/>
      <c r="R40" s="57"/>
      <c r="S40" s="63"/>
      <c r="T40" s="57"/>
      <c r="U40" s="89" t="str">
        <f t="shared" si="6"/>
        <v> </v>
      </c>
      <c r="V40" s="112"/>
      <c r="W40" s="111"/>
      <c r="X40" s="125"/>
      <c r="Y40" s="111"/>
      <c r="Z40" s="111"/>
      <c r="AA40" s="135"/>
    </row>
    <row r="41" spans="1:27" ht="15" customHeight="1">
      <c r="A41" s="48"/>
      <c r="B41" s="86"/>
      <c r="C41" s="50" t="s">
        <v>81</v>
      </c>
      <c r="D41" s="51"/>
      <c r="E41" s="110"/>
      <c r="F41" s="111"/>
      <c r="G41" s="111"/>
      <c r="H41" s="111"/>
      <c r="I41" s="111"/>
      <c r="J41" s="111"/>
      <c r="K41" s="129"/>
      <c r="L41" s="95">
        <v>2</v>
      </c>
      <c r="M41" s="87">
        <v>2</v>
      </c>
      <c r="N41" s="94">
        <v>28</v>
      </c>
      <c r="O41" s="87">
        <v>13</v>
      </c>
      <c r="P41" s="89">
        <f t="shared" si="5"/>
        <v>46.4</v>
      </c>
      <c r="Q41" s="60"/>
      <c r="R41" s="57"/>
      <c r="S41" s="63"/>
      <c r="T41" s="57"/>
      <c r="U41" s="89" t="str">
        <f>IF(Q41=""," ",ROUND(T41/S41*100,1))</f>
        <v> </v>
      </c>
      <c r="V41" s="112"/>
      <c r="W41" s="111"/>
      <c r="X41" s="125"/>
      <c r="Y41" s="111"/>
      <c r="Z41" s="111"/>
      <c r="AA41" s="135"/>
    </row>
    <row r="42" spans="1:27" ht="15" customHeight="1">
      <c r="A42" s="48"/>
      <c r="B42" s="86"/>
      <c r="C42" s="50" t="s">
        <v>85</v>
      </c>
      <c r="D42" s="51"/>
      <c r="E42" s="110"/>
      <c r="F42" s="111"/>
      <c r="G42" s="111"/>
      <c r="H42" s="111"/>
      <c r="I42" s="111"/>
      <c r="J42" s="111"/>
      <c r="K42" s="129"/>
      <c r="L42" s="88">
        <v>1</v>
      </c>
      <c r="M42" s="87">
        <v>1</v>
      </c>
      <c r="N42" s="87">
        <v>20</v>
      </c>
      <c r="O42" s="87">
        <v>6</v>
      </c>
      <c r="P42" s="89">
        <f>IF(L42=""," ",ROUND(O42/N42*100,1))</f>
        <v>30</v>
      </c>
      <c r="Q42" s="56"/>
      <c r="R42" s="57"/>
      <c r="S42" s="57"/>
      <c r="T42" s="57"/>
      <c r="U42" s="89" t="str">
        <f>IF(Q42=""," ",ROUND(T42/S42*100,1))</f>
        <v> </v>
      </c>
      <c r="V42" s="112"/>
      <c r="W42" s="111"/>
      <c r="X42" s="125"/>
      <c r="Y42" s="111"/>
      <c r="Z42" s="111"/>
      <c r="AA42" s="135"/>
    </row>
    <row r="43" spans="1:27" ht="15" customHeight="1">
      <c r="A43" s="48"/>
      <c r="B43" s="86"/>
      <c r="C43" s="50" t="s">
        <v>136</v>
      </c>
      <c r="D43" s="51"/>
      <c r="E43" s="110"/>
      <c r="F43" s="111"/>
      <c r="G43" s="111"/>
      <c r="H43" s="111"/>
      <c r="I43" s="111"/>
      <c r="J43" s="111"/>
      <c r="K43" s="129"/>
      <c r="L43" s="95">
        <v>2</v>
      </c>
      <c r="M43" s="87">
        <v>2</v>
      </c>
      <c r="N43" s="94">
        <v>27</v>
      </c>
      <c r="O43" s="87">
        <v>8</v>
      </c>
      <c r="P43" s="89">
        <f t="shared" si="5"/>
        <v>29.6</v>
      </c>
      <c r="Q43" s="60"/>
      <c r="R43" s="57"/>
      <c r="S43" s="63"/>
      <c r="T43" s="57"/>
      <c r="U43" s="89" t="str">
        <f t="shared" si="6"/>
        <v> </v>
      </c>
      <c r="V43" s="112"/>
      <c r="W43" s="111"/>
      <c r="X43" s="125"/>
      <c r="Y43" s="111"/>
      <c r="Z43" s="111"/>
      <c r="AA43" s="135"/>
    </row>
    <row r="44" spans="1:27" ht="15" customHeight="1" thickBot="1">
      <c r="A44" s="113"/>
      <c r="B44" s="114"/>
      <c r="C44" s="115" t="s">
        <v>89</v>
      </c>
      <c r="D44" s="116"/>
      <c r="E44" s="117"/>
      <c r="F44" s="118"/>
      <c r="G44" s="118"/>
      <c r="H44" s="118"/>
      <c r="I44" s="118"/>
      <c r="J44" s="118"/>
      <c r="K44" s="130"/>
      <c r="L44" s="95">
        <v>2</v>
      </c>
      <c r="M44" s="87">
        <v>2</v>
      </c>
      <c r="N44" s="94">
        <v>57</v>
      </c>
      <c r="O44" s="87">
        <v>23</v>
      </c>
      <c r="P44" s="119">
        <f t="shared" si="5"/>
        <v>40.4</v>
      </c>
      <c r="Q44" s="60"/>
      <c r="R44" s="57"/>
      <c r="S44" s="63"/>
      <c r="T44" s="57"/>
      <c r="U44" s="119" t="str">
        <f>IF(Q44=""," ",ROUND(T44/S44*100,1))</f>
        <v> </v>
      </c>
      <c r="V44" s="120"/>
      <c r="W44" s="118"/>
      <c r="X44" s="126"/>
      <c r="Y44" s="118"/>
      <c r="Z44" s="118"/>
      <c r="AA44" s="136"/>
    </row>
    <row r="45" spans="1:27" ht="18" customHeight="1" thickBot="1">
      <c r="A45" s="96"/>
      <c r="B45" s="97"/>
      <c r="C45" s="273" t="s">
        <v>12</v>
      </c>
      <c r="D45" s="284"/>
      <c r="E45" s="39"/>
      <c r="F45" s="74"/>
      <c r="G45" s="74"/>
      <c r="H45" s="74"/>
      <c r="I45" s="74"/>
      <c r="J45" s="74"/>
      <c r="K45" s="131"/>
      <c r="L45" s="121">
        <f>SUM(L37:L44)</f>
        <v>13</v>
      </c>
      <c r="M45" s="121">
        <f>SUM(M37:M44)</f>
        <v>13</v>
      </c>
      <c r="N45" s="121">
        <f>SUM(N37:N44)</f>
        <v>362</v>
      </c>
      <c r="O45" s="121">
        <f>SUM(O37:O44)</f>
        <v>131</v>
      </c>
      <c r="P45" s="123">
        <f>IF(L45=0,"",ROUND(O45/N45*100,1))</f>
        <v>36.2</v>
      </c>
      <c r="Q45" s="121">
        <f>SUM(Q37:Q44)</f>
        <v>0</v>
      </c>
      <c r="R45" s="121">
        <f>SUM(R37:R44)</f>
        <v>0</v>
      </c>
      <c r="S45" s="121">
        <f>SUM(S37:S44)</f>
        <v>0</v>
      </c>
      <c r="T45" s="121">
        <f>SUM(T37:T44)</f>
        <v>0</v>
      </c>
      <c r="U45" s="123" t="str">
        <f>IF(Q45=0," ",ROUND(T45/S45*100,1))</f>
        <v> </v>
      </c>
      <c r="V45" s="101"/>
      <c r="W45" s="74"/>
      <c r="X45" s="127"/>
      <c r="Y45" s="74"/>
      <c r="Z45" s="74"/>
      <c r="AA45" s="137"/>
    </row>
    <row r="46" spans="1:27" ht="18" customHeight="1" thickBot="1">
      <c r="A46" s="96"/>
      <c r="B46" s="122"/>
      <c r="C46" s="273" t="s">
        <v>4</v>
      </c>
      <c r="D46" s="274"/>
      <c r="E46" s="39"/>
      <c r="F46" s="74"/>
      <c r="G46" s="77">
        <f>SUM(G12:G35)</f>
        <v>290</v>
      </c>
      <c r="H46" s="77">
        <f>SUM(H12:H35)</f>
        <v>209</v>
      </c>
      <c r="I46" s="77">
        <f>SUM(I12:I35)</f>
        <v>5083</v>
      </c>
      <c r="J46" s="77">
        <f>SUM(J12:J35)</f>
        <v>1214</v>
      </c>
      <c r="K46" s="123">
        <f>IF(G46=" "," ",ROUND(J46/I46*100,1))</f>
        <v>23.9</v>
      </c>
      <c r="L46" s="79">
        <f>L36+L45</f>
        <v>388</v>
      </c>
      <c r="M46" s="77">
        <f>M36+M45</f>
        <v>285</v>
      </c>
      <c r="N46" s="77">
        <f>N36+N45</f>
        <v>6904</v>
      </c>
      <c r="O46" s="77">
        <f>O36+O45</f>
        <v>1430</v>
      </c>
      <c r="P46" s="123">
        <f>IF(L46=""," ",ROUND(O46/N46*100,1))</f>
        <v>20.7</v>
      </c>
      <c r="Q46" s="79">
        <f>Q36+Q45</f>
        <v>126</v>
      </c>
      <c r="R46" s="77">
        <f>R36+R45</f>
        <v>47</v>
      </c>
      <c r="S46" s="77">
        <f>S36+S45</f>
        <v>964</v>
      </c>
      <c r="T46" s="77">
        <f>T36+T45</f>
        <v>72</v>
      </c>
      <c r="U46" s="123">
        <f>IF(Q46=""," ",ROUND(T46/S46*100,1))</f>
        <v>7.5</v>
      </c>
      <c r="V46" s="76">
        <f>SUM(V12:V35)</f>
        <v>1400</v>
      </c>
      <c r="W46" s="77">
        <f>SUM(W12:W35)</f>
        <v>264</v>
      </c>
      <c r="X46" s="138">
        <f>IF(V46=""," ",ROUND(W46/V46*100,1))</f>
        <v>18.9</v>
      </c>
      <c r="Y46" s="79">
        <f>SUM(Y12:Y35)</f>
        <v>1055</v>
      </c>
      <c r="Z46" s="77">
        <f>SUM(Z12:Z35)</f>
        <v>177</v>
      </c>
      <c r="AA46" s="123">
        <f>IF(Y46=0," ",ROUND(Z46/Y46*100,1))</f>
        <v>16.8</v>
      </c>
    </row>
    <row r="47" ht="6.75" customHeight="1"/>
  </sheetData>
  <sheetProtection/>
  <mergeCells count="42">
    <mergeCell ref="M10:M11"/>
    <mergeCell ref="O10:O11"/>
    <mergeCell ref="R10:R11"/>
    <mergeCell ref="T10:T11"/>
    <mergeCell ref="V6:X6"/>
    <mergeCell ref="Q7:U7"/>
    <mergeCell ref="V7:AA7"/>
    <mergeCell ref="AA9:AA11"/>
    <mergeCell ref="W10:W11"/>
    <mergeCell ref="Y8:AA8"/>
    <mergeCell ref="V8:V11"/>
    <mergeCell ref="U9:U11"/>
    <mergeCell ref="X9:X11"/>
    <mergeCell ref="Y9:Y11"/>
    <mergeCell ref="L6:N6"/>
    <mergeCell ref="L7:P7"/>
    <mergeCell ref="E6:F6"/>
    <mergeCell ref="S8:S11"/>
    <mergeCell ref="Q8:Q11"/>
    <mergeCell ref="N8:N11"/>
    <mergeCell ref="L8:L11"/>
    <mergeCell ref="K9:K11"/>
    <mergeCell ref="P9:P11"/>
    <mergeCell ref="Q6:S6"/>
    <mergeCell ref="A7:A11"/>
    <mergeCell ref="C7:C11"/>
    <mergeCell ref="D7:D11"/>
    <mergeCell ref="B7:B11"/>
    <mergeCell ref="C46:D46"/>
    <mergeCell ref="E7:K7"/>
    <mergeCell ref="I8:I11"/>
    <mergeCell ref="E8:E11"/>
    <mergeCell ref="G8:G11"/>
    <mergeCell ref="F8:F11"/>
    <mergeCell ref="C45:D45"/>
    <mergeCell ref="H10:H11"/>
    <mergeCell ref="J10:J11"/>
    <mergeCell ref="Y2:AA2"/>
    <mergeCell ref="E4:F4"/>
    <mergeCell ref="H4:J4"/>
    <mergeCell ref="L4:N4"/>
    <mergeCell ref="P4:T4"/>
  </mergeCells>
  <conditionalFormatting sqref="Z35 Z12:Z15 J12:J35 H12:H35 O12:O35 M12:M35 R12:R35 W12:W35 T12:T35 Z17:Z18 Z20:Z21 Z23:Z24 Z26:Z27 Z29:Z30 Z32:Z33 R37:R44 T37:T44 M37:M44 O37:O44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8:Y35 Y12:Y16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16 Z19 Z22 Z25 Z28 Z31 Z34">
    <cfRule type="cellIs" priority="5" dxfId="0" operator="lessThanOrEqual" stopIfTrue="1">
      <formula>V17</formula>
    </cfRule>
    <cfRule type="cellIs" priority="6" dxfId="1" operator="greaterThan" stopIfTrue="1">
      <formula>V17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2009-12-21T04:37:58Z</cp:lastPrinted>
  <dcterms:created xsi:type="dcterms:W3CDTF">2002-01-07T10:53:07Z</dcterms:created>
  <dcterms:modified xsi:type="dcterms:W3CDTF">2009-12-21T04:40:26Z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-690615704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