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0800" windowHeight="8700" activeTab="3"/>
  </bookViews>
  <sheets>
    <sheet name="広島県４－１" sheetId="1" r:id="rId1"/>
    <sheet name="広島県４－２" sheetId="2" r:id="rId2"/>
    <sheet name="広島県４－３" sheetId="3" r:id="rId3"/>
    <sheet name="広島県４－４" sheetId="4" r:id="rId4"/>
  </sheets>
  <definedNames>
    <definedName name="_xlnm.Print_Area" localSheetId="2">'広島県４－３'!$A$1:$S$32</definedName>
    <definedName name="_xlnm.Print_Titles" localSheetId="0">'広島県４－１'!$4:$7</definedName>
    <definedName name="_xlnm.Print_Titles" localSheetId="1">'広島県４－２'!$4:$7</definedName>
    <definedName name="_xlnm.Print_Titles" localSheetId="2">'広島県４－３'!$4:$5</definedName>
    <definedName name="_xlnm.Print_Titles" localSheetId="3">'広島県４－４'!$7:$11</definedName>
  </definedNames>
  <calcPr fullCalcOnLoad="1"/>
</workbook>
</file>

<file path=xl/sharedStrings.xml><?xml version="1.0" encoding="utf-8"?>
<sst xmlns="http://schemas.openxmlformats.org/spreadsheetml/2006/main" count="435" uniqueCount="235">
  <si>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</si>
  <si>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</si>
  <si>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</si>
  <si>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</si>
  <si>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</si>
  <si>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</si>
  <si>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</si>
  <si>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</si>
  <si>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</si>
  <si>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</si>
  <si>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</si>
  <si>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</si>
  <si>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</si>
  <si>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</si>
  <si>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</si>
  <si>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</si>
  <si>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</si>
  <si>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</si>
  <si>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</si>
  <si>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</si>
  <si>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</si>
  <si>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</si>
  <si>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</si>
  <si>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</si>
  <si>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</si>
  <si>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</si>
  <si>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</si>
  <si>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</si>
  <si>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</si>
  <si>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</si>
  <si>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</si>
  <si>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</si>
  <si>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</si>
  <si>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</si>
  <si>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</si>
  <si>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</si>
  <si>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</si>
  <si>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</si>
  <si>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</si>
  <si>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</si>
  <si>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</si>
  <si>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</si>
  <si>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</si>
  <si>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</si>
  <si>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</si>
  <si>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</si>
  <si>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</si>
  <si>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</si>
  <si>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</si>
  <si>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</si>
  <si>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</si>
  <si>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広島県</t>
  </si>
  <si>
    <t>呉市</t>
  </si>
  <si>
    <t>竹原市</t>
  </si>
  <si>
    <t>三原市</t>
  </si>
  <si>
    <t>尾道市</t>
  </si>
  <si>
    <t>府中市</t>
  </si>
  <si>
    <t>三次市</t>
  </si>
  <si>
    <t>庄原市</t>
  </si>
  <si>
    <t>大竹市</t>
  </si>
  <si>
    <t>東広島市</t>
  </si>
  <si>
    <t>廿日市市</t>
  </si>
  <si>
    <t>府中町</t>
  </si>
  <si>
    <t>熊野町</t>
  </si>
  <si>
    <t>世羅町</t>
  </si>
  <si>
    <t>福山市</t>
  </si>
  <si>
    <t>江田島市</t>
  </si>
  <si>
    <t>海田町</t>
  </si>
  <si>
    <t>坂町</t>
  </si>
  <si>
    <t>北広島町</t>
  </si>
  <si>
    <t>世羅町</t>
  </si>
  <si>
    <t>福山市</t>
  </si>
  <si>
    <t>庄原市</t>
  </si>
  <si>
    <t>江田島市</t>
  </si>
  <si>
    <t>坂町</t>
  </si>
  <si>
    <t>北広島町</t>
  </si>
  <si>
    <t>男女共同参画都市宣言</t>
  </si>
  <si>
    <t>男女共同参画社会づくり宣言</t>
  </si>
  <si>
    <t>男女共同参画社会づくり宣言</t>
  </si>
  <si>
    <t>728-0013</t>
  </si>
  <si>
    <t>三次市十日市東三丁目14-2</t>
  </si>
  <si>
    <t>福山市男女共同参画センター</t>
  </si>
  <si>
    <t>720-0067</t>
  </si>
  <si>
    <t>http://www.city.fukuyama.hiroshima.jp/seijo/zyosei/index.html</t>
  </si>
  <si>
    <t>739-0043</t>
  </si>
  <si>
    <t>男女共同参画に関する計画
（平成21年4月1日現在で有効なもの）</t>
  </si>
  <si>
    <t>現在
の
状況</t>
  </si>
  <si>
    <t>ＦＡＸ番号</t>
  </si>
  <si>
    <t>ﾎｰﾑﾍﾟｰｼﾞ</t>
  </si>
  <si>
    <t>男　女　共　同　参　画　・　女　性　の　た　め　の　総　合　的　な　施　設　　(平　成　21　年　４　月　１　日　現　在　で　開　設　済　の　施　設)</t>
  </si>
  <si>
    <t>宣言年月日</t>
  </si>
  <si>
    <t>うち</t>
  </si>
  <si>
    <t>副町村長数</t>
  </si>
  <si>
    <t>うち</t>
  </si>
  <si>
    <t>その他：平成　　年　  月　  日</t>
  </si>
  <si>
    <t>審議会等委員の目標
（目標を設定している市（区）町村のみ記入）</t>
  </si>
  <si>
    <t xml:space="preserve">目標年度
</t>
  </si>
  <si>
    <t>うち</t>
  </si>
  <si>
    <t>を含む数
女性委員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</si>
  <si>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</si>
  <si>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</si>
  <si>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</si>
  <si>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>管
理
職
総
数</t>
  </si>
  <si>
    <t>管理職数
女性</t>
  </si>
  <si>
    <t>平成19年度</t>
  </si>
  <si>
    <t>平成28年度</t>
  </si>
  <si>
    <t>熊野町男女共同参画都市宣言</t>
  </si>
  <si>
    <t>地域振興課</t>
  </si>
  <si>
    <t>市民生活課</t>
  </si>
  <si>
    <t>人権推進室</t>
  </si>
  <si>
    <t>人権推進室</t>
  </si>
  <si>
    <t>企画財政課</t>
  </si>
  <si>
    <t>町民課人権センター</t>
  </si>
  <si>
    <t>男女共同参画センター</t>
  </si>
  <si>
    <t>人権・男女共同推進課</t>
  </si>
  <si>
    <t>安芸高田市男女共同参画推進条例</t>
  </si>
  <si>
    <t>北広島町男女共同参画プラン</t>
  </si>
  <si>
    <t>広島市</t>
  </si>
  <si>
    <t>平成22年度</t>
  </si>
  <si>
    <t>安芸高田市</t>
  </si>
  <si>
    <t>調査時点コード</t>
  </si>
  <si>
    <t xml:space="preserve">目
標
値
（％）
</t>
  </si>
  <si>
    <t>うち 一般行政職</t>
  </si>
  <si>
    <t>女
性
比
率
（％）</t>
  </si>
  <si>
    <t>うち</t>
  </si>
  <si>
    <t>管理職数
女性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</si>
  <si>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</si>
  <si>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</si>
  <si>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</si>
  <si>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</si>
  <si>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</si>
  <si>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</si>
  <si>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　理　・　運　営　主　体</t>
  </si>
  <si>
    <t>直　営</t>
  </si>
  <si>
    <t>管理者
指　定</t>
  </si>
  <si>
    <t>庁内連絡会議の有無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</si>
  <si>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</si>
  <si>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広島県</t>
  </si>
  <si>
    <t>広島県</t>
  </si>
  <si>
    <t>安芸太田町</t>
  </si>
  <si>
    <t>大崎上島町</t>
  </si>
  <si>
    <t>神石高原町</t>
  </si>
  <si>
    <t>○</t>
  </si>
  <si>
    <t>(084)
991-5011</t>
  </si>
  <si>
    <t>(084)
991-5013</t>
  </si>
  <si>
    <t>(0824)
64-2832</t>
  </si>
  <si>
    <t>(082)
424-3833</t>
  </si>
  <si>
    <t>イコールふくやま</t>
  </si>
  <si>
    <t>三次市青少年女性
センター</t>
  </si>
  <si>
    <t>エスポワール
（東広島市男女共同参画推進室）</t>
  </si>
  <si>
    <t>平成20年4月～25年3月</t>
  </si>
  <si>
    <t>平成14年4月～24年3月</t>
  </si>
  <si>
    <t>平成19年4月～24年3月</t>
  </si>
  <si>
    <t>平成17年4月～24年3月</t>
  </si>
  <si>
    <t>平成20年4月～25年3月</t>
  </si>
  <si>
    <t>平成14年4月～24年3月</t>
  </si>
  <si>
    <t>平成17年4月～22年3月</t>
  </si>
  <si>
    <t>平成19年4月～29年3月</t>
  </si>
  <si>
    <t>平成11年8月～22年12月</t>
  </si>
  <si>
    <t>平成12年4月～22年3月</t>
  </si>
  <si>
    <t>平成17年4月～27年3月</t>
  </si>
  <si>
    <t>平成18年4月～28年3月</t>
  </si>
  <si>
    <t>平成19年4月～29年3月</t>
  </si>
  <si>
    <t>平成19年4月～24年3月</t>
  </si>
  <si>
    <t>平成20年4月～30年3月</t>
  </si>
  <si>
    <t>廿日市市男女共同参画プラン
 ～ともに創る、人・まち・あした～</t>
  </si>
  <si>
    <t>福山市男女共同参画基本計画
（第2次）</t>
  </si>
  <si>
    <t>くれ男女共同参画基本計画（第2次）
ともに奏でるあしたのくれ</t>
  </si>
  <si>
    <t>東広島市男女共同参画推進計画
（きらきらプラン）-だれもが輝く東広島-</t>
  </si>
  <si>
    <t>広島県</t>
  </si>
  <si>
    <t>男女共同参画課</t>
  </si>
  <si>
    <t>広島市男女共同参画推進条例</t>
  </si>
  <si>
    <t>広島市男女共同参画基本計画（第2期）</t>
  </si>
  <si>
    <t>平成20年4月～平成23年3月</t>
  </si>
  <si>
    <t>東広島市西条西本町28-6　
サンスクエア東広島2Ｆ</t>
  </si>
  <si>
    <t>福山市西町一丁目1番1号　
福山ロッツ内</t>
  </si>
  <si>
    <t>呉市</t>
  </si>
  <si>
    <t>平成24年度</t>
  </si>
  <si>
    <t>竹原市</t>
  </si>
  <si>
    <t>平成23年度</t>
  </si>
  <si>
    <t>三原市</t>
  </si>
  <si>
    <t>平成23年度</t>
  </si>
  <si>
    <t>尾道市</t>
  </si>
  <si>
    <t>福山市</t>
  </si>
  <si>
    <t>男女　均衡</t>
  </si>
  <si>
    <t>平成24年度</t>
  </si>
  <si>
    <t>府中市</t>
  </si>
  <si>
    <t>三次市</t>
  </si>
  <si>
    <t>庄原市</t>
  </si>
  <si>
    <t>大竹市</t>
  </si>
  <si>
    <t>平成22年度</t>
  </si>
  <si>
    <t>東広島市</t>
  </si>
  <si>
    <t>平成21年度</t>
  </si>
  <si>
    <t>廿日市市</t>
  </si>
  <si>
    <t>平成21年度</t>
  </si>
  <si>
    <t>平成27年度</t>
  </si>
  <si>
    <t>江田島市</t>
  </si>
  <si>
    <t>平成28年度</t>
  </si>
  <si>
    <t>府中町</t>
  </si>
  <si>
    <t>平成23年度</t>
  </si>
  <si>
    <t>海田町</t>
  </si>
  <si>
    <t>熊野町</t>
  </si>
  <si>
    <t>坂町</t>
  </si>
  <si>
    <t>北広島町</t>
  </si>
  <si>
    <t>世羅町</t>
  </si>
  <si>
    <t>人権センター</t>
  </si>
  <si>
    <t>くれ男女共同参画推進条例</t>
  </si>
  <si>
    <t>たけはら２１男女共同参画プラン</t>
  </si>
  <si>
    <t>青少年女性課</t>
  </si>
  <si>
    <t>三原市男女共同参画プラン</t>
  </si>
  <si>
    <t>人権推進課</t>
  </si>
  <si>
    <t>尾道市男女共同参画プラン</t>
  </si>
  <si>
    <t>福山市男女共同参画推進条例</t>
  </si>
  <si>
    <t>総務課</t>
  </si>
  <si>
    <t>府中市男女共同参画プラン</t>
  </si>
  <si>
    <t>三次市男女共同参画推進条例</t>
  </si>
  <si>
    <t>三次市男女共同参画基本計画</t>
  </si>
  <si>
    <t>女性児童課</t>
  </si>
  <si>
    <t>庄原市男女共同参画プラン</t>
  </si>
  <si>
    <t>おおたけ男女共同参画プラン</t>
  </si>
  <si>
    <t>安芸高田市男女共同参画プラン</t>
  </si>
  <si>
    <t>江田島市男女共同参画基本計画</t>
  </si>
  <si>
    <t>府中町男女共同参画プラン</t>
  </si>
  <si>
    <t>福祉課</t>
  </si>
  <si>
    <t>海田町男女共同参画基本計画</t>
  </si>
  <si>
    <t>生涯学習課</t>
  </si>
  <si>
    <t>熊野町男女共同参画プラン</t>
  </si>
  <si>
    <t>坂町</t>
  </si>
  <si>
    <t>民生課</t>
  </si>
  <si>
    <t>安芸　　　太田町</t>
  </si>
  <si>
    <t>住民生活課</t>
  </si>
  <si>
    <t>大崎　　　上島町</t>
  </si>
  <si>
    <t>住民課</t>
  </si>
  <si>
    <t>企画情報課</t>
  </si>
  <si>
    <t>神石　　　高原町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</si>
</sst>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5" fillId="0" borderId="0" xfId="0" applyFont="1" applyAlignment="1">
      <alignment/>
    </xf>
    <xf numFmtId="179" fontId="2" fillId="3" borderId="5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8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57" fontId="2" fillId="2" borderId="15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57" fontId="2" fillId="2" borderId="23" xfId="0" applyNumberFormat="1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11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9" fontId="2" fillId="3" borderId="28" xfId="0" applyNumberFormat="1" applyFont="1" applyFill="1" applyBorder="1" applyAlignment="1">
      <alignment vertical="center"/>
    </xf>
    <xf numFmtId="179" fontId="2" fillId="3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3" borderId="18" xfId="0" applyNumberFormat="1" applyFont="1" applyFill="1" applyBorder="1" applyAlignment="1">
      <alignment vertical="center"/>
    </xf>
    <xf numFmtId="180" fontId="2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2" fillId="2" borderId="28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 horizontal="right" vertical="center"/>
    </xf>
    <xf numFmtId="0" fontId="0" fillId="4" borderId="5" xfId="0" applyFill="1" applyBorder="1" applyAlignment="1">
      <alignment horizontal="center"/>
    </xf>
    <xf numFmtId="0" fontId="2" fillId="2" borderId="26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2" fillId="2" borderId="2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top" textRotation="255" wrapText="1"/>
    </xf>
    <xf numFmtId="0" fontId="4" fillId="2" borderId="28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2" fillId="2" borderId="40" xfId="0" applyFont="1" applyFill="1" applyBorder="1" applyAlignment="1">
      <alignment vertical="distributed" textRotation="255"/>
    </xf>
    <xf numFmtId="0" fontId="2" fillId="2" borderId="41" xfId="0" applyFont="1" applyFill="1" applyBorder="1" applyAlignment="1">
      <alignment vertical="distributed" textRotation="255"/>
    </xf>
    <xf numFmtId="0" fontId="2" fillId="2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wrapText="1"/>
    </xf>
    <xf numFmtId="187" fontId="2" fillId="2" borderId="15" xfId="0" applyNumberFormat="1" applyFont="1" applyFill="1" applyBorder="1" applyAlignment="1">
      <alignment vertical="center"/>
    </xf>
    <xf numFmtId="187" fontId="2" fillId="2" borderId="28" xfId="0" applyNumberFormat="1" applyFont="1" applyFill="1" applyBorder="1" applyAlignment="1">
      <alignment vertical="center"/>
    </xf>
    <xf numFmtId="187" fontId="2" fillId="3" borderId="8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 vertical="center"/>
    </xf>
    <xf numFmtId="187" fontId="2" fillId="2" borderId="43" xfId="0" applyNumberFormat="1" applyFont="1" applyFill="1" applyBorder="1" applyAlignment="1">
      <alignment vertical="center"/>
    </xf>
    <xf numFmtId="187" fontId="2" fillId="2" borderId="23" xfId="0" applyNumberFormat="1" applyFont="1" applyFill="1" applyBorder="1" applyAlignment="1">
      <alignment vertical="center"/>
    </xf>
    <xf numFmtId="187" fontId="2" fillId="2" borderId="27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87" fontId="2" fillId="2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87" fontId="2" fillId="5" borderId="44" xfId="0" applyNumberFormat="1" applyFont="1" applyFill="1" applyBorder="1" applyAlignment="1">
      <alignment vertical="center"/>
    </xf>
    <xf numFmtId="179" fontId="2" fillId="3" borderId="5" xfId="0" applyNumberFormat="1" applyFont="1" applyFill="1" applyBorder="1" applyAlignment="1">
      <alignment vertical="center"/>
    </xf>
    <xf numFmtId="187" fontId="2" fillId="2" borderId="1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187" fontId="2" fillId="2" borderId="46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3" borderId="48" xfId="0" applyNumberFormat="1" applyFont="1" applyFill="1" applyBorder="1" applyAlignment="1">
      <alignment vertical="center"/>
    </xf>
    <xf numFmtId="187" fontId="2" fillId="2" borderId="45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187" fontId="2" fillId="0" borderId="46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186" fontId="2" fillId="0" borderId="15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18" xfId="0" applyNumberFormat="1" applyFont="1" applyFill="1" applyBorder="1" applyAlignment="1">
      <alignment vertical="center"/>
    </xf>
    <xf numFmtId="186" fontId="2" fillId="0" borderId="28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86" fontId="2" fillId="2" borderId="27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7" fontId="2" fillId="2" borderId="39" xfId="0" applyNumberFormat="1" applyFont="1" applyFill="1" applyBorder="1" applyAlignment="1">
      <alignment vertical="center"/>
    </xf>
    <xf numFmtId="187" fontId="2" fillId="2" borderId="18" xfId="0" applyNumberFormat="1" applyFont="1" applyFill="1" applyBorder="1" applyAlignment="1">
      <alignment vertical="center"/>
    </xf>
    <xf numFmtId="187" fontId="2" fillId="2" borderId="50" xfId="0" applyNumberFormat="1" applyFont="1" applyFill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187" fontId="2" fillId="3" borderId="44" xfId="17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86" fontId="2" fillId="2" borderId="51" xfId="0" applyNumberFormat="1" applyFont="1" applyFill="1" applyBorder="1" applyAlignment="1">
      <alignment vertical="center"/>
    </xf>
    <xf numFmtId="186" fontId="2" fillId="2" borderId="52" xfId="0" applyNumberFormat="1" applyFont="1" applyFill="1" applyBorder="1" applyAlignment="1">
      <alignment vertical="center"/>
    </xf>
    <xf numFmtId="186" fontId="2" fillId="2" borderId="53" xfId="0" applyNumberFormat="1" applyFont="1" applyFill="1" applyBorder="1" applyAlignment="1">
      <alignment vertical="center"/>
    </xf>
    <xf numFmtId="186" fontId="2" fillId="3" borderId="54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186" fontId="2" fillId="3" borderId="4" xfId="0" applyNumberFormat="1" applyFont="1" applyFill="1" applyBorder="1" applyAlignment="1">
      <alignment/>
    </xf>
    <xf numFmtId="186" fontId="2" fillId="2" borderId="11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0" fontId="2" fillId="2" borderId="23" xfId="0" applyNumberFormat="1" applyFont="1" applyFill="1" applyBorder="1" applyAlignment="1">
      <alignment horizontal="center" vertical="center"/>
    </xf>
    <xf numFmtId="186" fontId="2" fillId="2" borderId="18" xfId="0" applyNumberFormat="1" applyFont="1" applyFill="1" applyBorder="1" applyAlignment="1">
      <alignment horizontal="right" vertical="center"/>
    </xf>
    <xf numFmtId="186" fontId="2" fillId="2" borderId="11" xfId="0" applyNumberFormat="1" applyFont="1" applyFill="1" applyBorder="1" applyAlignment="1">
      <alignment horizontal="right" vertical="center"/>
    </xf>
    <xf numFmtId="186" fontId="2" fillId="2" borderId="23" xfId="0" applyNumberFormat="1" applyFont="1" applyFill="1" applyBorder="1" applyAlignment="1">
      <alignment horizontal="right" vertical="center"/>
    </xf>
    <xf numFmtId="57" fontId="2" fillId="2" borderId="15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8" fontId="2" fillId="2" borderId="15" xfId="0" applyNumberFormat="1" applyFont="1" applyFill="1" applyBorder="1" applyAlignment="1">
      <alignment vertical="center"/>
    </xf>
    <xf numFmtId="188" fontId="2" fillId="2" borderId="6" xfId="0" applyNumberFormat="1" applyFont="1" applyFill="1" applyBorder="1" applyAlignment="1">
      <alignment vertical="center"/>
    </xf>
    <xf numFmtId="189" fontId="2" fillId="3" borderId="11" xfId="0" applyNumberFormat="1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vertical="center"/>
    </xf>
    <xf numFmtId="189" fontId="2" fillId="5" borderId="11" xfId="0" applyNumberFormat="1" applyFont="1" applyFill="1" applyBorder="1" applyAlignment="1">
      <alignment vertical="center"/>
    </xf>
    <xf numFmtId="187" fontId="2" fillId="5" borderId="8" xfId="0" applyNumberFormat="1" applyFont="1" applyFill="1" applyBorder="1" applyAlignment="1">
      <alignment vertical="center"/>
    </xf>
    <xf numFmtId="187" fontId="2" fillId="3" borderId="8" xfId="0" applyNumberFormat="1" applyFont="1" applyFill="1" applyBorder="1" applyAlignment="1">
      <alignment vertical="center"/>
    </xf>
    <xf numFmtId="187" fontId="2" fillId="3" borderId="44" xfId="0" applyNumberFormat="1" applyFont="1" applyFill="1" applyBorder="1" applyAlignment="1">
      <alignment vertical="center"/>
    </xf>
    <xf numFmtId="180" fontId="2" fillId="5" borderId="5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188" fontId="2" fillId="0" borderId="6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189" fontId="2" fillId="3" borderId="18" xfId="0" applyNumberFormat="1" applyFont="1" applyFill="1" applyBorder="1" applyAlignment="1">
      <alignment vertical="center"/>
    </xf>
    <xf numFmtId="179" fontId="2" fillId="5" borderId="5" xfId="0" applyNumberFormat="1" applyFont="1" applyFill="1" applyBorder="1" applyAlignment="1">
      <alignment vertical="center"/>
    </xf>
    <xf numFmtId="187" fontId="2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2" borderId="60" xfId="0" applyFont="1" applyFill="1" applyBorder="1" applyAlignment="1">
      <alignment horizontal="center" vertical="distributed" textRotation="255" shrinkToFit="1"/>
    </xf>
    <xf numFmtId="0" fontId="2" fillId="2" borderId="6" xfId="0" applyFont="1" applyFill="1" applyBorder="1" applyAlignment="1">
      <alignment horizontal="center" vertical="distributed" textRotation="255" shrinkToFit="1"/>
    </xf>
    <xf numFmtId="0" fontId="2" fillId="2" borderId="59" xfId="0" applyFont="1" applyFill="1" applyBorder="1" applyAlignment="1">
      <alignment horizontal="center" vertical="distributed" textRotation="255" shrinkToFit="1"/>
    </xf>
    <xf numFmtId="0" fontId="2" fillId="2" borderId="3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distributed" textRotation="255"/>
    </xf>
    <xf numFmtId="0" fontId="2" fillId="2" borderId="40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35" xfId="0" applyFont="1" applyFill="1" applyBorder="1" applyAlignment="1">
      <alignment horizontal="center" vertical="distributed" textRotation="255" shrinkToFi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top" textRotation="255" wrapText="1"/>
    </xf>
    <xf numFmtId="0" fontId="4" fillId="2" borderId="64" xfId="0" applyFont="1" applyFill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4" fillId="0" borderId="51" xfId="0" applyFont="1" applyBorder="1" applyAlignment="1">
      <alignment horizontal="center" vertical="top" textRotation="255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36" xfId="0" applyFont="1" applyFill="1" applyBorder="1" applyAlignment="1">
      <alignment horizontal="center" vertical="distributed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2" fillId="2" borderId="12" xfId="0" applyFont="1" applyFill="1" applyBorder="1" applyAlignment="1">
      <alignment horizontal="center" vertical="distributed" textRotation="255" shrinkToFit="1"/>
    </xf>
    <xf numFmtId="0" fontId="2" fillId="2" borderId="36" xfId="0" applyFont="1" applyFill="1" applyBorder="1" applyAlignment="1">
      <alignment horizontal="center" vertical="distributed" textRotation="255" shrinkToFi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textRotation="255" wrapText="1"/>
    </xf>
    <xf numFmtId="0" fontId="2" fillId="0" borderId="13" xfId="0" applyFont="1" applyBorder="1" applyAlignment="1">
      <alignment horizontal="center" vertical="top" textRotation="255" wrapText="1"/>
    </xf>
    <xf numFmtId="0" fontId="2" fillId="2" borderId="28" xfId="0" applyFont="1" applyFill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top" textRotation="255" wrapText="1"/>
    </xf>
    <xf numFmtId="0" fontId="2" fillId="2" borderId="13" xfId="0" applyFont="1" applyFill="1" applyBorder="1" applyAlignment="1">
      <alignment horizontal="center" vertical="top" textRotation="255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textRotation="255"/>
    </xf>
    <xf numFmtId="0" fontId="2" fillId="2" borderId="21" xfId="0" applyFont="1" applyFill="1" applyBorder="1" applyAlignment="1">
      <alignment vertical="center" textRotation="255"/>
    </xf>
    <xf numFmtId="0" fontId="2" fillId="2" borderId="14" xfId="0" applyFont="1" applyFill="1" applyBorder="1" applyAlignment="1">
      <alignment vertical="center" textRotation="255"/>
    </xf>
    <xf numFmtId="0" fontId="2" fillId="2" borderId="1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58" fontId="12" fillId="0" borderId="71" xfId="0" applyNumberFormat="1" applyFont="1" applyBorder="1" applyAlignment="1">
      <alignment horizontal="center" vertical="center"/>
    </xf>
    <xf numFmtId="58" fontId="12" fillId="0" borderId="72" xfId="0" applyNumberFormat="1" applyFont="1" applyBorder="1" applyAlignment="1">
      <alignment horizontal="center" vertical="center"/>
    </xf>
    <xf numFmtId="58" fontId="12" fillId="0" borderId="70" xfId="0" applyNumberFormat="1" applyFont="1" applyBorder="1" applyAlignment="1">
      <alignment horizontal="center" vertical="center"/>
    </xf>
    <xf numFmtId="0" fontId="2" fillId="2" borderId="29" xfId="0" applyFont="1" applyFill="1" applyBorder="1" applyAlignment="1">
      <alignment vertical="center" textRotation="255" wrapText="1"/>
    </xf>
    <xf numFmtId="0" fontId="2" fillId="2" borderId="21" xfId="0" applyFont="1" applyFill="1" applyBorder="1" applyAlignment="1">
      <alignment vertical="center" textRotation="255" wrapText="1"/>
    </xf>
    <xf numFmtId="0" fontId="2" fillId="2" borderId="14" xfId="0" applyFont="1" applyFill="1" applyBorder="1" applyAlignment="1">
      <alignment vertical="center" textRotation="255" wrapText="1"/>
    </xf>
    <xf numFmtId="0" fontId="2" fillId="2" borderId="26" xfId="0" applyFont="1" applyFill="1" applyBorder="1" applyAlignment="1">
      <alignment vertical="center" textRotation="255"/>
    </xf>
    <xf numFmtId="0" fontId="2" fillId="2" borderId="68" xfId="0" applyFont="1" applyFill="1" applyBorder="1" applyAlignment="1">
      <alignment vertical="center" textRotation="255"/>
    </xf>
    <xf numFmtId="0" fontId="2" fillId="2" borderId="19" xfId="0" applyFont="1" applyFill="1" applyBorder="1" applyAlignment="1">
      <alignment vertical="center" textRotation="255"/>
    </xf>
    <xf numFmtId="0" fontId="2" fillId="2" borderId="5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22" xfId="0" applyFont="1" applyFill="1" applyBorder="1" applyAlignment="1">
      <alignment vertical="center" textRotation="255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68" xfId="0" applyFont="1" applyFill="1" applyBorder="1" applyAlignment="1">
      <alignment vertical="center" textRotation="255" wrapText="1"/>
    </xf>
    <xf numFmtId="0" fontId="2" fillId="2" borderId="19" xfId="0" applyFont="1" applyFill="1" applyBorder="1" applyAlignment="1">
      <alignment vertical="center" textRotation="255" wrapText="1"/>
    </xf>
    <xf numFmtId="0" fontId="9" fillId="0" borderId="4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7.875" style="2" customWidth="1"/>
    <col min="5" max="5" width="18.625" style="2" customWidth="1"/>
    <col min="6" max="9" width="4.125" style="2" customWidth="1"/>
    <col min="10" max="10" width="26.625" style="2" customWidth="1"/>
    <col min="11" max="12" width="8.625" style="2" customWidth="1"/>
    <col min="13" max="13" width="4.125" style="2" customWidth="1"/>
    <col min="14" max="14" width="30.625" style="2" customWidth="1"/>
    <col min="15" max="15" width="19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83" t="s">
        <v>17</v>
      </c>
      <c r="B1" s="83"/>
    </row>
    <row r="2" spans="1:16" ht="22.5" customHeight="1" thickBot="1">
      <c r="A2" s="11" t="s">
        <v>21</v>
      </c>
      <c r="O2" s="212" t="s">
        <v>137</v>
      </c>
      <c r="P2" s="213"/>
    </row>
    <row r="3" ht="9.75" customHeight="1" thickBot="1"/>
    <row r="4" spans="1:16" s="1" customFormat="1" ht="32.25" customHeight="1">
      <c r="A4" s="202" t="s">
        <v>33</v>
      </c>
      <c r="B4" s="205" t="s">
        <v>34</v>
      </c>
      <c r="C4" s="208" t="s">
        <v>35</v>
      </c>
      <c r="D4" s="210" t="s">
        <v>20</v>
      </c>
      <c r="E4" s="184" t="s">
        <v>3</v>
      </c>
      <c r="F4" s="217" t="s">
        <v>31</v>
      </c>
      <c r="G4" s="220" t="s">
        <v>32</v>
      </c>
      <c r="H4" s="223" t="s">
        <v>135</v>
      </c>
      <c r="I4" s="210" t="s">
        <v>2</v>
      </c>
      <c r="J4" s="199" t="s">
        <v>136</v>
      </c>
      <c r="K4" s="200"/>
      <c r="L4" s="200"/>
      <c r="M4" s="201"/>
      <c r="N4" s="199" t="s">
        <v>85</v>
      </c>
      <c r="O4" s="200"/>
      <c r="P4" s="201"/>
    </row>
    <row r="5" spans="1:16" s="27" customFormat="1" ht="18" customHeight="1">
      <c r="A5" s="203"/>
      <c r="B5" s="206"/>
      <c r="C5" s="209"/>
      <c r="D5" s="187"/>
      <c r="E5" s="185"/>
      <c r="F5" s="218"/>
      <c r="G5" s="221"/>
      <c r="H5" s="224"/>
      <c r="I5" s="226"/>
      <c r="J5" s="214" t="s">
        <v>11</v>
      </c>
      <c r="K5" s="216"/>
      <c r="L5" s="215"/>
      <c r="M5" s="26" t="s">
        <v>12</v>
      </c>
      <c r="N5" s="214" t="s">
        <v>13</v>
      </c>
      <c r="O5" s="215"/>
      <c r="P5" s="26" t="s">
        <v>12</v>
      </c>
    </row>
    <row r="6" spans="1:16" s="27" customFormat="1" ht="18" customHeight="1">
      <c r="A6" s="203"/>
      <c r="B6" s="206"/>
      <c r="C6" s="209"/>
      <c r="D6" s="187"/>
      <c r="E6" s="185"/>
      <c r="F6" s="218"/>
      <c r="G6" s="221"/>
      <c r="H6" s="224"/>
      <c r="I6" s="226"/>
      <c r="J6" s="85"/>
      <c r="K6" s="88"/>
      <c r="L6" s="110"/>
      <c r="M6" s="228" t="s">
        <v>86</v>
      </c>
      <c r="N6" s="30"/>
      <c r="O6" s="84"/>
      <c r="P6" s="228" t="s">
        <v>86</v>
      </c>
    </row>
    <row r="7" spans="1:16" s="1" customFormat="1" ht="51.75" customHeight="1">
      <c r="A7" s="204"/>
      <c r="B7" s="207"/>
      <c r="C7" s="209"/>
      <c r="D7" s="186"/>
      <c r="E7" s="211"/>
      <c r="F7" s="219"/>
      <c r="G7" s="222"/>
      <c r="H7" s="225"/>
      <c r="I7" s="227"/>
      <c r="J7" s="28" t="s">
        <v>28</v>
      </c>
      <c r="K7" s="29" t="s">
        <v>4</v>
      </c>
      <c r="L7" s="29" t="s">
        <v>5</v>
      </c>
      <c r="M7" s="229"/>
      <c r="N7" s="30" t="s">
        <v>29</v>
      </c>
      <c r="O7" s="31" t="s">
        <v>30</v>
      </c>
      <c r="P7" s="229"/>
    </row>
    <row r="8" spans="1:22" ht="21" customHeight="1">
      <c r="A8" s="42">
        <v>34</v>
      </c>
      <c r="B8" s="43">
        <v>100</v>
      </c>
      <c r="C8" s="44" t="s">
        <v>169</v>
      </c>
      <c r="D8" s="45" t="s">
        <v>117</v>
      </c>
      <c r="E8" s="46" t="s">
        <v>170</v>
      </c>
      <c r="F8" s="169">
        <v>1</v>
      </c>
      <c r="G8" s="170">
        <v>1</v>
      </c>
      <c r="H8" s="171">
        <v>1</v>
      </c>
      <c r="I8" s="170">
        <v>1</v>
      </c>
      <c r="J8" s="44" t="s">
        <v>171</v>
      </c>
      <c r="K8" s="172">
        <v>37162</v>
      </c>
      <c r="L8" s="48">
        <v>37162</v>
      </c>
      <c r="M8" s="173"/>
      <c r="N8" s="49" t="s">
        <v>172</v>
      </c>
      <c r="O8" s="78" t="s">
        <v>173</v>
      </c>
      <c r="P8" s="45"/>
      <c r="Q8" s="174"/>
      <c r="R8" s="174"/>
      <c r="S8" s="174"/>
      <c r="T8" s="174"/>
      <c r="U8" s="174"/>
      <c r="V8" s="174"/>
    </row>
    <row r="9" spans="1:16" ht="26.25" customHeight="1">
      <c r="A9" s="42">
        <v>34</v>
      </c>
      <c r="B9" s="43">
        <v>202</v>
      </c>
      <c r="C9" s="44" t="s">
        <v>169</v>
      </c>
      <c r="D9" s="45" t="s">
        <v>176</v>
      </c>
      <c r="E9" s="46" t="s">
        <v>205</v>
      </c>
      <c r="F9" s="148">
        <v>1</v>
      </c>
      <c r="G9" s="166">
        <v>2</v>
      </c>
      <c r="H9" s="147">
        <v>1</v>
      </c>
      <c r="I9" s="166">
        <v>1</v>
      </c>
      <c r="J9" s="44" t="s">
        <v>206</v>
      </c>
      <c r="K9" s="48">
        <v>37246</v>
      </c>
      <c r="L9" s="48">
        <v>37246</v>
      </c>
      <c r="M9" s="166"/>
      <c r="N9" s="49" t="s">
        <v>167</v>
      </c>
      <c r="O9" s="78" t="s">
        <v>150</v>
      </c>
      <c r="P9" s="166"/>
    </row>
    <row r="10" spans="1:16" ht="12.75" customHeight="1">
      <c r="A10" s="42">
        <v>34</v>
      </c>
      <c r="B10" s="43">
        <v>203</v>
      </c>
      <c r="C10" s="44" t="s">
        <v>169</v>
      </c>
      <c r="D10" s="45" t="s">
        <v>178</v>
      </c>
      <c r="E10" s="46" t="s">
        <v>110</v>
      </c>
      <c r="F10" s="148">
        <v>1</v>
      </c>
      <c r="G10" s="166">
        <v>2</v>
      </c>
      <c r="H10" s="147">
        <v>1</v>
      </c>
      <c r="I10" s="166">
        <v>1</v>
      </c>
      <c r="J10" s="44"/>
      <c r="K10" s="48"/>
      <c r="L10" s="48"/>
      <c r="M10" s="166">
        <v>3</v>
      </c>
      <c r="N10" s="50" t="s">
        <v>207</v>
      </c>
      <c r="O10" s="78" t="s">
        <v>151</v>
      </c>
      <c r="P10" s="166"/>
    </row>
    <row r="11" spans="1:16" ht="12.75" customHeight="1">
      <c r="A11" s="42">
        <v>34</v>
      </c>
      <c r="B11" s="43">
        <v>204</v>
      </c>
      <c r="C11" s="44" t="s">
        <v>169</v>
      </c>
      <c r="D11" s="47" t="s">
        <v>180</v>
      </c>
      <c r="E11" s="44" t="s">
        <v>208</v>
      </c>
      <c r="F11" s="148">
        <v>2</v>
      </c>
      <c r="G11" s="166">
        <v>2</v>
      </c>
      <c r="H11" s="147">
        <v>1</v>
      </c>
      <c r="I11" s="166">
        <v>0</v>
      </c>
      <c r="J11" s="44"/>
      <c r="K11" s="51"/>
      <c r="L11" s="51"/>
      <c r="M11" s="166">
        <v>2</v>
      </c>
      <c r="N11" s="50" t="s">
        <v>209</v>
      </c>
      <c r="O11" s="79" t="s">
        <v>152</v>
      </c>
      <c r="P11" s="166"/>
    </row>
    <row r="12" spans="1:16" ht="12.75" customHeight="1">
      <c r="A12" s="42">
        <v>34</v>
      </c>
      <c r="B12" s="43">
        <v>205</v>
      </c>
      <c r="C12" s="44" t="s">
        <v>169</v>
      </c>
      <c r="D12" s="47" t="s">
        <v>182</v>
      </c>
      <c r="E12" s="44" t="s">
        <v>210</v>
      </c>
      <c r="F12" s="148">
        <v>1</v>
      </c>
      <c r="G12" s="166">
        <v>2</v>
      </c>
      <c r="H12" s="147">
        <v>1</v>
      </c>
      <c r="I12" s="166">
        <v>1</v>
      </c>
      <c r="J12" s="44"/>
      <c r="K12" s="51"/>
      <c r="L12" s="51"/>
      <c r="M12" s="166">
        <v>0</v>
      </c>
      <c r="N12" s="44" t="s">
        <v>211</v>
      </c>
      <c r="O12" s="79" t="s">
        <v>153</v>
      </c>
      <c r="P12" s="166"/>
    </row>
    <row r="13" spans="1:16" ht="24">
      <c r="A13" s="42">
        <v>34</v>
      </c>
      <c r="B13" s="43">
        <v>207</v>
      </c>
      <c r="C13" s="44" t="s">
        <v>169</v>
      </c>
      <c r="D13" s="47" t="s">
        <v>183</v>
      </c>
      <c r="E13" s="46" t="s">
        <v>113</v>
      </c>
      <c r="F13" s="148">
        <v>1</v>
      </c>
      <c r="G13" s="166">
        <v>1</v>
      </c>
      <c r="H13" s="147">
        <v>1</v>
      </c>
      <c r="I13" s="166">
        <v>1</v>
      </c>
      <c r="J13" s="44" t="s">
        <v>212</v>
      </c>
      <c r="K13" s="48">
        <v>37341</v>
      </c>
      <c r="L13" s="48">
        <v>37347</v>
      </c>
      <c r="M13" s="166"/>
      <c r="N13" s="46" t="s">
        <v>166</v>
      </c>
      <c r="O13" s="79" t="s">
        <v>154</v>
      </c>
      <c r="P13" s="166"/>
    </row>
    <row r="14" spans="1:16" ht="12.75" customHeight="1">
      <c r="A14" s="42">
        <v>34</v>
      </c>
      <c r="B14" s="43">
        <v>208</v>
      </c>
      <c r="C14" s="44" t="s">
        <v>169</v>
      </c>
      <c r="D14" s="47" t="s">
        <v>186</v>
      </c>
      <c r="E14" s="44" t="s">
        <v>213</v>
      </c>
      <c r="F14" s="148">
        <v>1</v>
      </c>
      <c r="G14" s="166">
        <v>2</v>
      </c>
      <c r="H14" s="147">
        <v>0</v>
      </c>
      <c r="I14" s="166">
        <v>1</v>
      </c>
      <c r="J14" s="44"/>
      <c r="K14" s="51"/>
      <c r="L14" s="51"/>
      <c r="M14" s="166">
        <v>2</v>
      </c>
      <c r="N14" s="44" t="s">
        <v>214</v>
      </c>
      <c r="O14" s="79" t="s">
        <v>155</v>
      </c>
      <c r="P14" s="166"/>
    </row>
    <row r="15" spans="1:16" ht="12.75" customHeight="1">
      <c r="A15" s="42">
        <v>34</v>
      </c>
      <c r="B15" s="43">
        <v>209</v>
      </c>
      <c r="C15" s="44" t="s">
        <v>169</v>
      </c>
      <c r="D15" s="47" t="s">
        <v>187</v>
      </c>
      <c r="E15" s="44" t="s">
        <v>107</v>
      </c>
      <c r="F15" s="148">
        <v>1</v>
      </c>
      <c r="G15" s="166">
        <v>2</v>
      </c>
      <c r="H15" s="147">
        <v>1</v>
      </c>
      <c r="I15" s="166">
        <v>1</v>
      </c>
      <c r="J15" s="44" t="s">
        <v>215</v>
      </c>
      <c r="K15" s="48">
        <v>38078</v>
      </c>
      <c r="L15" s="48">
        <v>38078</v>
      </c>
      <c r="M15" s="166"/>
      <c r="N15" s="44" t="s">
        <v>216</v>
      </c>
      <c r="O15" s="79" t="s">
        <v>156</v>
      </c>
      <c r="P15" s="166"/>
    </row>
    <row r="16" spans="1:16" ht="12.75" customHeight="1">
      <c r="A16" s="42">
        <v>34</v>
      </c>
      <c r="B16" s="43">
        <v>210</v>
      </c>
      <c r="C16" s="44" t="s">
        <v>169</v>
      </c>
      <c r="D16" s="47" t="s">
        <v>188</v>
      </c>
      <c r="E16" s="44" t="s">
        <v>217</v>
      </c>
      <c r="F16" s="148">
        <v>1</v>
      </c>
      <c r="G16" s="166">
        <v>2</v>
      </c>
      <c r="H16" s="147">
        <v>1</v>
      </c>
      <c r="I16" s="166">
        <v>1</v>
      </c>
      <c r="J16" s="44"/>
      <c r="K16" s="51"/>
      <c r="L16" s="51"/>
      <c r="M16" s="166">
        <v>0</v>
      </c>
      <c r="N16" s="44" t="s">
        <v>218</v>
      </c>
      <c r="O16" s="79" t="s">
        <v>157</v>
      </c>
      <c r="P16" s="166"/>
    </row>
    <row r="17" spans="1:16" ht="12.75" customHeight="1">
      <c r="A17" s="42">
        <v>34</v>
      </c>
      <c r="B17" s="43">
        <v>211</v>
      </c>
      <c r="C17" s="44" t="s">
        <v>169</v>
      </c>
      <c r="D17" s="47" t="s">
        <v>189</v>
      </c>
      <c r="E17" s="44" t="s">
        <v>111</v>
      </c>
      <c r="F17" s="148">
        <v>1</v>
      </c>
      <c r="G17" s="166">
        <v>2</v>
      </c>
      <c r="H17" s="147">
        <v>0</v>
      </c>
      <c r="I17" s="166">
        <v>0</v>
      </c>
      <c r="J17" s="44"/>
      <c r="K17" s="51"/>
      <c r="L17" s="51"/>
      <c r="M17" s="166">
        <v>2</v>
      </c>
      <c r="N17" s="44" t="s">
        <v>219</v>
      </c>
      <c r="O17" s="79" t="s">
        <v>158</v>
      </c>
      <c r="P17" s="166"/>
    </row>
    <row r="18" spans="1:16" ht="39" customHeight="1">
      <c r="A18" s="42">
        <v>34</v>
      </c>
      <c r="B18" s="43">
        <v>212</v>
      </c>
      <c r="C18" s="44" t="s">
        <v>169</v>
      </c>
      <c r="D18" s="47" t="s">
        <v>191</v>
      </c>
      <c r="E18" s="44" t="s">
        <v>210</v>
      </c>
      <c r="F18" s="148">
        <v>1</v>
      </c>
      <c r="G18" s="166">
        <v>2</v>
      </c>
      <c r="H18" s="147">
        <v>1</v>
      </c>
      <c r="I18" s="166">
        <v>1</v>
      </c>
      <c r="J18" s="44"/>
      <c r="K18" s="51"/>
      <c r="L18" s="51"/>
      <c r="M18" s="166">
        <v>3</v>
      </c>
      <c r="N18" s="46" t="s">
        <v>168</v>
      </c>
      <c r="O18" s="79" t="s">
        <v>159</v>
      </c>
      <c r="P18" s="166"/>
    </row>
    <row r="19" spans="1:16" ht="24" customHeight="1">
      <c r="A19" s="42">
        <v>34</v>
      </c>
      <c r="B19" s="43">
        <v>213</v>
      </c>
      <c r="C19" s="44" t="s">
        <v>169</v>
      </c>
      <c r="D19" s="47" t="s">
        <v>193</v>
      </c>
      <c r="E19" s="46" t="s">
        <v>114</v>
      </c>
      <c r="F19" s="148">
        <v>1</v>
      </c>
      <c r="G19" s="166">
        <v>2</v>
      </c>
      <c r="H19" s="147">
        <v>1</v>
      </c>
      <c r="I19" s="166">
        <v>1</v>
      </c>
      <c r="J19" s="44"/>
      <c r="K19" s="51"/>
      <c r="L19" s="51"/>
      <c r="M19" s="166">
        <v>3</v>
      </c>
      <c r="N19" s="46" t="s">
        <v>165</v>
      </c>
      <c r="O19" s="79" t="s">
        <v>160</v>
      </c>
      <c r="P19" s="166"/>
    </row>
    <row r="20" spans="1:16" ht="25.5" customHeight="1">
      <c r="A20" s="42">
        <v>34</v>
      </c>
      <c r="B20" s="43">
        <v>214</v>
      </c>
      <c r="C20" s="44" t="s">
        <v>169</v>
      </c>
      <c r="D20" s="52" t="s">
        <v>119</v>
      </c>
      <c r="E20" s="44" t="s">
        <v>108</v>
      </c>
      <c r="F20" s="148">
        <v>1</v>
      </c>
      <c r="G20" s="166">
        <v>2</v>
      </c>
      <c r="H20" s="147">
        <v>1</v>
      </c>
      <c r="I20" s="166">
        <v>0</v>
      </c>
      <c r="J20" s="44" t="s">
        <v>115</v>
      </c>
      <c r="K20" s="48">
        <v>39891</v>
      </c>
      <c r="L20" s="48">
        <v>39904</v>
      </c>
      <c r="M20" s="166"/>
      <c r="N20" s="44" t="s">
        <v>220</v>
      </c>
      <c r="O20" s="79" t="s">
        <v>161</v>
      </c>
      <c r="P20" s="166"/>
    </row>
    <row r="21" spans="1:16" ht="12.75" customHeight="1">
      <c r="A21" s="42">
        <v>34</v>
      </c>
      <c r="B21" s="43">
        <v>215</v>
      </c>
      <c r="C21" s="44" t="s">
        <v>169</v>
      </c>
      <c r="D21" s="47" t="s">
        <v>196</v>
      </c>
      <c r="E21" s="44" t="s">
        <v>109</v>
      </c>
      <c r="F21" s="148">
        <v>1</v>
      </c>
      <c r="G21" s="166">
        <v>2</v>
      </c>
      <c r="H21" s="147">
        <v>0</v>
      </c>
      <c r="I21" s="166">
        <v>0</v>
      </c>
      <c r="J21" s="44"/>
      <c r="K21" s="51"/>
      <c r="L21" s="51"/>
      <c r="M21" s="166">
        <v>0</v>
      </c>
      <c r="N21" s="44" t="s">
        <v>221</v>
      </c>
      <c r="O21" s="79" t="s">
        <v>162</v>
      </c>
      <c r="P21" s="166"/>
    </row>
    <row r="22" spans="1:16" ht="12.75" customHeight="1">
      <c r="A22" s="42">
        <v>34</v>
      </c>
      <c r="B22" s="43">
        <v>302</v>
      </c>
      <c r="C22" s="44" t="s">
        <v>169</v>
      </c>
      <c r="D22" s="47" t="s">
        <v>198</v>
      </c>
      <c r="E22" s="44" t="s">
        <v>110</v>
      </c>
      <c r="F22" s="148">
        <v>1</v>
      </c>
      <c r="G22" s="166">
        <v>2</v>
      </c>
      <c r="H22" s="147">
        <v>1</v>
      </c>
      <c r="I22" s="166">
        <v>1</v>
      </c>
      <c r="J22" s="44"/>
      <c r="K22" s="51"/>
      <c r="L22" s="51"/>
      <c r="M22" s="166">
        <v>0</v>
      </c>
      <c r="N22" s="44" t="s">
        <v>222</v>
      </c>
      <c r="O22" s="79" t="s">
        <v>163</v>
      </c>
      <c r="P22" s="166"/>
    </row>
    <row r="23" spans="1:16" ht="13.5">
      <c r="A23" s="42">
        <v>34</v>
      </c>
      <c r="B23" s="43">
        <v>304</v>
      </c>
      <c r="C23" s="44" t="s">
        <v>169</v>
      </c>
      <c r="D23" s="47" t="s">
        <v>200</v>
      </c>
      <c r="E23" s="46" t="s">
        <v>223</v>
      </c>
      <c r="F23" s="148">
        <v>1</v>
      </c>
      <c r="G23" s="166">
        <v>2</v>
      </c>
      <c r="H23" s="147">
        <v>0</v>
      </c>
      <c r="I23" s="166">
        <v>0</v>
      </c>
      <c r="J23" s="44"/>
      <c r="K23" s="51"/>
      <c r="L23" s="51"/>
      <c r="M23" s="166">
        <v>0</v>
      </c>
      <c r="N23" s="44" t="s">
        <v>224</v>
      </c>
      <c r="O23" s="79" t="s">
        <v>164</v>
      </c>
      <c r="P23" s="166"/>
    </row>
    <row r="24" spans="1:16" ht="12.75" customHeight="1">
      <c r="A24" s="42">
        <v>34</v>
      </c>
      <c r="B24" s="43">
        <v>307</v>
      </c>
      <c r="C24" s="44" t="s">
        <v>169</v>
      </c>
      <c r="D24" s="47" t="s">
        <v>201</v>
      </c>
      <c r="E24" s="44" t="s">
        <v>225</v>
      </c>
      <c r="F24" s="148">
        <v>2</v>
      </c>
      <c r="G24" s="166">
        <v>2</v>
      </c>
      <c r="H24" s="147">
        <v>0</v>
      </c>
      <c r="I24" s="166">
        <v>0</v>
      </c>
      <c r="J24" s="44"/>
      <c r="K24" s="51"/>
      <c r="L24" s="51"/>
      <c r="M24" s="166">
        <v>1</v>
      </c>
      <c r="N24" s="44" t="s">
        <v>226</v>
      </c>
      <c r="O24" s="79" t="s">
        <v>154</v>
      </c>
      <c r="P24" s="166"/>
    </row>
    <row r="25" spans="1:16" ht="12.75" customHeight="1">
      <c r="A25" s="42">
        <v>34</v>
      </c>
      <c r="B25" s="43">
        <v>309</v>
      </c>
      <c r="C25" s="44" t="s">
        <v>169</v>
      </c>
      <c r="D25" s="47" t="s">
        <v>227</v>
      </c>
      <c r="E25" s="44" t="s">
        <v>228</v>
      </c>
      <c r="F25" s="148">
        <v>1</v>
      </c>
      <c r="G25" s="166">
        <v>2</v>
      </c>
      <c r="H25" s="147">
        <v>0</v>
      </c>
      <c r="I25" s="166">
        <v>0</v>
      </c>
      <c r="J25" s="44"/>
      <c r="K25" s="51"/>
      <c r="L25" s="51"/>
      <c r="M25" s="166">
        <v>0</v>
      </c>
      <c r="N25" s="44"/>
      <c r="O25" s="51"/>
      <c r="P25" s="166">
        <v>1</v>
      </c>
    </row>
    <row r="26" spans="1:16" ht="24.75" customHeight="1">
      <c r="A26" s="42">
        <v>34</v>
      </c>
      <c r="B26" s="43">
        <v>368</v>
      </c>
      <c r="C26" s="44" t="s">
        <v>169</v>
      </c>
      <c r="D26" s="52" t="s">
        <v>229</v>
      </c>
      <c r="E26" s="44" t="s">
        <v>230</v>
      </c>
      <c r="F26" s="148">
        <v>1</v>
      </c>
      <c r="G26" s="166">
        <v>2</v>
      </c>
      <c r="H26" s="147">
        <v>0</v>
      </c>
      <c r="I26" s="166">
        <v>0</v>
      </c>
      <c r="J26" s="44"/>
      <c r="K26" s="51"/>
      <c r="L26" s="51"/>
      <c r="M26" s="166">
        <v>2</v>
      </c>
      <c r="N26" s="44"/>
      <c r="O26" s="51"/>
      <c r="P26" s="166">
        <v>0</v>
      </c>
    </row>
    <row r="27" spans="1:16" ht="12.75" customHeight="1">
      <c r="A27" s="42">
        <v>34</v>
      </c>
      <c r="B27" s="43">
        <v>369</v>
      </c>
      <c r="C27" s="44" t="s">
        <v>169</v>
      </c>
      <c r="D27" s="47" t="s">
        <v>203</v>
      </c>
      <c r="E27" s="44" t="s">
        <v>112</v>
      </c>
      <c r="F27" s="148">
        <v>1</v>
      </c>
      <c r="G27" s="166">
        <v>2</v>
      </c>
      <c r="H27" s="147">
        <v>0</v>
      </c>
      <c r="I27" s="166">
        <v>0</v>
      </c>
      <c r="J27" s="44"/>
      <c r="K27" s="51"/>
      <c r="L27" s="51"/>
      <c r="M27" s="166">
        <v>0</v>
      </c>
      <c r="N27" s="44" t="s">
        <v>116</v>
      </c>
      <c r="O27" s="79" t="s">
        <v>154</v>
      </c>
      <c r="P27" s="166"/>
    </row>
    <row r="28" spans="1:16" ht="24.75" customHeight="1">
      <c r="A28" s="42">
        <v>34</v>
      </c>
      <c r="B28" s="43">
        <v>431</v>
      </c>
      <c r="C28" s="44" t="s">
        <v>169</v>
      </c>
      <c r="D28" s="52" t="s">
        <v>231</v>
      </c>
      <c r="E28" s="44" t="s">
        <v>232</v>
      </c>
      <c r="F28" s="148">
        <v>1</v>
      </c>
      <c r="G28" s="166">
        <v>2</v>
      </c>
      <c r="H28" s="147">
        <v>0</v>
      </c>
      <c r="I28" s="166">
        <v>0</v>
      </c>
      <c r="J28" s="44"/>
      <c r="K28" s="51"/>
      <c r="L28" s="51"/>
      <c r="M28" s="166">
        <v>0</v>
      </c>
      <c r="N28" s="44"/>
      <c r="O28" s="51"/>
      <c r="P28" s="166">
        <v>0</v>
      </c>
    </row>
    <row r="29" spans="1:16" ht="12.75" customHeight="1">
      <c r="A29" s="42">
        <v>34</v>
      </c>
      <c r="B29" s="43">
        <v>462</v>
      </c>
      <c r="C29" s="44" t="s">
        <v>169</v>
      </c>
      <c r="D29" s="47" t="s">
        <v>204</v>
      </c>
      <c r="E29" s="44" t="s">
        <v>233</v>
      </c>
      <c r="F29" s="148">
        <v>1</v>
      </c>
      <c r="G29" s="166">
        <v>2</v>
      </c>
      <c r="H29" s="147">
        <v>0</v>
      </c>
      <c r="I29" s="166">
        <v>0</v>
      </c>
      <c r="J29" s="44"/>
      <c r="K29" s="51"/>
      <c r="L29" s="51"/>
      <c r="M29" s="166">
        <v>1</v>
      </c>
      <c r="N29" s="44"/>
      <c r="O29" s="51"/>
      <c r="P29" s="166">
        <v>1</v>
      </c>
    </row>
    <row r="30" spans="1:16" ht="26.25" customHeight="1" thickBot="1">
      <c r="A30" s="42">
        <v>34</v>
      </c>
      <c r="B30" s="53">
        <v>545</v>
      </c>
      <c r="C30" s="44" t="s">
        <v>169</v>
      </c>
      <c r="D30" s="54" t="s">
        <v>234</v>
      </c>
      <c r="E30" s="55" t="s">
        <v>111</v>
      </c>
      <c r="F30" s="152">
        <v>1</v>
      </c>
      <c r="G30" s="167">
        <v>2</v>
      </c>
      <c r="H30" s="151">
        <v>0</v>
      </c>
      <c r="I30" s="167">
        <v>1</v>
      </c>
      <c r="J30" s="55"/>
      <c r="K30" s="56"/>
      <c r="L30" s="56"/>
      <c r="M30" s="167">
        <v>3</v>
      </c>
      <c r="N30" s="55"/>
      <c r="O30" s="56"/>
      <c r="P30" s="167">
        <v>1</v>
      </c>
    </row>
    <row r="31" spans="1:16" ht="16.5" customHeight="1" thickBot="1">
      <c r="A31" s="7"/>
      <c r="B31" s="8">
        <v>1000</v>
      </c>
      <c r="C31" s="197" t="s">
        <v>7</v>
      </c>
      <c r="D31" s="198"/>
      <c r="E31" s="4"/>
      <c r="F31" s="10"/>
      <c r="G31" s="6"/>
      <c r="H31" s="193">
        <f>SUM(H8:H30)</f>
        <v>12</v>
      </c>
      <c r="I31" s="194">
        <f>SUM(I8:I30)</f>
        <v>12</v>
      </c>
      <c r="J31" s="193">
        <f>COUNTA(J8:J30)</f>
        <v>5</v>
      </c>
      <c r="K31" s="195"/>
      <c r="L31" s="195"/>
      <c r="M31" s="196"/>
      <c r="N31" s="193">
        <f>COUNTA(N8:N30)</f>
        <v>18</v>
      </c>
      <c r="O31" s="195"/>
      <c r="P31" s="196"/>
    </row>
  </sheetData>
  <mergeCells count="17">
    <mergeCell ref="O2:P2"/>
    <mergeCell ref="N5:O5"/>
    <mergeCell ref="J5:L5"/>
    <mergeCell ref="F4:F7"/>
    <mergeCell ref="G4:G7"/>
    <mergeCell ref="H4:H7"/>
    <mergeCell ref="I4:I7"/>
    <mergeCell ref="M6:M7"/>
    <mergeCell ref="P6:P7"/>
    <mergeCell ref="C31:D31"/>
    <mergeCell ref="J4:M4"/>
    <mergeCell ref="N4:P4"/>
    <mergeCell ref="A4:A7"/>
    <mergeCell ref="B4:B7"/>
    <mergeCell ref="C4:C7"/>
    <mergeCell ref="D4:D7"/>
    <mergeCell ref="E4:E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4.625" style="2" customWidth="1"/>
    <col min="3" max="3" width="6.625" style="2" customWidth="1"/>
    <col min="4" max="4" width="10.125" style="2" customWidth="1"/>
    <col min="5" max="5" width="16.625" style="2" customWidth="1"/>
    <col min="6" max="6" width="13.75390625" style="2" customWidth="1"/>
    <col min="7" max="7" width="8.25390625" style="2" customWidth="1"/>
    <col min="8" max="8" width="22.625" style="2" customWidth="1"/>
    <col min="9" max="9" width="8.50390625" style="2" customWidth="1"/>
    <col min="10" max="10" width="8.25390625" style="2" customWidth="1"/>
    <col min="11" max="11" width="22.875" style="2" customWidth="1"/>
    <col min="12" max="20" width="4.125" style="2" customWidth="1"/>
    <col min="21" max="21" width="6.375" style="2" customWidth="1"/>
    <col min="22" max="16384" width="9.00390625" style="2" customWidth="1"/>
  </cols>
  <sheetData>
    <row r="1" spans="1:2" ht="12.75" thickBot="1">
      <c r="A1" s="83" t="s">
        <v>18</v>
      </c>
      <c r="B1" s="83"/>
    </row>
    <row r="2" spans="1:21" ht="22.5" customHeight="1" thickBot="1">
      <c r="A2" s="11" t="s">
        <v>43</v>
      </c>
      <c r="S2" s="212" t="s">
        <v>138</v>
      </c>
      <c r="T2" s="235"/>
      <c r="U2" s="213"/>
    </row>
    <row r="3" ht="12.75" thickBot="1"/>
    <row r="4" spans="1:21" s="1" customFormat="1" ht="20.25" customHeight="1">
      <c r="A4" s="202" t="s">
        <v>33</v>
      </c>
      <c r="B4" s="205" t="s">
        <v>34</v>
      </c>
      <c r="C4" s="208" t="s">
        <v>35</v>
      </c>
      <c r="D4" s="210" t="s">
        <v>20</v>
      </c>
      <c r="E4" s="199" t="s">
        <v>89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1"/>
      <c r="U4" s="236" t="s">
        <v>131</v>
      </c>
    </row>
    <row r="5" spans="1:21" s="1" customFormat="1" ht="20.25" customHeight="1">
      <c r="A5" s="203"/>
      <c r="B5" s="206"/>
      <c r="C5" s="209"/>
      <c r="D5" s="187"/>
      <c r="E5" s="40"/>
      <c r="F5" s="37"/>
      <c r="G5" s="41"/>
      <c r="H5" s="41"/>
      <c r="I5" s="41"/>
      <c r="J5" s="41"/>
      <c r="K5" s="41"/>
      <c r="L5" s="214" t="s">
        <v>132</v>
      </c>
      <c r="M5" s="216"/>
      <c r="N5" s="216"/>
      <c r="O5" s="216"/>
      <c r="P5" s="216"/>
      <c r="Q5" s="216"/>
      <c r="R5" s="216"/>
      <c r="S5" s="216"/>
      <c r="T5" s="243"/>
      <c r="U5" s="237"/>
    </row>
    <row r="6" spans="1:21" s="1" customFormat="1" ht="20.25" customHeight="1">
      <c r="A6" s="203"/>
      <c r="B6" s="206"/>
      <c r="C6" s="209"/>
      <c r="D6" s="187"/>
      <c r="E6" s="240" t="s">
        <v>41</v>
      </c>
      <c r="F6" s="32"/>
      <c r="G6" s="230" t="s">
        <v>40</v>
      </c>
      <c r="H6" s="230"/>
      <c r="I6" s="230"/>
      <c r="J6" s="231"/>
      <c r="K6" s="231"/>
      <c r="L6" s="232" t="s">
        <v>46</v>
      </c>
      <c r="M6" s="233"/>
      <c r="N6" s="234"/>
      <c r="O6" s="231" t="s">
        <v>47</v>
      </c>
      <c r="P6" s="233"/>
      <c r="Q6" s="234"/>
      <c r="R6" s="231" t="s">
        <v>48</v>
      </c>
      <c r="S6" s="233"/>
      <c r="T6" s="242"/>
      <c r="U6" s="238"/>
    </row>
    <row r="7" spans="1:21" ht="60" customHeight="1">
      <c r="A7" s="204"/>
      <c r="B7" s="207"/>
      <c r="C7" s="209"/>
      <c r="D7" s="186"/>
      <c r="E7" s="241"/>
      <c r="F7" s="35" t="s">
        <v>36</v>
      </c>
      <c r="G7" s="36" t="s">
        <v>37</v>
      </c>
      <c r="H7" s="36" t="s">
        <v>39</v>
      </c>
      <c r="I7" s="36" t="s">
        <v>38</v>
      </c>
      <c r="J7" s="38" t="s">
        <v>87</v>
      </c>
      <c r="K7" s="38" t="s">
        <v>88</v>
      </c>
      <c r="L7" s="105" t="s">
        <v>133</v>
      </c>
      <c r="M7" s="106" t="s">
        <v>134</v>
      </c>
      <c r="N7" s="107" t="s">
        <v>42</v>
      </c>
      <c r="O7" s="108" t="s">
        <v>133</v>
      </c>
      <c r="P7" s="106" t="s">
        <v>134</v>
      </c>
      <c r="Q7" s="109" t="s">
        <v>42</v>
      </c>
      <c r="R7" s="107" t="s">
        <v>133</v>
      </c>
      <c r="S7" s="106" t="s">
        <v>134</v>
      </c>
      <c r="T7" s="107" t="s">
        <v>42</v>
      </c>
      <c r="U7" s="239"/>
    </row>
    <row r="8" spans="1:21" ht="14.25" customHeight="1">
      <c r="A8" s="42">
        <v>34</v>
      </c>
      <c r="B8" s="43">
        <v>100</v>
      </c>
      <c r="C8" s="44" t="s">
        <v>51</v>
      </c>
      <c r="D8" s="45" t="s">
        <v>117</v>
      </c>
      <c r="E8" s="50"/>
      <c r="F8" s="51"/>
      <c r="G8" s="51"/>
      <c r="H8" s="51"/>
      <c r="I8" s="51"/>
      <c r="J8" s="47"/>
      <c r="K8" s="47"/>
      <c r="L8" s="44"/>
      <c r="M8" s="51"/>
      <c r="N8" s="51"/>
      <c r="O8" s="51"/>
      <c r="P8" s="51"/>
      <c r="Q8" s="51"/>
      <c r="R8" s="51"/>
      <c r="S8" s="51"/>
      <c r="T8" s="45"/>
      <c r="U8" s="160">
        <v>1</v>
      </c>
    </row>
    <row r="9" spans="1:21" ht="14.25" customHeight="1">
      <c r="A9" s="42">
        <v>34</v>
      </c>
      <c r="B9" s="43">
        <v>202</v>
      </c>
      <c r="C9" s="44" t="s">
        <v>51</v>
      </c>
      <c r="D9" s="45" t="s">
        <v>52</v>
      </c>
      <c r="E9" s="50"/>
      <c r="F9" s="51"/>
      <c r="G9" s="51"/>
      <c r="H9" s="51"/>
      <c r="I9" s="51"/>
      <c r="J9" s="47"/>
      <c r="K9" s="47"/>
      <c r="L9" s="44"/>
      <c r="M9" s="51"/>
      <c r="N9" s="51"/>
      <c r="O9" s="51"/>
      <c r="P9" s="51"/>
      <c r="Q9" s="51"/>
      <c r="R9" s="51"/>
      <c r="S9" s="51"/>
      <c r="T9" s="45"/>
      <c r="U9" s="160">
        <v>0</v>
      </c>
    </row>
    <row r="10" spans="1:21" ht="14.25" customHeight="1">
      <c r="A10" s="42">
        <v>34</v>
      </c>
      <c r="B10" s="43">
        <v>203</v>
      </c>
      <c r="C10" s="44" t="s">
        <v>51</v>
      </c>
      <c r="D10" s="47" t="s">
        <v>53</v>
      </c>
      <c r="E10" s="50"/>
      <c r="F10" s="51"/>
      <c r="G10" s="51"/>
      <c r="H10" s="51"/>
      <c r="I10" s="51"/>
      <c r="J10" s="47"/>
      <c r="K10" s="47"/>
      <c r="L10" s="44"/>
      <c r="M10" s="51"/>
      <c r="N10" s="51"/>
      <c r="O10" s="51"/>
      <c r="P10" s="51"/>
      <c r="Q10" s="51"/>
      <c r="R10" s="51"/>
      <c r="S10" s="51"/>
      <c r="T10" s="45"/>
      <c r="U10" s="160">
        <v>0</v>
      </c>
    </row>
    <row r="11" spans="1:21" ht="14.25" customHeight="1">
      <c r="A11" s="42">
        <v>34</v>
      </c>
      <c r="B11" s="43">
        <v>204</v>
      </c>
      <c r="C11" s="44" t="s">
        <v>51</v>
      </c>
      <c r="D11" s="47" t="s">
        <v>54</v>
      </c>
      <c r="E11" s="50"/>
      <c r="F11" s="51"/>
      <c r="G11" s="51"/>
      <c r="H11" s="51"/>
      <c r="I11" s="51"/>
      <c r="J11" s="47"/>
      <c r="K11" s="47"/>
      <c r="L11" s="44"/>
      <c r="M11" s="51"/>
      <c r="N11" s="51"/>
      <c r="O11" s="51"/>
      <c r="P11" s="51"/>
      <c r="Q11" s="51"/>
      <c r="R11" s="51"/>
      <c r="S11" s="51"/>
      <c r="T11" s="45"/>
      <c r="U11" s="161">
        <v>0</v>
      </c>
    </row>
    <row r="12" spans="1:21" ht="14.25" customHeight="1">
      <c r="A12" s="42">
        <v>34</v>
      </c>
      <c r="B12" s="43">
        <v>205</v>
      </c>
      <c r="C12" s="44" t="s">
        <v>51</v>
      </c>
      <c r="D12" s="47" t="s">
        <v>55</v>
      </c>
      <c r="E12" s="50"/>
      <c r="F12" s="51"/>
      <c r="G12" s="51"/>
      <c r="H12" s="51"/>
      <c r="I12" s="51"/>
      <c r="J12" s="47"/>
      <c r="K12" s="47"/>
      <c r="L12" s="44"/>
      <c r="M12" s="51"/>
      <c r="N12" s="51"/>
      <c r="O12" s="51"/>
      <c r="P12" s="51"/>
      <c r="Q12" s="51"/>
      <c r="R12" s="51"/>
      <c r="S12" s="51"/>
      <c r="T12" s="45"/>
      <c r="U12" s="161">
        <v>0</v>
      </c>
    </row>
    <row r="13" spans="1:21" ht="46.5" customHeight="1">
      <c r="A13" s="42">
        <v>34</v>
      </c>
      <c r="B13" s="43">
        <v>207</v>
      </c>
      <c r="C13" s="44" t="s">
        <v>51</v>
      </c>
      <c r="D13" s="47" t="s">
        <v>65</v>
      </c>
      <c r="E13" s="49" t="s">
        <v>81</v>
      </c>
      <c r="F13" s="70" t="s">
        <v>147</v>
      </c>
      <c r="G13" s="51" t="s">
        <v>82</v>
      </c>
      <c r="H13" s="77" t="s">
        <v>175</v>
      </c>
      <c r="I13" s="70" t="s">
        <v>143</v>
      </c>
      <c r="J13" s="70" t="s">
        <v>144</v>
      </c>
      <c r="K13" s="52" t="s">
        <v>83</v>
      </c>
      <c r="L13" s="76" t="s">
        <v>142</v>
      </c>
      <c r="M13" s="158"/>
      <c r="N13" s="158"/>
      <c r="O13" s="31" t="s">
        <v>142</v>
      </c>
      <c r="P13" s="51"/>
      <c r="Q13" s="51"/>
      <c r="R13" s="51"/>
      <c r="S13" s="51"/>
      <c r="T13" s="45"/>
      <c r="U13" s="161">
        <v>1</v>
      </c>
    </row>
    <row r="14" spans="1:21" ht="15" customHeight="1">
      <c r="A14" s="42">
        <v>34</v>
      </c>
      <c r="B14" s="43">
        <v>208</v>
      </c>
      <c r="C14" s="44" t="s">
        <v>51</v>
      </c>
      <c r="D14" s="47" t="s">
        <v>56</v>
      </c>
      <c r="E14" s="50"/>
      <c r="F14" s="51"/>
      <c r="G14" s="51"/>
      <c r="H14" s="51"/>
      <c r="I14" s="51"/>
      <c r="J14" s="47"/>
      <c r="K14" s="47"/>
      <c r="L14" s="159"/>
      <c r="M14" s="158"/>
      <c r="N14" s="158"/>
      <c r="O14" s="158"/>
      <c r="P14" s="51"/>
      <c r="Q14" s="51"/>
      <c r="R14" s="51"/>
      <c r="S14" s="51"/>
      <c r="T14" s="45"/>
      <c r="U14" s="161">
        <v>0</v>
      </c>
    </row>
    <row r="15" spans="1:21" ht="30" customHeight="1">
      <c r="A15" s="42">
        <v>34</v>
      </c>
      <c r="B15" s="43">
        <v>209</v>
      </c>
      <c r="C15" s="44" t="s">
        <v>51</v>
      </c>
      <c r="D15" s="47" t="s">
        <v>57</v>
      </c>
      <c r="E15" s="49" t="s">
        <v>148</v>
      </c>
      <c r="F15" s="51"/>
      <c r="G15" s="51" t="s">
        <v>79</v>
      </c>
      <c r="H15" s="70" t="s">
        <v>80</v>
      </c>
      <c r="I15" s="70" t="s">
        <v>145</v>
      </c>
      <c r="J15" s="70" t="s">
        <v>145</v>
      </c>
      <c r="K15" s="47"/>
      <c r="L15" s="76" t="s">
        <v>142</v>
      </c>
      <c r="M15" s="158"/>
      <c r="N15" s="158"/>
      <c r="O15" s="31" t="s">
        <v>142</v>
      </c>
      <c r="P15" s="51"/>
      <c r="Q15" s="51"/>
      <c r="R15" s="51"/>
      <c r="S15" s="51"/>
      <c r="T15" s="45"/>
      <c r="U15" s="161">
        <v>0</v>
      </c>
    </row>
    <row r="16" spans="1:21" ht="15" customHeight="1">
      <c r="A16" s="42">
        <v>34</v>
      </c>
      <c r="B16" s="43">
        <v>210</v>
      </c>
      <c r="C16" s="44" t="s">
        <v>51</v>
      </c>
      <c r="D16" s="47" t="s">
        <v>58</v>
      </c>
      <c r="E16" s="50"/>
      <c r="F16" s="51"/>
      <c r="G16" s="51"/>
      <c r="H16" s="51"/>
      <c r="I16" s="51"/>
      <c r="J16" s="47"/>
      <c r="K16" s="47"/>
      <c r="L16" s="159"/>
      <c r="M16" s="158"/>
      <c r="N16" s="158"/>
      <c r="O16" s="158"/>
      <c r="P16" s="51"/>
      <c r="Q16" s="51"/>
      <c r="R16" s="51"/>
      <c r="S16" s="51"/>
      <c r="T16" s="45"/>
      <c r="U16" s="161">
        <v>1</v>
      </c>
    </row>
    <row r="17" spans="1:21" ht="15" customHeight="1">
      <c r="A17" s="42">
        <v>34</v>
      </c>
      <c r="B17" s="43">
        <v>211</v>
      </c>
      <c r="C17" s="44" t="s">
        <v>51</v>
      </c>
      <c r="D17" s="47" t="s">
        <v>59</v>
      </c>
      <c r="E17" s="50"/>
      <c r="F17" s="51"/>
      <c r="G17" s="51"/>
      <c r="H17" s="51"/>
      <c r="I17" s="51"/>
      <c r="J17" s="47"/>
      <c r="K17" s="47"/>
      <c r="L17" s="159"/>
      <c r="M17" s="158"/>
      <c r="N17" s="158"/>
      <c r="O17" s="158"/>
      <c r="P17" s="51"/>
      <c r="Q17" s="51"/>
      <c r="R17" s="51"/>
      <c r="S17" s="51"/>
      <c r="T17" s="45"/>
      <c r="U17" s="161">
        <v>0</v>
      </c>
    </row>
    <row r="18" spans="1:21" ht="42.75" customHeight="1">
      <c r="A18" s="42">
        <v>34</v>
      </c>
      <c r="B18" s="43">
        <v>212</v>
      </c>
      <c r="C18" s="44" t="s">
        <v>51</v>
      </c>
      <c r="D18" s="47" t="s">
        <v>60</v>
      </c>
      <c r="E18" s="49" t="s">
        <v>149</v>
      </c>
      <c r="F18" s="51"/>
      <c r="G18" s="51" t="s">
        <v>84</v>
      </c>
      <c r="H18" s="70" t="s">
        <v>174</v>
      </c>
      <c r="I18" s="70" t="s">
        <v>146</v>
      </c>
      <c r="J18" s="70" t="s">
        <v>146</v>
      </c>
      <c r="K18" s="47"/>
      <c r="L18" s="76" t="s">
        <v>142</v>
      </c>
      <c r="M18" s="158"/>
      <c r="N18" s="158"/>
      <c r="O18" s="31" t="s">
        <v>142</v>
      </c>
      <c r="P18" s="51"/>
      <c r="Q18" s="51"/>
      <c r="R18" s="51"/>
      <c r="S18" s="51"/>
      <c r="T18" s="45"/>
      <c r="U18" s="161">
        <v>0</v>
      </c>
    </row>
    <row r="19" spans="1:21" ht="15" customHeight="1">
      <c r="A19" s="42">
        <v>34</v>
      </c>
      <c r="B19" s="43">
        <v>213</v>
      </c>
      <c r="C19" s="44" t="s">
        <v>51</v>
      </c>
      <c r="D19" s="47" t="s">
        <v>61</v>
      </c>
      <c r="E19" s="50"/>
      <c r="F19" s="51"/>
      <c r="G19" s="51"/>
      <c r="H19" s="51"/>
      <c r="I19" s="51"/>
      <c r="J19" s="47"/>
      <c r="K19" s="47"/>
      <c r="L19" s="44"/>
      <c r="M19" s="51"/>
      <c r="N19" s="51"/>
      <c r="O19" s="51"/>
      <c r="P19" s="51"/>
      <c r="Q19" s="51"/>
      <c r="R19" s="51"/>
      <c r="S19" s="51"/>
      <c r="T19" s="45"/>
      <c r="U19" s="161">
        <v>0</v>
      </c>
    </row>
    <row r="20" spans="1:21" ht="24.75" customHeight="1">
      <c r="A20" s="42">
        <v>34</v>
      </c>
      <c r="B20" s="43">
        <v>214</v>
      </c>
      <c r="C20" s="44" t="s">
        <v>51</v>
      </c>
      <c r="D20" s="52" t="s">
        <v>119</v>
      </c>
      <c r="E20" s="50"/>
      <c r="F20" s="51"/>
      <c r="G20" s="51"/>
      <c r="H20" s="51"/>
      <c r="I20" s="51"/>
      <c r="J20" s="47"/>
      <c r="K20" s="47"/>
      <c r="L20" s="44"/>
      <c r="M20" s="51"/>
      <c r="N20" s="51"/>
      <c r="O20" s="51"/>
      <c r="P20" s="51"/>
      <c r="Q20" s="51"/>
      <c r="R20" s="51"/>
      <c r="S20" s="51"/>
      <c r="T20" s="45"/>
      <c r="U20" s="161">
        <v>0</v>
      </c>
    </row>
    <row r="21" spans="1:21" ht="15" customHeight="1">
      <c r="A21" s="42">
        <v>34</v>
      </c>
      <c r="B21" s="43">
        <v>215</v>
      </c>
      <c r="C21" s="44" t="s">
        <v>51</v>
      </c>
      <c r="D21" s="47" t="s">
        <v>66</v>
      </c>
      <c r="E21" s="50"/>
      <c r="F21" s="51"/>
      <c r="G21" s="51"/>
      <c r="H21" s="51"/>
      <c r="I21" s="51"/>
      <c r="J21" s="47"/>
      <c r="K21" s="47"/>
      <c r="L21" s="44"/>
      <c r="M21" s="51"/>
      <c r="N21" s="51"/>
      <c r="O21" s="51"/>
      <c r="P21" s="51"/>
      <c r="Q21" s="51"/>
      <c r="R21" s="51"/>
      <c r="S21" s="51"/>
      <c r="T21" s="45"/>
      <c r="U21" s="161">
        <v>0</v>
      </c>
    </row>
    <row r="22" spans="1:21" ht="15" customHeight="1">
      <c r="A22" s="42">
        <v>34</v>
      </c>
      <c r="B22" s="43">
        <v>302</v>
      </c>
      <c r="C22" s="44" t="s">
        <v>51</v>
      </c>
      <c r="D22" s="47" t="s">
        <v>62</v>
      </c>
      <c r="E22" s="50"/>
      <c r="F22" s="51"/>
      <c r="G22" s="51"/>
      <c r="H22" s="51"/>
      <c r="I22" s="51"/>
      <c r="J22" s="47"/>
      <c r="K22" s="47"/>
      <c r="L22" s="44"/>
      <c r="M22" s="51"/>
      <c r="N22" s="51"/>
      <c r="O22" s="51"/>
      <c r="P22" s="51"/>
      <c r="Q22" s="51"/>
      <c r="R22" s="51"/>
      <c r="S22" s="51"/>
      <c r="T22" s="45"/>
      <c r="U22" s="161">
        <v>0</v>
      </c>
    </row>
    <row r="23" spans="1:21" ht="15" customHeight="1">
      <c r="A23" s="42">
        <v>34</v>
      </c>
      <c r="B23" s="43">
        <v>304</v>
      </c>
      <c r="C23" s="44" t="s">
        <v>51</v>
      </c>
      <c r="D23" s="47" t="s">
        <v>67</v>
      </c>
      <c r="E23" s="50"/>
      <c r="F23" s="51"/>
      <c r="G23" s="51"/>
      <c r="H23" s="51"/>
      <c r="I23" s="51"/>
      <c r="J23" s="47"/>
      <c r="K23" s="47"/>
      <c r="L23" s="44"/>
      <c r="M23" s="51"/>
      <c r="N23" s="51"/>
      <c r="O23" s="51"/>
      <c r="P23" s="51"/>
      <c r="Q23" s="51"/>
      <c r="R23" s="51"/>
      <c r="S23" s="51"/>
      <c r="T23" s="45"/>
      <c r="U23" s="161">
        <v>0</v>
      </c>
    </row>
    <row r="24" spans="1:21" ht="15" customHeight="1">
      <c r="A24" s="42">
        <v>34</v>
      </c>
      <c r="B24" s="43">
        <v>307</v>
      </c>
      <c r="C24" s="44" t="s">
        <v>51</v>
      </c>
      <c r="D24" s="47" t="s">
        <v>63</v>
      </c>
      <c r="E24" s="50"/>
      <c r="F24" s="51"/>
      <c r="G24" s="51"/>
      <c r="H24" s="51"/>
      <c r="I24" s="51"/>
      <c r="J24" s="47"/>
      <c r="K24" s="47"/>
      <c r="L24" s="44"/>
      <c r="M24" s="51"/>
      <c r="N24" s="51"/>
      <c r="O24" s="51"/>
      <c r="P24" s="51"/>
      <c r="Q24" s="51"/>
      <c r="R24" s="51"/>
      <c r="S24" s="51"/>
      <c r="T24" s="45"/>
      <c r="U24" s="161">
        <v>0</v>
      </c>
    </row>
    <row r="25" spans="1:21" ht="15" customHeight="1">
      <c r="A25" s="42">
        <v>34</v>
      </c>
      <c r="B25" s="43">
        <v>309</v>
      </c>
      <c r="C25" s="44" t="s">
        <v>51</v>
      </c>
      <c r="D25" s="47" t="s">
        <v>68</v>
      </c>
      <c r="E25" s="50"/>
      <c r="F25" s="51"/>
      <c r="G25" s="51"/>
      <c r="H25" s="51"/>
      <c r="I25" s="51"/>
      <c r="J25" s="47"/>
      <c r="K25" s="47"/>
      <c r="L25" s="44"/>
      <c r="M25" s="51"/>
      <c r="N25" s="51"/>
      <c r="O25" s="51"/>
      <c r="P25" s="51"/>
      <c r="Q25" s="51"/>
      <c r="R25" s="51"/>
      <c r="S25" s="51"/>
      <c r="T25" s="45"/>
      <c r="U25" s="161">
        <v>0</v>
      </c>
    </row>
    <row r="26" spans="1:21" ht="15" customHeight="1">
      <c r="A26" s="42">
        <v>34</v>
      </c>
      <c r="B26" s="43">
        <v>368</v>
      </c>
      <c r="C26" s="44" t="s">
        <v>51</v>
      </c>
      <c r="D26" s="52" t="s">
        <v>139</v>
      </c>
      <c r="E26" s="50"/>
      <c r="F26" s="51"/>
      <c r="G26" s="51"/>
      <c r="H26" s="51"/>
      <c r="I26" s="51"/>
      <c r="J26" s="47"/>
      <c r="K26" s="47"/>
      <c r="L26" s="44"/>
      <c r="M26" s="51"/>
      <c r="N26" s="51"/>
      <c r="O26" s="51"/>
      <c r="P26" s="51"/>
      <c r="Q26" s="51"/>
      <c r="R26" s="51"/>
      <c r="S26" s="51"/>
      <c r="T26" s="45"/>
      <c r="U26" s="161">
        <v>0</v>
      </c>
    </row>
    <row r="27" spans="1:21" ht="15" customHeight="1">
      <c r="A27" s="42">
        <v>34</v>
      </c>
      <c r="B27" s="43">
        <v>369</v>
      </c>
      <c r="C27" s="44" t="s">
        <v>51</v>
      </c>
      <c r="D27" s="47" t="s">
        <v>69</v>
      </c>
      <c r="E27" s="50"/>
      <c r="F27" s="51"/>
      <c r="G27" s="51"/>
      <c r="H27" s="51"/>
      <c r="I27" s="51"/>
      <c r="J27" s="47"/>
      <c r="K27" s="47"/>
      <c r="L27" s="44"/>
      <c r="M27" s="51"/>
      <c r="N27" s="51"/>
      <c r="O27" s="51"/>
      <c r="P27" s="51"/>
      <c r="Q27" s="51"/>
      <c r="R27" s="51"/>
      <c r="S27" s="51"/>
      <c r="T27" s="45"/>
      <c r="U27" s="161">
        <v>0</v>
      </c>
    </row>
    <row r="28" spans="1:21" ht="15" customHeight="1">
      <c r="A28" s="42">
        <v>34</v>
      </c>
      <c r="B28" s="43">
        <v>431</v>
      </c>
      <c r="C28" s="44" t="s">
        <v>51</v>
      </c>
      <c r="D28" s="52" t="s">
        <v>140</v>
      </c>
      <c r="E28" s="50"/>
      <c r="F28" s="51"/>
      <c r="G28" s="51"/>
      <c r="H28" s="51"/>
      <c r="I28" s="51"/>
      <c r="J28" s="47"/>
      <c r="K28" s="47"/>
      <c r="L28" s="44"/>
      <c r="M28" s="51"/>
      <c r="N28" s="51"/>
      <c r="O28" s="51"/>
      <c r="P28" s="51"/>
      <c r="Q28" s="51"/>
      <c r="R28" s="51"/>
      <c r="S28" s="51"/>
      <c r="T28" s="45"/>
      <c r="U28" s="161">
        <v>0</v>
      </c>
    </row>
    <row r="29" spans="1:21" ht="15" customHeight="1">
      <c r="A29" s="42">
        <v>34</v>
      </c>
      <c r="B29" s="43">
        <v>462</v>
      </c>
      <c r="C29" s="44" t="s">
        <v>51</v>
      </c>
      <c r="D29" s="47" t="s">
        <v>70</v>
      </c>
      <c r="E29" s="50"/>
      <c r="F29" s="51"/>
      <c r="G29" s="51"/>
      <c r="H29" s="51"/>
      <c r="I29" s="51"/>
      <c r="J29" s="47"/>
      <c r="K29" s="47"/>
      <c r="L29" s="44"/>
      <c r="M29" s="51"/>
      <c r="N29" s="51"/>
      <c r="O29" s="51"/>
      <c r="P29" s="51"/>
      <c r="Q29" s="51"/>
      <c r="R29" s="51"/>
      <c r="S29" s="51"/>
      <c r="T29" s="45"/>
      <c r="U29" s="161">
        <v>0</v>
      </c>
    </row>
    <row r="30" spans="1:21" ht="15" customHeight="1" thickBot="1">
      <c r="A30" s="42">
        <v>34</v>
      </c>
      <c r="B30" s="53">
        <v>545</v>
      </c>
      <c r="C30" s="44" t="s">
        <v>51</v>
      </c>
      <c r="D30" s="54" t="s">
        <v>141</v>
      </c>
      <c r="E30" s="71"/>
      <c r="F30" s="72"/>
      <c r="G30" s="72"/>
      <c r="H30" s="72"/>
      <c r="I30" s="72"/>
      <c r="J30" s="73"/>
      <c r="K30" s="73"/>
      <c r="L30" s="74"/>
      <c r="M30" s="72"/>
      <c r="N30" s="72"/>
      <c r="O30" s="72"/>
      <c r="P30" s="72"/>
      <c r="Q30" s="72"/>
      <c r="R30" s="72"/>
      <c r="S30" s="72"/>
      <c r="T30" s="75"/>
      <c r="U30" s="162">
        <v>0</v>
      </c>
    </row>
    <row r="31" spans="1:21" ht="16.5" customHeight="1" thickBot="1">
      <c r="A31" s="7"/>
      <c r="B31" s="8">
        <v>1000</v>
      </c>
      <c r="C31" s="197" t="s">
        <v>7</v>
      </c>
      <c r="D31" s="197"/>
      <c r="E31" s="33">
        <f>COUNTA(E8:E30)</f>
        <v>3</v>
      </c>
      <c r="F31" s="34"/>
      <c r="G31" s="34"/>
      <c r="H31" s="34"/>
      <c r="I31" s="34"/>
      <c r="J31" s="39"/>
      <c r="K31" s="39"/>
      <c r="L31" s="165">
        <f>COUNTA(L8:L30)</f>
        <v>3</v>
      </c>
      <c r="M31" s="164"/>
      <c r="N31" s="164"/>
      <c r="O31" s="164">
        <f>COUNTA(O8:O30)</f>
        <v>3</v>
      </c>
      <c r="P31" s="13"/>
      <c r="Q31" s="13"/>
      <c r="R31" s="13"/>
      <c r="S31" s="13"/>
      <c r="T31" s="23"/>
      <c r="U31" s="163">
        <f>SUM(U8:U30)</f>
        <v>3</v>
      </c>
    </row>
  </sheetData>
  <mergeCells count="14">
    <mergeCell ref="A4:A7"/>
    <mergeCell ref="B4:B7"/>
    <mergeCell ref="C4:C7"/>
    <mergeCell ref="D4:D7"/>
    <mergeCell ref="G6:K6"/>
    <mergeCell ref="L6:N6"/>
    <mergeCell ref="S2:U2"/>
    <mergeCell ref="C31:D31"/>
    <mergeCell ref="U4:U7"/>
    <mergeCell ref="E6:E7"/>
    <mergeCell ref="O6:Q6"/>
    <mergeCell ref="R6:T6"/>
    <mergeCell ref="L5:T5"/>
    <mergeCell ref="E4:T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75390625" style="2" customWidth="1"/>
    <col min="5" max="5" width="11.875" style="2" customWidth="1"/>
    <col min="6" max="6" width="30.50390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24</v>
      </c>
    </row>
    <row r="2" spans="1:19" ht="22.5" customHeight="1" thickBot="1">
      <c r="A2" s="11" t="s">
        <v>50</v>
      </c>
      <c r="E2" s="19"/>
      <c r="Q2" s="212" t="s">
        <v>138</v>
      </c>
      <c r="R2" s="235"/>
      <c r="S2" s="213"/>
    </row>
    <row r="3" ht="12.75" thickBot="1"/>
    <row r="4" spans="1:19" s="1" customFormat="1" ht="20.25" customHeight="1">
      <c r="A4" s="202" t="s">
        <v>33</v>
      </c>
      <c r="B4" s="205" t="s">
        <v>34</v>
      </c>
      <c r="C4" s="256" t="s">
        <v>35</v>
      </c>
      <c r="D4" s="210" t="s">
        <v>20</v>
      </c>
      <c r="E4" s="259" t="s">
        <v>44</v>
      </c>
      <c r="F4" s="260"/>
      <c r="G4" s="260"/>
      <c r="H4" s="261"/>
      <c r="I4" s="268" t="s">
        <v>49</v>
      </c>
      <c r="J4" s="269"/>
      <c r="K4" s="269"/>
      <c r="L4" s="269"/>
      <c r="M4" s="269"/>
      <c r="N4" s="269"/>
      <c r="O4" s="269"/>
      <c r="P4" s="269"/>
      <c r="Q4" s="269"/>
      <c r="R4" s="269"/>
      <c r="S4" s="270"/>
    </row>
    <row r="5" spans="1:19" s="83" customFormat="1" ht="20.25" customHeight="1">
      <c r="A5" s="203"/>
      <c r="B5" s="206"/>
      <c r="C5" s="257"/>
      <c r="D5" s="226"/>
      <c r="E5" s="244" t="s">
        <v>90</v>
      </c>
      <c r="F5" s="253" t="s">
        <v>8</v>
      </c>
      <c r="G5" s="265" t="s">
        <v>9</v>
      </c>
      <c r="H5" s="250" t="s">
        <v>10</v>
      </c>
      <c r="I5" s="244" t="s">
        <v>23</v>
      </c>
      <c r="J5" s="247" t="s">
        <v>25</v>
      </c>
      <c r="K5" s="61" t="s">
        <v>91</v>
      </c>
      <c r="L5" s="100"/>
      <c r="M5" s="264" t="s">
        <v>27</v>
      </c>
      <c r="N5" s="264" t="s">
        <v>92</v>
      </c>
      <c r="O5" s="61" t="s">
        <v>93</v>
      </c>
      <c r="P5" s="100"/>
      <c r="Q5" s="247" t="s">
        <v>26</v>
      </c>
      <c r="R5" s="61" t="s">
        <v>91</v>
      </c>
      <c r="S5" s="101"/>
    </row>
    <row r="6" spans="1:19" s="1" customFormat="1" ht="60" customHeight="1">
      <c r="A6" s="203"/>
      <c r="B6" s="206"/>
      <c r="C6" s="257"/>
      <c r="D6" s="226"/>
      <c r="E6" s="245"/>
      <c r="F6" s="254"/>
      <c r="G6" s="266"/>
      <c r="H6" s="251"/>
      <c r="I6" s="245"/>
      <c r="J6" s="248"/>
      <c r="K6" s="262" t="s">
        <v>126</v>
      </c>
      <c r="L6" s="102" t="s">
        <v>127</v>
      </c>
      <c r="M6" s="218"/>
      <c r="N6" s="218"/>
      <c r="O6" s="262" t="s">
        <v>128</v>
      </c>
      <c r="P6" s="102" t="s">
        <v>127</v>
      </c>
      <c r="Q6" s="248"/>
      <c r="R6" s="262" t="s">
        <v>129</v>
      </c>
      <c r="S6" s="103" t="s">
        <v>127</v>
      </c>
    </row>
    <row r="7" spans="1:19" ht="20.25" customHeight="1">
      <c r="A7" s="204"/>
      <c r="B7" s="207"/>
      <c r="C7" s="258"/>
      <c r="D7" s="227"/>
      <c r="E7" s="246"/>
      <c r="F7" s="255"/>
      <c r="G7" s="267"/>
      <c r="H7" s="252"/>
      <c r="I7" s="246"/>
      <c r="J7" s="249"/>
      <c r="K7" s="263"/>
      <c r="L7" s="104" t="s">
        <v>130</v>
      </c>
      <c r="M7" s="219"/>
      <c r="N7" s="219"/>
      <c r="O7" s="263"/>
      <c r="P7" s="104" t="s">
        <v>130</v>
      </c>
      <c r="Q7" s="249"/>
      <c r="R7" s="263"/>
      <c r="S7" s="86" t="s">
        <v>130</v>
      </c>
    </row>
    <row r="8" spans="1:19" ht="14.25" customHeight="1">
      <c r="A8" s="42">
        <v>34</v>
      </c>
      <c r="B8" s="43">
        <v>100</v>
      </c>
      <c r="C8" s="44" t="s">
        <v>51</v>
      </c>
      <c r="D8" s="45" t="s">
        <v>117</v>
      </c>
      <c r="E8" s="57"/>
      <c r="F8" s="51"/>
      <c r="G8" s="145"/>
      <c r="H8" s="146"/>
      <c r="I8" s="147">
        <v>1</v>
      </c>
      <c r="J8" s="148">
        <v>3</v>
      </c>
      <c r="K8" s="148">
        <v>1</v>
      </c>
      <c r="L8" s="58">
        <f aca="true" t="shared" si="0" ref="L8:L31">IF(J8=""," ",ROUND(K8/J8*100,1))</f>
        <v>33.3</v>
      </c>
      <c r="M8" s="153"/>
      <c r="N8" s="111"/>
      <c r="O8" s="154"/>
      <c r="P8" s="58" t="str">
        <f>IF(O8=""," ",ROUND(O8/N8*100,1))</f>
        <v> </v>
      </c>
      <c r="Q8" s="153"/>
      <c r="R8" s="154"/>
      <c r="S8" s="59" t="str">
        <f>IF(Q8=""," ",ROUND(R8/Q8*100,1))</f>
        <v> </v>
      </c>
    </row>
    <row r="9" spans="1:19" ht="14.25" customHeight="1">
      <c r="A9" s="42">
        <v>34</v>
      </c>
      <c r="B9" s="43">
        <v>202</v>
      </c>
      <c r="C9" s="44" t="s">
        <v>51</v>
      </c>
      <c r="D9" s="45" t="s">
        <v>52</v>
      </c>
      <c r="E9" s="57">
        <v>37649</v>
      </c>
      <c r="F9" s="51" t="s">
        <v>76</v>
      </c>
      <c r="G9" s="145">
        <v>1</v>
      </c>
      <c r="H9" s="146">
        <v>1</v>
      </c>
      <c r="I9" s="147">
        <v>1</v>
      </c>
      <c r="J9" s="148">
        <v>2</v>
      </c>
      <c r="K9" s="148">
        <v>0</v>
      </c>
      <c r="L9" s="58">
        <f>IF(J9=""," ",ROUND(K9/J9*100,1))</f>
        <v>0</v>
      </c>
      <c r="M9" s="153"/>
      <c r="N9" s="111"/>
      <c r="O9" s="154"/>
      <c r="P9" s="58" t="str">
        <f>IF(O9=""," ",ROUND(O9/N9*100,1))</f>
        <v> </v>
      </c>
      <c r="Q9" s="153">
        <v>459</v>
      </c>
      <c r="R9" s="154">
        <v>26</v>
      </c>
      <c r="S9" s="59">
        <f>IF(Q9=""," ",ROUND(R9/Q9*100,1))</f>
        <v>5.7</v>
      </c>
    </row>
    <row r="10" spans="1:19" ht="14.25" customHeight="1">
      <c r="A10" s="42">
        <v>34</v>
      </c>
      <c r="B10" s="43">
        <v>203</v>
      </c>
      <c r="C10" s="44" t="s">
        <v>51</v>
      </c>
      <c r="D10" s="47" t="s">
        <v>53</v>
      </c>
      <c r="E10" s="57">
        <v>36842</v>
      </c>
      <c r="F10" s="51" t="s">
        <v>77</v>
      </c>
      <c r="G10" s="145">
        <v>4</v>
      </c>
      <c r="H10" s="146">
        <v>0</v>
      </c>
      <c r="I10" s="147">
        <v>1</v>
      </c>
      <c r="J10" s="148">
        <v>1</v>
      </c>
      <c r="K10" s="148">
        <v>0</v>
      </c>
      <c r="L10" s="58">
        <f t="shared" si="0"/>
        <v>0</v>
      </c>
      <c r="M10" s="153"/>
      <c r="N10" s="111"/>
      <c r="O10" s="154"/>
      <c r="P10" s="58" t="str">
        <f aca="true" t="shared" si="1" ref="P10:P30">IF(O10=""," ",ROUND(O10/N10*100,1))</f>
        <v> </v>
      </c>
      <c r="Q10" s="153">
        <v>75</v>
      </c>
      <c r="R10" s="154">
        <v>3</v>
      </c>
      <c r="S10" s="59">
        <f aca="true" t="shared" si="2" ref="S10:S30">IF(Q10=""," ",ROUND(R10/Q10*100,1))</f>
        <v>4</v>
      </c>
    </row>
    <row r="11" spans="1:19" ht="14.25" customHeight="1">
      <c r="A11" s="42">
        <v>34</v>
      </c>
      <c r="B11" s="43">
        <v>204</v>
      </c>
      <c r="C11" s="44" t="s">
        <v>51</v>
      </c>
      <c r="D11" s="47" t="s">
        <v>54</v>
      </c>
      <c r="E11" s="44"/>
      <c r="F11" s="60"/>
      <c r="G11" s="145"/>
      <c r="H11" s="146">
        <v>0</v>
      </c>
      <c r="I11" s="147">
        <v>1</v>
      </c>
      <c r="J11" s="148">
        <v>2</v>
      </c>
      <c r="K11" s="148">
        <v>0</v>
      </c>
      <c r="L11" s="58">
        <f t="shared" si="0"/>
        <v>0</v>
      </c>
      <c r="M11" s="153"/>
      <c r="N11" s="111"/>
      <c r="O11" s="154"/>
      <c r="P11" s="58" t="str">
        <f t="shared" si="1"/>
        <v> </v>
      </c>
      <c r="Q11" s="153">
        <v>388</v>
      </c>
      <c r="R11" s="154">
        <v>12</v>
      </c>
      <c r="S11" s="59">
        <f t="shared" si="2"/>
        <v>3.1</v>
      </c>
    </row>
    <row r="12" spans="1:19" ht="14.25" customHeight="1">
      <c r="A12" s="42">
        <v>34</v>
      </c>
      <c r="B12" s="43">
        <v>205</v>
      </c>
      <c r="C12" s="44" t="s">
        <v>51</v>
      </c>
      <c r="D12" s="47" t="s">
        <v>55</v>
      </c>
      <c r="E12" s="44"/>
      <c r="F12" s="60"/>
      <c r="G12" s="145"/>
      <c r="H12" s="146">
        <v>0</v>
      </c>
      <c r="I12" s="147">
        <v>1</v>
      </c>
      <c r="J12" s="148">
        <v>1</v>
      </c>
      <c r="K12" s="148">
        <v>0</v>
      </c>
      <c r="L12" s="58">
        <f t="shared" si="0"/>
        <v>0</v>
      </c>
      <c r="M12" s="153"/>
      <c r="N12" s="111"/>
      <c r="O12" s="154"/>
      <c r="P12" s="58" t="str">
        <f t="shared" si="1"/>
        <v> </v>
      </c>
      <c r="Q12" s="153">
        <v>450</v>
      </c>
      <c r="R12" s="154">
        <v>18</v>
      </c>
      <c r="S12" s="59">
        <f t="shared" si="2"/>
        <v>4</v>
      </c>
    </row>
    <row r="13" spans="1:19" ht="14.25" customHeight="1">
      <c r="A13" s="42">
        <v>34</v>
      </c>
      <c r="B13" s="43">
        <v>207</v>
      </c>
      <c r="C13" s="44" t="s">
        <v>51</v>
      </c>
      <c r="D13" s="47" t="s">
        <v>71</v>
      </c>
      <c r="E13" s="44"/>
      <c r="F13" s="60"/>
      <c r="G13" s="145"/>
      <c r="H13" s="146">
        <v>0</v>
      </c>
      <c r="I13" s="147">
        <v>1</v>
      </c>
      <c r="J13" s="148">
        <v>2</v>
      </c>
      <c r="K13" s="148">
        <v>0</v>
      </c>
      <c r="L13" s="58">
        <f t="shared" si="0"/>
        <v>0</v>
      </c>
      <c r="M13" s="153"/>
      <c r="N13" s="111"/>
      <c r="O13" s="154"/>
      <c r="P13" s="58" t="str">
        <f t="shared" si="1"/>
        <v> </v>
      </c>
      <c r="Q13" s="153">
        <v>1078</v>
      </c>
      <c r="R13" s="154">
        <v>26</v>
      </c>
      <c r="S13" s="59">
        <f t="shared" si="2"/>
        <v>2.4</v>
      </c>
    </row>
    <row r="14" spans="1:19" ht="14.25" customHeight="1">
      <c r="A14" s="42">
        <v>34</v>
      </c>
      <c r="B14" s="43">
        <v>208</v>
      </c>
      <c r="C14" s="44" t="s">
        <v>51</v>
      </c>
      <c r="D14" s="47" t="s">
        <v>56</v>
      </c>
      <c r="E14" s="44"/>
      <c r="F14" s="60"/>
      <c r="G14" s="145"/>
      <c r="H14" s="146">
        <v>0</v>
      </c>
      <c r="I14" s="147">
        <v>1</v>
      </c>
      <c r="J14" s="148">
        <v>2</v>
      </c>
      <c r="K14" s="148">
        <v>0</v>
      </c>
      <c r="L14" s="58">
        <f t="shared" si="0"/>
        <v>0</v>
      </c>
      <c r="M14" s="153"/>
      <c r="N14" s="111"/>
      <c r="O14" s="154"/>
      <c r="P14" s="58" t="str">
        <f t="shared" si="1"/>
        <v> </v>
      </c>
      <c r="Q14" s="153">
        <v>70</v>
      </c>
      <c r="R14" s="154">
        <v>0</v>
      </c>
      <c r="S14" s="59">
        <f t="shared" si="2"/>
        <v>0</v>
      </c>
    </row>
    <row r="15" spans="1:19" ht="14.25" customHeight="1">
      <c r="A15" s="42">
        <v>34</v>
      </c>
      <c r="B15" s="43">
        <v>209</v>
      </c>
      <c r="C15" s="44" t="s">
        <v>51</v>
      </c>
      <c r="D15" s="47" t="s">
        <v>57</v>
      </c>
      <c r="E15" s="44"/>
      <c r="F15" s="60"/>
      <c r="G15" s="145"/>
      <c r="H15" s="146">
        <v>0</v>
      </c>
      <c r="I15" s="147">
        <v>1</v>
      </c>
      <c r="J15" s="148">
        <v>2</v>
      </c>
      <c r="K15" s="148">
        <v>1</v>
      </c>
      <c r="L15" s="58">
        <f t="shared" si="0"/>
        <v>50</v>
      </c>
      <c r="M15" s="153"/>
      <c r="N15" s="111"/>
      <c r="O15" s="154"/>
      <c r="P15" s="58" t="str">
        <f t="shared" si="1"/>
        <v> </v>
      </c>
      <c r="Q15" s="153"/>
      <c r="R15" s="154"/>
      <c r="S15" s="59"/>
    </row>
    <row r="16" spans="1:19" ht="14.25" customHeight="1">
      <c r="A16" s="42">
        <v>34</v>
      </c>
      <c r="B16" s="43">
        <v>210</v>
      </c>
      <c r="C16" s="44" t="s">
        <v>51</v>
      </c>
      <c r="D16" s="47" t="s">
        <v>72</v>
      </c>
      <c r="E16" s="44"/>
      <c r="F16" s="60"/>
      <c r="G16" s="145"/>
      <c r="H16" s="146">
        <v>0</v>
      </c>
      <c r="I16" s="147">
        <v>1</v>
      </c>
      <c r="J16" s="148">
        <v>2</v>
      </c>
      <c r="K16" s="148">
        <v>0</v>
      </c>
      <c r="L16" s="58">
        <f t="shared" si="0"/>
        <v>0</v>
      </c>
      <c r="M16" s="153"/>
      <c r="N16" s="111"/>
      <c r="O16" s="154"/>
      <c r="P16" s="58" t="str">
        <f t="shared" si="1"/>
        <v> </v>
      </c>
      <c r="Q16" s="153"/>
      <c r="R16" s="154">
        <v>0</v>
      </c>
      <c r="S16" s="59" t="str">
        <f t="shared" si="2"/>
        <v> </v>
      </c>
    </row>
    <row r="17" spans="1:19" ht="14.25" customHeight="1">
      <c r="A17" s="42">
        <v>34</v>
      </c>
      <c r="B17" s="43">
        <v>211</v>
      </c>
      <c r="C17" s="44" t="s">
        <v>51</v>
      </c>
      <c r="D17" s="47" t="s">
        <v>59</v>
      </c>
      <c r="E17" s="57">
        <v>36583</v>
      </c>
      <c r="F17" s="60" t="s">
        <v>78</v>
      </c>
      <c r="G17" s="145">
        <v>4</v>
      </c>
      <c r="H17" s="146">
        <v>0</v>
      </c>
      <c r="I17" s="147">
        <v>1</v>
      </c>
      <c r="J17" s="148">
        <v>1</v>
      </c>
      <c r="K17" s="148">
        <v>0</v>
      </c>
      <c r="L17" s="58">
        <f t="shared" si="0"/>
        <v>0</v>
      </c>
      <c r="M17" s="153"/>
      <c r="N17" s="111"/>
      <c r="O17" s="154"/>
      <c r="P17" s="58" t="str">
        <f t="shared" si="1"/>
        <v> </v>
      </c>
      <c r="Q17" s="153">
        <v>71</v>
      </c>
      <c r="R17" s="154">
        <v>0</v>
      </c>
      <c r="S17" s="59">
        <f t="shared" si="2"/>
        <v>0</v>
      </c>
    </row>
    <row r="18" spans="1:19" ht="14.25" customHeight="1">
      <c r="A18" s="42">
        <v>34</v>
      </c>
      <c r="B18" s="43">
        <v>212</v>
      </c>
      <c r="C18" s="44" t="s">
        <v>51</v>
      </c>
      <c r="D18" s="47" t="s">
        <v>60</v>
      </c>
      <c r="E18" s="44"/>
      <c r="F18" s="60"/>
      <c r="G18" s="145"/>
      <c r="H18" s="146">
        <v>0</v>
      </c>
      <c r="I18" s="147">
        <v>1</v>
      </c>
      <c r="J18" s="148">
        <v>2</v>
      </c>
      <c r="K18" s="148">
        <v>0</v>
      </c>
      <c r="L18" s="58">
        <f t="shared" si="0"/>
        <v>0</v>
      </c>
      <c r="M18" s="153"/>
      <c r="N18" s="111"/>
      <c r="O18" s="154"/>
      <c r="P18" s="58" t="str">
        <f t="shared" si="1"/>
        <v> </v>
      </c>
      <c r="Q18" s="153">
        <v>926</v>
      </c>
      <c r="R18" s="154">
        <v>78</v>
      </c>
      <c r="S18" s="59">
        <f t="shared" si="2"/>
        <v>8.4</v>
      </c>
    </row>
    <row r="19" spans="1:19" ht="14.25" customHeight="1">
      <c r="A19" s="42">
        <v>34</v>
      </c>
      <c r="B19" s="43">
        <v>213</v>
      </c>
      <c r="C19" s="44" t="s">
        <v>51</v>
      </c>
      <c r="D19" s="47" t="s">
        <v>61</v>
      </c>
      <c r="E19" s="44"/>
      <c r="F19" s="60"/>
      <c r="G19" s="145"/>
      <c r="H19" s="146">
        <v>0</v>
      </c>
      <c r="I19" s="147">
        <v>1</v>
      </c>
      <c r="J19" s="148">
        <v>2</v>
      </c>
      <c r="K19" s="148">
        <v>0</v>
      </c>
      <c r="L19" s="58">
        <f t="shared" si="0"/>
        <v>0</v>
      </c>
      <c r="M19" s="153"/>
      <c r="N19" s="111"/>
      <c r="O19" s="154"/>
      <c r="P19" s="58" t="str">
        <f t="shared" si="1"/>
        <v> </v>
      </c>
      <c r="Q19" s="153">
        <v>442</v>
      </c>
      <c r="R19" s="154">
        <v>28</v>
      </c>
      <c r="S19" s="59">
        <f t="shared" si="2"/>
        <v>6.3</v>
      </c>
    </row>
    <row r="20" spans="1:19" ht="14.25" customHeight="1">
      <c r="A20" s="42">
        <v>34</v>
      </c>
      <c r="B20" s="43">
        <v>214</v>
      </c>
      <c r="C20" s="44" t="s">
        <v>51</v>
      </c>
      <c r="D20" s="52" t="s">
        <v>119</v>
      </c>
      <c r="E20" s="44"/>
      <c r="F20" s="60"/>
      <c r="G20" s="145"/>
      <c r="H20" s="146">
        <v>0</v>
      </c>
      <c r="I20" s="147">
        <v>1</v>
      </c>
      <c r="J20" s="148">
        <v>1</v>
      </c>
      <c r="K20" s="148">
        <v>0</v>
      </c>
      <c r="L20" s="58">
        <f t="shared" si="0"/>
        <v>0</v>
      </c>
      <c r="M20" s="153"/>
      <c r="N20" s="111"/>
      <c r="O20" s="154"/>
      <c r="P20" s="58" t="str">
        <f t="shared" si="1"/>
        <v> </v>
      </c>
      <c r="Q20" s="153">
        <v>501</v>
      </c>
      <c r="R20" s="154">
        <v>69</v>
      </c>
      <c r="S20" s="59">
        <f t="shared" si="2"/>
        <v>13.8</v>
      </c>
    </row>
    <row r="21" spans="1:19" ht="14.25" customHeight="1">
      <c r="A21" s="42">
        <v>34</v>
      </c>
      <c r="B21" s="43">
        <v>215</v>
      </c>
      <c r="C21" s="44" t="s">
        <v>51</v>
      </c>
      <c r="D21" s="47" t="s">
        <v>73</v>
      </c>
      <c r="E21" s="44"/>
      <c r="F21" s="60"/>
      <c r="G21" s="145"/>
      <c r="H21" s="146">
        <v>0</v>
      </c>
      <c r="I21" s="147">
        <v>1</v>
      </c>
      <c r="J21" s="148">
        <v>2</v>
      </c>
      <c r="K21" s="148">
        <v>0</v>
      </c>
      <c r="L21" s="58">
        <f t="shared" si="0"/>
        <v>0</v>
      </c>
      <c r="M21" s="153"/>
      <c r="N21" s="111"/>
      <c r="O21" s="154"/>
      <c r="P21" s="58" t="str">
        <f t="shared" si="1"/>
        <v> </v>
      </c>
      <c r="Q21" s="153">
        <v>31</v>
      </c>
      <c r="R21" s="154">
        <v>1</v>
      </c>
      <c r="S21" s="59">
        <f t="shared" si="2"/>
        <v>3.2</v>
      </c>
    </row>
    <row r="22" spans="1:19" ht="14.25" customHeight="1">
      <c r="A22" s="42">
        <v>34</v>
      </c>
      <c r="B22" s="43">
        <v>302</v>
      </c>
      <c r="C22" s="44" t="s">
        <v>51</v>
      </c>
      <c r="D22" s="47" t="s">
        <v>62</v>
      </c>
      <c r="E22" s="44"/>
      <c r="F22" s="60"/>
      <c r="G22" s="145"/>
      <c r="H22" s="146">
        <v>0</v>
      </c>
      <c r="I22" s="147"/>
      <c r="J22" s="148"/>
      <c r="K22" s="148"/>
      <c r="L22" s="58" t="str">
        <f t="shared" si="0"/>
        <v> </v>
      </c>
      <c r="M22" s="153">
        <v>1</v>
      </c>
      <c r="N22" s="111">
        <v>1</v>
      </c>
      <c r="O22" s="154">
        <v>0</v>
      </c>
      <c r="P22" s="58">
        <f t="shared" si="1"/>
        <v>0</v>
      </c>
      <c r="Q22" s="153">
        <v>67</v>
      </c>
      <c r="R22" s="154">
        <v>5</v>
      </c>
      <c r="S22" s="59">
        <f t="shared" si="2"/>
        <v>7.5</v>
      </c>
    </row>
    <row r="23" spans="1:19" ht="14.25" customHeight="1">
      <c r="A23" s="42">
        <v>34</v>
      </c>
      <c r="B23" s="43">
        <v>304</v>
      </c>
      <c r="C23" s="44" t="s">
        <v>51</v>
      </c>
      <c r="D23" s="47" t="s">
        <v>67</v>
      </c>
      <c r="E23" s="44"/>
      <c r="F23" s="60"/>
      <c r="G23" s="145"/>
      <c r="H23" s="146">
        <v>0</v>
      </c>
      <c r="I23" s="147"/>
      <c r="J23" s="148"/>
      <c r="K23" s="148"/>
      <c r="L23" s="58" t="str">
        <f t="shared" si="0"/>
        <v> </v>
      </c>
      <c r="M23" s="153">
        <v>1</v>
      </c>
      <c r="N23" s="111">
        <v>1</v>
      </c>
      <c r="O23" s="154">
        <v>0</v>
      </c>
      <c r="P23" s="58">
        <v>0</v>
      </c>
      <c r="Q23" s="153">
        <v>46</v>
      </c>
      <c r="R23" s="154">
        <v>4</v>
      </c>
      <c r="S23" s="59">
        <f t="shared" si="2"/>
        <v>8.7</v>
      </c>
    </row>
    <row r="24" spans="1:19" ht="14.25" customHeight="1">
      <c r="A24" s="42">
        <v>34</v>
      </c>
      <c r="B24" s="43">
        <v>307</v>
      </c>
      <c r="C24" s="44" t="s">
        <v>51</v>
      </c>
      <c r="D24" s="47" t="s">
        <v>63</v>
      </c>
      <c r="E24" s="57">
        <v>39802</v>
      </c>
      <c r="F24" s="60" t="s">
        <v>106</v>
      </c>
      <c r="G24" s="145">
        <v>1</v>
      </c>
      <c r="H24" s="146">
        <v>1</v>
      </c>
      <c r="I24" s="147"/>
      <c r="J24" s="148"/>
      <c r="K24" s="148"/>
      <c r="L24" s="58" t="str">
        <f t="shared" si="0"/>
        <v> </v>
      </c>
      <c r="M24" s="153">
        <v>1</v>
      </c>
      <c r="N24" s="111">
        <v>1</v>
      </c>
      <c r="O24" s="154">
        <v>0</v>
      </c>
      <c r="P24" s="58">
        <f t="shared" si="1"/>
        <v>0</v>
      </c>
      <c r="Q24" s="153">
        <v>14</v>
      </c>
      <c r="R24" s="154">
        <v>0</v>
      </c>
      <c r="S24" s="59">
        <f t="shared" si="2"/>
        <v>0</v>
      </c>
    </row>
    <row r="25" spans="1:19" ht="14.25" customHeight="1">
      <c r="A25" s="42">
        <v>34</v>
      </c>
      <c r="B25" s="43">
        <v>309</v>
      </c>
      <c r="C25" s="44" t="s">
        <v>51</v>
      </c>
      <c r="D25" s="47" t="s">
        <v>74</v>
      </c>
      <c r="E25" s="44"/>
      <c r="F25" s="60"/>
      <c r="G25" s="145"/>
      <c r="H25" s="146">
        <v>0</v>
      </c>
      <c r="I25" s="147"/>
      <c r="J25" s="148"/>
      <c r="K25" s="148"/>
      <c r="L25" s="58" t="str">
        <f t="shared" si="0"/>
        <v> </v>
      </c>
      <c r="M25" s="153">
        <v>1</v>
      </c>
      <c r="N25" s="111">
        <v>0</v>
      </c>
      <c r="O25" s="154">
        <v>0</v>
      </c>
      <c r="P25" s="58">
        <v>0</v>
      </c>
      <c r="Q25" s="153">
        <v>16</v>
      </c>
      <c r="R25" s="154">
        <v>0</v>
      </c>
      <c r="S25" s="59">
        <f t="shared" si="2"/>
        <v>0</v>
      </c>
    </row>
    <row r="26" spans="1:19" ht="14.25" customHeight="1">
      <c r="A26" s="42">
        <v>34</v>
      </c>
      <c r="B26" s="43">
        <v>368</v>
      </c>
      <c r="C26" s="44" t="s">
        <v>51</v>
      </c>
      <c r="D26" s="52" t="s">
        <v>139</v>
      </c>
      <c r="E26" s="44"/>
      <c r="F26" s="60"/>
      <c r="G26" s="145"/>
      <c r="H26" s="146">
        <v>0</v>
      </c>
      <c r="I26" s="147"/>
      <c r="J26" s="148"/>
      <c r="K26" s="148"/>
      <c r="L26" s="58" t="str">
        <f t="shared" si="0"/>
        <v> </v>
      </c>
      <c r="M26" s="153">
        <v>1</v>
      </c>
      <c r="N26" s="111">
        <v>1</v>
      </c>
      <c r="O26" s="154">
        <v>0</v>
      </c>
      <c r="P26" s="58">
        <f t="shared" si="1"/>
        <v>0</v>
      </c>
      <c r="Q26" s="153">
        <v>48</v>
      </c>
      <c r="R26" s="154">
        <v>0</v>
      </c>
      <c r="S26" s="59">
        <f t="shared" si="2"/>
        <v>0</v>
      </c>
    </row>
    <row r="27" spans="1:19" ht="14.25" customHeight="1">
      <c r="A27" s="42">
        <v>34</v>
      </c>
      <c r="B27" s="43">
        <v>369</v>
      </c>
      <c r="C27" s="44" t="s">
        <v>51</v>
      </c>
      <c r="D27" s="47" t="s">
        <v>75</v>
      </c>
      <c r="E27" s="44"/>
      <c r="F27" s="60"/>
      <c r="G27" s="145"/>
      <c r="H27" s="146">
        <v>0</v>
      </c>
      <c r="I27" s="147"/>
      <c r="J27" s="148"/>
      <c r="K27" s="148"/>
      <c r="L27" s="58" t="str">
        <f t="shared" si="0"/>
        <v> </v>
      </c>
      <c r="M27" s="153">
        <v>1</v>
      </c>
      <c r="N27" s="111">
        <v>1</v>
      </c>
      <c r="O27" s="154">
        <v>0</v>
      </c>
      <c r="P27" s="58">
        <f t="shared" si="1"/>
        <v>0</v>
      </c>
      <c r="Q27" s="153">
        <v>158</v>
      </c>
      <c r="R27" s="154">
        <v>0</v>
      </c>
      <c r="S27" s="59">
        <f t="shared" si="2"/>
        <v>0</v>
      </c>
    </row>
    <row r="28" spans="1:19" ht="14.25" customHeight="1">
      <c r="A28" s="42">
        <v>34</v>
      </c>
      <c r="B28" s="43">
        <v>431</v>
      </c>
      <c r="C28" s="44" t="s">
        <v>51</v>
      </c>
      <c r="D28" s="52" t="s">
        <v>140</v>
      </c>
      <c r="E28" s="44"/>
      <c r="F28" s="60"/>
      <c r="G28" s="145"/>
      <c r="H28" s="146">
        <v>0</v>
      </c>
      <c r="I28" s="147"/>
      <c r="J28" s="148"/>
      <c r="K28" s="148"/>
      <c r="L28" s="58" t="str">
        <f t="shared" si="0"/>
        <v> </v>
      </c>
      <c r="M28" s="153">
        <v>1</v>
      </c>
      <c r="N28" s="111">
        <v>1</v>
      </c>
      <c r="O28" s="154">
        <v>0</v>
      </c>
      <c r="P28" s="58">
        <f t="shared" si="1"/>
        <v>0</v>
      </c>
      <c r="Q28" s="153"/>
      <c r="R28" s="154">
        <v>0</v>
      </c>
      <c r="S28" s="59" t="str">
        <f t="shared" si="2"/>
        <v> </v>
      </c>
    </row>
    <row r="29" spans="1:19" ht="14.25" customHeight="1">
      <c r="A29" s="42">
        <v>34</v>
      </c>
      <c r="B29" s="43">
        <v>462</v>
      </c>
      <c r="C29" s="44" t="s">
        <v>51</v>
      </c>
      <c r="D29" s="47" t="s">
        <v>64</v>
      </c>
      <c r="E29" s="44"/>
      <c r="F29" s="60"/>
      <c r="G29" s="145"/>
      <c r="H29" s="146">
        <v>0</v>
      </c>
      <c r="I29" s="147"/>
      <c r="J29" s="148"/>
      <c r="K29" s="148"/>
      <c r="L29" s="58" t="str">
        <f t="shared" si="0"/>
        <v> </v>
      </c>
      <c r="M29" s="153">
        <v>1</v>
      </c>
      <c r="N29" s="111">
        <v>1</v>
      </c>
      <c r="O29" s="154">
        <v>0</v>
      </c>
      <c r="P29" s="58">
        <f t="shared" si="1"/>
        <v>0</v>
      </c>
      <c r="Q29" s="153">
        <v>29</v>
      </c>
      <c r="R29" s="154">
        <v>0</v>
      </c>
      <c r="S29" s="59">
        <f t="shared" si="2"/>
        <v>0</v>
      </c>
    </row>
    <row r="30" spans="1:19" ht="14.25" customHeight="1" thickBot="1">
      <c r="A30" s="42">
        <v>34</v>
      </c>
      <c r="B30" s="53">
        <v>545</v>
      </c>
      <c r="C30" s="44" t="s">
        <v>51</v>
      </c>
      <c r="D30" s="54" t="s">
        <v>141</v>
      </c>
      <c r="E30" s="55"/>
      <c r="F30" s="61"/>
      <c r="G30" s="149"/>
      <c r="H30" s="150">
        <v>0</v>
      </c>
      <c r="I30" s="151"/>
      <c r="J30" s="152"/>
      <c r="K30" s="152"/>
      <c r="L30" s="62" t="str">
        <f t="shared" si="0"/>
        <v> </v>
      </c>
      <c r="M30" s="155">
        <v>1</v>
      </c>
      <c r="N30" s="112">
        <v>1</v>
      </c>
      <c r="O30" s="156">
        <v>0</v>
      </c>
      <c r="P30" s="58">
        <f t="shared" si="1"/>
        <v>0</v>
      </c>
      <c r="Q30" s="155">
        <v>31</v>
      </c>
      <c r="R30" s="156">
        <v>0</v>
      </c>
      <c r="S30" s="63">
        <f t="shared" si="2"/>
        <v>0</v>
      </c>
    </row>
    <row r="31" spans="1:19" ht="16.5" customHeight="1" thickBot="1">
      <c r="A31" s="7"/>
      <c r="B31" s="8">
        <v>1000</v>
      </c>
      <c r="C31" s="197" t="s">
        <v>7</v>
      </c>
      <c r="D31" s="197"/>
      <c r="E31" s="4"/>
      <c r="F31" s="24">
        <f>COUNTA(F8:F30)</f>
        <v>4</v>
      </c>
      <c r="G31" s="5"/>
      <c r="H31" s="25">
        <f>SUM(H8:H30)</f>
        <v>2</v>
      </c>
      <c r="I31" s="14">
        <f>COUNTA(I8:I30)</f>
        <v>14</v>
      </c>
      <c r="J31" s="13">
        <f>SUM(J8:J30)</f>
        <v>25</v>
      </c>
      <c r="K31" s="13">
        <f>SUM(K8:K30)</f>
        <v>2</v>
      </c>
      <c r="L31" s="20">
        <f t="shared" si="0"/>
        <v>8</v>
      </c>
      <c r="M31" s="23">
        <f>COUNTA(M8:M30)</f>
        <v>9</v>
      </c>
      <c r="N31" s="13">
        <f>SUM(N8:N30)</f>
        <v>8</v>
      </c>
      <c r="O31" s="13">
        <f>SUM(O8:O30)</f>
        <v>0</v>
      </c>
      <c r="P31" s="20">
        <f>IF(N31=""," ",ROUND(O31/N31*100,1))</f>
        <v>0</v>
      </c>
      <c r="Q31" s="157">
        <f>SUM(Q8:Q30)</f>
        <v>4900</v>
      </c>
      <c r="R31" s="113">
        <f>SUM(R8:R30)</f>
        <v>270</v>
      </c>
      <c r="S31" s="12">
        <f>IF(Q31=""," ",ROUND(R31/Q31*100,1))</f>
        <v>5.5</v>
      </c>
    </row>
  </sheetData>
  <mergeCells count="20">
    <mergeCell ref="Q2:S2"/>
    <mergeCell ref="E4:H4"/>
    <mergeCell ref="K6:K7"/>
    <mergeCell ref="O6:O7"/>
    <mergeCell ref="R6:R7"/>
    <mergeCell ref="Q5:Q7"/>
    <mergeCell ref="M5:M7"/>
    <mergeCell ref="G5:G7"/>
    <mergeCell ref="I4:S4"/>
    <mergeCell ref="N5:N7"/>
    <mergeCell ref="A4:A7"/>
    <mergeCell ref="B4:B7"/>
    <mergeCell ref="C4:C7"/>
    <mergeCell ref="D4:D7"/>
    <mergeCell ref="I5:I7"/>
    <mergeCell ref="J5:J7"/>
    <mergeCell ref="C31:D31"/>
    <mergeCell ref="H5:H7"/>
    <mergeCell ref="E5:E7"/>
    <mergeCell ref="F5:F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0">
      <selection activeCell="V13" sqref="V13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5.50390625" style="2" customWidth="1"/>
    <col min="6" max="6" width="10.25390625" style="2" customWidth="1"/>
    <col min="7" max="8" width="5.125" style="2" customWidth="1"/>
    <col min="9" max="9" width="6.875" style="2" customWidth="1"/>
    <col min="10" max="10" width="5.875" style="2" customWidth="1"/>
    <col min="11" max="13" width="5.625" style="2" customWidth="1"/>
    <col min="14" max="15" width="5.875" style="2" customWidth="1"/>
    <col min="16" max="21" width="5.625" style="2" customWidth="1"/>
    <col min="22" max="22" width="5.875" style="2" customWidth="1"/>
    <col min="23" max="24" width="5.625" style="2" customWidth="1"/>
    <col min="25" max="25" width="5.875" style="2" customWidth="1"/>
    <col min="26" max="27" width="5.625" style="2" customWidth="1"/>
    <col min="28" max="16384" width="9.00390625" style="2" customWidth="1"/>
  </cols>
  <sheetData>
    <row r="1" spans="1:2" ht="14.25" thickBot="1">
      <c r="A1" s="89" t="s">
        <v>45</v>
      </c>
      <c r="B1" s="89"/>
    </row>
    <row r="2" spans="1:27" ht="21" customHeight="1" thickBot="1">
      <c r="A2" s="11" t="s">
        <v>19</v>
      </c>
      <c r="B2" s="3"/>
      <c r="Y2" s="212" t="s">
        <v>138</v>
      </c>
      <c r="Z2" s="235"/>
      <c r="AA2" s="213"/>
    </row>
    <row r="3" ht="9.75" customHeight="1" thickBot="1"/>
    <row r="4" spans="5:27" s="21" customFormat="1" ht="18.75" customHeight="1" thickBot="1">
      <c r="E4" s="295" t="s">
        <v>120</v>
      </c>
      <c r="F4" s="296"/>
      <c r="G4" s="90">
        <v>1</v>
      </c>
      <c r="H4" s="297">
        <v>39904</v>
      </c>
      <c r="I4" s="298"/>
      <c r="J4" s="299"/>
      <c r="K4" s="80">
        <v>2</v>
      </c>
      <c r="L4" s="297">
        <v>39934</v>
      </c>
      <c r="M4" s="298"/>
      <c r="N4" s="299"/>
      <c r="O4" s="80">
        <v>3</v>
      </c>
      <c r="P4" s="297" t="s">
        <v>94</v>
      </c>
      <c r="Q4" s="298"/>
      <c r="R4" s="298"/>
      <c r="S4" s="298"/>
      <c r="T4" s="299"/>
      <c r="AA4" s="22"/>
    </row>
    <row r="5" spans="1:27" ht="9.75" customHeight="1" thickBot="1">
      <c r="A5"/>
      <c r="B5" s="15"/>
      <c r="C5" s="15"/>
      <c r="D5" s="15"/>
      <c r="E5" s="15"/>
      <c r="F5" s="91"/>
      <c r="G5" s="91"/>
      <c r="H5" s="15"/>
      <c r="I5" s="16"/>
      <c r="J5" s="17"/>
      <c r="K5" s="17"/>
      <c r="L5" s="91"/>
      <c r="M5" s="91"/>
      <c r="N5" s="91"/>
      <c r="O5" s="15"/>
      <c r="P5" s="15"/>
      <c r="Q5" s="91"/>
      <c r="R5" s="91"/>
      <c r="S5" s="92"/>
      <c r="T5" s="17"/>
      <c r="U5" s="17"/>
      <c r="V5" s="15"/>
      <c r="W5" s="15"/>
      <c r="X5" s="17"/>
      <c r="Y5" s="17"/>
      <c r="Z5" s="17"/>
      <c r="AA5"/>
    </row>
    <row r="6" spans="1:27" ht="16.5" customHeight="1" thickBot="1">
      <c r="A6"/>
      <c r="B6" s="15"/>
      <c r="C6" s="15"/>
      <c r="D6" s="15"/>
      <c r="E6" s="271" t="s">
        <v>22</v>
      </c>
      <c r="F6" s="272"/>
      <c r="G6" s="93">
        <v>1</v>
      </c>
      <c r="I6" s="18"/>
      <c r="J6" s="18"/>
      <c r="K6" s="18"/>
      <c r="L6" s="273" t="s">
        <v>22</v>
      </c>
      <c r="M6" s="274"/>
      <c r="N6" s="275"/>
      <c r="O6" s="93">
        <v>1</v>
      </c>
      <c r="P6" s="15"/>
      <c r="Q6" s="273" t="s">
        <v>22</v>
      </c>
      <c r="R6" s="274"/>
      <c r="S6" s="275"/>
      <c r="T6" s="93">
        <v>1</v>
      </c>
      <c r="U6" s="17"/>
      <c r="V6" s="271" t="s">
        <v>22</v>
      </c>
      <c r="W6" s="272"/>
      <c r="X6" s="316"/>
      <c r="Y6" s="93">
        <v>1</v>
      </c>
      <c r="Z6" s="17"/>
      <c r="AA6"/>
    </row>
    <row r="7" spans="1:27" ht="27" customHeight="1">
      <c r="A7" s="202" t="s">
        <v>33</v>
      </c>
      <c r="B7" s="205" t="s">
        <v>34</v>
      </c>
      <c r="C7" s="208" t="s">
        <v>35</v>
      </c>
      <c r="D7" s="210" t="s">
        <v>20</v>
      </c>
      <c r="E7" s="199" t="s">
        <v>95</v>
      </c>
      <c r="F7" s="200"/>
      <c r="G7" s="200"/>
      <c r="H7" s="200"/>
      <c r="I7" s="200"/>
      <c r="J7" s="200"/>
      <c r="K7" s="201"/>
      <c r="L7" s="199" t="s">
        <v>99</v>
      </c>
      <c r="M7" s="200"/>
      <c r="N7" s="200"/>
      <c r="O7" s="200"/>
      <c r="P7" s="201"/>
      <c r="Q7" s="199" t="s">
        <v>100</v>
      </c>
      <c r="R7" s="200"/>
      <c r="S7" s="200"/>
      <c r="T7" s="200"/>
      <c r="U7" s="201"/>
      <c r="V7" s="259" t="s">
        <v>101</v>
      </c>
      <c r="W7" s="260"/>
      <c r="X7" s="260"/>
      <c r="Y7" s="260"/>
      <c r="Z7" s="260"/>
      <c r="AA7" s="261"/>
    </row>
    <row r="8" spans="1:27" ht="13.5" customHeight="1">
      <c r="A8" s="203"/>
      <c r="B8" s="206"/>
      <c r="C8" s="209"/>
      <c r="D8" s="187"/>
      <c r="E8" s="310" t="s">
        <v>121</v>
      </c>
      <c r="F8" s="247" t="s">
        <v>96</v>
      </c>
      <c r="G8" s="313" t="s">
        <v>1</v>
      </c>
      <c r="H8" s="9"/>
      <c r="I8" s="303" t="s">
        <v>0</v>
      </c>
      <c r="J8" s="9"/>
      <c r="K8" s="94"/>
      <c r="L8" s="300" t="s">
        <v>1</v>
      </c>
      <c r="M8" s="9"/>
      <c r="N8" s="303" t="s">
        <v>0</v>
      </c>
      <c r="O8" s="9"/>
      <c r="P8" s="95"/>
      <c r="Q8" s="306" t="s">
        <v>1</v>
      </c>
      <c r="R8" s="9"/>
      <c r="S8" s="303" t="s">
        <v>0</v>
      </c>
      <c r="T8" s="9"/>
      <c r="U8" s="95"/>
      <c r="V8" s="289" t="s">
        <v>14</v>
      </c>
      <c r="W8" s="96"/>
      <c r="X8" s="97"/>
      <c r="Y8" s="292" t="s">
        <v>122</v>
      </c>
      <c r="Z8" s="293"/>
      <c r="AA8" s="294"/>
    </row>
    <row r="9" spans="1:27" ht="13.5" customHeight="1">
      <c r="A9" s="203"/>
      <c r="B9" s="206"/>
      <c r="C9" s="209"/>
      <c r="D9" s="187"/>
      <c r="E9" s="311"/>
      <c r="F9" s="248"/>
      <c r="G9" s="314"/>
      <c r="H9" s="81" t="s">
        <v>91</v>
      </c>
      <c r="I9" s="304"/>
      <c r="J9" s="81" t="s">
        <v>91</v>
      </c>
      <c r="K9" s="278" t="s">
        <v>123</v>
      </c>
      <c r="L9" s="301"/>
      <c r="M9" s="81" t="s">
        <v>97</v>
      </c>
      <c r="N9" s="304"/>
      <c r="O9" s="81" t="s">
        <v>97</v>
      </c>
      <c r="P9" s="309" t="s">
        <v>123</v>
      </c>
      <c r="Q9" s="307"/>
      <c r="R9" s="81" t="s">
        <v>97</v>
      </c>
      <c r="S9" s="304"/>
      <c r="T9" s="81" t="s">
        <v>97</v>
      </c>
      <c r="U9" s="286" t="s">
        <v>123</v>
      </c>
      <c r="V9" s="290"/>
      <c r="W9" s="81" t="s">
        <v>97</v>
      </c>
      <c r="X9" s="288" t="s">
        <v>123</v>
      </c>
      <c r="Y9" s="282" t="s">
        <v>102</v>
      </c>
      <c r="Z9" s="82"/>
      <c r="AA9" s="283" t="s">
        <v>123</v>
      </c>
    </row>
    <row r="10" spans="1:27" ht="13.5" customHeight="1">
      <c r="A10" s="203"/>
      <c r="B10" s="206"/>
      <c r="C10" s="209"/>
      <c r="D10" s="187"/>
      <c r="E10" s="311"/>
      <c r="F10" s="248"/>
      <c r="G10" s="314"/>
      <c r="H10" s="280" t="s">
        <v>98</v>
      </c>
      <c r="I10" s="304"/>
      <c r="J10" s="280" t="s">
        <v>98</v>
      </c>
      <c r="K10" s="278"/>
      <c r="L10" s="301"/>
      <c r="M10" s="280" t="s">
        <v>98</v>
      </c>
      <c r="N10" s="304"/>
      <c r="O10" s="280" t="s">
        <v>98</v>
      </c>
      <c r="P10" s="309"/>
      <c r="Q10" s="307"/>
      <c r="R10" s="280" t="s">
        <v>98</v>
      </c>
      <c r="S10" s="304"/>
      <c r="T10" s="280" t="s">
        <v>98</v>
      </c>
      <c r="U10" s="286"/>
      <c r="V10" s="290"/>
      <c r="W10" s="280" t="s">
        <v>103</v>
      </c>
      <c r="X10" s="286"/>
      <c r="Y10" s="278"/>
      <c r="Z10" s="98" t="s">
        <v>124</v>
      </c>
      <c r="AA10" s="284"/>
    </row>
    <row r="11" spans="1:27" ht="54.75" customHeight="1">
      <c r="A11" s="204"/>
      <c r="B11" s="207"/>
      <c r="C11" s="209"/>
      <c r="D11" s="186"/>
      <c r="E11" s="312"/>
      <c r="F11" s="249"/>
      <c r="G11" s="315"/>
      <c r="H11" s="281"/>
      <c r="I11" s="305"/>
      <c r="J11" s="281"/>
      <c r="K11" s="279"/>
      <c r="L11" s="302"/>
      <c r="M11" s="281"/>
      <c r="N11" s="305"/>
      <c r="O11" s="281"/>
      <c r="P11" s="229"/>
      <c r="Q11" s="308"/>
      <c r="R11" s="281"/>
      <c r="S11" s="305"/>
      <c r="T11" s="281"/>
      <c r="U11" s="287"/>
      <c r="V11" s="291"/>
      <c r="W11" s="281"/>
      <c r="X11" s="287"/>
      <c r="Y11" s="279"/>
      <c r="Z11" s="99" t="s">
        <v>125</v>
      </c>
      <c r="AA11" s="285"/>
    </row>
    <row r="12" spans="1:27" ht="12.75" customHeight="1">
      <c r="A12" s="42">
        <v>34</v>
      </c>
      <c r="B12" s="64">
        <v>100</v>
      </c>
      <c r="C12" s="44" t="s">
        <v>169</v>
      </c>
      <c r="D12" s="45" t="s">
        <v>117</v>
      </c>
      <c r="E12" s="168">
        <v>35</v>
      </c>
      <c r="F12" s="158" t="s">
        <v>118</v>
      </c>
      <c r="G12" s="175">
        <v>95</v>
      </c>
      <c r="H12" s="175">
        <v>93</v>
      </c>
      <c r="I12" s="178">
        <v>1589</v>
      </c>
      <c r="J12" s="178">
        <v>494</v>
      </c>
      <c r="K12" s="179">
        <f>IF(G12=""," ",ROUND(J12/I12*100,1))</f>
        <v>31.1</v>
      </c>
      <c r="L12" s="188">
        <v>49</v>
      </c>
      <c r="M12" s="178">
        <v>47</v>
      </c>
      <c r="N12" s="178">
        <v>1044</v>
      </c>
      <c r="O12" s="175">
        <v>328</v>
      </c>
      <c r="P12" s="179">
        <f>IF(L12=""," ",ROUND(O12/N12*100,1))</f>
        <v>31.4</v>
      </c>
      <c r="Q12" s="176">
        <v>6</v>
      </c>
      <c r="R12" s="175">
        <v>6</v>
      </c>
      <c r="S12" s="175">
        <v>96</v>
      </c>
      <c r="T12" s="175">
        <v>22</v>
      </c>
      <c r="U12" s="177">
        <f>IF(Q12=""," ",ROUND(T12/S12*100,1))</f>
        <v>22.9</v>
      </c>
      <c r="V12" s="189">
        <v>861</v>
      </c>
      <c r="W12" s="175">
        <v>73</v>
      </c>
      <c r="X12" s="190">
        <f>IF(V12=""," ",ROUND(W12/V12*100,1))</f>
        <v>8.5</v>
      </c>
      <c r="Y12" s="178">
        <v>607</v>
      </c>
      <c r="Z12" s="175">
        <v>31</v>
      </c>
      <c r="AA12" s="179">
        <f>IF(Y12=""," ",ROUND(Z12/Y12*100,1))</f>
        <v>5.1</v>
      </c>
    </row>
    <row r="13" spans="1:27" ht="12.75" customHeight="1">
      <c r="A13" s="42">
        <v>34</v>
      </c>
      <c r="B13" s="64">
        <v>202</v>
      </c>
      <c r="C13" s="44" t="s">
        <v>169</v>
      </c>
      <c r="D13" s="45" t="s">
        <v>176</v>
      </c>
      <c r="E13" s="168">
        <v>30</v>
      </c>
      <c r="F13" s="158" t="s">
        <v>177</v>
      </c>
      <c r="G13" s="111">
        <v>43</v>
      </c>
      <c r="H13" s="111">
        <v>36</v>
      </c>
      <c r="I13" s="111">
        <v>700</v>
      </c>
      <c r="J13" s="111">
        <v>150</v>
      </c>
      <c r="K13" s="59">
        <f>IF(G13=""," ",ROUND(J13/I13*100,1))</f>
        <v>21.4</v>
      </c>
      <c r="L13" s="114">
        <v>43</v>
      </c>
      <c r="M13" s="111">
        <v>36</v>
      </c>
      <c r="N13" s="111">
        <v>700</v>
      </c>
      <c r="O13" s="111">
        <v>150</v>
      </c>
      <c r="P13" s="59">
        <f>IF(L13=""," ",ROUND(O13/N13*100,1))</f>
        <v>21.4</v>
      </c>
      <c r="Q13" s="114">
        <v>6</v>
      </c>
      <c r="R13" s="111">
        <v>5</v>
      </c>
      <c r="S13" s="111">
        <v>61</v>
      </c>
      <c r="T13" s="111">
        <v>5</v>
      </c>
      <c r="U13" s="59">
        <f>IF(Q13=""," ",ROUND(T13/S13*100,1))</f>
        <v>8.2</v>
      </c>
      <c r="V13" s="116">
        <v>258</v>
      </c>
      <c r="W13" s="111">
        <v>5</v>
      </c>
      <c r="X13" s="65">
        <f>IF(V13=""," ",ROUND(W13/V13*100,1))</f>
        <v>1.9</v>
      </c>
      <c r="Y13" s="111">
        <v>229</v>
      </c>
      <c r="Z13" s="111">
        <v>4</v>
      </c>
      <c r="AA13" s="66">
        <f>IF(Y13=""," ",ROUND(Z13/Y13*100,1))</f>
        <v>1.7</v>
      </c>
    </row>
    <row r="14" spans="1:27" ht="12.75" customHeight="1">
      <c r="A14" s="42">
        <v>34</v>
      </c>
      <c r="B14" s="64">
        <v>203</v>
      </c>
      <c r="C14" s="44" t="s">
        <v>169</v>
      </c>
      <c r="D14" s="45" t="s">
        <v>178</v>
      </c>
      <c r="E14" s="168">
        <v>30</v>
      </c>
      <c r="F14" s="158" t="s">
        <v>179</v>
      </c>
      <c r="G14" s="111">
        <v>38</v>
      </c>
      <c r="H14" s="111">
        <v>31</v>
      </c>
      <c r="I14" s="111">
        <v>431</v>
      </c>
      <c r="J14" s="111">
        <v>121</v>
      </c>
      <c r="K14" s="59">
        <f aca="true" t="shared" si="0" ref="K14:K34">IF(G14=""," ",ROUND(J14/I14*100,1))</f>
        <v>28.1</v>
      </c>
      <c r="L14" s="114">
        <v>21</v>
      </c>
      <c r="M14" s="111">
        <v>17</v>
      </c>
      <c r="N14" s="111">
        <v>262</v>
      </c>
      <c r="O14" s="111">
        <v>60</v>
      </c>
      <c r="P14" s="59">
        <f>IF(L14=""," ",ROUND(O14/N14*100,1))</f>
        <v>22.9</v>
      </c>
      <c r="Q14" s="114">
        <v>6</v>
      </c>
      <c r="R14" s="111">
        <v>3</v>
      </c>
      <c r="S14" s="111">
        <v>31</v>
      </c>
      <c r="T14" s="111">
        <v>4</v>
      </c>
      <c r="U14" s="59">
        <f>IF(Q14=""," ",ROUND(T14/S14*100,1))</f>
        <v>12.9</v>
      </c>
      <c r="V14" s="116">
        <v>32</v>
      </c>
      <c r="W14" s="111">
        <v>1</v>
      </c>
      <c r="X14" s="65">
        <f>IF(V14=""," ",ROUND(W14/V14*100,1))</f>
        <v>3.1</v>
      </c>
      <c r="Y14" s="111">
        <v>32</v>
      </c>
      <c r="Z14" s="111">
        <v>1</v>
      </c>
      <c r="AA14" s="66">
        <f>IF(Y14=""," ",ROUND(Z14/Y14*100,1))</f>
        <v>3.1</v>
      </c>
    </row>
    <row r="15" spans="1:27" ht="12.75" customHeight="1">
      <c r="A15" s="42">
        <v>34</v>
      </c>
      <c r="B15" s="64">
        <v>204</v>
      </c>
      <c r="C15" s="44" t="s">
        <v>169</v>
      </c>
      <c r="D15" s="45" t="s">
        <v>180</v>
      </c>
      <c r="E15" s="168">
        <v>30</v>
      </c>
      <c r="F15" s="158" t="s">
        <v>181</v>
      </c>
      <c r="G15" s="111">
        <v>45</v>
      </c>
      <c r="H15" s="111">
        <v>41</v>
      </c>
      <c r="I15" s="111">
        <v>635</v>
      </c>
      <c r="J15" s="111">
        <v>140</v>
      </c>
      <c r="K15" s="59">
        <f t="shared" si="0"/>
        <v>22</v>
      </c>
      <c r="L15" s="114">
        <v>29</v>
      </c>
      <c r="M15" s="111">
        <v>26</v>
      </c>
      <c r="N15" s="111">
        <v>505</v>
      </c>
      <c r="O15" s="111">
        <v>99</v>
      </c>
      <c r="P15" s="59">
        <f aca="true" t="shared" si="1" ref="P15:P33">IF(L15=""," ",ROUND(O15/N15*100,1))</f>
        <v>19.6</v>
      </c>
      <c r="Q15" s="114">
        <v>6</v>
      </c>
      <c r="R15" s="111">
        <v>2</v>
      </c>
      <c r="S15" s="111">
        <v>59</v>
      </c>
      <c r="T15" s="111">
        <v>5</v>
      </c>
      <c r="U15" s="59">
        <f aca="true" t="shared" si="2" ref="U15:U34">IF(Q15=""," ",ROUND(T15/S15*100,1))</f>
        <v>8.5</v>
      </c>
      <c r="V15" s="116">
        <v>85</v>
      </c>
      <c r="W15" s="111">
        <v>18</v>
      </c>
      <c r="X15" s="65">
        <f aca="true" t="shared" si="3" ref="X15:X33">IF(V15=""," ",ROUND(W15/V15*100,1))</f>
        <v>21.2</v>
      </c>
      <c r="Y15" s="111">
        <v>63</v>
      </c>
      <c r="Z15" s="111">
        <v>4</v>
      </c>
      <c r="AA15" s="66">
        <f aca="true" t="shared" si="4" ref="AA15:AA24">IF(Y15=""," ",ROUND(Z15/Y15*100,1))</f>
        <v>6.3</v>
      </c>
    </row>
    <row r="16" spans="1:27" ht="12.75" customHeight="1">
      <c r="A16" s="42">
        <v>34</v>
      </c>
      <c r="B16" s="64">
        <v>205</v>
      </c>
      <c r="C16" s="44" t="s">
        <v>169</v>
      </c>
      <c r="D16" s="45" t="s">
        <v>182</v>
      </c>
      <c r="E16" s="159">
        <v>30</v>
      </c>
      <c r="F16" s="158" t="s">
        <v>179</v>
      </c>
      <c r="G16" s="111">
        <v>55</v>
      </c>
      <c r="H16" s="111">
        <v>41</v>
      </c>
      <c r="I16" s="111">
        <v>797</v>
      </c>
      <c r="J16" s="111">
        <v>151</v>
      </c>
      <c r="K16" s="59">
        <f t="shared" si="0"/>
        <v>18.9</v>
      </c>
      <c r="L16" s="114">
        <v>34</v>
      </c>
      <c r="M16" s="111">
        <v>27</v>
      </c>
      <c r="N16" s="111">
        <v>563</v>
      </c>
      <c r="O16" s="111">
        <v>113</v>
      </c>
      <c r="P16" s="59">
        <f t="shared" si="1"/>
        <v>20.1</v>
      </c>
      <c r="Q16" s="114">
        <v>6</v>
      </c>
      <c r="R16" s="111">
        <v>4</v>
      </c>
      <c r="S16" s="111">
        <v>58</v>
      </c>
      <c r="T16" s="111">
        <v>7</v>
      </c>
      <c r="U16" s="59">
        <f t="shared" si="2"/>
        <v>12.1</v>
      </c>
      <c r="V16" s="116">
        <v>134</v>
      </c>
      <c r="W16" s="111">
        <v>14</v>
      </c>
      <c r="X16" s="65">
        <f t="shared" si="3"/>
        <v>10.4</v>
      </c>
      <c r="Y16" s="111">
        <v>94</v>
      </c>
      <c r="Z16" s="111">
        <v>4</v>
      </c>
      <c r="AA16" s="66">
        <f t="shared" si="4"/>
        <v>4.3</v>
      </c>
    </row>
    <row r="17" spans="1:27" ht="24">
      <c r="A17" s="42">
        <v>34</v>
      </c>
      <c r="B17" s="64">
        <v>207</v>
      </c>
      <c r="C17" s="44" t="s">
        <v>169</v>
      </c>
      <c r="D17" s="45" t="s">
        <v>183</v>
      </c>
      <c r="E17" s="76" t="s">
        <v>184</v>
      </c>
      <c r="F17" s="158" t="s">
        <v>185</v>
      </c>
      <c r="G17" s="111">
        <v>72</v>
      </c>
      <c r="H17" s="111">
        <v>63</v>
      </c>
      <c r="I17" s="111">
        <v>1270</v>
      </c>
      <c r="J17" s="111">
        <v>286</v>
      </c>
      <c r="K17" s="59">
        <f t="shared" si="0"/>
        <v>22.5</v>
      </c>
      <c r="L17" s="114">
        <v>52</v>
      </c>
      <c r="M17" s="111">
        <v>48</v>
      </c>
      <c r="N17" s="111">
        <v>1001</v>
      </c>
      <c r="O17" s="111">
        <v>231</v>
      </c>
      <c r="P17" s="59">
        <f t="shared" si="1"/>
        <v>23.1</v>
      </c>
      <c r="Q17" s="114">
        <v>6</v>
      </c>
      <c r="R17" s="111">
        <v>3</v>
      </c>
      <c r="S17" s="111">
        <v>59</v>
      </c>
      <c r="T17" s="111">
        <v>4</v>
      </c>
      <c r="U17" s="59">
        <f t="shared" si="2"/>
        <v>6.8</v>
      </c>
      <c r="V17" s="116">
        <v>289</v>
      </c>
      <c r="W17" s="111">
        <v>22</v>
      </c>
      <c r="X17" s="65">
        <f t="shared" si="3"/>
        <v>7.6</v>
      </c>
      <c r="Y17" s="111">
        <v>216</v>
      </c>
      <c r="Z17" s="111">
        <v>10</v>
      </c>
      <c r="AA17" s="66">
        <f t="shared" si="4"/>
        <v>4.6</v>
      </c>
    </row>
    <row r="18" spans="1:27" ht="12.75" customHeight="1">
      <c r="A18" s="42">
        <v>34</v>
      </c>
      <c r="B18" s="64">
        <v>208</v>
      </c>
      <c r="C18" s="44" t="s">
        <v>169</v>
      </c>
      <c r="D18" s="45" t="s">
        <v>186</v>
      </c>
      <c r="E18" s="159">
        <v>30</v>
      </c>
      <c r="F18" s="158" t="s">
        <v>179</v>
      </c>
      <c r="G18" s="111">
        <v>39</v>
      </c>
      <c r="H18" s="111">
        <v>30</v>
      </c>
      <c r="I18" s="111">
        <v>508</v>
      </c>
      <c r="J18" s="111">
        <v>115</v>
      </c>
      <c r="K18" s="59">
        <f t="shared" si="0"/>
        <v>22.6</v>
      </c>
      <c r="L18" s="114">
        <v>33</v>
      </c>
      <c r="M18" s="111">
        <v>26</v>
      </c>
      <c r="N18" s="111">
        <v>466</v>
      </c>
      <c r="O18" s="111">
        <v>108</v>
      </c>
      <c r="P18" s="59">
        <f t="shared" si="1"/>
        <v>23.2</v>
      </c>
      <c r="Q18" s="114">
        <v>6</v>
      </c>
      <c r="R18" s="111">
        <v>4</v>
      </c>
      <c r="S18" s="111">
        <v>42</v>
      </c>
      <c r="T18" s="111">
        <v>7</v>
      </c>
      <c r="U18" s="59">
        <f t="shared" si="2"/>
        <v>16.7</v>
      </c>
      <c r="V18" s="116">
        <v>54</v>
      </c>
      <c r="W18" s="111">
        <v>17</v>
      </c>
      <c r="X18" s="65">
        <f t="shared" si="3"/>
        <v>31.5</v>
      </c>
      <c r="Y18" s="111">
        <v>45</v>
      </c>
      <c r="Z18" s="111">
        <v>11</v>
      </c>
      <c r="AA18" s="66">
        <f t="shared" si="4"/>
        <v>24.4</v>
      </c>
    </row>
    <row r="19" spans="1:27" ht="12.75" customHeight="1">
      <c r="A19" s="42">
        <v>34</v>
      </c>
      <c r="B19" s="64">
        <v>209</v>
      </c>
      <c r="C19" s="44" t="s">
        <v>169</v>
      </c>
      <c r="D19" s="45" t="s">
        <v>187</v>
      </c>
      <c r="E19" s="159">
        <v>30</v>
      </c>
      <c r="F19" s="158" t="s">
        <v>104</v>
      </c>
      <c r="G19" s="111">
        <v>29</v>
      </c>
      <c r="H19" s="111">
        <v>26</v>
      </c>
      <c r="I19" s="111">
        <v>423</v>
      </c>
      <c r="J19" s="111">
        <v>126</v>
      </c>
      <c r="K19" s="59">
        <f t="shared" si="0"/>
        <v>29.8</v>
      </c>
      <c r="L19" s="114">
        <v>29</v>
      </c>
      <c r="M19" s="111">
        <v>26</v>
      </c>
      <c r="N19" s="111">
        <v>423</v>
      </c>
      <c r="O19" s="111">
        <v>126</v>
      </c>
      <c r="P19" s="59">
        <f t="shared" si="1"/>
        <v>29.8</v>
      </c>
      <c r="Q19" s="114">
        <v>6</v>
      </c>
      <c r="R19" s="111">
        <v>5</v>
      </c>
      <c r="S19" s="111">
        <v>56</v>
      </c>
      <c r="T19" s="111">
        <v>10</v>
      </c>
      <c r="U19" s="59">
        <f t="shared" si="2"/>
        <v>17.9</v>
      </c>
      <c r="V19" s="116">
        <v>70</v>
      </c>
      <c r="W19" s="111">
        <v>9</v>
      </c>
      <c r="X19" s="65">
        <f t="shared" si="3"/>
        <v>12.9</v>
      </c>
      <c r="Y19" s="111">
        <v>63</v>
      </c>
      <c r="Z19" s="111">
        <v>6</v>
      </c>
      <c r="AA19" s="66">
        <f t="shared" si="4"/>
        <v>9.5</v>
      </c>
    </row>
    <row r="20" spans="1:27" ht="12.75" customHeight="1">
      <c r="A20" s="42">
        <v>34</v>
      </c>
      <c r="B20" s="64">
        <v>210</v>
      </c>
      <c r="C20" s="44" t="s">
        <v>169</v>
      </c>
      <c r="D20" s="45" t="s">
        <v>188</v>
      </c>
      <c r="E20" s="159">
        <v>50</v>
      </c>
      <c r="F20" s="158" t="s">
        <v>105</v>
      </c>
      <c r="G20" s="111">
        <v>57</v>
      </c>
      <c r="H20" s="111">
        <v>45</v>
      </c>
      <c r="I20" s="111">
        <v>957</v>
      </c>
      <c r="J20" s="111">
        <v>228</v>
      </c>
      <c r="K20" s="59">
        <f t="shared" si="0"/>
        <v>23.8</v>
      </c>
      <c r="L20" s="114">
        <v>27</v>
      </c>
      <c r="M20" s="111">
        <v>22</v>
      </c>
      <c r="N20" s="111">
        <v>462</v>
      </c>
      <c r="O20" s="111">
        <v>90</v>
      </c>
      <c r="P20" s="59">
        <f t="shared" si="1"/>
        <v>19.5</v>
      </c>
      <c r="Q20" s="114">
        <v>6</v>
      </c>
      <c r="R20" s="111">
        <v>2</v>
      </c>
      <c r="S20" s="111">
        <v>59</v>
      </c>
      <c r="T20" s="111">
        <v>5</v>
      </c>
      <c r="U20" s="59">
        <f t="shared" si="2"/>
        <v>8.5</v>
      </c>
      <c r="V20" s="116">
        <v>70</v>
      </c>
      <c r="W20" s="111">
        <v>7</v>
      </c>
      <c r="X20" s="65">
        <f t="shared" si="3"/>
        <v>10</v>
      </c>
      <c r="Y20" s="111">
        <v>55</v>
      </c>
      <c r="Z20" s="111">
        <v>2</v>
      </c>
      <c r="AA20" s="66">
        <f t="shared" si="4"/>
        <v>3.6</v>
      </c>
    </row>
    <row r="21" spans="1:27" ht="12.75" customHeight="1">
      <c r="A21" s="42">
        <v>34</v>
      </c>
      <c r="B21" s="64">
        <v>211</v>
      </c>
      <c r="C21" s="44" t="s">
        <v>169</v>
      </c>
      <c r="D21" s="45" t="s">
        <v>189</v>
      </c>
      <c r="E21" s="159">
        <v>30</v>
      </c>
      <c r="F21" s="158" t="s">
        <v>190</v>
      </c>
      <c r="G21" s="111">
        <v>24</v>
      </c>
      <c r="H21" s="111">
        <v>16</v>
      </c>
      <c r="I21" s="111">
        <v>261</v>
      </c>
      <c r="J21" s="111">
        <v>40</v>
      </c>
      <c r="K21" s="59">
        <f t="shared" si="0"/>
        <v>15.3</v>
      </c>
      <c r="L21" s="114">
        <v>24</v>
      </c>
      <c r="M21" s="111">
        <v>16</v>
      </c>
      <c r="N21" s="111">
        <v>261</v>
      </c>
      <c r="O21" s="111">
        <v>40</v>
      </c>
      <c r="P21" s="59">
        <f t="shared" si="1"/>
        <v>15.3</v>
      </c>
      <c r="Q21" s="114">
        <v>6</v>
      </c>
      <c r="R21" s="111">
        <v>2</v>
      </c>
      <c r="S21" s="111">
        <v>28</v>
      </c>
      <c r="T21" s="111">
        <v>3</v>
      </c>
      <c r="U21" s="59">
        <f t="shared" si="2"/>
        <v>10.7</v>
      </c>
      <c r="V21" s="116">
        <v>52</v>
      </c>
      <c r="W21" s="111">
        <v>7</v>
      </c>
      <c r="X21" s="65">
        <f t="shared" si="3"/>
        <v>13.5</v>
      </c>
      <c r="Y21" s="111">
        <v>31</v>
      </c>
      <c r="Z21" s="111">
        <v>3</v>
      </c>
      <c r="AA21" s="66">
        <f t="shared" si="4"/>
        <v>9.7</v>
      </c>
    </row>
    <row r="22" spans="1:27" ht="12.75" customHeight="1">
      <c r="A22" s="42">
        <v>34</v>
      </c>
      <c r="B22" s="64">
        <v>212</v>
      </c>
      <c r="C22" s="44" t="s">
        <v>169</v>
      </c>
      <c r="D22" s="45" t="s">
        <v>191</v>
      </c>
      <c r="E22" s="159">
        <v>30</v>
      </c>
      <c r="F22" s="158" t="s">
        <v>192</v>
      </c>
      <c r="G22" s="111">
        <v>66</v>
      </c>
      <c r="H22" s="111">
        <v>55</v>
      </c>
      <c r="I22" s="111">
        <v>913</v>
      </c>
      <c r="J22" s="111">
        <v>226</v>
      </c>
      <c r="K22" s="59">
        <f t="shared" si="0"/>
        <v>24.8</v>
      </c>
      <c r="L22" s="114">
        <v>36</v>
      </c>
      <c r="M22" s="111">
        <v>33</v>
      </c>
      <c r="N22" s="111">
        <v>596</v>
      </c>
      <c r="O22" s="111">
        <v>162</v>
      </c>
      <c r="P22" s="59">
        <f t="shared" si="1"/>
        <v>27.2</v>
      </c>
      <c r="Q22" s="114">
        <v>6</v>
      </c>
      <c r="R22" s="111">
        <v>3</v>
      </c>
      <c r="S22" s="111">
        <v>64</v>
      </c>
      <c r="T22" s="111">
        <v>6</v>
      </c>
      <c r="U22" s="59">
        <f t="shared" si="2"/>
        <v>9.4</v>
      </c>
      <c r="V22" s="116">
        <v>207</v>
      </c>
      <c r="W22" s="111">
        <v>45</v>
      </c>
      <c r="X22" s="65">
        <f t="shared" si="3"/>
        <v>21.7</v>
      </c>
      <c r="Y22" s="111">
        <v>151</v>
      </c>
      <c r="Z22" s="111">
        <v>10</v>
      </c>
      <c r="AA22" s="66">
        <f t="shared" si="4"/>
        <v>6.6</v>
      </c>
    </row>
    <row r="23" spans="1:27" ht="12.75" customHeight="1">
      <c r="A23" s="42">
        <v>34</v>
      </c>
      <c r="B23" s="64">
        <v>213</v>
      </c>
      <c r="C23" s="44" t="s">
        <v>169</v>
      </c>
      <c r="D23" s="45" t="s">
        <v>193</v>
      </c>
      <c r="E23" s="159">
        <v>30</v>
      </c>
      <c r="F23" s="158" t="s">
        <v>194</v>
      </c>
      <c r="G23" s="111">
        <v>27</v>
      </c>
      <c r="H23" s="111">
        <v>25</v>
      </c>
      <c r="I23" s="111">
        <v>454</v>
      </c>
      <c r="J23" s="111">
        <v>99</v>
      </c>
      <c r="K23" s="59">
        <f t="shared" si="0"/>
        <v>21.8</v>
      </c>
      <c r="L23" s="114">
        <v>27</v>
      </c>
      <c r="M23" s="111">
        <v>25</v>
      </c>
      <c r="N23" s="111">
        <v>454</v>
      </c>
      <c r="O23" s="111">
        <v>99</v>
      </c>
      <c r="P23" s="59">
        <f t="shared" si="1"/>
        <v>21.8</v>
      </c>
      <c r="Q23" s="114">
        <v>6</v>
      </c>
      <c r="R23" s="111">
        <v>3</v>
      </c>
      <c r="S23" s="111">
        <v>41</v>
      </c>
      <c r="T23" s="111">
        <v>5</v>
      </c>
      <c r="U23" s="59">
        <f t="shared" si="2"/>
        <v>12.2</v>
      </c>
      <c r="V23" s="116">
        <v>126</v>
      </c>
      <c r="W23" s="111">
        <v>24</v>
      </c>
      <c r="X23" s="65">
        <f t="shared" si="3"/>
        <v>19</v>
      </c>
      <c r="Y23" s="111">
        <v>109</v>
      </c>
      <c r="Z23" s="111">
        <v>23</v>
      </c>
      <c r="AA23" s="66">
        <f t="shared" si="4"/>
        <v>21.1</v>
      </c>
    </row>
    <row r="24" spans="1:27" ht="26.25" customHeight="1">
      <c r="A24" s="42">
        <v>34</v>
      </c>
      <c r="B24" s="64">
        <v>214</v>
      </c>
      <c r="C24" s="44" t="s">
        <v>169</v>
      </c>
      <c r="D24" s="67" t="s">
        <v>119</v>
      </c>
      <c r="E24" s="159">
        <v>50</v>
      </c>
      <c r="F24" s="158" t="s">
        <v>195</v>
      </c>
      <c r="G24" s="111">
        <v>19</v>
      </c>
      <c r="H24" s="111">
        <v>16</v>
      </c>
      <c r="I24" s="111">
        <v>426</v>
      </c>
      <c r="J24" s="111">
        <v>132</v>
      </c>
      <c r="K24" s="59">
        <f t="shared" si="0"/>
        <v>31</v>
      </c>
      <c r="L24" s="114">
        <v>19</v>
      </c>
      <c r="M24" s="111">
        <v>16</v>
      </c>
      <c r="N24" s="111">
        <v>426</v>
      </c>
      <c r="O24" s="111">
        <v>132</v>
      </c>
      <c r="P24" s="59">
        <f t="shared" si="1"/>
        <v>31</v>
      </c>
      <c r="Q24" s="114">
        <v>6</v>
      </c>
      <c r="R24" s="111">
        <v>2</v>
      </c>
      <c r="S24" s="111">
        <v>54</v>
      </c>
      <c r="T24" s="111">
        <v>4</v>
      </c>
      <c r="U24" s="59">
        <f t="shared" si="2"/>
        <v>7.4</v>
      </c>
      <c r="V24" s="116">
        <v>59</v>
      </c>
      <c r="W24" s="111">
        <v>4</v>
      </c>
      <c r="X24" s="65">
        <f t="shared" si="3"/>
        <v>6.8</v>
      </c>
      <c r="Y24" s="111">
        <v>54</v>
      </c>
      <c r="Z24" s="111">
        <v>4</v>
      </c>
      <c r="AA24" s="66">
        <f t="shared" si="4"/>
        <v>7.4</v>
      </c>
    </row>
    <row r="25" spans="1:27" ht="14.25" customHeight="1">
      <c r="A25" s="42">
        <v>34</v>
      </c>
      <c r="B25" s="64">
        <v>215</v>
      </c>
      <c r="C25" s="44" t="s">
        <v>169</v>
      </c>
      <c r="D25" s="45" t="s">
        <v>196</v>
      </c>
      <c r="E25" s="159">
        <v>30</v>
      </c>
      <c r="F25" s="158" t="s">
        <v>197</v>
      </c>
      <c r="G25" s="111">
        <v>30</v>
      </c>
      <c r="H25" s="111">
        <v>26</v>
      </c>
      <c r="I25" s="111">
        <v>462</v>
      </c>
      <c r="J25" s="111">
        <v>98</v>
      </c>
      <c r="K25" s="59">
        <f t="shared" si="0"/>
        <v>21.2</v>
      </c>
      <c r="L25" s="114">
        <v>32</v>
      </c>
      <c r="M25" s="111">
        <v>29</v>
      </c>
      <c r="N25" s="111">
        <v>475</v>
      </c>
      <c r="O25" s="111">
        <v>102</v>
      </c>
      <c r="P25" s="59">
        <f t="shared" si="1"/>
        <v>21.5</v>
      </c>
      <c r="Q25" s="114">
        <v>6</v>
      </c>
      <c r="R25" s="111">
        <v>3</v>
      </c>
      <c r="S25" s="111">
        <v>39</v>
      </c>
      <c r="T25" s="111">
        <v>4</v>
      </c>
      <c r="U25" s="59">
        <f t="shared" si="2"/>
        <v>10.3</v>
      </c>
      <c r="V25" s="116">
        <v>69</v>
      </c>
      <c r="W25" s="111">
        <v>3</v>
      </c>
      <c r="X25" s="65">
        <f t="shared" si="3"/>
        <v>4.3</v>
      </c>
      <c r="Y25" s="111">
        <v>61</v>
      </c>
      <c r="Z25" s="111">
        <v>3</v>
      </c>
      <c r="AA25" s="66">
        <f aca="true" t="shared" si="5" ref="AA25:AA34">IF(Y25=0," ",ROUND(Z25/Y25*100,1))</f>
        <v>4.9</v>
      </c>
    </row>
    <row r="26" spans="1:27" ht="12.75" customHeight="1">
      <c r="A26" s="42">
        <v>34</v>
      </c>
      <c r="B26" s="64">
        <v>302</v>
      </c>
      <c r="C26" s="44" t="s">
        <v>169</v>
      </c>
      <c r="D26" s="45" t="s">
        <v>198</v>
      </c>
      <c r="E26" s="159">
        <v>30</v>
      </c>
      <c r="F26" s="158" t="s">
        <v>199</v>
      </c>
      <c r="G26" s="111">
        <v>31</v>
      </c>
      <c r="H26" s="111">
        <v>23</v>
      </c>
      <c r="I26" s="111">
        <v>342</v>
      </c>
      <c r="J26" s="111">
        <v>97</v>
      </c>
      <c r="K26" s="59">
        <f t="shared" si="0"/>
        <v>28.4</v>
      </c>
      <c r="L26" s="114">
        <v>27</v>
      </c>
      <c r="M26" s="111">
        <v>20</v>
      </c>
      <c r="N26" s="111">
        <v>328</v>
      </c>
      <c r="O26" s="111">
        <v>92</v>
      </c>
      <c r="P26" s="59">
        <f t="shared" si="1"/>
        <v>28</v>
      </c>
      <c r="Q26" s="114">
        <v>4</v>
      </c>
      <c r="R26" s="111">
        <v>3</v>
      </c>
      <c r="S26" s="111">
        <v>14</v>
      </c>
      <c r="T26" s="111">
        <v>5</v>
      </c>
      <c r="U26" s="59">
        <f t="shared" si="2"/>
        <v>35.7</v>
      </c>
      <c r="V26" s="116">
        <v>39</v>
      </c>
      <c r="W26" s="111">
        <v>2</v>
      </c>
      <c r="X26" s="65">
        <f t="shared" si="3"/>
        <v>5.1</v>
      </c>
      <c r="Y26" s="111">
        <v>37</v>
      </c>
      <c r="Z26" s="111">
        <v>2</v>
      </c>
      <c r="AA26" s="66">
        <f t="shared" si="5"/>
        <v>5.4</v>
      </c>
    </row>
    <row r="27" spans="1:27" ht="12.75" customHeight="1">
      <c r="A27" s="42">
        <v>34</v>
      </c>
      <c r="B27" s="64">
        <v>304</v>
      </c>
      <c r="C27" s="44" t="s">
        <v>169</v>
      </c>
      <c r="D27" s="45" t="s">
        <v>200</v>
      </c>
      <c r="E27" s="159"/>
      <c r="F27" s="158"/>
      <c r="G27" s="111"/>
      <c r="H27" s="111"/>
      <c r="I27" s="111"/>
      <c r="J27" s="111"/>
      <c r="K27" s="59" t="str">
        <f t="shared" si="0"/>
        <v> </v>
      </c>
      <c r="L27" s="114">
        <v>16</v>
      </c>
      <c r="M27" s="111">
        <v>10</v>
      </c>
      <c r="N27" s="111">
        <v>157</v>
      </c>
      <c r="O27" s="111">
        <v>25</v>
      </c>
      <c r="P27" s="59">
        <f t="shared" si="1"/>
        <v>15.9</v>
      </c>
      <c r="Q27" s="114">
        <v>4</v>
      </c>
      <c r="R27" s="111">
        <v>2</v>
      </c>
      <c r="S27" s="111">
        <v>14</v>
      </c>
      <c r="T27" s="111">
        <v>3</v>
      </c>
      <c r="U27" s="59">
        <f t="shared" si="2"/>
        <v>21.4</v>
      </c>
      <c r="V27" s="116">
        <v>40</v>
      </c>
      <c r="W27" s="111">
        <v>8</v>
      </c>
      <c r="X27" s="65">
        <f t="shared" si="3"/>
        <v>20</v>
      </c>
      <c r="Y27" s="111">
        <v>29</v>
      </c>
      <c r="Z27" s="111">
        <v>1</v>
      </c>
      <c r="AA27" s="66">
        <f t="shared" si="5"/>
        <v>3.4</v>
      </c>
    </row>
    <row r="28" spans="1:27" ht="12.75" customHeight="1">
      <c r="A28" s="42">
        <v>34</v>
      </c>
      <c r="B28" s="64">
        <v>307</v>
      </c>
      <c r="C28" s="44" t="s">
        <v>169</v>
      </c>
      <c r="D28" s="45" t="s">
        <v>201</v>
      </c>
      <c r="E28" s="159">
        <v>30</v>
      </c>
      <c r="F28" s="158" t="s">
        <v>185</v>
      </c>
      <c r="G28" s="111">
        <v>9</v>
      </c>
      <c r="H28" s="111">
        <v>7</v>
      </c>
      <c r="I28" s="111">
        <v>98</v>
      </c>
      <c r="J28" s="111">
        <v>23</v>
      </c>
      <c r="K28" s="59">
        <f t="shared" si="0"/>
        <v>23.5</v>
      </c>
      <c r="L28" s="114">
        <v>9</v>
      </c>
      <c r="M28" s="111">
        <v>7</v>
      </c>
      <c r="N28" s="111">
        <v>98</v>
      </c>
      <c r="O28" s="111">
        <v>23</v>
      </c>
      <c r="P28" s="59">
        <f t="shared" si="1"/>
        <v>23.5</v>
      </c>
      <c r="Q28" s="114">
        <v>5</v>
      </c>
      <c r="R28" s="111">
        <v>2</v>
      </c>
      <c r="S28" s="111">
        <v>27</v>
      </c>
      <c r="T28" s="111">
        <v>2</v>
      </c>
      <c r="U28" s="59">
        <f t="shared" si="2"/>
        <v>7.4</v>
      </c>
      <c r="V28" s="116">
        <v>31</v>
      </c>
      <c r="W28" s="111">
        <v>2</v>
      </c>
      <c r="X28" s="65">
        <f t="shared" si="3"/>
        <v>6.5</v>
      </c>
      <c r="Y28" s="111">
        <v>31</v>
      </c>
      <c r="Z28" s="111">
        <v>2</v>
      </c>
      <c r="AA28" s="66">
        <f t="shared" si="5"/>
        <v>6.5</v>
      </c>
    </row>
    <row r="29" spans="1:27" ht="12.75" customHeight="1">
      <c r="A29" s="42">
        <v>34</v>
      </c>
      <c r="B29" s="64">
        <v>309</v>
      </c>
      <c r="C29" s="44" t="s">
        <v>169</v>
      </c>
      <c r="D29" s="45" t="s">
        <v>202</v>
      </c>
      <c r="E29" s="159"/>
      <c r="F29" s="158"/>
      <c r="G29" s="111"/>
      <c r="H29" s="111"/>
      <c r="I29" s="111"/>
      <c r="J29" s="111"/>
      <c r="K29" s="59" t="str">
        <f t="shared" si="0"/>
        <v> </v>
      </c>
      <c r="L29" s="114">
        <v>20</v>
      </c>
      <c r="M29" s="111">
        <v>16</v>
      </c>
      <c r="N29" s="111">
        <v>263</v>
      </c>
      <c r="O29" s="111">
        <v>63</v>
      </c>
      <c r="P29" s="59">
        <f t="shared" si="1"/>
        <v>24</v>
      </c>
      <c r="Q29" s="114">
        <v>5</v>
      </c>
      <c r="R29" s="111">
        <v>0</v>
      </c>
      <c r="S29" s="111">
        <v>24</v>
      </c>
      <c r="T29" s="111">
        <v>0</v>
      </c>
      <c r="U29" s="59">
        <f t="shared" si="2"/>
        <v>0</v>
      </c>
      <c r="V29" s="116">
        <v>22</v>
      </c>
      <c r="W29" s="111">
        <v>4</v>
      </c>
      <c r="X29" s="65">
        <f t="shared" si="3"/>
        <v>18.2</v>
      </c>
      <c r="Y29" s="111">
        <v>22</v>
      </c>
      <c r="Z29" s="111">
        <v>4</v>
      </c>
      <c r="AA29" s="66">
        <f t="shared" si="5"/>
        <v>18.2</v>
      </c>
    </row>
    <row r="30" spans="1:27" ht="26.25" customHeight="1">
      <c r="A30" s="42">
        <v>34</v>
      </c>
      <c r="B30" s="64">
        <v>368</v>
      </c>
      <c r="C30" s="44" t="s">
        <v>169</v>
      </c>
      <c r="D30" s="67" t="s">
        <v>139</v>
      </c>
      <c r="E30" s="159"/>
      <c r="F30" s="158"/>
      <c r="G30" s="111"/>
      <c r="H30" s="111"/>
      <c r="I30" s="111"/>
      <c r="J30" s="111"/>
      <c r="K30" s="59" t="str">
        <f t="shared" si="0"/>
        <v> </v>
      </c>
      <c r="L30" s="114">
        <v>11</v>
      </c>
      <c r="M30" s="111">
        <v>9</v>
      </c>
      <c r="N30" s="111">
        <v>148</v>
      </c>
      <c r="O30" s="111">
        <v>23</v>
      </c>
      <c r="P30" s="59">
        <f t="shared" si="1"/>
        <v>15.5</v>
      </c>
      <c r="Q30" s="114">
        <v>5</v>
      </c>
      <c r="R30" s="111">
        <v>2</v>
      </c>
      <c r="S30" s="111">
        <v>34</v>
      </c>
      <c r="T30" s="111">
        <v>4</v>
      </c>
      <c r="U30" s="59">
        <f t="shared" si="2"/>
        <v>11.8</v>
      </c>
      <c r="V30" s="116">
        <v>39</v>
      </c>
      <c r="W30" s="111">
        <v>6</v>
      </c>
      <c r="X30" s="65">
        <f t="shared" si="3"/>
        <v>15.4</v>
      </c>
      <c r="Y30" s="111">
        <v>18</v>
      </c>
      <c r="Z30" s="111">
        <v>1</v>
      </c>
      <c r="AA30" s="66">
        <f t="shared" si="5"/>
        <v>5.6</v>
      </c>
    </row>
    <row r="31" spans="1:27" ht="12.75" customHeight="1">
      <c r="A31" s="42">
        <v>34</v>
      </c>
      <c r="B31" s="64">
        <v>369</v>
      </c>
      <c r="C31" s="44" t="s">
        <v>169</v>
      </c>
      <c r="D31" s="45" t="s">
        <v>203</v>
      </c>
      <c r="E31" s="159">
        <v>30</v>
      </c>
      <c r="F31" s="158" t="s">
        <v>185</v>
      </c>
      <c r="G31" s="111">
        <v>10</v>
      </c>
      <c r="H31" s="111">
        <v>9</v>
      </c>
      <c r="I31" s="111">
        <v>175</v>
      </c>
      <c r="J31" s="111">
        <v>52</v>
      </c>
      <c r="K31" s="59">
        <f t="shared" si="0"/>
        <v>29.7</v>
      </c>
      <c r="L31" s="114">
        <v>10</v>
      </c>
      <c r="M31" s="111">
        <v>9</v>
      </c>
      <c r="N31" s="111">
        <v>175</v>
      </c>
      <c r="O31" s="111">
        <v>52</v>
      </c>
      <c r="P31" s="59">
        <f t="shared" si="1"/>
        <v>29.7</v>
      </c>
      <c r="Q31" s="114">
        <v>5</v>
      </c>
      <c r="R31" s="111">
        <v>2</v>
      </c>
      <c r="S31" s="111">
        <v>54</v>
      </c>
      <c r="T31" s="111">
        <v>3</v>
      </c>
      <c r="U31" s="59">
        <f t="shared" si="2"/>
        <v>5.6</v>
      </c>
      <c r="V31" s="116">
        <v>37</v>
      </c>
      <c r="W31" s="111">
        <v>4</v>
      </c>
      <c r="X31" s="65">
        <f t="shared" si="3"/>
        <v>10.8</v>
      </c>
      <c r="Y31" s="111">
        <v>28</v>
      </c>
      <c r="Z31" s="111">
        <v>2</v>
      </c>
      <c r="AA31" s="66">
        <f t="shared" si="5"/>
        <v>7.1</v>
      </c>
    </row>
    <row r="32" spans="1:27" ht="27" customHeight="1">
      <c r="A32" s="42">
        <v>34</v>
      </c>
      <c r="B32" s="64">
        <v>431</v>
      </c>
      <c r="C32" s="44" t="s">
        <v>169</v>
      </c>
      <c r="D32" s="67" t="s">
        <v>140</v>
      </c>
      <c r="E32" s="44"/>
      <c r="F32" s="51"/>
      <c r="G32" s="111"/>
      <c r="H32" s="111"/>
      <c r="I32" s="111"/>
      <c r="J32" s="111"/>
      <c r="K32" s="59" t="str">
        <f t="shared" si="0"/>
        <v> </v>
      </c>
      <c r="L32" s="114">
        <v>12</v>
      </c>
      <c r="M32" s="111">
        <v>10</v>
      </c>
      <c r="N32" s="111">
        <v>153</v>
      </c>
      <c r="O32" s="111">
        <v>49</v>
      </c>
      <c r="P32" s="59">
        <f t="shared" si="1"/>
        <v>32</v>
      </c>
      <c r="Q32" s="114">
        <v>5</v>
      </c>
      <c r="R32" s="111">
        <v>1</v>
      </c>
      <c r="S32" s="111">
        <v>35</v>
      </c>
      <c r="T32" s="111">
        <v>1</v>
      </c>
      <c r="U32" s="59">
        <f t="shared" si="2"/>
        <v>2.9</v>
      </c>
      <c r="V32" s="116">
        <v>17</v>
      </c>
      <c r="W32" s="111">
        <v>4</v>
      </c>
      <c r="X32" s="65">
        <f t="shared" si="3"/>
        <v>23.5</v>
      </c>
      <c r="Y32" s="111">
        <v>17</v>
      </c>
      <c r="Z32" s="111">
        <v>4</v>
      </c>
      <c r="AA32" s="66">
        <f t="shared" si="5"/>
        <v>23.5</v>
      </c>
    </row>
    <row r="33" spans="1:27" ht="12.75" customHeight="1">
      <c r="A33" s="42">
        <v>34</v>
      </c>
      <c r="B33" s="64">
        <v>462</v>
      </c>
      <c r="C33" s="44" t="s">
        <v>169</v>
      </c>
      <c r="D33" s="45" t="s">
        <v>204</v>
      </c>
      <c r="E33" s="44"/>
      <c r="F33" s="51"/>
      <c r="G33" s="111"/>
      <c r="H33" s="111"/>
      <c r="I33" s="111"/>
      <c r="J33" s="111"/>
      <c r="K33" s="59" t="str">
        <f t="shared" si="0"/>
        <v> </v>
      </c>
      <c r="L33" s="114">
        <v>26</v>
      </c>
      <c r="M33" s="111">
        <v>20</v>
      </c>
      <c r="N33" s="111">
        <v>391</v>
      </c>
      <c r="O33" s="111">
        <v>107</v>
      </c>
      <c r="P33" s="59">
        <f t="shared" si="1"/>
        <v>27.4</v>
      </c>
      <c r="Q33" s="114">
        <v>5</v>
      </c>
      <c r="R33" s="111">
        <v>2</v>
      </c>
      <c r="S33" s="111">
        <v>41</v>
      </c>
      <c r="T33" s="111">
        <v>3</v>
      </c>
      <c r="U33" s="59">
        <f t="shared" si="2"/>
        <v>7.3</v>
      </c>
      <c r="V33" s="116">
        <v>28</v>
      </c>
      <c r="W33" s="111">
        <v>6</v>
      </c>
      <c r="X33" s="65">
        <f t="shared" si="3"/>
        <v>21.4</v>
      </c>
      <c r="Y33" s="111">
        <v>28</v>
      </c>
      <c r="Z33" s="111">
        <v>6</v>
      </c>
      <c r="AA33" s="66">
        <f t="shared" si="5"/>
        <v>21.4</v>
      </c>
    </row>
    <row r="34" spans="1:27" ht="25.5" customHeight="1" thickBot="1">
      <c r="A34" s="42">
        <v>34</v>
      </c>
      <c r="B34" s="68">
        <v>545</v>
      </c>
      <c r="C34" s="44" t="s">
        <v>169</v>
      </c>
      <c r="D34" s="69" t="s">
        <v>141</v>
      </c>
      <c r="E34" s="55"/>
      <c r="F34" s="56"/>
      <c r="G34" s="112"/>
      <c r="H34" s="111"/>
      <c r="I34" s="112"/>
      <c r="J34" s="111"/>
      <c r="K34" s="59" t="str">
        <f t="shared" si="0"/>
        <v> </v>
      </c>
      <c r="L34" s="115">
        <v>8</v>
      </c>
      <c r="M34" s="111">
        <v>5</v>
      </c>
      <c r="N34" s="112">
        <v>105</v>
      </c>
      <c r="O34" s="111">
        <v>10</v>
      </c>
      <c r="P34" s="59">
        <f>IF(L34=""," ",ROUND(O34/N34*100,1))</f>
        <v>9.5</v>
      </c>
      <c r="Q34" s="115">
        <v>5</v>
      </c>
      <c r="R34" s="111">
        <v>2</v>
      </c>
      <c r="S34" s="112">
        <v>39</v>
      </c>
      <c r="T34" s="111">
        <v>2</v>
      </c>
      <c r="U34" s="59">
        <f t="shared" si="2"/>
        <v>5.1</v>
      </c>
      <c r="V34" s="117">
        <v>28</v>
      </c>
      <c r="W34" s="111">
        <v>3</v>
      </c>
      <c r="X34" s="65">
        <f>IF(V34=0," ",ROUND(W34/V34*100,1))</f>
        <v>10.7</v>
      </c>
      <c r="Y34" s="111">
        <v>27</v>
      </c>
      <c r="Z34" s="111">
        <v>3</v>
      </c>
      <c r="AA34" s="66">
        <f t="shared" si="5"/>
        <v>11.1</v>
      </c>
    </row>
    <row r="35" spans="1:27" ht="19.5" customHeight="1" thickBot="1">
      <c r="A35" s="118"/>
      <c r="B35" s="119">
        <v>900</v>
      </c>
      <c r="C35" s="120"/>
      <c r="D35" s="121" t="s">
        <v>16</v>
      </c>
      <c r="E35" s="122"/>
      <c r="F35" s="123"/>
      <c r="G35" s="124"/>
      <c r="H35" s="124"/>
      <c r="I35" s="124"/>
      <c r="J35" s="124"/>
      <c r="K35" s="125"/>
      <c r="L35" s="126">
        <f>SUM(L12:L34)</f>
        <v>594</v>
      </c>
      <c r="M35" s="126">
        <f>SUM(M12:M34)</f>
        <v>500</v>
      </c>
      <c r="N35" s="126">
        <f>SUM(N12:N34)</f>
        <v>9456</v>
      </c>
      <c r="O35" s="126">
        <f>SUM(O12:O34)</f>
        <v>2284</v>
      </c>
      <c r="P35" s="127">
        <f>IF(L35=" "," ",ROUND(O35/N35*100,1))</f>
        <v>24.2</v>
      </c>
      <c r="Q35" s="126">
        <f>SUM(Q12:Q34)</f>
        <v>127</v>
      </c>
      <c r="R35" s="126">
        <f>SUM(R12:R34)</f>
        <v>63</v>
      </c>
      <c r="S35" s="126">
        <f>SUM(S12:S34)</f>
        <v>1029</v>
      </c>
      <c r="T35" s="126">
        <f>SUM(T12:T34)</f>
        <v>114</v>
      </c>
      <c r="U35" s="127">
        <f>IF(Q35=""," ",ROUND(T35/S35*100,1))</f>
        <v>11.1</v>
      </c>
      <c r="V35" s="128"/>
      <c r="W35" s="124"/>
      <c r="X35" s="129"/>
      <c r="Y35" s="130"/>
      <c r="Z35" s="130"/>
      <c r="AA35" s="131"/>
    </row>
    <row r="36" spans="1:27" ht="16.5" customHeight="1" thickBot="1">
      <c r="A36" s="87"/>
      <c r="B36" s="132"/>
      <c r="C36" s="133" t="s">
        <v>137</v>
      </c>
      <c r="D36" s="134" t="s">
        <v>180</v>
      </c>
      <c r="E36" s="135"/>
      <c r="F36" s="136"/>
      <c r="G36" s="137"/>
      <c r="H36" s="137"/>
      <c r="I36" s="137"/>
      <c r="J36" s="137"/>
      <c r="K36" s="138"/>
      <c r="L36" s="115">
        <v>1</v>
      </c>
      <c r="M36" s="111">
        <v>1</v>
      </c>
      <c r="N36" s="112">
        <v>6</v>
      </c>
      <c r="O36" s="111">
        <v>1</v>
      </c>
      <c r="P36" s="139">
        <f>IF(L36=""," ",ROUND(O36/N36*100,1))</f>
        <v>16.7</v>
      </c>
      <c r="Q36" s="115"/>
      <c r="R36" s="111"/>
      <c r="S36" s="112"/>
      <c r="T36" s="111"/>
      <c r="U36" s="139" t="str">
        <f>IF(Q36=""," ",ROUND(T36/S36*100,1))</f>
        <v> </v>
      </c>
      <c r="V36" s="140"/>
      <c r="W36" s="137"/>
      <c r="X36" s="141"/>
      <c r="Y36" s="142"/>
      <c r="Z36" s="142"/>
      <c r="AA36" s="143"/>
    </row>
    <row r="37" spans="1:27" ht="18" customHeight="1" thickBot="1">
      <c r="A37" s="118"/>
      <c r="B37" s="119">
        <v>999</v>
      </c>
      <c r="C37" s="120"/>
      <c r="D37" s="121" t="s">
        <v>15</v>
      </c>
      <c r="E37" s="122"/>
      <c r="F37" s="123"/>
      <c r="G37" s="124"/>
      <c r="H37" s="124"/>
      <c r="I37" s="124"/>
      <c r="J37" s="124"/>
      <c r="K37" s="125"/>
      <c r="L37" s="126">
        <f>SUM(L36:L36)</f>
        <v>1</v>
      </c>
      <c r="M37" s="126">
        <f>SUM(M36:M36)</f>
        <v>1</v>
      </c>
      <c r="N37" s="126">
        <f>SUM(N36:N36)</f>
        <v>6</v>
      </c>
      <c r="O37" s="126">
        <f>SUM(O36:O36)</f>
        <v>1</v>
      </c>
      <c r="P37" s="127">
        <f>IF(L37=0,"",ROUND(O37/N37*100,1))</f>
        <v>16.7</v>
      </c>
      <c r="Q37" s="126">
        <f>SUM(Q36:Q36)</f>
        <v>0</v>
      </c>
      <c r="R37" s="126">
        <f>SUM(R36:R36)</f>
        <v>0</v>
      </c>
      <c r="S37" s="126">
        <f>SUM(S36:S36)</f>
        <v>0</v>
      </c>
      <c r="T37" s="126">
        <f>SUM(T36:T36)</f>
        <v>0</v>
      </c>
      <c r="U37" s="127" t="str">
        <f>IF(Q37=0," ",ROUND(T37/S37*100,1))</f>
        <v> </v>
      </c>
      <c r="V37" s="128"/>
      <c r="W37" s="124"/>
      <c r="X37" s="129"/>
      <c r="Y37" s="130"/>
      <c r="Z37" s="130"/>
      <c r="AA37" s="131"/>
    </row>
    <row r="38" spans="1:27" ht="19.5" customHeight="1" thickBot="1">
      <c r="A38" s="118"/>
      <c r="B38" s="144">
        <v>1000</v>
      </c>
      <c r="C38" s="276" t="s">
        <v>6</v>
      </c>
      <c r="D38" s="277"/>
      <c r="E38" s="122"/>
      <c r="F38" s="123"/>
      <c r="G38" s="180">
        <f>SUM(G12:G34)</f>
        <v>689</v>
      </c>
      <c r="H38" s="180">
        <f>SUM(H12:H34)</f>
        <v>583</v>
      </c>
      <c r="I38" s="180">
        <f>SUM(I12:I34)</f>
        <v>10441</v>
      </c>
      <c r="J38" s="180">
        <f>SUM(J12:J34)</f>
        <v>2578</v>
      </c>
      <c r="K38" s="191">
        <f>IF(G38=" "," ",ROUND(J38/I38*100,1))</f>
        <v>24.7</v>
      </c>
      <c r="L38" s="126">
        <f>L35+L37</f>
        <v>595</v>
      </c>
      <c r="M38" s="180">
        <f>M35+M37</f>
        <v>501</v>
      </c>
      <c r="N38" s="180">
        <f>N35+N37</f>
        <v>9462</v>
      </c>
      <c r="O38" s="181">
        <f>O35+O37</f>
        <v>2285</v>
      </c>
      <c r="P38" s="127">
        <f>IF(L38=""," ",ROUND(O38/N38*100,1))</f>
        <v>24.1</v>
      </c>
      <c r="Q38" s="182">
        <f>Q35+Q37</f>
        <v>127</v>
      </c>
      <c r="R38" s="181">
        <f>R35+R37</f>
        <v>63</v>
      </c>
      <c r="S38" s="181">
        <f>S35+S37</f>
        <v>1029</v>
      </c>
      <c r="T38" s="181">
        <f>T35+T37</f>
        <v>114</v>
      </c>
      <c r="U38" s="127">
        <f>IF(Q38=""," ",ROUND(T38/S38*100,1))</f>
        <v>11.1</v>
      </c>
      <c r="V38" s="192">
        <f>SUM(V12:V34)</f>
        <v>2647</v>
      </c>
      <c r="W38" s="181">
        <f>SUM(W12:W34)</f>
        <v>288</v>
      </c>
      <c r="X38" s="127">
        <f>IF(V38=""," ",ROUND(W38/V38*100,1))</f>
        <v>10.9</v>
      </c>
      <c r="Y38" s="180">
        <f>SUM(Y12:Y34)</f>
        <v>2047</v>
      </c>
      <c r="Z38" s="181">
        <f>SUM(Z12:Z34)</f>
        <v>141</v>
      </c>
      <c r="AA38" s="183">
        <f>IF(Y38=0," ",ROUND(Z38/Y38*100,1))</f>
        <v>6.9</v>
      </c>
    </row>
  </sheetData>
  <sheetProtection/>
  <mergeCells count="41">
    <mergeCell ref="Q6:S6"/>
    <mergeCell ref="V6:X6"/>
    <mergeCell ref="Q7:U7"/>
    <mergeCell ref="V7:AA7"/>
    <mergeCell ref="E8:E11"/>
    <mergeCell ref="F8:F11"/>
    <mergeCell ref="G8:G11"/>
    <mergeCell ref="I8:I11"/>
    <mergeCell ref="L8:L11"/>
    <mergeCell ref="N8:N11"/>
    <mergeCell ref="Q8:Q11"/>
    <mergeCell ref="S8:S11"/>
    <mergeCell ref="P9:P11"/>
    <mergeCell ref="Y2:AA2"/>
    <mergeCell ref="E4:F4"/>
    <mergeCell ref="H4:J4"/>
    <mergeCell ref="L4:N4"/>
    <mergeCell ref="P4:T4"/>
    <mergeCell ref="Y9:Y11"/>
    <mergeCell ref="AA9:AA11"/>
    <mergeCell ref="R10:R11"/>
    <mergeCell ref="T10:T11"/>
    <mergeCell ref="W10:W11"/>
    <mergeCell ref="U9:U11"/>
    <mergeCell ref="X9:X11"/>
    <mergeCell ref="V8:V11"/>
    <mergeCell ref="Y8:AA8"/>
    <mergeCell ref="A7:A11"/>
    <mergeCell ref="C7:C11"/>
    <mergeCell ref="D7:D11"/>
    <mergeCell ref="B7:B11"/>
    <mergeCell ref="E6:F6"/>
    <mergeCell ref="L6:N6"/>
    <mergeCell ref="C38:D38"/>
    <mergeCell ref="E7:K7"/>
    <mergeCell ref="K9:K11"/>
    <mergeCell ref="L7:P7"/>
    <mergeCell ref="H10:H11"/>
    <mergeCell ref="J10:J11"/>
    <mergeCell ref="M10:M11"/>
    <mergeCell ref="O10:O11"/>
  </mergeCells>
  <conditionalFormatting sqref="M36 T36 R36 O36 W13:W34 J12:J34 R12:R34 T12:T34 M12:M34 O12:O34 H12:H34 Z13:Z34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3:Y34">
    <cfRule type="cellIs" priority="3" dxfId="0" operator="lessThanOrEqual" stopIfTrue="1">
      <formula>V13</formula>
    </cfRule>
    <cfRule type="cellIs" priority="4" dxfId="1" operator="greaterThan" stopIfTrue="1">
      <formula>V13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2009-12-22T06:16:21Z</cp:lastPrinted>
  <dcterms:created xsi:type="dcterms:W3CDTF">2002-01-07T10:53:07Z</dcterms:created>
  <dcterms:modified xsi:type="dcterms:W3CDTF">2010-01-04T06:50:29Z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-1211060037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-827585588</vt:i4>
  </property>
  <property fmtid="{D5CDD505-2E9C-101B-9397-08002B2CF9AE}" pid="7" name="_ReviewingToolsShownOnce">
    <vt:lpwstr/>
  </property>
</Properties>
</file>