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70" windowHeight="8310" activeTab="3"/>
  </bookViews>
  <sheets>
    <sheet name="岡山県４－１" sheetId="1" r:id="rId1"/>
    <sheet name="岡山県４－２" sheetId="2" r:id="rId2"/>
    <sheet name="岡山県４－３" sheetId="3" r:id="rId3"/>
    <sheet name="岡山県４－４" sheetId="4" r:id="rId4"/>
  </sheets>
  <definedNames>
    <definedName name="_xlnm.Print_Titles" localSheetId="0">'岡山県４－１'!$4:$7</definedName>
    <definedName name="_xlnm.Print_Titles" localSheetId="1">'岡山県４－２'!$4:$6</definedName>
    <definedName name="_xlnm.Print_Titles" localSheetId="2">'岡山県４－３'!$4:$7</definedName>
    <definedName name="_xlnm.Print_Titles" localSheetId="3">'岡山県４－４'!$7:$11</definedName>
  </definedNames>
  <calcPr fullCalcOnLoad="1"/>
</workbook>
</file>

<file path=xl/sharedStrings.xml><?xml version="1.0" encoding="utf-8"?>
<sst xmlns="http://schemas.openxmlformats.org/spreadsheetml/2006/main" count="543" uniqueCount="259">
  <si>
    <t>総委員数</t>
  </si>
  <si>
    <t>審議会等数</t>
  </si>
  <si>
    <t>公布日</t>
  </si>
  <si>
    <t>施行日</t>
  </si>
  <si>
    <t>合　　　計</t>
  </si>
  <si>
    <t>宣言名称</t>
  </si>
  <si>
    <t>宣言の形態</t>
  </si>
  <si>
    <t>国との共催</t>
  </si>
  <si>
    <t>有</t>
  </si>
  <si>
    <t>無</t>
  </si>
  <si>
    <t>有</t>
  </si>
  <si>
    <t>管理職総数</t>
  </si>
  <si>
    <t>広域小計</t>
  </si>
  <si>
    <t>小計</t>
  </si>
  <si>
    <t>調査票４－１</t>
  </si>
  <si>
    <t>調査票４－２</t>
  </si>
  <si>
    <t>市（区）町村別集計項目（女性の登用）　</t>
  </si>
  <si>
    <t>市（区）町村名</t>
  </si>
  <si>
    <t>市（区）町村別集計項目（推進体制等）　</t>
  </si>
  <si>
    <t>調査時点コード</t>
  </si>
  <si>
    <t>市（区）長</t>
  </si>
  <si>
    <t>調査票４－３</t>
  </si>
  <si>
    <t>副市（区）長数</t>
  </si>
  <si>
    <t>自治会長数</t>
  </si>
  <si>
    <t>町村長</t>
  </si>
  <si>
    <t>計　画　期　間</t>
  </si>
  <si>
    <t>都道府県コード</t>
  </si>
  <si>
    <t>愛称・通称</t>
  </si>
  <si>
    <t>郵便番号</t>
  </si>
  <si>
    <t>電話番号</t>
  </si>
  <si>
    <t>住　所</t>
  </si>
  <si>
    <t>所　　　　　在　　　　　地　　　　　等</t>
  </si>
  <si>
    <t>名　　称</t>
  </si>
  <si>
    <t>その他</t>
  </si>
  <si>
    <t>市（区）町村別集計項目（総合的な施設、苦情処理体制）　</t>
  </si>
  <si>
    <t>男 女 共 同 参 画 に 関 す る 宣 言</t>
  </si>
  <si>
    <t>調査票４－４</t>
  </si>
  <si>
    <t>施　設　管　理</t>
  </si>
  <si>
    <t>事　業　運　営</t>
  </si>
  <si>
    <t>そ　　の　　他</t>
  </si>
  <si>
    <t>首　　長　、　自　　治　　会　　長　　等　　の　　状　　況</t>
  </si>
  <si>
    <t>市（区）町村別集計項目（男女共同参画に関する宣言、首長、自治会長等の状況）　</t>
  </si>
  <si>
    <t>審議会等委員の目標
（目標を設定している市（区）町村のみ記入）</t>
  </si>
  <si>
    <t xml:space="preserve">目標年度
</t>
  </si>
  <si>
    <t>管
理
職
総
数</t>
  </si>
  <si>
    <t>を含む数
女性委員</t>
  </si>
  <si>
    <t>管理職数
女性</t>
  </si>
  <si>
    <t>管理職の在職状況</t>
  </si>
  <si>
    <t>地方自治法（第202条の３）に基づく
審議会等における登用状況</t>
  </si>
  <si>
    <t>地方自治法(第180条の５）に基づく
委員会等における登用状況</t>
  </si>
  <si>
    <t>副町村長数</t>
  </si>
  <si>
    <t>宣言年月日</t>
  </si>
  <si>
    <r>
      <t>都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道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府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県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名</t>
    </r>
  </si>
  <si>
    <t>担当課（室）名</t>
  </si>
  <si>
    <t>所　　　　属</t>
  </si>
  <si>
    <r>
      <t>事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務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所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掌</t>
    </r>
  </si>
  <si>
    <t>諮問機関の有無</t>
  </si>
  <si>
    <t>条　　　例　　　名　　　称</t>
  </si>
  <si>
    <t>現在
の
状況</t>
  </si>
  <si>
    <t>計　　　　　画　　　　　名</t>
  </si>
  <si>
    <t>管　理　・　運　営　主　体</t>
  </si>
  <si>
    <t>ＦＡＸ番号</t>
  </si>
  <si>
    <t>庁内連絡会議の有無</t>
  </si>
  <si>
    <t>市(区)町村コード</t>
  </si>
  <si>
    <t>男　女　共　同　参　画　・　女　性　の　た　め　の　総　合　的　な　施　設　　(平　成　21　年　４　月　１　日　現　在　で　開　設　済　の　施　設)</t>
  </si>
  <si>
    <t>男女共同参画に関する計画
（平成21年4月1日現在で有効なもの）</t>
  </si>
  <si>
    <t>その他：平成　　年　  月　  日</t>
  </si>
  <si>
    <t>直　営</t>
  </si>
  <si>
    <t>岡山県</t>
  </si>
  <si>
    <t>岡山市</t>
  </si>
  <si>
    <t>男女共同参画課</t>
  </si>
  <si>
    <t>岡山市男女共同参画社会の形成の促進に関する条例</t>
  </si>
  <si>
    <t>H13.10.1
一部H14.4.1</t>
  </si>
  <si>
    <t>岡山市男女共同参画社会の形成の促進に関する基本計画</t>
  </si>
  <si>
    <t>H19～H23</t>
  </si>
  <si>
    <t>倉敷市</t>
  </si>
  <si>
    <t>倉敷市男女共同参画条例</t>
  </si>
  <si>
    <t>くらしき男女共同参画プラン</t>
  </si>
  <si>
    <t>H13～H22</t>
  </si>
  <si>
    <t>津山市</t>
  </si>
  <si>
    <t>人権啓発課</t>
  </si>
  <si>
    <t>津山市男女共同参画まちづくり条例</t>
  </si>
  <si>
    <t>新つやま男女共同参画さんさんプラン</t>
  </si>
  <si>
    <t>H20～H24</t>
  </si>
  <si>
    <t>玉野市</t>
  </si>
  <si>
    <t>総務課</t>
  </si>
  <si>
    <t>玉野市男女共同参画推進条例</t>
  </si>
  <si>
    <t>新たまの男女共同参画プラン</t>
  </si>
  <si>
    <t>笠岡市</t>
  </si>
  <si>
    <t>人権政策課</t>
  </si>
  <si>
    <t>笠岡市男女共同参画推進条例</t>
  </si>
  <si>
    <t>第2次かさおかウィズプランⅡ</t>
  </si>
  <si>
    <t>H18～H21</t>
  </si>
  <si>
    <t>井原市</t>
  </si>
  <si>
    <t>井原市男女共同参画のまちづくり条例</t>
  </si>
  <si>
    <t>いばら男女共同参画プラン</t>
  </si>
  <si>
    <t>H18～H22</t>
  </si>
  <si>
    <t>総社市</t>
  </si>
  <si>
    <t>総社市男女共同参画推進条例</t>
  </si>
  <si>
    <t>総社市男女共同参画プラン</t>
  </si>
  <si>
    <t>高梁市</t>
  </si>
  <si>
    <t>企画課</t>
  </si>
  <si>
    <t>高梁市男女共同参画推進条例</t>
  </si>
  <si>
    <t>高梁市男女共同参画基本計画</t>
  </si>
  <si>
    <t>H18～H23</t>
  </si>
  <si>
    <t>新見市</t>
  </si>
  <si>
    <t>企画課</t>
  </si>
  <si>
    <t>新見市男女共同参画まちづくり条例</t>
  </si>
  <si>
    <t>新見市男女共同参画基本計画</t>
  </si>
  <si>
    <t>H18～Ｈ22</t>
  </si>
  <si>
    <t>備前市</t>
  </si>
  <si>
    <t>備前市男女共同参画まちづくり条例</t>
  </si>
  <si>
    <t>備前市男女共同参画基本計画</t>
  </si>
  <si>
    <t>H19～H23</t>
  </si>
  <si>
    <t>瀬戸内市</t>
  </si>
  <si>
    <t>瀬戸内市男女共同参画推進条例</t>
  </si>
  <si>
    <t>瀬戸内市男女共同参画基本計画</t>
  </si>
  <si>
    <t>赤磐市</t>
  </si>
  <si>
    <t>市民課</t>
  </si>
  <si>
    <t>赤磐市男女共同参画推進条例</t>
  </si>
  <si>
    <t>赤磐市男女共同参画基本計画</t>
  </si>
  <si>
    <t>真庭市</t>
  </si>
  <si>
    <t>真庭市男女共同参画推進条例</t>
  </si>
  <si>
    <t>真庭市男女共同参画基本計画</t>
  </si>
  <si>
    <t>H19～H22</t>
  </si>
  <si>
    <t>美作市</t>
  </si>
  <si>
    <t>協働企画課</t>
  </si>
  <si>
    <t>美作市男女共同参画まちづくり促進に関する条例</t>
  </si>
  <si>
    <t>美作市男女共同参画プラン</t>
  </si>
  <si>
    <t>H19～H28</t>
  </si>
  <si>
    <t>浅口市</t>
  </si>
  <si>
    <t>企画情報課</t>
  </si>
  <si>
    <t>浅口市男女共同参画推進条例</t>
  </si>
  <si>
    <t>和気町</t>
  </si>
  <si>
    <t>社会教育課</t>
  </si>
  <si>
    <t>和気町男女共同参画まちづくり推進に関する条例</t>
  </si>
  <si>
    <t>和気町男女共同参画プラン</t>
  </si>
  <si>
    <t>H20～H25</t>
  </si>
  <si>
    <t>早島町</t>
  </si>
  <si>
    <t>はやしま男女共同参画計画【改訂版】</t>
  </si>
  <si>
    <t>里庄町</t>
  </si>
  <si>
    <t>里庄町男女共同参画基本計画</t>
  </si>
  <si>
    <t>H20～H24</t>
  </si>
  <si>
    <t>矢掛町</t>
  </si>
  <si>
    <t>総務企画課</t>
  </si>
  <si>
    <t>矢掛町男女共同参画プラン</t>
  </si>
  <si>
    <t>新庄村</t>
  </si>
  <si>
    <t>住民福祉課</t>
  </si>
  <si>
    <t>新庄村男女共同参画の推進条例</t>
  </si>
  <si>
    <t>新庄村男女共同参画基本計画</t>
  </si>
  <si>
    <t>鏡野町</t>
  </si>
  <si>
    <t>勝央町</t>
  </si>
  <si>
    <t>教育振興部</t>
  </si>
  <si>
    <t>奈義町</t>
  </si>
  <si>
    <t>産業振興課</t>
  </si>
  <si>
    <t>西粟倉村</t>
  </si>
  <si>
    <t>総務企画課</t>
  </si>
  <si>
    <t>西粟倉村男女共同参画推進条例</t>
  </si>
  <si>
    <t>久米南町</t>
  </si>
  <si>
    <t>美咲町</t>
  </si>
  <si>
    <t>生涯学習課</t>
  </si>
  <si>
    <t>美咲町男女共同参画まちづくり条例</t>
  </si>
  <si>
    <t>美咲町男女共同参画基本計画</t>
  </si>
  <si>
    <t>吉備中央町</t>
  </si>
  <si>
    <t>協働推進課</t>
  </si>
  <si>
    <t>吉備中央町男女共同参画推進条例</t>
  </si>
  <si>
    <t>吉備中央町男女共同参画基本計画</t>
  </si>
  <si>
    <t>岡山市男女共同参画社会推進センター</t>
  </si>
  <si>
    <t>さんかく岡山</t>
  </si>
  <si>
    <t>700-0822</t>
  </si>
  <si>
    <t>倉敷市男女共同参画推進センター</t>
  </si>
  <si>
    <t>710-0055</t>
  </si>
  <si>
    <t>津山男女共同参画センター「さん・さん」</t>
  </si>
  <si>
    <t>さん・さん</t>
  </si>
  <si>
    <t>708-8520</t>
  </si>
  <si>
    <t>玉野市男女共同参画推進センター</t>
  </si>
  <si>
    <t>706-0002</t>
  </si>
  <si>
    <t>玉野市築港4丁目25-10</t>
  </si>
  <si>
    <t>笠岡市男女共同参画推進センター</t>
  </si>
  <si>
    <t>てらすセンター</t>
  </si>
  <si>
    <t>714-0098</t>
  </si>
  <si>
    <t>笠岡市十一番町１６－２</t>
  </si>
  <si>
    <t>新見市男女共同参画プラザ</t>
  </si>
  <si>
    <t>718-0011</t>
  </si>
  <si>
    <t>http://www.city.niimi.okayama.jp/?ID=8934</t>
  </si>
  <si>
    <t>備前市男女共同参画交流サロン</t>
  </si>
  <si>
    <t>ウィズびぜん</t>
  </si>
  <si>
    <t>705-0021</t>
  </si>
  <si>
    <t>備前市西片上17番地2</t>
  </si>
  <si>
    <t>倉敷市男女共同参画都市宣言</t>
  </si>
  <si>
    <t>玉野市男女共同参画都市宣言</t>
  </si>
  <si>
    <t>総社市男女共同参画都市宣言</t>
  </si>
  <si>
    <t>真庭市男女共同参画杜市宣言</t>
  </si>
  <si>
    <t>平成23年度</t>
  </si>
  <si>
    <t>平成22年度</t>
  </si>
  <si>
    <t>平成24年度</t>
  </si>
  <si>
    <t>平成21年度</t>
  </si>
  <si>
    <t>平成28年度</t>
  </si>
  <si>
    <t>倉敷市</t>
  </si>
  <si>
    <t>和気町</t>
  </si>
  <si>
    <t>里庄町</t>
  </si>
  <si>
    <t>http://www.city.okayama.jp/shimin/danjo/center/</t>
  </si>
  <si>
    <t>浅口市男女共同参画基本計画</t>
  </si>
  <si>
    <t>H21～H25</t>
  </si>
  <si>
    <t>平成25年度</t>
  </si>
  <si>
    <t>http://www.city.tsuyama.lg.jp/index.cfm/20053132html</t>
  </si>
  <si>
    <t>http://www.city.kurashiki.okayama.jp/danjyo/withup/</t>
  </si>
  <si>
    <t>人権・まちづくり課</t>
  </si>
  <si>
    <t>H13.4.1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一部H21.4.1</t>
  </si>
  <si>
    <t>http://www.city.bizen.okayama.jp/shimin/benri/jinken/index.jsp</t>
  </si>
  <si>
    <t>調査時点コード</t>
  </si>
  <si>
    <t xml:space="preserve">目
標
値
（％）
</t>
  </si>
  <si>
    <t>うち 一般行政職</t>
  </si>
  <si>
    <t>うち</t>
  </si>
  <si>
    <t>女
性
比
率
（％）</t>
  </si>
  <si>
    <t>うち</t>
  </si>
  <si>
    <t>うち</t>
  </si>
  <si>
    <t>管理職数
女性</t>
  </si>
  <si>
    <t>うち</t>
  </si>
  <si>
    <t>　(区)長数
　女性副市</t>
  </si>
  <si>
    <t>女性比率</t>
  </si>
  <si>
    <t>　副町村長数 
　女性</t>
  </si>
  <si>
    <t xml:space="preserve"> 自治会長数
 女性</t>
  </si>
  <si>
    <t>（％）</t>
  </si>
  <si>
    <t>を行う体制の有無
についての苦情の処理
男女共同参画関係施策</t>
  </si>
  <si>
    <t>ﾎｰﾑﾍﾟｰｼﾞ</t>
  </si>
  <si>
    <t>管理者
指　定</t>
  </si>
  <si>
    <r>
      <t xml:space="preserve">男女共同参画に関する条例 </t>
    </r>
    <r>
      <rPr>
        <sz val="10"/>
        <color indexed="10"/>
        <rFont val="ＭＳ Ｐゴシック"/>
        <family val="3"/>
      </rPr>
      <t>（可決済のもの）</t>
    </r>
  </si>
  <si>
    <t>岡山県</t>
  </si>
  <si>
    <t>岡山県</t>
  </si>
  <si>
    <t>岡山県</t>
  </si>
  <si>
    <t>岡山県</t>
  </si>
  <si>
    <t>○</t>
  </si>
  <si>
    <t>○</t>
  </si>
  <si>
    <t>(0869)
64-1133</t>
  </si>
  <si>
    <t>(0867)
72-6159</t>
  </si>
  <si>
    <t>(0867)
72-6120</t>
  </si>
  <si>
    <t>(0865)
62-5769</t>
  </si>
  <si>
    <t>(0865)
62-5767</t>
  </si>
  <si>
    <t>(0863)
33-7867</t>
  </si>
  <si>
    <t>(0863)
33-7868</t>
  </si>
  <si>
    <t>(0868)
31-2533</t>
  </si>
  <si>
    <t>(0868)
31-2534</t>
  </si>
  <si>
    <t>(086)
435-5750</t>
  </si>
  <si>
    <t>(086)
435-5755</t>
  </si>
  <si>
    <t>(086)
803-3355</t>
  </si>
  <si>
    <t>(086)
803-3344</t>
  </si>
  <si>
    <t>＊</t>
  </si>
  <si>
    <t>＊　性別については、把握していない。</t>
  </si>
  <si>
    <t>-</t>
  </si>
  <si>
    <t>把握していない</t>
  </si>
  <si>
    <t>岡山県</t>
  </si>
  <si>
    <t>岡山県</t>
  </si>
  <si>
    <t>岡山市北区表町三丁目
１４番１－２０１号</t>
  </si>
  <si>
    <t>倉敷市阿知1丁目7番
1-603号</t>
  </si>
  <si>
    <t>津山市新魚町17番地　
アルネ・津山5階</t>
  </si>
  <si>
    <t>新見市新見１２３－２　
まなび広場２階</t>
  </si>
  <si>
    <t>ウィズアップ
くらしき</t>
  </si>
  <si>
    <t>ｈｔｔｐ://
www.city.kasaoka.okayama.jp/001i/000i.html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</si>
</sst>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  <numFmt numFmtId="187" formatCode="#,##0_ "/>
    <numFmt numFmtId="188" formatCode="#,##0_);[Red]\(#,##0\)"/>
    <numFmt numFmtId="189" formatCode="#,##0.0_);[Red]\(#,##0.0\)"/>
    <numFmt numFmtId="190" formatCode="0_);[Red]\(0\)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i/>
      <sz val="14"/>
      <name val="ＭＳ Ｐゴシック"/>
      <family val="3"/>
    </font>
    <font>
      <sz val="10.5"/>
      <color indexed="10"/>
      <name val="ＭＳ Ｐゴシック"/>
      <family val="3"/>
    </font>
    <font>
      <sz val="3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8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Up="1">
      <left style="medium"/>
      <right style="thin"/>
      <top style="medium"/>
      <bottom style="medium"/>
      <diagonal style="thin"/>
    </border>
    <border diagonalUp="1">
      <left style="thin"/>
      <right>
        <color indexed="63"/>
      </right>
      <top style="medium"/>
      <bottom style="medium"/>
      <diagonal style="thin"/>
    </border>
    <border diagonalUp="1">
      <left style="thin"/>
      <right style="medium"/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Up="1">
      <left style="thin"/>
      <right style="thin"/>
      <top>
        <color indexed="63"/>
      </top>
      <bottom style="medium"/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 style="medium"/>
      <top style="medium"/>
      <bottom style="thin"/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thin"/>
      <right style="medium"/>
      <top>
        <color indexed="63"/>
      </top>
      <bottom style="thin"/>
      <diagonal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>
      <left style="medium"/>
      <right style="thin"/>
      <top style="thin"/>
      <bottom style="medium"/>
    </border>
    <border diagonalUp="1">
      <left style="medium"/>
      <right style="thin"/>
      <top style="thin"/>
      <bottom style="medium"/>
      <diagonal style="thin"/>
    </border>
    <border diagonalUp="1">
      <left style="thin"/>
      <right style="thin"/>
      <top style="thin"/>
      <bottom style="medium"/>
      <diagonal style="thin"/>
    </border>
    <border diagonalUp="1">
      <left style="thin"/>
      <right style="medium"/>
      <top style="thin"/>
      <bottom style="medium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81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5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wrapText="1"/>
    </xf>
    <xf numFmtId="0" fontId="2" fillId="0" borderId="9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9" fillId="0" borderId="13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2" borderId="1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187" fontId="0" fillId="3" borderId="1" xfId="0" applyNumberFormat="1" applyFont="1" applyFill="1" applyBorder="1" applyAlignment="1">
      <alignment vertical="center"/>
    </xf>
    <xf numFmtId="187" fontId="0" fillId="3" borderId="2" xfId="0" applyNumberFormat="1" applyFont="1" applyFill="1" applyBorder="1" applyAlignment="1">
      <alignment vertical="center"/>
    </xf>
    <xf numFmtId="187" fontId="0" fillId="2" borderId="20" xfId="0" applyNumberFormat="1" applyFont="1" applyFill="1" applyBorder="1" applyAlignment="1">
      <alignment vertical="center"/>
    </xf>
    <xf numFmtId="187" fontId="0" fillId="2" borderId="19" xfId="0" applyNumberFormat="1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187" fontId="2" fillId="3" borderId="26" xfId="0" applyNumberFormat="1" applyFont="1" applyFill="1" applyBorder="1" applyAlignment="1">
      <alignment vertical="center"/>
    </xf>
    <xf numFmtId="187" fontId="2" fillId="3" borderId="27" xfId="0" applyNumberFormat="1" applyFont="1" applyFill="1" applyBorder="1" applyAlignment="1">
      <alignment vertical="center"/>
    </xf>
    <xf numFmtId="187" fontId="2" fillId="3" borderId="1" xfId="0" applyNumberFormat="1" applyFont="1" applyFill="1" applyBorder="1" applyAlignment="1">
      <alignment vertical="center"/>
    </xf>
    <xf numFmtId="187" fontId="2" fillId="3" borderId="28" xfId="0" applyNumberFormat="1" applyFont="1" applyFill="1" applyBorder="1" applyAlignment="1">
      <alignment vertical="center"/>
    </xf>
    <xf numFmtId="187" fontId="2" fillId="3" borderId="2" xfId="0" applyNumberFormat="1" applyFont="1" applyFill="1" applyBorder="1" applyAlignment="1">
      <alignment vertical="center"/>
    </xf>
    <xf numFmtId="188" fontId="2" fillId="3" borderId="29" xfId="0" applyNumberFormat="1" applyFont="1" applyFill="1" applyBorder="1" applyAlignment="1">
      <alignment vertical="center"/>
    </xf>
    <xf numFmtId="188" fontId="2" fillId="2" borderId="20" xfId="0" applyNumberFormat="1" applyFont="1" applyFill="1" applyBorder="1" applyAlignment="1">
      <alignment vertical="center"/>
    </xf>
    <xf numFmtId="188" fontId="2" fillId="3" borderId="2" xfId="0" applyNumberFormat="1" applyFont="1" applyFill="1" applyBorder="1" applyAlignment="1">
      <alignment vertical="center"/>
    </xf>
    <xf numFmtId="188" fontId="2" fillId="3" borderId="1" xfId="0" applyNumberFormat="1" applyFont="1" applyFill="1" applyBorder="1" applyAlignment="1">
      <alignment vertical="center"/>
    </xf>
    <xf numFmtId="188" fontId="2" fillId="3" borderId="28" xfId="0" applyNumberFormat="1" applyFont="1" applyFill="1" applyBorder="1" applyAlignment="1">
      <alignment vertical="center"/>
    </xf>
    <xf numFmtId="188" fontId="2" fillId="3" borderId="30" xfId="0" applyNumberFormat="1" applyFont="1" applyFill="1" applyBorder="1" applyAlignment="1">
      <alignment vertical="center"/>
    </xf>
    <xf numFmtId="188" fontId="2" fillId="3" borderId="31" xfId="0" applyNumberFormat="1" applyFont="1" applyFill="1" applyBorder="1" applyAlignment="1">
      <alignment vertical="center"/>
    </xf>
    <xf numFmtId="179" fontId="2" fillId="3" borderId="7" xfId="0" applyNumberFormat="1" applyFont="1" applyFill="1" applyBorder="1" applyAlignment="1">
      <alignment vertical="center"/>
    </xf>
    <xf numFmtId="179" fontId="2" fillId="3" borderId="3" xfId="0" applyNumberFormat="1" applyFont="1" applyFill="1" applyBorder="1" applyAlignment="1">
      <alignment vertical="center"/>
    </xf>
    <xf numFmtId="189" fontId="2" fillId="3" borderId="3" xfId="0" applyNumberFormat="1" applyFont="1" applyFill="1" applyBorder="1" applyAlignment="1">
      <alignment vertical="center"/>
    </xf>
    <xf numFmtId="189" fontId="2" fillId="3" borderId="8" xfId="0" applyNumberFormat="1" applyFont="1" applyFill="1" applyBorder="1" applyAlignment="1">
      <alignment vertical="center"/>
    </xf>
    <xf numFmtId="189" fontId="2" fillId="3" borderId="7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188" fontId="2" fillId="4" borderId="31" xfId="0" applyNumberFormat="1" applyFont="1" applyFill="1" applyBorder="1" applyAlignment="1">
      <alignment vertical="center"/>
    </xf>
    <xf numFmtId="188" fontId="2" fillId="2" borderId="17" xfId="0" applyNumberFormat="1" applyFont="1" applyFill="1" applyBorder="1" applyAlignment="1">
      <alignment vertical="center"/>
    </xf>
    <xf numFmtId="188" fontId="2" fillId="2" borderId="32" xfId="0" applyNumberFormat="1" applyFont="1" applyFill="1" applyBorder="1" applyAlignment="1">
      <alignment vertical="center"/>
    </xf>
    <xf numFmtId="189" fontId="2" fillId="3" borderId="33" xfId="0" applyNumberFormat="1" applyFont="1" applyFill="1" applyBorder="1" applyAlignment="1">
      <alignment vertical="center"/>
    </xf>
    <xf numFmtId="188" fontId="2" fillId="2" borderId="34" xfId="0" applyNumberFormat="1" applyFont="1" applyFill="1" applyBorder="1" applyAlignment="1">
      <alignment vertical="center"/>
    </xf>
    <xf numFmtId="190" fontId="2" fillId="4" borderId="31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right" vertical="center"/>
    </xf>
    <xf numFmtId="189" fontId="2" fillId="3" borderId="2" xfId="0" applyNumberFormat="1" applyFont="1" applyFill="1" applyBorder="1" applyAlignment="1">
      <alignment vertical="center"/>
    </xf>
    <xf numFmtId="189" fontId="2" fillId="0" borderId="35" xfId="0" applyNumberFormat="1" applyFont="1" applyFill="1" applyBorder="1" applyAlignment="1">
      <alignment vertical="center"/>
    </xf>
    <xf numFmtId="189" fontId="2" fillId="0" borderId="18" xfId="0" applyNumberFormat="1" applyFont="1" applyFill="1" applyBorder="1" applyAlignment="1">
      <alignment vertical="center"/>
    </xf>
    <xf numFmtId="179" fontId="2" fillId="0" borderId="19" xfId="0" applyNumberFormat="1" applyFont="1" applyFill="1" applyBorder="1" applyAlignment="1">
      <alignment vertical="center"/>
    </xf>
    <xf numFmtId="188" fontId="2" fillId="0" borderId="20" xfId="0" applyNumberFormat="1" applyFont="1" applyFill="1" applyBorder="1" applyAlignment="1">
      <alignment vertical="center"/>
    </xf>
    <xf numFmtId="188" fontId="2" fillId="0" borderId="19" xfId="0" applyNumberFormat="1" applyFont="1" applyFill="1" applyBorder="1" applyAlignment="1">
      <alignment vertical="center"/>
    </xf>
    <xf numFmtId="188" fontId="2" fillId="2" borderId="36" xfId="0" applyNumberFormat="1" applyFont="1" applyFill="1" applyBorder="1" applyAlignment="1">
      <alignment vertical="center"/>
    </xf>
    <xf numFmtId="188" fontId="2" fillId="2" borderId="19" xfId="0" applyNumberFormat="1" applyFont="1" applyFill="1" applyBorder="1" applyAlignment="1">
      <alignment vertical="center"/>
    </xf>
    <xf numFmtId="189" fontId="2" fillId="3" borderId="28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vertical="top"/>
    </xf>
    <xf numFmtId="0" fontId="2" fillId="2" borderId="14" xfId="0" applyFont="1" applyFill="1" applyBorder="1" applyAlignment="1">
      <alignment horizontal="left" vertical="center"/>
    </xf>
    <xf numFmtId="0" fontId="2" fillId="5" borderId="21" xfId="0" applyFont="1" applyFill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vertical="center" wrapText="1"/>
    </xf>
    <xf numFmtId="185" fontId="2" fillId="2" borderId="7" xfId="0" applyNumberFormat="1" applyFont="1" applyFill="1" applyBorder="1" applyAlignment="1">
      <alignment vertical="center" wrapText="1"/>
    </xf>
    <xf numFmtId="185" fontId="2" fillId="2" borderId="7" xfId="0" applyNumberFormat="1" applyFont="1" applyFill="1" applyBorder="1" applyAlignment="1">
      <alignment horizontal="right" vertical="center" wrapText="1"/>
    </xf>
    <xf numFmtId="0" fontId="2" fillId="2" borderId="37" xfId="0" applyFont="1" applyFill="1" applyBorder="1" applyAlignment="1">
      <alignment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/>
    </xf>
    <xf numFmtId="0" fontId="2" fillId="0" borderId="3" xfId="0" applyFont="1" applyBorder="1" applyAlignment="1">
      <alignment/>
    </xf>
    <xf numFmtId="0" fontId="2" fillId="2" borderId="21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14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/>
    </xf>
    <xf numFmtId="0" fontId="2" fillId="5" borderId="21" xfId="0" applyFont="1" applyFill="1" applyBorder="1" applyAlignment="1">
      <alignment vertical="center"/>
    </xf>
    <xf numFmtId="0" fontId="2" fillId="2" borderId="21" xfId="0" applyFont="1" applyFill="1" applyBorder="1" applyAlignment="1">
      <alignment horizontal="left" vertical="center"/>
    </xf>
    <xf numFmtId="185" fontId="2" fillId="2" borderId="7" xfId="0" applyNumberFormat="1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5" borderId="38" xfId="0" applyFont="1" applyFill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2" borderId="3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vertical="center" wrapText="1"/>
    </xf>
    <xf numFmtId="0" fontId="2" fillId="2" borderId="38" xfId="0" applyFont="1" applyFill="1" applyBorder="1" applyAlignment="1">
      <alignment vertical="center" wrapText="1"/>
    </xf>
    <xf numFmtId="185" fontId="2" fillId="2" borderId="16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 shrinkToFit="1"/>
    </xf>
    <xf numFmtId="0" fontId="2" fillId="2" borderId="37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5" borderId="38" xfId="0" applyFont="1" applyFill="1" applyBorder="1" applyAlignment="1">
      <alignment/>
    </xf>
    <xf numFmtId="0" fontId="2" fillId="0" borderId="22" xfId="0" applyFont="1" applyBorder="1" applyAlignment="1">
      <alignment/>
    </xf>
    <xf numFmtId="0" fontId="2" fillId="2" borderId="23" xfId="0" applyFont="1" applyFill="1" applyBorder="1" applyAlignment="1">
      <alignment/>
    </xf>
    <xf numFmtId="0" fontId="2" fillId="2" borderId="39" xfId="0" applyFont="1" applyFill="1" applyBorder="1" applyAlignment="1">
      <alignment/>
    </xf>
    <xf numFmtId="0" fontId="2" fillId="2" borderId="40" xfId="0" applyFont="1" applyFill="1" applyBorder="1" applyAlignment="1">
      <alignment/>
    </xf>
    <xf numFmtId="0" fontId="2" fillId="2" borderId="41" xfId="0" applyFont="1" applyFill="1" applyBorder="1" applyAlignment="1">
      <alignment/>
    </xf>
    <xf numFmtId="0" fontId="2" fillId="2" borderId="42" xfId="0" applyFont="1" applyFill="1" applyBorder="1" applyAlignment="1">
      <alignment/>
    </xf>
    <xf numFmtId="57" fontId="2" fillId="2" borderId="21" xfId="0" applyNumberFormat="1" applyFont="1" applyFill="1" applyBorder="1" applyAlignment="1">
      <alignment/>
    </xf>
    <xf numFmtId="0" fontId="2" fillId="0" borderId="7" xfId="0" applyFont="1" applyBorder="1" applyAlignment="1">
      <alignment/>
    </xf>
    <xf numFmtId="0" fontId="2" fillId="2" borderId="38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2" borderId="43" xfId="0" applyFont="1" applyFill="1" applyBorder="1" applyAlignment="1">
      <alignment/>
    </xf>
    <xf numFmtId="189" fontId="2" fillId="3" borderId="44" xfId="0" applyNumberFormat="1" applyFont="1" applyFill="1" applyBorder="1" applyAlignment="1">
      <alignment vertical="center"/>
    </xf>
    <xf numFmtId="0" fontId="2" fillId="5" borderId="8" xfId="0" applyFont="1" applyFill="1" applyBorder="1" applyAlignment="1">
      <alignment/>
    </xf>
    <xf numFmtId="0" fontId="2" fillId="2" borderId="45" xfId="0" applyFont="1" applyFill="1" applyBorder="1" applyAlignment="1">
      <alignment/>
    </xf>
    <xf numFmtId="0" fontId="2" fillId="2" borderId="44" xfId="0" applyFont="1" applyFill="1" applyBorder="1" applyAlignment="1">
      <alignment vertical="center"/>
    </xf>
    <xf numFmtId="0" fontId="2" fillId="5" borderId="8" xfId="0" applyFont="1" applyFill="1" applyBorder="1" applyAlignment="1">
      <alignment vertical="center"/>
    </xf>
    <xf numFmtId="0" fontId="2" fillId="5" borderId="3" xfId="0" applyFont="1" applyFill="1" applyBorder="1" applyAlignment="1">
      <alignment vertical="center" wrapText="1"/>
    </xf>
    <xf numFmtId="0" fontId="2" fillId="5" borderId="3" xfId="0" applyFont="1" applyFill="1" applyBorder="1" applyAlignment="1">
      <alignment vertical="center"/>
    </xf>
    <xf numFmtId="0" fontId="2" fillId="5" borderId="3" xfId="0" applyFont="1" applyFill="1" applyBorder="1" applyAlignment="1">
      <alignment/>
    </xf>
    <xf numFmtId="0" fontId="2" fillId="5" borderId="8" xfId="0" applyFont="1" applyFill="1" applyBorder="1" applyAlignment="1">
      <alignment vertical="center" wrapText="1"/>
    </xf>
    <xf numFmtId="0" fontId="2" fillId="5" borderId="46" xfId="0" applyFont="1" applyFill="1" applyBorder="1" applyAlignment="1">
      <alignment vertical="center" wrapText="1"/>
    </xf>
    <xf numFmtId="0" fontId="2" fillId="5" borderId="46" xfId="0" applyFont="1" applyFill="1" applyBorder="1" applyAlignment="1">
      <alignment/>
    </xf>
    <xf numFmtId="0" fontId="2" fillId="5" borderId="46" xfId="0" applyFont="1" applyFill="1" applyBorder="1" applyAlignment="1">
      <alignment wrapText="1"/>
    </xf>
    <xf numFmtId="189" fontId="2" fillId="3" borderId="47" xfId="0" applyNumberFormat="1" applyFont="1" applyFill="1" applyBorder="1" applyAlignment="1">
      <alignment vertical="center"/>
    </xf>
    <xf numFmtId="189" fontId="2" fillId="3" borderId="22" xfId="0" applyNumberFormat="1" applyFont="1" applyFill="1" applyBorder="1" applyAlignment="1">
      <alignment vertical="center"/>
    </xf>
    <xf numFmtId="0" fontId="2" fillId="2" borderId="7" xfId="0" applyNumberFormat="1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left" vertical="center" shrinkToFit="1"/>
    </xf>
    <xf numFmtId="0" fontId="2" fillId="2" borderId="44" xfId="0" applyFont="1" applyFill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0" fillId="6" borderId="2" xfId="0" applyFill="1" applyBorder="1" applyAlignment="1">
      <alignment horizontal="center"/>
    </xf>
    <xf numFmtId="0" fontId="2" fillId="2" borderId="46" xfId="0" applyFont="1" applyFill="1" applyBorder="1" applyAlignment="1">
      <alignment wrapText="1"/>
    </xf>
    <xf numFmtId="0" fontId="2" fillId="2" borderId="22" xfId="0" applyFont="1" applyFill="1" applyBorder="1" applyAlignment="1">
      <alignment wrapText="1"/>
    </xf>
    <xf numFmtId="0" fontId="2" fillId="2" borderId="43" xfId="0" applyFont="1" applyFill="1" applyBorder="1" applyAlignment="1">
      <alignment wrapText="1"/>
    </xf>
    <xf numFmtId="0" fontId="2" fillId="0" borderId="14" xfId="0" applyFont="1" applyBorder="1" applyAlignment="1">
      <alignment/>
    </xf>
    <xf numFmtId="0" fontId="2" fillId="2" borderId="16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vertical="top" textRotation="255" wrapText="1"/>
    </xf>
    <xf numFmtId="0" fontId="4" fillId="2" borderId="16" xfId="0" applyFont="1" applyFill="1" applyBorder="1" applyAlignment="1">
      <alignment wrapText="1"/>
    </xf>
    <xf numFmtId="0" fontId="4" fillId="2" borderId="22" xfId="0" applyFont="1" applyFill="1" applyBorder="1" applyAlignment="1">
      <alignment wrapText="1"/>
    </xf>
    <xf numFmtId="0" fontId="2" fillId="2" borderId="49" xfId="0" applyFont="1" applyFill="1" applyBorder="1" applyAlignment="1">
      <alignment vertical="distributed" textRotation="255"/>
    </xf>
    <xf numFmtId="0" fontId="2" fillId="2" borderId="50" xfId="0" applyFont="1" applyFill="1" applyBorder="1" applyAlignment="1">
      <alignment vertical="distributed" textRotation="255"/>
    </xf>
    <xf numFmtId="0" fontId="2" fillId="2" borderId="5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 textRotation="255" wrapText="1" shrinkToFit="1"/>
    </xf>
    <xf numFmtId="0" fontId="4" fillId="0" borderId="0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186" fontId="2" fillId="2" borderId="8" xfId="0" applyNumberFormat="1" applyFont="1" applyFill="1" applyBorder="1" applyAlignment="1">
      <alignment vertical="center"/>
    </xf>
    <xf numFmtId="186" fontId="2" fillId="2" borderId="3" xfId="0" applyNumberFormat="1" applyFont="1" applyFill="1" applyBorder="1" applyAlignment="1">
      <alignment vertical="center"/>
    </xf>
    <xf numFmtId="186" fontId="2" fillId="2" borderId="21" xfId="0" applyNumberFormat="1" applyFont="1" applyFill="1" applyBorder="1" applyAlignment="1">
      <alignment vertical="center"/>
    </xf>
    <xf numFmtId="186" fontId="2" fillId="2" borderId="46" xfId="0" applyNumberFormat="1" applyFont="1" applyFill="1" applyBorder="1" applyAlignment="1">
      <alignment vertical="center"/>
    </xf>
    <xf numFmtId="186" fontId="2" fillId="2" borderId="22" xfId="0" applyNumberFormat="1" applyFont="1" applyFill="1" applyBorder="1" applyAlignment="1">
      <alignment vertical="center"/>
    </xf>
    <xf numFmtId="186" fontId="2" fillId="2" borderId="38" xfId="0" applyNumberFormat="1" applyFont="1" applyFill="1" applyBorder="1" applyAlignment="1">
      <alignment vertical="center"/>
    </xf>
    <xf numFmtId="187" fontId="2" fillId="2" borderId="3" xfId="0" applyNumberFormat="1" applyFont="1" applyFill="1" applyBorder="1" applyAlignment="1">
      <alignment vertical="center"/>
    </xf>
    <xf numFmtId="186" fontId="9" fillId="2" borderId="3" xfId="0" applyNumberFormat="1" applyFont="1" applyFill="1" applyBorder="1" applyAlignment="1">
      <alignment vertical="center"/>
    </xf>
    <xf numFmtId="0" fontId="2" fillId="0" borderId="0" xfId="0" applyFont="1" applyAlignment="1">
      <alignment horizontal="right"/>
    </xf>
    <xf numFmtId="179" fontId="2" fillId="3" borderId="3" xfId="0" applyNumberFormat="1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 textRotation="255"/>
    </xf>
    <xf numFmtId="0" fontId="2" fillId="2" borderId="4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textRotation="255"/>
    </xf>
    <xf numFmtId="0" fontId="0" fillId="0" borderId="44" xfId="0" applyBorder="1" applyAlignment="1">
      <alignment horizontal="center" vertical="distributed" textRotation="255"/>
    </xf>
    <xf numFmtId="0" fontId="2" fillId="2" borderId="52" xfId="0" applyFont="1" applyFill="1" applyBorder="1" applyAlignment="1">
      <alignment horizontal="center" vertical="center" textRotation="255"/>
    </xf>
    <xf numFmtId="186" fontId="2" fillId="2" borderId="7" xfId="0" applyNumberFormat="1" applyFont="1" applyFill="1" applyBorder="1" applyAlignment="1">
      <alignment/>
    </xf>
    <xf numFmtId="188" fontId="2" fillId="5" borderId="7" xfId="0" applyNumberFormat="1" applyFont="1" applyFill="1" applyBorder="1" applyAlignment="1">
      <alignment vertical="center"/>
    </xf>
    <xf numFmtId="188" fontId="2" fillId="2" borderId="7" xfId="0" applyNumberFormat="1" applyFont="1" applyFill="1" applyBorder="1" applyAlignment="1">
      <alignment vertical="center"/>
    </xf>
    <xf numFmtId="187" fontId="2" fillId="2" borderId="43" xfId="0" applyNumberFormat="1" applyFont="1" applyFill="1" applyBorder="1" applyAlignment="1">
      <alignment/>
    </xf>
    <xf numFmtId="187" fontId="2" fillId="2" borderId="8" xfId="0" applyNumberFormat="1" applyFont="1" applyFill="1" applyBorder="1" applyAlignment="1">
      <alignment/>
    </xf>
    <xf numFmtId="187" fontId="2" fillId="2" borderId="8" xfId="0" applyNumberFormat="1" applyFont="1" applyFill="1" applyBorder="1" applyAlignment="1">
      <alignment horizontal="center"/>
    </xf>
    <xf numFmtId="187" fontId="2" fillId="2" borderId="53" xfId="0" applyNumberFormat="1" applyFont="1" applyFill="1" applyBorder="1" applyAlignment="1">
      <alignment/>
    </xf>
    <xf numFmtId="187" fontId="2" fillId="2" borderId="46" xfId="0" applyNumberFormat="1" applyFont="1" applyFill="1" applyBorder="1" applyAlignment="1">
      <alignment/>
    </xf>
    <xf numFmtId="186" fontId="2" fillId="2" borderId="43" xfId="0" applyNumberFormat="1" applyFont="1" applyFill="1" applyBorder="1" applyAlignment="1">
      <alignment/>
    </xf>
    <xf numFmtId="186" fontId="2" fillId="2" borderId="8" xfId="0" applyNumberFormat="1" applyFont="1" applyFill="1" applyBorder="1" applyAlignment="1">
      <alignment/>
    </xf>
    <xf numFmtId="186" fontId="2" fillId="2" borderId="53" xfId="0" applyNumberFormat="1" applyFont="1" applyFill="1" applyBorder="1" applyAlignment="1">
      <alignment/>
    </xf>
    <xf numFmtId="186" fontId="2" fillId="2" borderId="16" xfId="0" applyNumberFormat="1" applyFont="1" applyFill="1" applyBorder="1" applyAlignment="1">
      <alignment/>
    </xf>
    <xf numFmtId="186" fontId="2" fillId="2" borderId="46" xfId="0" applyNumberFormat="1" applyFont="1" applyFill="1" applyBorder="1" applyAlignment="1">
      <alignment/>
    </xf>
    <xf numFmtId="187" fontId="2" fillId="2" borderId="21" xfId="0" applyNumberFormat="1" applyFont="1" applyFill="1" applyBorder="1" applyAlignment="1">
      <alignment/>
    </xf>
    <xf numFmtId="187" fontId="2" fillId="2" borderId="38" xfId="0" applyNumberFormat="1" applyFont="1" applyFill="1" applyBorder="1" applyAlignment="1">
      <alignment/>
    </xf>
    <xf numFmtId="187" fontId="2" fillId="2" borderId="21" xfId="0" applyNumberFormat="1" applyFont="1" applyFill="1" applyBorder="1" applyAlignment="1">
      <alignment/>
    </xf>
    <xf numFmtId="187" fontId="2" fillId="2" borderId="8" xfId="0" applyNumberFormat="1" applyFont="1" applyFill="1" applyBorder="1" applyAlignment="1">
      <alignment/>
    </xf>
    <xf numFmtId="186" fontId="2" fillId="0" borderId="7" xfId="0" applyNumberFormat="1" applyFont="1" applyBorder="1" applyAlignment="1">
      <alignment/>
    </xf>
    <xf numFmtId="186" fontId="2" fillId="0" borderId="3" xfId="0" applyNumberFormat="1" applyFont="1" applyBorder="1" applyAlignment="1">
      <alignment/>
    </xf>
    <xf numFmtId="186" fontId="2" fillId="0" borderId="16" xfId="0" applyNumberFormat="1" applyFont="1" applyBorder="1" applyAlignment="1">
      <alignment/>
    </xf>
    <xf numFmtId="186" fontId="2" fillId="0" borderId="22" xfId="0" applyNumberFormat="1" applyFont="1" applyBorder="1" applyAlignment="1">
      <alignment/>
    </xf>
    <xf numFmtId="185" fontId="2" fillId="2" borderId="21" xfId="0" applyNumberFormat="1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186" fontId="2" fillId="2" borderId="54" xfId="0" applyNumberFormat="1" applyFont="1" applyFill="1" applyBorder="1" applyAlignment="1">
      <alignment vertical="center"/>
    </xf>
    <xf numFmtId="186" fontId="2" fillId="2" borderId="55" xfId="0" applyNumberFormat="1" applyFont="1" applyFill="1" applyBorder="1" applyAlignment="1">
      <alignment vertical="center"/>
    </xf>
    <xf numFmtId="0" fontId="2" fillId="2" borderId="22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distributed" textRotation="255"/>
    </xf>
    <xf numFmtId="0" fontId="0" fillId="0" borderId="50" xfId="0" applyBorder="1" applyAlignment="1">
      <alignment horizontal="center" vertical="distributed" textRotation="255"/>
    </xf>
    <xf numFmtId="0" fontId="2" fillId="2" borderId="56" xfId="0" applyFont="1" applyFill="1" applyBorder="1" applyAlignment="1">
      <alignment horizontal="center" vertical="distributed" textRotation="255"/>
    </xf>
    <xf numFmtId="0" fontId="2" fillId="2" borderId="49" xfId="0" applyFont="1" applyFill="1" applyBorder="1" applyAlignment="1">
      <alignment horizontal="center" vertical="distributed" textRotation="255"/>
    </xf>
    <xf numFmtId="0" fontId="2" fillId="2" borderId="5" xfId="0" applyFont="1" applyFill="1" applyBorder="1" applyAlignment="1">
      <alignment horizontal="center" vertical="distributed" textRotation="255"/>
    </xf>
    <xf numFmtId="0" fontId="5" fillId="0" borderId="2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distributed" textRotation="255"/>
    </xf>
    <xf numFmtId="0" fontId="2" fillId="0" borderId="4" xfId="0" applyFont="1" applyBorder="1" applyAlignment="1">
      <alignment horizontal="center" vertical="distributed" textRotation="255"/>
    </xf>
    <xf numFmtId="0" fontId="2" fillId="0" borderId="51" xfId="0" applyFont="1" applyBorder="1" applyAlignment="1">
      <alignment horizontal="center" vertical="distributed" textRotation="255"/>
    </xf>
    <xf numFmtId="0" fontId="2" fillId="2" borderId="58" xfId="0" applyFont="1" applyFill="1" applyBorder="1" applyAlignment="1">
      <alignment horizontal="center" vertical="distributed" textRotation="255" shrinkToFit="1"/>
    </xf>
    <xf numFmtId="0" fontId="2" fillId="2" borderId="14" xfId="0" applyFont="1" applyFill="1" applyBorder="1" applyAlignment="1">
      <alignment horizontal="center" vertical="distributed" textRotation="255" shrinkToFit="1"/>
    </xf>
    <xf numFmtId="0" fontId="2" fillId="2" borderId="47" xfId="0" applyFont="1" applyFill="1" applyBorder="1" applyAlignment="1">
      <alignment horizontal="center" vertical="distributed" textRotation="255" shrinkToFit="1"/>
    </xf>
    <xf numFmtId="0" fontId="0" fillId="0" borderId="50" xfId="0" applyBorder="1" applyAlignment="1">
      <alignment/>
    </xf>
    <xf numFmtId="0" fontId="0" fillId="0" borderId="44" xfId="0" applyBorder="1" applyAlignment="1">
      <alignment/>
    </xf>
    <xf numFmtId="0" fontId="2" fillId="0" borderId="47" xfId="0" applyFont="1" applyBorder="1" applyAlignment="1">
      <alignment horizontal="center" vertical="center" textRotation="255"/>
    </xf>
    <xf numFmtId="0" fontId="2" fillId="0" borderId="50" xfId="0" applyFont="1" applyBorder="1" applyAlignment="1">
      <alignment horizontal="center" vertical="center" textRotation="255"/>
    </xf>
    <xf numFmtId="0" fontId="2" fillId="0" borderId="44" xfId="0" applyFont="1" applyBorder="1" applyAlignment="1">
      <alignment horizontal="center" vertical="center" textRotation="255"/>
    </xf>
    <xf numFmtId="0" fontId="2" fillId="2" borderId="50" xfId="0" applyFont="1" applyFill="1" applyBorder="1" applyAlignment="1">
      <alignment horizontal="center" vertical="distributed" textRotation="255" shrinkToFit="1"/>
    </xf>
    <xf numFmtId="0" fontId="2" fillId="2" borderId="44" xfId="0" applyFont="1" applyFill="1" applyBorder="1" applyAlignment="1">
      <alignment horizontal="center" vertical="distributed" textRotation="255" shrinkToFit="1"/>
    </xf>
    <xf numFmtId="0" fontId="2" fillId="2" borderId="59" xfId="0" applyFont="1" applyFill="1" applyBorder="1" applyAlignment="1">
      <alignment horizontal="center" vertical="center" wrapText="1"/>
    </xf>
    <xf numFmtId="0" fontId="2" fillId="2" borderId="60" xfId="0" applyFont="1" applyFill="1" applyBorder="1" applyAlignment="1">
      <alignment horizontal="center" vertical="center" wrapText="1"/>
    </xf>
    <xf numFmtId="0" fontId="2" fillId="2" borderId="61" xfId="0" applyFont="1" applyFill="1" applyBorder="1" applyAlignment="1">
      <alignment horizontal="center" vertical="center" wrapText="1"/>
    </xf>
    <xf numFmtId="0" fontId="2" fillId="2" borderId="6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4" fillId="2" borderId="63" xfId="0" applyFont="1" applyFill="1" applyBorder="1" applyAlignment="1">
      <alignment horizontal="center" vertical="top" textRotation="255" wrapText="1"/>
    </xf>
    <xf numFmtId="0" fontId="4" fillId="2" borderId="64" xfId="0" applyFont="1" applyFill="1" applyBorder="1" applyAlignment="1">
      <alignment horizontal="center" vertical="top" textRotation="255" wrapText="1"/>
    </xf>
    <xf numFmtId="0" fontId="4" fillId="0" borderId="64" xfId="0" applyFont="1" applyBorder="1" applyAlignment="1">
      <alignment horizontal="center" vertical="top" textRotation="255" wrapText="1"/>
    </xf>
    <xf numFmtId="0" fontId="4" fillId="0" borderId="54" xfId="0" applyFont="1" applyBorder="1" applyAlignment="1">
      <alignment horizontal="center" vertical="top" textRotation="255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187" fontId="2" fillId="2" borderId="8" xfId="0" applyNumberFormat="1" applyFont="1" applyFill="1" applyBorder="1" applyAlignment="1">
      <alignment horizontal="center"/>
    </xf>
    <xf numFmtId="187" fontId="2" fillId="2" borderId="14" xfId="0" applyNumberFormat="1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 vertical="distributed" textRotation="255"/>
    </xf>
    <xf numFmtId="0" fontId="2" fillId="2" borderId="52" xfId="0" applyFont="1" applyFill="1" applyBorder="1" applyAlignment="1">
      <alignment horizontal="center" vertical="distributed" textRotation="255" shrinkToFit="1"/>
    </xf>
    <xf numFmtId="0" fontId="2" fillId="2" borderId="4" xfId="0" applyFont="1" applyFill="1" applyBorder="1" applyAlignment="1">
      <alignment horizontal="center" vertical="distributed" textRotation="255" shrinkToFit="1"/>
    </xf>
    <xf numFmtId="0" fontId="2" fillId="2" borderId="51" xfId="0" applyFont="1" applyFill="1" applyBorder="1" applyAlignment="1">
      <alignment horizontal="center" vertical="distributed" textRotation="255" shrinkToFit="1"/>
    </xf>
    <xf numFmtId="0" fontId="4" fillId="0" borderId="22" xfId="0" applyFont="1" applyBorder="1" applyAlignment="1">
      <alignment horizontal="center" vertical="distributed" textRotation="255"/>
    </xf>
    <xf numFmtId="0" fontId="4" fillId="0" borderId="50" xfId="0" applyFont="1" applyBorder="1" applyAlignment="1">
      <alignment horizontal="center" vertical="distributed" textRotation="255"/>
    </xf>
    <xf numFmtId="0" fontId="4" fillId="0" borderId="44" xfId="0" applyFont="1" applyBorder="1" applyAlignment="1">
      <alignment horizontal="center" vertical="distributed" textRotation="255"/>
    </xf>
    <xf numFmtId="0" fontId="2" fillId="2" borderId="38" xfId="0" applyFont="1" applyFill="1" applyBorder="1" applyAlignment="1">
      <alignment horizontal="center" vertical="distributed" textRotation="255"/>
    </xf>
    <xf numFmtId="0" fontId="2" fillId="2" borderId="4" xfId="0" applyFont="1" applyFill="1" applyBorder="1" applyAlignment="1">
      <alignment horizontal="center" vertical="distributed" textRotation="255"/>
    </xf>
    <xf numFmtId="0" fontId="2" fillId="2" borderId="51" xfId="0" applyFont="1" applyFill="1" applyBorder="1" applyAlignment="1">
      <alignment horizontal="center" vertical="distributed" textRotation="255"/>
    </xf>
    <xf numFmtId="0" fontId="2" fillId="0" borderId="16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distributed" textRotation="255"/>
    </xf>
    <xf numFmtId="0" fontId="4" fillId="0" borderId="49" xfId="0" applyFont="1" applyBorder="1" applyAlignment="1">
      <alignment horizontal="center" vertical="distributed" textRotation="255"/>
    </xf>
    <xf numFmtId="0" fontId="4" fillId="0" borderId="5" xfId="0" applyFont="1" applyBorder="1" applyAlignment="1">
      <alignment horizontal="center" vertical="distributed" textRotation="255"/>
    </xf>
    <xf numFmtId="0" fontId="2" fillId="2" borderId="59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61" xfId="0" applyFont="1" applyFill="1" applyBorder="1" applyAlignment="1">
      <alignment horizontal="center" vertical="center"/>
    </xf>
    <xf numFmtId="0" fontId="2" fillId="0" borderId="49" xfId="0" applyFont="1" applyBorder="1" applyAlignment="1">
      <alignment horizontal="center" vertical="top" textRotation="255" wrapText="1"/>
    </xf>
    <xf numFmtId="0" fontId="2" fillId="0" borderId="5" xfId="0" applyFont="1" applyBorder="1" applyAlignment="1">
      <alignment horizontal="center" vertical="top" textRotation="255" wrapText="1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textRotation="255"/>
    </xf>
    <xf numFmtId="0" fontId="2" fillId="2" borderId="49" xfId="0" applyFont="1" applyFill="1" applyBorder="1" applyAlignment="1">
      <alignment horizontal="center" vertical="center" textRotation="255"/>
    </xf>
    <xf numFmtId="0" fontId="2" fillId="2" borderId="5" xfId="0" applyFont="1" applyFill="1" applyBorder="1" applyAlignment="1">
      <alignment horizontal="center" vertical="center" textRotation="255"/>
    </xf>
    <xf numFmtId="0" fontId="9" fillId="0" borderId="6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2" fillId="2" borderId="39" xfId="0" applyFont="1" applyFill="1" applyBorder="1" applyAlignment="1">
      <alignment vertical="center" textRotation="255" wrapText="1"/>
    </xf>
    <xf numFmtId="0" fontId="2" fillId="2" borderId="10" xfId="0" applyFont="1" applyFill="1" applyBorder="1" applyAlignment="1">
      <alignment vertical="center" textRotation="255" wrapText="1"/>
    </xf>
    <xf numFmtId="0" fontId="2" fillId="2" borderId="6" xfId="0" applyFont="1" applyFill="1" applyBorder="1" applyAlignment="1">
      <alignment vertical="center" textRotation="255" wrapText="1"/>
    </xf>
    <xf numFmtId="0" fontId="2" fillId="2" borderId="50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vertical="center" textRotation="255"/>
    </xf>
    <xf numFmtId="0" fontId="2" fillId="2" borderId="67" xfId="0" applyFont="1" applyFill="1" applyBorder="1" applyAlignment="1">
      <alignment vertical="center" textRotation="255"/>
    </xf>
    <xf numFmtId="0" fontId="2" fillId="2" borderId="9" xfId="0" applyFont="1" applyFill="1" applyBorder="1" applyAlignment="1">
      <alignment vertical="center" textRotation="255"/>
    </xf>
    <xf numFmtId="0" fontId="2" fillId="2" borderId="8" xfId="0" applyFont="1" applyFill="1" applyBorder="1" applyAlignment="1">
      <alignment horizontal="left" vertical="center"/>
    </xf>
    <xf numFmtId="0" fontId="2" fillId="2" borderId="43" xfId="0" applyFont="1" applyFill="1" applyBorder="1" applyAlignment="1">
      <alignment horizontal="left" vertical="center"/>
    </xf>
    <xf numFmtId="0" fontId="2" fillId="2" borderId="62" xfId="0" applyFont="1" applyFill="1" applyBorder="1" applyAlignment="1">
      <alignment horizontal="left" vertical="center"/>
    </xf>
    <xf numFmtId="0" fontId="2" fillId="2" borderId="39" xfId="0" applyFont="1" applyFill="1" applyBorder="1" applyAlignment="1">
      <alignment vertical="center" textRotation="255"/>
    </xf>
    <xf numFmtId="0" fontId="2" fillId="2" borderId="10" xfId="0" applyFont="1" applyFill="1" applyBorder="1" applyAlignment="1">
      <alignment vertical="center" textRotation="255"/>
    </xf>
    <xf numFmtId="0" fontId="2" fillId="2" borderId="6" xfId="0" applyFont="1" applyFill="1" applyBorder="1" applyAlignment="1">
      <alignment vertical="center" textRotation="255"/>
    </xf>
    <xf numFmtId="0" fontId="2" fillId="2" borderId="4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6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2" fillId="2" borderId="38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0" borderId="51" xfId="0" applyFont="1" applyBorder="1" applyAlignment="1">
      <alignment/>
    </xf>
    <xf numFmtId="0" fontId="2" fillId="2" borderId="46" xfId="0" applyFont="1" applyFill="1" applyBorder="1" applyAlignment="1">
      <alignment vertical="center" textRotation="255" wrapText="1"/>
    </xf>
    <xf numFmtId="0" fontId="2" fillId="2" borderId="67" xfId="0" applyFont="1" applyFill="1" applyBorder="1" applyAlignment="1">
      <alignment vertical="center" textRotation="255" wrapText="1"/>
    </xf>
    <xf numFmtId="0" fontId="2" fillId="2" borderId="9" xfId="0" applyFont="1" applyFill="1" applyBorder="1" applyAlignment="1">
      <alignment vertical="center" textRotation="255" wrapText="1"/>
    </xf>
    <xf numFmtId="0" fontId="2" fillId="2" borderId="57" xfId="0" applyFont="1" applyFill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58" fontId="11" fillId="0" borderId="70" xfId="0" applyNumberFormat="1" applyFont="1" applyBorder="1" applyAlignment="1">
      <alignment horizontal="center" vertical="center"/>
    </xf>
    <xf numFmtId="58" fontId="11" fillId="0" borderId="71" xfId="0" applyNumberFormat="1" applyFont="1" applyBorder="1" applyAlignment="1">
      <alignment horizontal="center" vertical="center"/>
    </xf>
    <xf numFmtId="58" fontId="11" fillId="0" borderId="69" xfId="0" applyNumberFormat="1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top" textRotation="255" wrapText="1"/>
    </xf>
    <xf numFmtId="0" fontId="2" fillId="2" borderId="5" xfId="0" applyFont="1" applyFill="1" applyBorder="1" applyAlignment="1">
      <alignment horizontal="center" vertical="top" textRotation="255" wrapText="1"/>
    </xf>
    <xf numFmtId="0" fontId="2" fillId="2" borderId="53" xfId="0" applyFont="1" applyFill="1" applyBorder="1" applyAlignment="1">
      <alignment vertical="center" textRotation="255" wrapText="1"/>
    </xf>
    <xf numFmtId="0" fontId="2" fillId="2" borderId="0" xfId="0" applyFont="1" applyFill="1" applyBorder="1" applyAlignment="1">
      <alignment vertical="center" textRotation="255" wrapText="1"/>
    </xf>
    <xf numFmtId="0" fontId="2" fillId="2" borderId="11" xfId="0" applyFont="1" applyFill="1" applyBorder="1" applyAlignment="1">
      <alignment vertical="center" textRotation="255" wrapText="1"/>
    </xf>
    <xf numFmtId="188" fontId="2" fillId="2" borderId="72" xfId="0" applyNumberFormat="1" applyFont="1" applyFill="1" applyBorder="1" applyAlignment="1">
      <alignment vertical="center"/>
    </xf>
    <xf numFmtId="188" fontId="2" fillId="2" borderId="73" xfId="0" applyNumberFormat="1" applyFont="1" applyFill="1" applyBorder="1" applyAlignment="1">
      <alignment vertical="center"/>
    </xf>
    <xf numFmtId="189" fontId="2" fillId="0" borderId="74" xfId="0" applyNumberFormat="1" applyFont="1" applyFill="1" applyBorder="1" applyAlignment="1">
      <alignment vertical="center"/>
    </xf>
    <xf numFmtId="188" fontId="2" fillId="2" borderId="75" xfId="0" applyNumberFormat="1" applyFont="1" applyFill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2" borderId="21" xfId="0" applyNumberFormat="1" applyFont="1" applyFill="1" applyBorder="1" applyAlignment="1">
      <alignment horizontal="right" vertical="center"/>
    </xf>
    <xf numFmtId="188" fontId="2" fillId="5" borderId="14" xfId="0" applyNumberFormat="1" applyFont="1" applyFill="1" applyBorder="1" applyAlignment="1">
      <alignment vertical="center"/>
    </xf>
    <xf numFmtId="188" fontId="2" fillId="7" borderId="7" xfId="0" applyNumberFormat="1" applyFont="1" applyFill="1" applyBorder="1" applyAlignment="1">
      <alignment vertical="center"/>
    </xf>
    <xf numFmtId="187" fontId="2" fillId="2" borderId="14" xfId="0" applyNumberFormat="1" applyFont="1" applyFill="1" applyBorder="1" applyAlignment="1">
      <alignment vertical="center"/>
    </xf>
    <xf numFmtId="187" fontId="2" fillId="2" borderId="7" xfId="0" applyNumberFormat="1" applyFont="1" applyFill="1" applyBorder="1" applyAlignment="1">
      <alignment vertical="center"/>
    </xf>
    <xf numFmtId="187" fontId="2" fillId="5" borderId="7" xfId="0" applyNumberFormat="1" applyFont="1" applyFill="1" applyBorder="1" applyAlignment="1">
      <alignment vertical="center"/>
    </xf>
    <xf numFmtId="187" fontId="2" fillId="0" borderId="21" xfId="0" applyNumberFormat="1" applyFont="1" applyFill="1" applyBorder="1" applyAlignment="1">
      <alignment vertical="center"/>
    </xf>
    <xf numFmtId="187" fontId="2" fillId="0" borderId="7" xfId="0" applyNumberFormat="1" applyFont="1" applyFill="1" applyBorder="1" applyAlignment="1">
      <alignment vertical="center"/>
    </xf>
    <xf numFmtId="187" fontId="2" fillId="5" borderId="21" xfId="0" applyNumberFormat="1" applyFont="1" applyFill="1" applyBorder="1" applyAlignment="1">
      <alignment vertical="center"/>
    </xf>
    <xf numFmtId="188" fontId="2" fillId="5" borderId="14" xfId="0" applyNumberFormat="1" applyFont="1" applyFill="1" applyBorder="1" applyAlignment="1">
      <alignment vertical="center"/>
    </xf>
    <xf numFmtId="188" fontId="2" fillId="5" borderId="7" xfId="0" applyNumberFormat="1" applyFont="1" applyFill="1" applyBorder="1" applyAlignment="1">
      <alignment vertical="center"/>
    </xf>
    <xf numFmtId="188" fontId="2" fillId="7" borderId="7" xfId="0" applyNumberFormat="1" applyFont="1" applyFill="1" applyBorder="1" applyAlignment="1">
      <alignment vertical="center"/>
    </xf>
    <xf numFmtId="0" fontId="2" fillId="5" borderId="38" xfId="0" applyFont="1" applyFill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2" borderId="38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5" borderId="51" xfId="0" applyFont="1" applyFill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34" xfId="0" applyFont="1" applyFill="1" applyBorder="1" applyAlignment="1">
      <alignment vertical="center"/>
    </xf>
    <xf numFmtId="0" fontId="2" fillId="2" borderId="32" xfId="0" applyFont="1" applyFill="1" applyBorder="1" applyAlignment="1">
      <alignment vertical="center"/>
    </xf>
    <xf numFmtId="179" fontId="2" fillId="3" borderId="36" xfId="0" applyNumberFormat="1" applyFont="1" applyFill="1" applyBorder="1" applyAlignment="1">
      <alignment vertical="center"/>
    </xf>
    <xf numFmtId="188" fontId="2" fillId="5" borderId="23" xfId="0" applyNumberFormat="1" applyFont="1" applyFill="1" applyBorder="1" applyAlignment="1">
      <alignment vertical="center"/>
    </xf>
    <xf numFmtId="188" fontId="2" fillId="5" borderId="16" xfId="0" applyNumberFormat="1" applyFont="1" applyFill="1" applyBorder="1" applyAlignment="1">
      <alignment vertical="center"/>
    </xf>
    <xf numFmtId="0" fontId="2" fillId="2" borderId="72" xfId="0" applyFont="1" applyFill="1" applyBorder="1" applyAlignment="1">
      <alignment vertical="center"/>
    </xf>
    <xf numFmtId="0" fontId="2" fillId="2" borderId="73" xfId="0" applyFont="1" applyFill="1" applyBorder="1" applyAlignment="1">
      <alignment vertical="center"/>
    </xf>
    <xf numFmtId="179" fontId="2" fillId="3" borderId="75" xfId="0" applyNumberFormat="1" applyFont="1" applyFill="1" applyBorder="1" applyAlignment="1">
      <alignment vertical="center"/>
    </xf>
    <xf numFmtId="0" fontId="2" fillId="0" borderId="76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2" borderId="77" xfId="0" applyFont="1" applyFill="1" applyBorder="1" applyAlignment="1">
      <alignment vertical="center"/>
    </xf>
    <xf numFmtId="0" fontId="2" fillId="2" borderId="78" xfId="0" applyFont="1" applyFill="1" applyBorder="1" applyAlignment="1">
      <alignment vertical="center"/>
    </xf>
    <xf numFmtId="188" fontId="2" fillId="2" borderId="78" xfId="0" applyNumberFormat="1" applyFont="1" applyFill="1" applyBorder="1" applyAlignment="1">
      <alignment vertical="center"/>
    </xf>
    <xf numFmtId="179" fontId="2" fillId="3" borderId="79" xfId="0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ill>
        <patternFill>
          <bgColor rgb="FFFFFFFF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zoomScaleSheetLayoutView="75" workbookViewId="0" topLeftCell="A1">
      <selection activeCell="A1" sqref="A1"/>
    </sheetView>
  </sheetViews>
  <sheetFormatPr defaultColWidth="9.00390625" defaultRowHeight="13.5"/>
  <cols>
    <col min="1" max="1" width="3.625" style="2" customWidth="1"/>
    <col min="2" max="2" width="4.625" style="2" customWidth="1"/>
    <col min="3" max="3" width="6.625" style="2" customWidth="1"/>
    <col min="4" max="4" width="9.625" style="2" customWidth="1"/>
    <col min="5" max="5" width="17.625" style="2" customWidth="1"/>
    <col min="6" max="9" width="4.125" style="2" customWidth="1"/>
    <col min="10" max="10" width="30.625" style="2" customWidth="1"/>
    <col min="11" max="11" width="8.625" style="2" customWidth="1"/>
    <col min="12" max="12" width="11.875" style="2" customWidth="1"/>
    <col min="13" max="13" width="4.125" style="2" customWidth="1"/>
    <col min="14" max="14" width="29.125" style="2" customWidth="1"/>
    <col min="15" max="15" width="13.125" style="2" customWidth="1"/>
    <col min="16" max="16" width="4.125" style="2" customWidth="1"/>
    <col min="23" max="16384" width="9.00390625" style="2" customWidth="1"/>
  </cols>
  <sheetData>
    <row r="1" spans="1:2" ht="16.5" customHeight="1" thickBot="1">
      <c r="A1" s="31" t="s">
        <v>14</v>
      </c>
      <c r="B1" s="31"/>
    </row>
    <row r="2" spans="1:16" ht="22.5" customHeight="1" thickBot="1">
      <c r="A2" s="6" t="s">
        <v>18</v>
      </c>
      <c r="O2" s="231" t="s">
        <v>228</v>
      </c>
      <c r="P2" s="232"/>
    </row>
    <row r="3" ht="9.75" customHeight="1" thickBot="1"/>
    <row r="4" spans="1:16" s="1" customFormat="1" ht="31.5" customHeight="1">
      <c r="A4" s="235" t="s">
        <v>26</v>
      </c>
      <c r="B4" s="243" t="s">
        <v>63</v>
      </c>
      <c r="C4" s="238" t="s">
        <v>52</v>
      </c>
      <c r="D4" s="240" t="s">
        <v>17</v>
      </c>
      <c r="E4" s="223" t="s">
        <v>53</v>
      </c>
      <c r="F4" s="228" t="s">
        <v>54</v>
      </c>
      <c r="G4" s="226" t="s">
        <v>55</v>
      </c>
      <c r="H4" s="193" t="s">
        <v>62</v>
      </c>
      <c r="I4" s="240" t="s">
        <v>56</v>
      </c>
      <c r="J4" s="248" t="s">
        <v>227</v>
      </c>
      <c r="K4" s="249"/>
      <c r="L4" s="249"/>
      <c r="M4" s="250"/>
      <c r="N4" s="248" t="s">
        <v>65</v>
      </c>
      <c r="O4" s="249"/>
      <c r="P4" s="250"/>
    </row>
    <row r="5" spans="1:16" s="15" customFormat="1" ht="18" customHeight="1">
      <c r="A5" s="236"/>
      <c r="B5" s="244"/>
      <c r="C5" s="239"/>
      <c r="D5" s="241"/>
      <c r="E5" s="224"/>
      <c r="F5" s="229"/>
      <c r="G5" s="227"/>
      <c r="H5" s="191"/>
      <c r="I5" s="246"/>
      <c r="J5" s="221" t="s">
        <v>8</v>
      </c>
      <c r="K5" s="190"/>
      <c r="L5" s="222"/>
      <c r="M5" s="14" t="s">
        <v>9</v>
      </c>
      <c r="N5" s="221" t="s">
        <v>10</v>
      </c>
      <c r="O5" s="222"/>
      <c r="P5" s="14" t="s">
        <v>9</v>
      </c>
    </row>
    <row r="6" spans="1:16" s="15" customFormat="1" ht="18" customHeight="1">
      <c r="A6" s="236"/>
      <c r="B6" s="244"/>
      <c r="C6" s="239"/>
      <c r="D6" s="241"/>
      <c r="E6" s="224"/>
      <c r="F6" s="229"/>
      <c r="G6" s="227"/>
      <c r="H6" s="191"/>
      <c r="I6" s="246"/>
      <c r="J6" s="33"/>
      <c r="K6" s="34"/>
      <c r="L6" s="35"/>
      <c r="M6" s="219" t="s">
        <v>58</v>
      </c>
      <c r="N6" s="18"/>
      <c r="O6" s="32"/>
      <c r="P6" s="219" t="s">
        <v>58</v>
      </c>
    </row>
    <row r="7" spans="1:16" s="1" customFormat="1" ht="51.75" customHeight="1">
      <c r="A7" s="237"/>
      <c r="B7" s="245"/>
      <c r="C7" s="239"/>
      <c r="D7" s="242"/>
      <c r="E7" s="225"/>
      <c r="F7" s="230"/>
      <c r="G7" s="192"/>
      <c r="H7" s="189"/>
      <c r="I7" s="247"/>
      <c r="J7" s="16" t="s">
        <v>57</v>
      </c>
      <c r="K7" s="17" t="s">
        <v>2</v>
      </c>
      <c r="L7" s="17" t="s">
        <v>3</v>
      </c>
      <c r="M7" s="220"/>
      <c r="N7" s="18" t="s">
        <v>59</v>
      </c>
      <c r="O7" s="19" t="s">
        <v>25</v>
      </c>
      <c r="P7" s="220"/>
    </row>
    <row r="8" spans="1:16" ht="28.5" customHeight="1">
      <c r="A8" s="100">
        <v>33</v>
      </c>
      <c r="B8" s="101">
        <v>201</v>
      </c>
      <c r="C8" s="102" t="s">
        <v>68</v>
      </c>
      <c r="D8" s="149" t="s">
        <v>69</v>
      </c>
      <c r="E8" s="104" t="s">
        <v>70</v>
      </c>
      <c r="F8" s="179">
        <v>1</v>
      </c>
      <c r="G8" s="180">
        <v>1</v>
      </c>
      <c r="H8" s="181">
        <v>1</v>
      </c>
      <c r="I8" s="180">
        <v>1</v>
      </c>
      <c r="J8" s="102" t="s">
        <v>71</v>
      </c>
      <c r="K8" s="106">
        <v>37069</v>
      </c>
      <c r="L8" s="107" t="s">
        <v>72</v>
      </c>
      <c r="M8" s="180"/>
      <c r="N8" s="108" t="s">
        <v>73</v>
      </c>
      <c r="O8" s="109" t="s">
        <v>74</v>
      </c>
      <c r="P8" s="103"/>
    </row>
    <row r="9" spans="1:16" ht="28.5" customHeight="1">
      <c r="A9" s="117">
        <v>33</v>
      </c>
      <c r="B9" s="48">
        <v>202</v>
      </c>
      <c r="C9" s="49" t="s">
        <v>68</v>
      </c>
      <c r="D9" s="150" t="s">
        <v>75</v>
      </c>
      <c r="E9" s="104" t="s">
        <v>70</v>
      </c>
      <c r="F9" s="179">
        <v>1</v>
      </c>
      <c r="G9" s="180">
        <v>1</v>
      </c>
      <c r="H9" s="181">
        <v>1</v>
      </c>
      <c r="I9" s="180">
        <v>1</v>
      </c>
      <c r="J9" s="102" t="s">
        <v>76</v>
      </c>
      <c r="K9" s="119">
        <v>36882</v>
      </c>
      <c r="L9" s="107" t="s">
        <v>208</v>
      </c>
      <c r="M9" s="180"/>
      <c r="N9" s="108" t="s">
        <v>77</v>
      </c>
      <c r="O9" s="158" t="s">
        <v>78</v>
      </c>
      <c r="P9" s="50"/>
    </row>
    <row r="10" spans="1:16" ht="25.5" customHeight="1">
      <c r="A10" s="100">
        <v>33</v>
      </c>
      <c r="B10" s="101">
        <v>203</v>
      </c>
      <c r="C10" s="115" t="s">
        <v>68</v>
      </c>
      <c r="D10" s="152" t="s">
        <v>79</v>
      </c>
      <c r="E10" s="104" t="s">
        <v>80</v>
      </c>
      <c r="F10" s="179">
        <v>1</v>
      </c>
      <c r="G10" s="180">
        <v>2</v>
      </c>
      <c r="H10" s="181">
        <v>1</v>
      </c>
      <c r="I10" s="180">
        <v>1</v>
      </c>
      <c r="J10" s="102" t="s">
        <v>81</v>
      </c>
      <c r="K10" s="106">
        <v>37337</v>
      </c>
      <c r="L10" s="106">
        <v>37530</v>
      </c>
      <c r="M10" s="180"/>
      <c r="N10" s="108" t="s">
        <v>82</v>
      </c>
      <c r="O10" s="19" t="s">
        <v>83</v>
      </c>
      <c r="P10" s="103"/>
    </row>
    <row r="11" spans="1:16" ht="12.75" customHeight="1">
      <c r="A11" s="117">
        <v>33</v>
      </c>
      <c r="B11" s="48">
        <v>204</v>
      </c>
      <c r="C11" s="52" t="s">
        <v>68</v>
      </c>
      <c r="D11" s="148" t="s">
        <v>84</v>
      </c>
      <c r="E11" s="118" t="s">
        <v>85</v>
      </c>
      <c r="F11" s="179">
        <v>1</v>
      </c>
      <c r="G11" s="180">
        <v>2</v>
      </c>
      <c r="H11" s="181">
        <v>1</v>
      </c>
      <c r="I11" s="180">
        <v>1</v>
      </c>
      <c r="J11" s="102" t="s">
        <v>86</v>
      </c>
      <c r="K11" s="119">
        <v>37344</v>
      </c>
      <c r="L11" s="119">
        <v>37347</v>
      </c>
      <c r="M11" s="180"/>
      <c r="N11" s="102" t="s">
        <v>87</v>
      </c>
      <c r="O11" s="120" t="s">
        <v>74</v>
      </c>
      <c r="P11" s="50"/>
    </row>
    <row r="12" spans="1:16" ht="12.75" customHeight="1">
      <c r="A12" s="117">
        <v>33</v>
      </c>
      <c r="B12" s="48">
        <v>205</v>
      </c>
      <c r="C12" s="52" t="s">
        <v>68</v>
      </c>
      <c r="D12" s="148" t="s">
        <v>88</v>
      </c>
      <c r="E12" s="118" t="s">
        <v>89</v>
      </c>
      <c r="F12" s="179">
        <v>1</v>
      </c>
      <c r="G12" s="180">
        <v>2</v>
      </c>
      <c r="H12" s="181">
        <v>1</v>
      </c>
      <c r="I12" s="180">
        <v>1</v>
      </c>
      <c r="J12" s="102" t="s">
        <v>90</v>
      </c>
      <c r="K12" s="119">
        <v>37803</v>
      </c>
      <c r="L12" s="119">
        <v>37803</v>
      </c>
      <c r="M12" s="180"/>
      <c r="N12" s="102" t="s">
        <v>91</v>
      </c>
      <c r="O12" s="120" t="s">
        <v>92</v>
      </c>
      <c r="P12" s="50"/>
    </row>
    <row r="13" spans="1:16" ht="12.75" customHeight="1">
      <c r="A13" s="100">
        <v>33</v>
      </c>
      <c r="B13" s="101">
        <v>207</v>
      </c>
      <c r="C13" s="115" t="s">
        <v>68</v>
      </c>
      <c r="D13" s="152" t="s">
        <v>93</v>
      </c>
      <c r="E13" s="104" t="s">
        <v>164</v>
      </c>
      <c r="F13" s="179">
        <v>1</v>
      </c>
      <c r="G13" s="180">
        <v>2</v>
      </c>
      <c r="H13" s="181">
        <v>1</v>
      </c>
      <c r="I13" s="180">
        <v>1</v>
      </c>
      <c r="J13" s="102" t="s">
        <v>94</v>
      </c>
      <c r="K13" s="106">
        <v>37698</v>
      </c>
      <c r="L13" s="106">
        <v>37895</v>
      </c>
      <c r="M13" s="180"/>
      <c r="N13" s="102" t="s">
        <v>95</v>
      </c>
      <c r="O13" s="19" t="s">
        <v>96</v>
      </c>
      <c r="P13" s="103"/>
    </row>
    <row r="14" spans="1:16" ht="12.75" customHeight="1">
      <c r="A14" s="117">
        <v>33</v>
      </c>
      <c r="B14" s="48">
        <v>208</v>
      </c>
      <c r="C14" s="52" t="s">
        <v>68</v>
      </c>
      <c r="D14" s="148" t="s">
        <v>97</v>
      </c>
      <c r="E14" s="159" t="s">
        <v>207</v>
      </c>
      <c r="F14" s="179">
        <v>1</v>
      </c>
      <c r="G14" s="180">
        <v>2</v>
      </c>
      <c r="H14" s="181">
        <v>1</v>
      </c>
      <c r="I14" s="180">
        <v>1</v>
      </c>
      <c r="J14" s="102" t="s">
        <v>98</v>
      </c>
      <c r="K14" s="119">
        <v>38433</v>
      </c>
      <c r="L14" s="119">
        <v>38433</v>
      </c>
      <c r="M14" s="180"/>
      <c r="N14" s="102" t="s">
        <v>99</v>
      </c>
      <c r="O14" s="120" t="s">
        <v>74</v>
      </c>
      <c r="P14" s="50"/>
    </row>
    <row r="15" spans="1:16" ht="12.75" customHeight="1">
      <c r="A15" s="117">
        <v>33</v>
      </c>
      <c r="B15" s="48">
        <v>209</v>
      </c>
      <c r="C15" s="52" t="s">
        <v>68</v>
      </c>
      <c r="D15" s="148" t="s">
        <v>100</v>
      </c>
      <c r="E15" s="118" t="s">
        <v>101</v>
      </c>
      <c r="F15" s="179">
        <v>1</v>
      </c>
      <c r="G15" s="180">
        <v>2</v>
      </c>
      <c r="H15" s="181">
        <v>1</v>
      </c>
      <c r="I15" s="180">
        <v>1</v>
      </c>
      <c r="J15" s="102" t="s">
        <v>102</v>
      </c>
      <c r="K15" s="119">
        <v>38439</v>
      </c>
      <c r="L15" s="119">
        <v>38443</v>
      </c>
      <c r="M15" s="180"/>
      <c r="N15" s="102" t="s">
        <v>103</v>
      </c>
      <c r="O15" s="120" t="s">
        <v>104</v>
      </c>
      <c r="P15" s="50"/>
    </row>
    <row r="16" spans="1:16" ht="12.75" customHeight="1">
      <c r="A16" s="117">
        <v>33</v>
      </c>
      <c r="B16" s="48">
        <v>210</v>
      </c>
      <c r="C16" s="52" t="s">
        <v>68</v>
      </c>
      <c r="D16" s="148" t="s">
        <v>105</v>
      </c>
      <c r="E16" s="118" t="s">
        <v>106</v>
      </c>
      <c r="F16" s="179">
        <v>1</v>
      </c>
      <c r="G16" s="180">
        <v>2</v>
      </c>
      <c r="H16" s="181">
        <v>1</v>
      </c>
      <c r="I16" s="180">
        <v>1</v>
      </c>
      <c r="J16" s="102" t="s">
        <v>107</v>
      </c>
      <c r="K16" s="119">
        <v>38442</v>
      </c>
      <c r="L16" s="119">
        <v>38442</v>
      </c>
      <c r="M16" s="180"/>
      <c r="N16" s="102" t="s">
        <v>108</v>
      </c>
      <c r="O16" s="120" t="s">
        <v>109</v>
      </c>
      <c r="P16" s="50"/>
    </row>
    <row r="17" spans="1:16" ht="12.75" customHeight="1">
      <c r="A17" s="117">
        <v>33</v>
      </c>
      <c r="B17" s="48">
        <v>211</v>
      </c>
      <c r="C17" s="52" t="s">
        <v>68</v>
      </c>
      <c r="D17" s="148" t="s">
        <v>110</v>
      </c>
      <c r="E17" s="118" t="s">
        <v>80</v>
      </c>
      <c r="F17" s="179">
        <v>1</v>
      </c>
      <c r="G17" s="180">
        <v>2</v>
      </c>
      <c r="H17" s="181">
        <v>1</v>
      </c>
      <c r="I17" s="180">
        <v>1</v>
      </c>
      <c r="J17" s="102" t="s">
        <v>111</v>
      </c>
      <c r="K17" s="119">
        <v>38433</v>
      </c>
      <c r="L17" s="119">
        <v>38433</v>
      </c>
      <c r="M17" s="180"/>
      <c r="N17" s="102" t="s">
        <v>112</v>
      </c>
      <c r="O17" s="120" t="s">
        <v>113</v>
      </c>
      <c r="P17" s="50"/>
    </row>
    <row r="18" spans="1:16" ht="12.75" customHeight="1">
      <c r="A18" s="100">
        <v>33</v>
      </c>
      <c r="B18" s="101">
        <v>212</v>
      </c>
      <c r="C18" s="115" t="s">
        <v>68</v>
      </c>
      <c r="D18" s="152" t="s">
        <v>114</v>
      </c>
      <c r="E18" s="104" t="s">
        <v>118</v>
      </c>
      <c r="F18" s="179">
        <v>1</v>
      </c>
      <c r="G18" s="180">
        <v>2</v>
      </c>
      <c r="H18" s="181">
        <v>1</v>
      </c>
      <c r="I18" s="180">
        <v>1</v>
      </c>
      <c r="J18" s="102" t="s">
        <v>115</v>
      </c>
      <c r="K18" s="106">
        <v>38534</v>
      </c>
      <c r="L18" s="106">
        <v>38534</v>
      </c>
      <c r="M18" s="180"/>
      <c r="N18" s="102" t="s">
        <v>116</v>
      </c>
      <c r="O18" s="19" t="s">
        <v>96</v>
      </c>
      <c r="P18" s="103"/>
    </row>
    <row r="19" spans="1:16" ht="12.75" customHeight="1">
      <c r="A19" s="117">
        <v>33</v>
      </c>
      <c r="B19" s="48">
        <v>213</v>
      </c>
      <c r="C19" s="52" t="s">
        <v>68</v>
      </c>
      <c r="D19" s="148" t="s">
        <v>117</v>
      </c>
      <c r="E19" s="118" t="s">
        <v>118</v>
      </c>
      <c r="F19" s="179">
        <v>1</v>
      </c>
      <c r="G19" s="180">
        <v>2</v>
      </c>
      <c r="H19" s="181">
        <v>1</v>
      </c>
      <c r="I19" s="180">
        <v>1</v>
      </c>
      <c r="J19" s="102" t="s">
        <v>119</v>
      </c>
      <c r="K19" s="119">
        <v>39534</v>
      </c>
      <c r="L19" s="119">
        <v>39539</v>
      </c>
      <c r="M19" s="180"/>
      <c r="N19" s="102" t="s">
        <v>120</v>
      </c>
      <c r="O19" s="120" t="s">
        <v>74</v>
      </c>
      <c r="P19" s="50"/>
    </row>
    <row r="20" spans="1:16" ht="12.75" customHeight="1">
      <c r="A20" s="117">
        <v>33</v>
      </c>
      <c r="B20" s="48">
        <v>214</v>
      </c>
      <c r="C20" s="52" t="s">
        <v>68</v>
      </c>
      <c r="D20" s="148" t="s">
        <v>121</v>
      </c>
      <c r="E20" s="118" t="s">
        <v>118</v>
      </c>
      <c r="F20" s="179">
        <v>1</v>
      </c>
      <c r="G20" s="180">
        <v>2</v>
      </c>
      <c r="H20" s="181">
        <v>0</v>
      </c>
      <c r="I20" s="180">
        <v>1</v>
      </c>
      <c r="J20" s="102" t="s">
        <v>122</v>
      </c>
      <c r="K20" s="119">
        <v>38712</v>
      </c>
      <c r="L20" s="119">
        <v>38712</v>
      </c>
      <c r="M20" s="180"/>
      <c r="N20" s="102" t="s">
        <v>123</v>
      </c>
      <c r="O20" s="120" t="s">
        <v>124</v>
      </c>
      <c r="P20" s="50"/>
    </row>
    <row r="21" spans="1:16" ht="27" customHeight="1">
      <c r="A21" s="117">
        <v>33</v>
      </c>
      <c r="B21" s="48">
        <v>215</v>
      </c>
      <c r="C21" s="52" t="s">
        <v>68</v>
      </c>
      <c r="D21" s="148" t="s">
        <v>125</v>
      </c>
      <c r="E21" s="118" t="s">
        <v>126</v>
      </c>
      <c r="F21" s="179">
        <v>1</v>
      </c>
      <c r="G21" s="180">
        <v>2</v>
      </c>
      <c r="H21" s="181">
        <v>1</v>
      </c>
      <c r="I21" s="180">
        <v>1</v>
      </c>
      <c r="J21" s="104" t="s">
        <v>127</v>
      </c>
      <c r="K21" s="119">
        <v>38442</v>
      </c>
      <c r="L21" s="119">
        <v>38442</v>
      </c>
      <c r="M21" s="180"/>
      <c r="N21" s="102" t="s">
        <v>128</v>
      </c>
      <c r="O21" s="120" t="s">
        <v>129</v>
      </c>
      <c r="P21" s="50"/>
    </row>
    <row r="22" spans="1:16" ht="12.75" customHeight="1">
      <c r="A22" s="117">
        <v>33</v>
      </c>
      <c r="B22" s="48">
        <v>216</v>
      </c>
      <c r="C22" s="52" t="s">
        <v>68</v>
      </c>
      <c r="D22" s="148" t="s">
        <v>130</v>
      </c>
      <c r="E22" s="118" t="s">
        <v>131</v>
      </c>
      <c r="F22" s="179">
        <v>1</v>
      </c>
      <c r="G22" s="180">
        <v>2</v>
      </c>
      <c r="H22" s="181">
        <v>1</v>
      </c>
      <c r="I22" s="180">
        <v>1</v>
      </c>
      <c r="J22" s="102" t="s">
        <v>132</v>
      </c>
      <c r="K22" s="119">
        <v>39532</v>
      </c>
      <c r="L22" s="119">
        <v>39539</v>
      </c>
      <c r="M22" s="180"/>
      <c r="N22" s="102" t="s">
        <v>202</v>
      </c>
      <c r="O22" s="120" t="s">
        <v>203</v>
      </c>
      <c r="P22" s="50"/>
    </row>
    <row r="23" spans="1:16" ht="27" customHeight="1">
      <c r="A23" s="117">
        <v>33</v>
      </c>
      <c r="B23" s="48">
        <v>346</v>
      </c>
      <c r="C23" s="115" t="s">
        <v>68</v>
      </c>
      <c r="D23" s="152" t="s">
        <v>133</v>
      </c>
      <c r="E23" s="104" t="s">
        <v>134</v>
      </c>
      <c r="F23" s="179">
        <v>2</v>
      </c>
      <c r="G23" s="180">
        <v>2</v>
      </c>
      <c r="H23" s="181">
        <v>0</v>
      </c>
      <c r="I23" s="180">
        <v>1</v>
      </c>
      <c r="J23" s="102" t="s">
        <v>135</v>
      </c>
      <c r="K23" s="106">
        <v>39433</v>
      </c>
      <c r="L23" s="106">
        <v>39433</v>
      </c>
      <c r="M23" s="180"/>
      <c r="N23" s="102" t="s">
        <v>136</v>
      </c>
      <c r="O23" s="19" t="s">
        <v>137</v>
      </c>
      <c r="P23" s="103"/>
    </row>
    <row r="24" spans="1:16" ht="25.5" customHeight="1">
      <c r="A24" s="117">
        <v>33</v>
      </c>
      <c r="B24" s="48">
        <v>423</v>
      </c>
      <c r="C24" s="52" t="s">
        <v>68</v>
      </c>
      <c r="D24" s="148" t="s">
        <v>138</v>
      </c>
      <c r="E24" s="118" t="s">
        <v>101</v>
      </c>
      <c r="F24" s="179">
        <v>1</v>
      </c>
      <c r="G24" s="180">
        <v>2</v>
      </c>
      <c r="H24" s="181">
        <v>0</v>
      </c>
      <c r="I24" s="180">
        <v>0</v>
      </c>
      <c r="J24" s="102"/>
      <c r="K24" s="119"/>
      <c r="L24" s="119"/>
      <c r="M24" s="180">
        <v>0</v>
      </c>
      <c r="N24" s="102" t="s">
        <v>139</v>
      </c>
      <c r="O24" s="120" t="s">
        <v>74</v>
      </c>
      <c r="P24" s="50"/>
    </row>
    <row r="25" spans="1:16" ht="12.75" customHeight="1">
      <c r="A25" s="117">
        <v>33</v>
      </c>
      <c r="B25" s="48">
        <v>445</v>
      </c>
      <c r="C25" s="52" t="s">
        <v>68</v>
      </c>
      <c r="D25" s="148" t="s">
        <v>140</v>
      </c>
      <c r="E25" s="118" t="s">
        <v>85</v>
      </c>
      <c r="F25" s="179">
        <v>1</v>
      </c>
      <c r="G25" s="180">
        <v>2</v>
      </c>
      <c r="H25" s="181">
        <v>1</v>
      </c>
      <c r="I25" s="180">
        <v>1</v>
      </c>
      <c r="J25" s="102"/>
      <c r="K25" s="119"/>
      <c r="L25" s="119"/>
      <c r="M25" s="180">
        <v>2</v>
      </c>
      <c r="N25" s="102" t="s">
        <v>141</v>
      </c>
      <c r="O25" s="120" t="s">
        <v>142</v>
      </c>
      <c r="P25" s="50"/>
    </row>
    <row r="26" spans="1:16" ht="12.75" customHeight="1">
      <c r="A26" s="117">
        <v>33</v>
      </c>
      <c r="B26" s="48">
        <v>461</v>
      </c>
      <c r="C26" s="52" t="s">
        <v>68</v>
      </c>
      <c r="D26" s="148" t="s">
        <v>143</v>
      </c>
      <c r="E26" s="118" t="s">
        <v>144</v>
      </c>
      <c r="F26" s="179">
        <v>1</v>
      </c>
      <c r="G26" s="180">
        <v>2</v>
      </c>
      <c r="H26" s="181">
        <v>1</v>
      </c>
      <c r="I26" s="180">
        <v>1</v>
      </c>
      <c r="J26" s="102"/>
      <c r="K26" s="119"/>
      <c r="L26" s="119"/>
      <c r="M26" s="180">
        <v>0</v>
      </c>
      <c r="N26" s="102" t="s">
        <v>145</v>
      </c>
      <c r="O26" s="120" t="s">
        <v>129</v>
      </c>
      <c r="P26" s="50"/>
    </row>
    <row r="27" spans="1:16" ht="12.75" customHeight="1">
      <c r="A27" s="117">
        <v>33</v>
      </c>
      <c r="B27" s="48">
        <v>586</v>
      </c>
      <c r="C27" s="52" t="s">
        <v>68</v>
      </c>
      <c r="D27" s="148" t="s">
        <v>146</v>
      </c>
      <c r="E27" s="118" t="s">
        <v>147</v>
      </c>
      <c r="F27" s="179">
        <v>1</v>
      </c>
      <c r="G27" s="180">
        <v>2</v>
      </c>
      <c r="H27" s="181">
        <v>0</v>
      </c>
      <c r="I27" s="180">
        <v>0</v>
      </c>
      <c r="J27" s="102" t="s">
        <v>148</v>
      </c>
      <c r="K27" s="119">
        <v>37525</v>
      </c>
      <c r="L27" s="119">
        <v>37712</v>
      </c>
      <c r="M27" s="180"/>
      <c r="N27" s="102" t="s">
        <v>149</v>
      </c>
      <c r="O27" s="120" t="s">
        <v>74</v>
      </c>
      <c r="P27" s="50"/>
    </row>
    <row r="28" spans="1:16" ht="12.75" customHeight="1">
      <c r="A28" s="117">
        <v>33</v>
      </c>
      <c r="B28" s="48">
        <v>606</v>
      </c>
      <c r="C28" s="52" t="s">
        <v>68</v>
      </c>
      <c r="D28" s="148" t="s">
        <v>150</v>
      </c>
      <c r="E28" s="118" t="s">
        <v>106</v>
      </c>
      <c r="F28" s="179">
        <v>1</v>
      </c>
      <c r="G28" s="180">
        <v>2</v>
      </c>
      <c r="H28" s="181">
        <v>0</v>
      </c>
      <c r="I28" s="180">
        <v>0</v>
      </c>
      <c r="J28" s="102"/>
      <c r="K28" s="119"/>
      <c r="L28" s="119"/>
      <c r="M28" s="180">
        <v>2</v>
      </c>
      <c r="N28" s="102"/>
      <c r="O28" s="120"/>
      <c r="P28" s="185">
        <v>1</v>
      </c>
    </row>
    <row r="29" spans="1:16" ht="12.75" customHeight="1">
      <c r="A29" s="117">
        <v>33</v>
      </c>
      <c r="B29" s="48">
        <v>622</v>
      </c>
      <c r="C29" s="52" t="s">
        <v>68</v>
      </c>
      <c r="D29" s="148" t="s">
        <v>151</v>
      </c>
      <c r="E29" s="118" t="s">
        <v>152</v>
      </c>
      <c r="F29" s="179">
        <v>2</v>
      </c>
      <c r="G29" s="180">
        <v>2</v>
      </c>
      <c r="H29" s="181">
        <v>0</v>
      </c>
      <c r="I29" s="180">
        <v>0</v>
      </c>
      <c r="J29" s="102"/>
      <c r="K29" s="119"/>
      <c r="L29" s="119"/>
      <c r="M29" s="180">
        <v>2</v>
      </c>
      <c r="N29" s="102"/>
      <c r="O29" s="120"/>
      <c r="P29" s="185">
        <v>0</v>
      </c>
    </row>
    <row r="30" spans="1:16" ht="12.75" customHeight="1">
      <c r="A30" s="117">
        <v>33</v>
      </c>
      <c r="B30" s="48">
        <v>623</v>
      </c>
      <c r="C30" s="52" t="s">
        <v>68</v>
      </c>
      <c r="D30" s="148" t="s">
        <v>153</v>
      </c>
      <c r="E30" s="118" t="s">
        <v>154</v>
      </c>
      <c r="F30" s="179">
        <v>1</v>
      </c>
      <c r="G30" s="180">
        <v>2</v>
      </c>
      <c r="H30" s="181">
        <v>0</v>
      </c>
      <c r="I30" s="180">
        <v>0</v>
      </c>
      <c r="J30" s="102"/>
      <c r="K30" s="119"/>
      <c r="L30" s="119"/>
      <c r="M30" s="186">
        <v>1</v>
      </c>
      <c r="N30" s="102"/>
      <c r="O30" s="120"/>
      <c r="P30" s="185">
        <v>1</v>
      </c>
    </row>
    <row r="31" spans="1:16" ht="12.75" customHeight="1">
      <c r="A31" s="117">
        <v>33</v>
      </c>
      <c r="B31" s="48">
        <v>643</v>
      </c>
      <c r="C31" s="52" t="s">
        <v>68</v>
      </c>
      <c r="D31" s="148" t="s">
        <v>155</v>
      </c>
      <c r="E31" s="118" t="s">
        <v>156</v>
      </c>
      <c r="F31" s="179">
        <v>1</v>
      </c>
      <c r="G31" s="180">
        <v>2</v>
      </c>
      <c r="H31" s="181">
        <v>0</v>
      </c>
      <c r="I31" s="180">
        <v>0</v>
      </c>
      <c r="J31" s="102" t="s">
        <v>157</v>
      </c>
      <c r="K31" s="119">
        <v>39161</v>
      </c>
      <c r="L31" s="119">
        <v>39173</v>
      </c>
      <c r="M31" s="180"/>
      <c r="N31" s="102"/>
      <c r="O31" s="120"/>
      <c r="P31" s="185">
        <v>1</v>
      </c>
    </row>
    <row r="32" spans="1:16" ht="12.75" customHeight="1">
      <c r="A32" s="117">
        <v>33</v>
      </c>
      <c r="B32" s="48">
        <v>663</v>
      </c>
      <c r="C32" s="52" t="s">
        <v>68</v>
      </c>
      <c r="D32" s="148" t="s">
        <v>158</v>
      </c>
      <c r="E32" s="118" t="s">
        <v>156</v>
      </c>
      <c r="F32" s="179">
        <v>1</v>
      </c>
      <c r="G32" s="180">
        <v>2</v>
      </c>
      <c r="H32" s="181">
        <v>0</v>
      </c>
      <c r="I32" s="180">
        <v>0</v>
      </c>
      <c r="J32" s="102"/>
      <c r="K32" s="119"/>
      <c r="L32" s="119"/>
      <c r="M32" s="180">
        <v>0</v>
      </c>
      <c r="N32" s="102"/>
      <c r="O32" s="120"/>
      <c r="P32" s="185">
        <v>0</v>
      </c>
    </row>
    <row r="33" spans="1:16" ht="12.75" customHeight="1">
      <c r="A33" s="117">
        <v>33</v>
      </c>
      <c r="B33" s="48">
        <v>666</v>
      </c>
      <c r="C33" s="52" t="s">
        <v>68</v>
      </c>
      <c r="D33" s="148" t="s">
        <v>159</v>
      </c>
      <c r="E33" s="118" t="s">
        <v>160</v>
      </c>
      <c r="F33" s="179">
        <v>2</v>
      </c>
      <c r="G33" s="180">
        <v>2</v>
      </c>
      <c r="H33" s="181">
        <v>1</v>
      </c>
      <c r="I33" s="180">
        <v>1</v>
      </c>
      <c r="J33" s="102" t="s">
        <v>161</v>
      </c>
      <c r="K33" s="119">
        <v>38433</v>
      </c>
      <c r="L33" s="119">
        <v>38433</v>
      </c>
      <c r="M33" s="180"/>
      <c r="N33" s="102" t="s">
        <v>162</v>
      </c>
      <c r="O33" s="120" t="s">
        <v>74</v>
      </c>
      <c r="P33" s="50"/>
    </row>
    <row r="34" spans="1:16" ht="12.75" customHeight="1" thickBot="1">
      <c r="A34" s="121">
        <v>33</v>
      </c>
      <c r="B34" s="122">
        <v>681</v>
      </c>
      <c r="C34" s="123" t="s">
        <v>68</v>
      </c>
      <c r="D34" s="153" t="s">
        <v>163</v>
      </c>
      <c r="E34" s="124" t="s">
        <v>164</v>
      </c>
      <c r="F34" s="182">
        <v>1</v>
      </c>
      <c r="G34" s="183">
        <v>2</v>
      </c>
      <c r="H34" s="184">
        <v>1</v>
      </c>
      <c r="I34" s="183">
        <v>1</v>
      </c>
      <c r="J34" s="126" t="s">
        <v>165</v>
      </c>
      <c r="K34" s="127">
        <v>39171</v>
      </c>
      <c r="L34" s="127">
        <v>39173</v>
      </c>
      <c r="M34" s="183"/>
      <c r="N34" s="126" t="s">
        <v>166</v>
      </c>
      <c r="O34" s="97" t="s">
        <v>74</v>
      </c>
      <c r="P34" s="125"/>
    </row>
    <row r="35" spans="1:22" s="13" customFormat="1" ht="18.75" customHeight="1" thickBot="1">
      <c r="A35" s="37"/>
      <c r="B35" s="38"/>
      <c r="C35" s="233" t="s">
        <v>4</v>
      </c>
      <c r="D35" s="234"/>
      <c r="E35" s="39"/>
      <c r="F35" s="40"/>
      <c r="G35" s="41"/>
      <c r="H35" s="42">
        <f>SUM(H8:H34)</f>
        <v>18</v>
      </c>
      <c r="I35" s="43">
        <f>SUM(I8:I34)</f>
        <v>20</v>
      </c>
      <c r="J35" s="42">
        <f>COUNTA(J8:J34)</f>
        <v>20</v>
      </c>
      <c r="K35" s="44"/>
      <c r="L35" s="44"/>
      <c r="M35" s="45"/>
      <c r="N35" s="42">
        <f>COUNTA(N8:N34)</f>
        <v>22</v>
      </c>
      <c r="O35" s="46"/>
      <c r="P35" s="47"/>
      <c r="Q35" s="12"/>
      <c r="R35" s="12"/>
      <c r="S35" s="12"/>
      <c r="T35" s="12"/>
      <c r="U35" s="12"/>
      <c r="V35" s="12"/>
    </row>
  </sheetData>
  <mergeCells count="17">
    <mergeCell ref="O2:P2"/>
    <mergeCell ref="C35:D35"/>
    <mergeCell ref="A4:A7"/>
    <mergeCell ref="C4:C7"/>
    <mergeCell ref="D4:D7"/>
    <mergeCell ref="B4:B7"/>
    <mergeCell ref="I4:I7"/>
    <mergeCell ref="J4:M4"/>
    <mergeCell ref="N4:P4"/>
    <mergeCell ref="M6:M7"/>
    <mergeCell ref="P6:P7"/>
    <mergeCell ref="N5:O5"/>
    <mergeCell ref="E4:E7"/>
    <mergeCell ref="G4:G7"/>
    <mergeCell ref="H4:H7"/>
    <mergeCell ref="J5:L5"/>
    <mergeCell ref="F4:F7"/>
  </mergeCells>
  <printOptions/>
  <pageMargins left="0.5905511811023623" right="0.5905511811023623" top="0.5905511811023623" bottom="0.5905511811023623" header="0.31496062992125984" footer="0.31496062992125984"/>
  <pageSetup fitToHeight="0" horizontalDpi="600" verticalDpi="600" orientation="landscape" paperSize="9" scale="85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35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3.625" style="2" customWidth="1"/>
    <col min="2" max="2" width="4.625" style="2" customWidth="1"/>
    <col min="3" max="3" width="6.625" style="2" customWidth="1"/>
    <col min="4" max="4" width="9.625" style="2" customWidth="1"/>
    <col min="5" max="5" width="23.00390625" style="2" customWidth="1"/>
    <col min="6" max="6" width="11.125" style="2" customWidth="1"/>
    <col min="7" max="7" width="8.125" style="2" customWidth="1"/>
    <col min="8" max="8" width="19.625" style="2" customWidth="1"/>
    <col min="9" max="10" width="8.625" style="2" customWidth="1"/>
    <col min="11" max="11" width="22.125" style="2" customWidth="1"/>
    <col min="12" max="20" width="4.125" style="2" customWidth="1"/>
    <col min="21" max="21" width="6.625" style="2" customWidth="1"/>
    <col min="22" max="16384" width="9.00390625" style="2" customWidth="1"/>
  </cols>
  <sheetData>
    <row r="1" spans="1:2" ht="12.75" thickBot="1">
      <c r="A1" s="31" t="s">
        <v>15</v>
      </c>
      <c r="B1" s="31"/>
    </row>
    <row r="2" spans="1:21" ht="22.5" customHeight="1" thickBot="1">
      <c r="A2" s="6" t="s">
        <v>34</v>
      </c>
      <c r="S2" s="231" t="s">
        <v>229</v>
      </c>
      <c r="T2" s="257"/>
      <c r="U2" s="232"/>
    </row>
    <row r="3" ht="12.75" thickBot="1"/>
    <row r="4" spans="1:21" s="1" customFormat="1" ht="19.5" customHeight="1">
      <c r="A4" s="235" t="s">
        <v>26</v>
      </c>
      <c r="B4" s="243" t="s">
        <v>63</v>
      </c>
      <c r="C4" s="238" t="s">
        <v>52</v>
      </c>
      <c r="D4" s="240" t="s">
        <v>17</v>
      </c>
      <c r="E4" s="248" t="s">
        <v>64</v>
      </c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50"/>
      <c r="U4" s="259" t="s">
        <v>224</v>
      </c>
    </row>
    <row r="5" spans="1:21" s="1" customFormat="1" ht="19.5" customHeight="1">
      <c r="A5" s="236"/>
      <c r="B5" s="244"/>
      <c r="C5" s="239"/>
      <c r="D5" s="241"/>
      <c r="E5" s="25"/>
      <c r="F5" s="23"/>
      <c r="G5" s="26"/>
      <c r="H5" s="26"/>
      <c r="I5" s="26"/>
      <c r="J5" s="26"/>
      <c r="K5" s="26"/>
      <c r="L5" s="221" t="s">
        <v>60</v>
      </c>
      <c r="M5" s="190"/>
      <c r="N5" s="190"/>
      <c r="O5" s="190"/>
      <c r="P5" s="190"/>
      <c r="Q5" s="190"/>
      <c r="R5" s="190"/>
      <c r="S5" s="190"/>
      <c r="T5" s="251"/>
      <c r="U5" s="260"/>
    </row>
    <row r="6" spans="1:21" s="1" customFormat="1" ht="19.5" customHeight="1">
      <c r="A6" s="236"/>
      <c r="B6" s="244"/>
      <c r="C6" s="239"/>
      <c r="D6" s="241"/>
      <c r="E6" s="263" t="s">
        <v>32</v>
      </c>
      <c r="F6" s="20"/>
      <c r="G6" s="252" t="s">
        <v>31</v>
      </c>
      <c r="H6" s="252"/>
      <c r="I6" s="252"/>
      <c r="J6" s="253"/>
      <c r="K6" s="253"/>
      <c r="L6" s="254" t="s">
        <v>37</v>
      </c>
      <c r="M6" s="255"/>
      <c r="N6" s="256"/>
      <c r="O6" s="253" t="s">
        <v>38</v>
      </c>
      <c r="P6" s="255"/>
      <c r="Q6" s="256"/>
      <c r="R6" s="253" t="s">
        <v>39</v>
      </c>
      <c r="S6" s="255"/>
      <c r="T6" s="265"/>
      <c r="U6" s="261"/>
    </row>
    <row r="7" spans="1:21" ht="60" customHeight="1">
      <c r="A7" s="237"/>
      <c r="B7" s="245"/>
      <c r="C7" s="239"/>
      <c r="D7" s="242"/>
      <c r="E7" s="264"/>
      <c r="F7" s="21" t="s">
        <v>27</v>
      </c>
      <c r="G7" s="22" t="s">
        <v>28</v>
      </c>
      <c r="H7" s="22" t="s">
        <v>30</v>
      </c>
      <c r="I7" s="22" t="s">
        <v>29</v>
      </c>
      <c r="J7" s="24" t="s">
        <v>61</v>
      </c>
      <c r="K7" s="24" t="s">
        <v>225</v>
      </c>
      <c r="L7" s="174" t="s">
        <v>67</v>
      </c>
      <c r="M7" s="175" t="s">
        <v>226</v>
      </c>
      <c r="N7" s="176" t="s">
        <v>33</v>
      </c>
      <c r="O7" s="177" t="s">
        <v>67</v>
      </c>
      <c r="P7" s="175" t="s">
        <v>226</v>
      </c>
      <c r="Q7" s="178" t="s">
        <v>33</v>
      </c>
      <c r="R7" s="176" t="s">
        <v>67</v>
      </c>
      <c r="S7" s="175" t="s">
        <v>226</v>
      </c>
      <c r="T7" s="176" t="s">
        <v>33</v>
      </c>
      <c r="U7" s="262"/>
    </row>
    <row r="8" spans="1:21" ht="27" customHeight="1">
      <c r="A8" s="117">
        <v>33</v>
      </c>
      <c r="B8" s="48">
        <v>201</v>
      </c>
      <c r="C8" s="49" t="s">
        <v>68</v>
      </c>
      <c r="D8" s="150" t="s">
        <v>69</v>
      </c>
      <c r="E8" s="108" t="s">
        <v>167</v>
      </c>
      <c r="F8" s="53" t="s">
        <v>168</v>
      </c>
      <c r="G8" s="53" t="s">
        <v>169</v>
      </c>
      <c r="H8" s="128" t="s">
        <v>253</v>
      </c>
      <c r="I8" s="128" t="s">
        <v>245</v>
      </c>
      <c r="J8" s="128" t="s">
        <v>246</v>
      </c>
      <c r="K8" s="103" t="s">
        <v>201</v>
      </c>
      <c r="L8" s="32" t="s">
        <v>232</v>
      </c>
      <c r="M8" s="120"/>
      <c r="N8" s="32"/>
      <c r="O8" s="32" t="s">
        <v>233</v>
      </c>
      <c r="P8" s="53"/>
      <c r="Q8" s="115"/>
      <c r="R8" s="115"/>
      <c r="S8" s="51"/>
      <c r="T8" s="50"/>
      <c r="U8" s="217">
        <v>1</v>
      </c>
    </row>
    <row r="9" spans="1:21" ht="27" customHeight="1">
      <c r="A9" s="117">
        <v>33</v>
      </c>
      <c r="B9" s="48">
        <v>202</v>
      </c>
      <c r="C9" s="52" t="s">
        <v>68</v>
      </c>
      <c r="D9" s="148" t="s">
        <v>75</v>
      </c>
      <c r="E9" s="129" t="s">
        <v>170</v>
      </c>
      <c r="F9" s="128" t="s">
        <v>257</v>
      </c>
      <c r="G9" s="53" t="s">
        <v>171</v>
      </c>
      <c r="H9" s="128" t="s">
        <v>254</v>
      </c>
      <c r="I9" s="128" t="s">
        <v>243</v>
      </c>
      <c r="J9" s="128" t="s">
        <v>244</v>
      </c>
      <c r="K9" s="103" t="s">
        <v>206</v>
      </c>
      <c r="L9" s="32" t="s">
        <v>232</v>
      </c>
      <c r="M9" s="120"/>
      <c r="N9" s="32"/>
      <c r="O9" s="32" t="s">
        <v>233</v>
      </c>
      <c r="P9" s="53"/>
      <c r="Q9" s="53"/>
      <c r="R9" s="53"/>
      <c r="S9" s="51"/>
      <c r="T9" s="147"/>
      <c r="U9" s="217">
        <v>0</v>
      </c>
    </row>
    <row r="10" spans="1:21" ht="36.75" customHeight="1">
      <c r="A10" s="117">
        <v>33</v>
      </c>
      <c r="B10" s="48">
        <v>203</v>
      </c>
      <c r="C10" s="52" t="s">
        <v>68</v>
      </c>
      <c r="D10" s="148" t="s">
        <v>79</v>
      </c>
      <c r="E10" s="108" t="s">
        <v>172</v>
      </c>
      <c r="F10" s="53" t="s">
        <v>173</v>
      </c>
      <c r="G10" s="53" t="s">
        <v>174</v>
      </c>
      <c r="H10" s="128" t="s">
        <v>255</v>
      </c>
      <c r="I10" s="128" t="s">
        <v>241</v>
      </c>
      <c r="J10" s="128" t="s">
        <v>242</v>
      </c>
      <c r="K10" s="103" t="s">
        <v>205</v>
      </c>
      <c r="L10" s="32" t="s">
        <v>232</v>
      </c>
      <c r="M10" s="120"/>
      <c r="N10" s="32"/>
      <c r="O10" s="32" t="s">
        <v>233</v>
      </c>
      <c r="P10" s="53"/>
      <c r="Q10" s="53"/>
      <c r="R10" s="53"/>
      <c r="S10" s="51"/>
      <c r="T10" s="50"/>
      <c r="U10" s="218">
        <v>1</v>
      </c>
    </row>
    <row r="11" spans="1:21" ht="36.75" customHeight="1">
      <c r="A11" s="117">
        <v>33</v>
      </c>
      <c r="B11" s="48">
        <v>204</v>
      </c>
      <c r="C11" s="52" t="s">
        <v>68</v>
      </c>
      <c r="D11" s="148" t="s">
        <v>84</v>
      </c>
      <c r="E11" s="108" t="s">
        <v>175</v>
      </c>
      <c r="F11" s="53"/>
      <c r="G11" s="53" t="s">
        <v>176</v>
      </c>
      <c r="H11" s="128" t="s">
        <v>177</v>
      </c>
      <c r="I11" s="128" t="s">
        <v>239</v>
      </c>
      <c r="J11" s="128" t="s">
        <v>240</v>
      </c>
      <c r="K11" s="103"/>
      <c r="L11" s="32" t="s">
        <v>232</v>
      </c>
      <c r="M11" s="120"/>
      <c r="N11" s="32"/>
      <c r="O11" s="32" t="s">
        <v>233</v>
      </c>
      <c r="P11" s="53"/>
      <c r="Q11" s="53"/>
      <c r="R11" s="53"/>
      <c r="S11" s="51"/>
      <c r="T11" s="50"/>
      <c r="U11" s="218">
        <v>0</v>
      </c>
    </row>
    <row r="12" spans="1:21" ht="36.75" customHeight="1">
      <c r="A12" s="117">
        <v>33</v>
      </c>
      <c r="B12" s="48">
        <v>205</v>
      </c>
      <c r="C12" s="52" t="s">
        <v>68</v>
      </c>
      <c r="D12" s="148" t="s">
        <v>88</v>
      </c>
      <c r="E12" s="108" t="s">
        <v>178</v>
      </c>
      <c r="F12" s="53" t="s">
        <v>179</v>
      </c>
      <c r="G12" s="53" t="s">
        <v>180</v>
      </c>
      <c r="H12" s="128" t="s">
        <v>181</v>
      </c>
      <c r="I12" s="128" t="s">
        <v>237</v>
      </c>
      <c r="J12" s="128" t="s">
        <v>238</v>
      </c>
      <c r="K12" s="103" t="s">
        <v>258</v>
      </c>
      <c r="L12" s="52"/>
      <c r="M12" s="32" t="s">
        <v>233</v>
      </c>
      <c r="N12" s="128"/>
      <c r="O12" s="32" t="s">
        <v>233</v>
      </c>
      <c r="P12" s="53"/>
      <c r="Q12" s="53"/>
      <c r="R12" s="53"/>
      <c r="S12" s="51"/>
      <c r="T12" s="50"/>
      <c r="U12" s="218">
        <v>1</v>
      </c>
    </row>
    <row r="13" spans="1:21" ht="13.5" customHeight="1">
      <c r="A13" s="110">
        <v>33</v>
      </c>
      <c r="B13" s="111">
        <v>207</v>
      </c>
      <c r="C13" s="116" t="s">
        <v>68</v>
      </c>
      <c r="D13" s="145" t="s">
        <v>93</v>
      </c>
      <c r="E13" s="130"/>
      <c r="F13" s="131"/>
      <c r="G13" s="131"/>
      <c r="H13" s="131"/>
      <c r="I13" s="131"/>
      <c r="J13" s="114"/>
      <c r="K13" s="113"/>
      <c r="L13" s="116"/>
      <c r="M13" s="131"/>
      <c r="N13" s="131"/>
      <c r="O13" s="131"/>
      <c r="P13" s="131"/>
      <c r="Q13" s="131"/>
      <c r="R13" s="131"/>
      <c r="S13" s="114"/>
      <c r="T13" s="113"/>
      <c r="U13" s="218">
        <v>1</v>
      </c>
    </row>
    <row r="14" spans="1:21" ht="13.5" customHeight="1">
      <c r="A14" s="110">
        <v>33</v>
      </c>
      <c r="B14" s="111">
        <v>208</v>
      </c>
      <c r="C14" s="116" t="s">
        <v>68</v>
      </c>
      <c r="D14" s="145" t="s">
        <v>97</v>
      </c>
      <c r="E14" s="130"/>
      <c r="F14" s="131"/>
      <c r="G14" s="131"/>
      <c r="H14" s="131"/>
      <c r="I14" s="131"/>
      <c r="J14" s="114"/>
      <c r="K14" s="113"/>
      <c r="L14" s="116"/>
      <c r="M14" s="131"/>
      <c r="N14" s="131"/>
      <c r="O14" s="131"/>
      <c r="P14" s="131"/>
      <c r="Q14" s="131"/>
      <c r="R14" s="131"/>
      <c r="S14" s="114"/>
      <c r="T14" s="113"/>
      <c r="U14" s="218">
        <v>1</v>
      </c>
    </row>
    <row r="15" spans="1:21" ht="13.5" customHeight="1">
      <c r="A15" s="110">
        <v>33</v>
      </c>
      <c r="B15" s="111">
        <v>209</v>
      </c>
      <c r="C15" s="116" t="s">
        <v>68</v>
      </c>
      <c r="D15" s="145" t="s">
        <v>100</v>
      </c>
      <c r="E15" s="130"/>
      <c r="F15" s="131"/>
      <c r="G15" s="131"/>
      <c r="H15" s="131"/>
      <c r="I15" s="131"/>
      <c r="J15" s="114"/>
      <c r="K15" s="113"/>
      <c r="L15" s="116"/>
      <c r="M15" s="131"/>
      <c r="N15" s="131"/>
      <c r="O15" s="131"/>
      <c r="P15" s="131"/>
      <c r="Q15" s="131"/>
      <c r="R15" s="131"/>
      <c r="S15" s="114"/>
      <c r="T15" s="113"/>
      <c r="U15" s="218">
        <v>1</v>
      </c>
    </row>
    <row r="16" spans="1:21" ht="26.25" customHeight="1">
      <c r="A16" s="117">
        <v>33</v>
      </c>
      <c r="B16" s="101">
        <v>210</v>
      </c>
      <c r="C16" s="115" t="s">
        <v>68</v>
      </c>
      <c r="D16" s="152" t="s">
        <v>105</v>
      </c>
      <c r="E16" s="108" t="s">
        <v>182</v>
      </c>
      <c r="F16" s="128"/>
      <c r="G16" s="128" t="s">
        <v>183</v>
      </c>
      <c r="H16" s="128" t="s">
        <v>256</v>
      </c>
      <c r="I16" s="128" t="s">
        <v>235</v>
      </c>
      <c r="J16" s="128" t="s">
        <v>236</v>
      </c>
      <c r="K16" s="103" t="s">
        <v>184</v>
      </c>
      <c r="L16" s="32" t="s">
        <v>232</v>
      </c>
      <c r="M16" s="120"/>
      <c r="N16" s="32"/>
      <c r="O16" s="32" t="s">
        <v>233</v>
      </c>
      <c r="P16" s="128"/>
      <c r="Q16" s="128"/>
      <c r="R16" s="128"/>
      <c r="S16" s="105"/>
      <c r="T16" s="103"/>
      <c r="U16" s="218">
        <v>1</v>
      </c>
    </row>
    <row r="17" spans="1:21" ht="36">
      <c r="A17" s="117">
        <v>33</v>
      </c>
      <c r="B17" s="101">
        <v>211</v>
      </c>
      <c r="C17" s="115" t="s">
        <v>68</v>
      </c>
      <c r="D17" s="152" t="s">
        <v>110</v>
      </c>
      <c r="E17" s="108" t="s">
        <v>185</v>
      </c>
      <c r="F17" s="128" t="s">
        <v>186</v>
      </c>
      <c r="G17" s="128" t="s">
        <v>187</v>
      </c>
      <c r="H17" s="128" t="s">
        <v>188</v>
      </c>
      <c r="I17" s="128" t="s">
        <v>234</v>
      </c>
      <c r="J17" s="105"/>
      <c r="K17" s="103" t="s">
        <v>209</v>
      </c>
      <c r="L17" s="32" t="s">
        <v>232</v>
      </c>
      <c r="M17" s="120"/>
      <c r="N17" s="32"/>
      <c r="O17" s="32" t="s">
        <v>233</v>
      </c>
      <c r="P17" s="128"/>
      <c r="Q17" s="128"/>
      <c r="R17" s="128"/>
      <c r="S17" s="105"/>
      <c r="T17" s="103"/>
      <c r="U17" s="218">
        <v>1</v>
      </c>
    </row>
    <row r="18" spans="1:21" ht="13.5" customHeight="1">
      <c r="A18" s="110">
        <v>33</v>
      </c>
      <c r="B18" s="111">
        <v>212</v>
      </c>
      <c r="C18" s="116" t="s">
        <v>68</v>
      </c>
      <c r="D18" s="145" t="s">
        <v>114</v>
      </c>
      <c r="E18" s="130"/>
      <c r="F18" s="131"/>
      <c r="G18" s="131"/>
      <c r="H18" s="131"/>
      <c r="I18" s="131"/>
      <c r="J18" s="114"/>
      <c r="K18" s="113"/>
      <c r="L18" s="116"/>
      <c r="M18" s="131"/>
      <c r="N18" s="131"/>
      <c r="O18" s="131"/>
      <c r="P18" s="131"/>
      <c r="Q18" s="131"/>
      <c r="R18" s="131"/>
      <c r="S18" s="114"/>
      <c r="T18" s="113"/>
      <c r="U18" s="218">
        <v>0</v>
      </c>
    </row>
    <row r="19" spans="1:21" ht="13.5" customHeight="1">
      <c r="A19" s="110">
        <v>33</v>
      </c>
      <c r="B19" s="111">
        <v>213</v>
      </c>
      <c r="C19" s="116" t="s">
        <v>68</v>
      </c>
      <c r="D19" s="145" t="s">
        <v>117</v>
      </c>
      <c r="E19" s="130"/>
      <c r="F19" s="131"/>
      <c r="G19" s="131"/>
      <c r="H19" s="131"/>
      <c r="I19" s="131"/>
      <c r="J19" s="114"/>
      <c r="K19" s="113"/>
      <c r="L19" s="116"/>
      <c r="M19" s="131"/>
      <c r="N19" s="131"/>
      <c r="O19" s="131"/>
      <c r="P19" s="131"/>
      <c r="Q19" s="131"/>
      <c r="R19" s="131"/>
      <c r="S19" s="114"/>
      <c r="T19" s="113"/>
      <c r="U19" s="218">
        <v>1</v>
      </c>
    </row>
    <row r="20" spans="1:21" ht="13.5" customHeight="1">
      <c r="A20" s="110">
        <v>33</v>
      </c>
      <c r="B20" s="111">
        <v>214</v>
      </c>
      <c r="C20" s="116" t="s">
        <v>68</v>
      </c>
      <c r="D20" s="145" t="s">
        <v>121</v>
      </c>
      <c r="E20" s="130"/>
      <c r="F20" s="131"/>
      <c r="G20" s="131"/>
      <c r="H20" s="131"/>
      <c r="I20" s="131"/>
      <c r="J20" s="114"/>
      <c r="K20" s="113"/>
      <c r="L20" s="116"/>
      <c r="M20" s="131"/>
      <c r="N20" s="131"/>
      <c r="O20" s="131"/>
      <c r="P20" s="131"/>
      <c r="Q20" s="131"/>
      <c r="R20" s="131"/>
      <c r="S20" s="114"/>
      <c r="T20" s="113"/>
      <c r="U20" s="218">
        <v>0</v>
      </c>
    </row>
    <row r="21" spans="1:21" ht="13.5" customHeight="1">
      <c r="A21" s="110">
        <v>33</v>
      </c>
      <c r="B21" s="111">
        <v>215</v>
      </c>
      <c r="C21" s="116" t="s">
        <v>68</v>
      </c>
      <c r="D21" s="145" t="s">
        <v>125</v>
      </c>
      <c r="E21" s="130"/>
      <c r="F21" s="131"/>
      <c r="G21" s="131"/>
      <c r="H21" s="131"/>
      <c r="I21" s="131"/>
      <c r="J21" s="114"/>
      <c r="K21" s="113"/>
      <c r="L21" s="116"/>
      <c r="M21" s="131"/>
      <c r="N21" s="131"/>
      <c r="O21" s="131"/>
      <c r="P21" s="131"/>
      <c r="Q21" s="131"/>
      <c r="R21" s="131"/>
      <c r="S21" s="114"/>
      <c r="T21" s="113"/>
      <c r="U21" s="218">
        <v>1</v>
      </c>
    </row>
    <row r="22" spans="1:21" ht="13.5" customHeight="1">
      <c r="A22" s="110">
        <v>33</v>
      </c>
      <c r="B22" s="111">
        <v>216</v>
      </c>
      <c r="C22" s="116" t="s">
        <v>68</v>
      </c>
      <c r="D22" s="145" t="s">
        <v>130</v>
      </c>
      <c r="E22" s="130"/>
      <c r="F22" s="131"/>
      <c r="G22" s="131"/>
      <c r="H22" s="131"/>
      <c r="I22" s="131"/>
      <c r="J22" s="114"/>
      <c r="K22" s="113"/>
      <c r="L22" s="116"/>
      <c r="M22" s="131"/>
      <c r="N22" s="131"/>
      <c r="O22" s="131"/>
      <c r="P22" s="131"/>
      <c r="Q22" s="131"/>
      <c r="R22" s="131"/>
      <c r="S22" s="114"/>
      <c r="T22" s="113"/>
      <c r="U22" s="218">
        <v>1</v>
      </c>
    </row>
    <row r="23" spans="1:21" ht="13.5" customHeight="1">
      <c r="A23" s="110">
        <v>33</v>
      </c>
      <c r="B23" s="111">
        <v>346</v>
      </c>
      <c r="C23" s="116" t="s">
        <v>68</v>
      </c>
      <c r="D23" s="145" t="s">
        <v>133</v>
      </c>
      <c r="E23" s="130"/>
      <c r="F23" s="131"/>
      <c r="G23" s="131"/>
      <c r="H23" s="131"/>
      <c r="I23" s="131"/>
      <c r="J23" s="114"/>
      <c r="K23" s="113"/>
      <c r="L23" s="116"/>
      <c r="M23" s="131"/>
      <c r="N23" s="131"/>
      <c r="O23" s="131"/>
      <c r="P23" s="131"/>
      <c r="Q23" s="131"/>
      <c r="R23" s="131"/>
      <c r="S23" s="114"/>
      <c r="T23" s="113"/>
      <c r="U23" s="218">
        <v>0</v>
      </c>
    </row>
    <row r="24" spans="1:21" ht="13.5" customHeight="1">
      <c r="A24" s="110">
        <v>33</v>
      </c>
      <c r="B24" s="111">
        <v>423</v>
      </c>
      <c r="C24" s="116" t="s">
        <v>68</v>
      </c>
      <c r="D24" s="145" t="s">
        <v>138</v>
      </c>
      <c r="E24" s="130"/>
      <c r="F24" s="131"/>
      <c r="G24" s="131"/>
      <c r="H24" s="131"/>
      <c r="I24" s="131"/>
      <c r="J24" s="114"/>
      <c r="K24" s="113"/>
      <c r="L24" s="116"/>
      <c r="M24" s="131"/>
      <c r="N24" s="131"/>
      <c r="O24" s="131"/>
      <c r="P24" s="131"/>
      <c r="Q24" s="131"/>
      <c r="R24" s="131"/>
      <c r="S24" s="114"/>
      <c r="T24" s="113"/>
      <c r="U24" s="218">
        <v>0</v>
      </c>
    </row>
    <row r="25" spans="1:21" ht="13.5" customHeight="1">
      <c r="A25" s="110">
        <v>33</v>
      </c>
      <c r="B25" s="111">
        <v>445</v>
      </c>
      <c r="C25" s="116" t="s">
        <v>68</v>
      </c>
      <c r="D25" s="145" t="s">
        <v>140</v>
      </c>
      <c r="E25" s="130"/>
      <c r="F25" s="131"/>
      <c r="G25" s="131"/>
      <c r="H25" s="131"/>
      <c r="I25" s="131"/>
      <c r="J25" s="114"/>
      <c r="K25" s="113"/>
      <c r="L25" s="116"/>
      <c r="M25" s="131"/>
      <c r="N25" s="131"/>
      <c r="O25" s="131"/>
      <c r="P25" s="131"/>
      <c r="Q25" s="131"/>
      <c r="R25" s="131"/>
      <c r="S25" s="114"/>
      <c r="T25" s="113"/>
      <c r="U25" s="218">
        <v>1</v>
      </c>
    </row>
    <row r="26" spans="1:21" ht="13.5" customHeight="1">
      <c r="A26" s="110">
        <v>33</v>
      </c>
      <c r="B26" s="111">
        <v>461</v>
      </c>
      <c r="C26" s="116" t="s">
        <v>68</v>
      </c>
      <c r="D26" s="145" t="s">
        <v>143</v>
      </c>
      <c r="E26" s="130"/>
      <c r="F26" s="131"/>
      <c r="G26" s="131"/>
      <c r="H26" s="131"/>
      <c r="I26" s="131"/>
      <c r="J26" s="114"/>
      <c r="K26" s="113"/>
      <c r="L26" s="116"/>
      <c r="M26" s="131"/>
      <c r="N26" s="131"/>
      <c r="O26" s="131"/>
      <c r="P26" s="131"/>
      <c r="Q26" s="131"/>
      <c r="R26" s="131"/>
      <c r="S26" s="114"/>
      <c r="T26" s="113"/>
      <c r="U26" s="218">
        <v>0</v>
      </c>
    </row>
    <row r="27" spans="1:21" ht="13.5" customHeight="1">
      <c r="A27" s="110">
        <v>33</v>
      </c>
      <c r="B27" s="111">
        <v>586</v>
      </c>
      <c r="C27" s="116" t="s">
        <v>68</v>
      </c>
      <c r="D27" s="145" t="s">
        <v>146</v>
      </c>
      <c r="E27" s="130"/>
      <c r="F27" s="131"/>
      <c r="G27" s="131"/>
      <c r="H27" s="131"/>
      <c r="I27" s="131"/>
      <c r="J27" s="114"/>
      <c r="K27" s="113"/>
      <c r="L27" s="116"/>
      <c r="M27" s="131"/>
      <c r="N27" s="131"/>
      <c r="O27" s="131"/>
      <c r="P27" s="131"/>
      <c r="Q27" s="131"/>
      <c r="R27" s="131"/>
      <c r="S27" s="114"/>
      <c r="T27" s="113"/>
      <c r="U27" s="218">
        <v>0</v>
      </c>
    </row>
    <row r="28" spans="1:21" ht="13.5" customHeight="1">
      <c r="A28" s="110">
        <v>33</v>
      </c>
      <c r="B28" s="111">
        <v>606</v>
      </c>
      <c r="C28" s="116" t="s">
        <v>68</v>
      </c>
      <c r="D28" s="145" t="s">
        <v>150</v>
      </c>
      <c r="E28" s="130"/>
      <c r="F28" s="131"/>
      <c r="G28" s="131"/>
      <c r="H28" s="131"/>
      <c r="I28" s="131"/>
      <c r="J28" s="114"/>
      <c r="K28" s="113"/>
      <c r="L28" s="116"/>
      <c r="M28" s="131"/>
      <c r="N28" s="131"/>
      <c r="O28" s="131"/>
      <c r="P28" s="131"/>
      <c r="Q28" s="131"/>
      <c r="R28" s="131"/>
      <c r="S28" s="114"/>
      <c r="T28" s="113"/>
      <c r="U28" s="218">
        <v>0</v>
      </c>
    </row>
    <row r="29" spans="1:21" ht="13.5" customHeight="1">
      <c r="A29" s="110">
        <v>33</v>
      </c>
      <c r="B29" s="111">
        <v>622</v>
      </c>
      <c r="C29" s="116" t="s">
        <v>68</v>
      </c>
      <c r="D29" s="145" t="s">
        <v>151</v>
      </c>
      <c r="E29" s="130"/>
      <c r="F29" s="131"/>
      <c r="G29" s="131"/>
      <c r="H29" s="131"/>
      <c r="I29" s="131"/>
      <c r="J29" s="114"/>
      <c r="K29" s="113"/>
      <c r="L29" s="116"/>
      <c r="M29" s="131"/>
      <c r="N29" s="131"/>
      <c r="O29" s="131"/>
      <c r="P29" s="131"/>
      <c r="Q29" s="131"/>
      <c r="R29" s="131"/>
      <c r="S29" s="114"/>
      <c r="T29" s="113"/>
      <c r="U29" s="218">
        <v>0</v>
      </c>
    </row>
    <row r="30" spans="1:21" ht="13.5" customHeight="1">
      <c r="A30" s="110">
        <v>33</v>
      </c>
      <c r="B30" s="111">
        <v>623</v>
      </c>
      <c r="C30" s="116" t="s">
        <v>68</v>
      </c>
      <c r="D30" s="145" t="s">
        <v>153</v>
      </c>
      <c r="E30" s="130"/>
      <c r="F30" s="131"/>
      <c r="G30" s="131"/>
      <c r="H30" s="131"/>
      <c r="I30" s="131"/>
      <c r="J30" s="114"/>
      <c r="K30" s="113"/>
      <c r="L30" s="116"/>
      <c r="M30" s="131"/>
      <c r="N30" s="131"/>
      <c r="O30" s="131"/>
      <c r="P30" s="131"/>
      <c r="Q30" s="131"/>
      <c r="R30" s="131"/>
      <c r="S30" s="114"/>
      <c r="T30" s="113"/>
      <c r="U30" s="218">
        <v>0</v>
      </c>
    </row>
    <row r="31" spans="1:21" ht="13.5" customHeight="1">
      <c r="A31" s="110">
        <v>33</v>
      </c>
      <c r="B31" s="111">
        <v>643</v>
      </c>
      <c r="C31" s="116" t="s">
        <v>68</v>
      </c>
      <c r="D31" s="145" t="s">
        <v>155</v>
      </c>
      <c r="E31" s="130"/>
      <c r="F31" s="131"/>
      <c r="G31" s="131"/>
      <c r="H31" s="131"/>
      <c r="I31" s="131"/>
      <c r="J31" s="114"/>
      <c r="K31" s="113"/>
      <c r="L31" s="116"/>
      <c r="M31" s="131"/>
      <c r="N31" s="131"/>
      <c r="O31" s="131"/>
      <c r="P31" s="131"/>
      <c r="Q31" s="131"/>
      <c r="R31" s="131"/>
      <c r="S31" s="114"/>
      <c r="T31" s="113"/>
      <c r="U31" s="218">
        <v>1</v>
      </c>
    </row>
    <row r="32" spans="1:21" ht="13.5" customHeight="1">
      <c r="A32" s="110">
        <v>33</v>
      </c>
      <c r="B32" s="111">
        <v>663</v>
      </c>
      <c r="C32" s="116" t="s">
        <v>68</v>
      </c>
      <c r="D32" s="145" t="s">
        <v>158</v>
      </c>
      <c r="E32" s="130"/>
      <c r="F32" s="131"/>
      <c r="G32" s="131"/>
      <c r="H32" s="131"/>
      <c r="I32" s="131"/>
      <c r="J32" s="114"/>
      <c r="K32" s="113"/>
      <c r="L32" s="116"/>
      <c r="M32" s="131"/>
      <c r="N32" s="131"/>
      <c r="O32" s="131"/>
      <c r="P32" s="131"/>
      <c r="Q32" s="131"/>
      <c r="R32" s="131"/>
      <c r="S32" s="114"/>
      <c r="T32" s="113"/>
      <c r="U32" s="218">
        <v>0</v>
      </c>
    </row>
    <row r="33" spans="1:21" ht="13.5" customHeight="1">
      <c r="A33" s="110">
        <v>33</v>
      </c>
      <c r="B33" s="111">
        <v>666</v>
      </c>
      <c r="C33" s="116" t="s">
        <v>68</v>
      </c>
      <c r="D33" s="145" t="s">
        <v>159</v>
      </c>
      <c r="E33" s="130"/>
      <c r="F33" s="131"/>
      <c r="G33" s="131"/>
      <c r="H33" s="131"/>
      <c r="I33" s="131"/>
      <c r="J33" s="114"/>
      <c r="K33" s="113"/>
      <c r="L33" s="116"/>
      <c r="M33" s="131"/>
      <c r="N33" s="131"/>
      <c r="O33" s="131"/>
      <c r="P33" s="131"/>
      <c r="Q33" s="131"/>
      <c r="R33" s="131"/>
      <c r="S33" s="114"/>
      <c r="T33" s="113"/>
      <c r="U33" s="218">
        <v>0</v>
      </c>
    </row>
    <row r="34" spans="1:21" ht="13.5" customHeight="1" thickBot="1">
      <c r="A34" s="132">
        <v>33</v>
      </c>
      <c r="B34" s="133">
        <v>681</v>
      </c>
      <c r="C34" s="134" t="s">
        <v>68</v>
      </c>
      <c r="D34" s="154" t="s">
        <v>163</v>
      </c>
      <c r="E34" s="135"/>
      <c r="F34" s="136"/>
      <c r="G34" s="136"/>
      <c r="H34" s="136"/>
      <c r="I34" s="136"/>
      <c r="J34" s="137"/>
      <c r="K34" s="138"/>
      <c r="L34" s="146"/>
      <c r="M34" s="136"/>
      <c r="N34" s="136"/>
      <c r="O34" s="136"/>
      <c r="P34" s="136"/>
      <c r="Q34" s="136"/>
      <c r="R34" s="136"/>
      <c r="S34" s="137"/>
      <c r="T34" s="138"/>
      <c r="U34" s="218">
        <v>0</v>
      </c>
    </row>
    <row r="35" spans="1:21" ht="15" customHeight="1" thickBot="1">
      <c r="A35" s="37"/>
      <c r="B35" s="38"/>
      <c r="C35" s="258" t="s">
        <v>4</v>
      </c>
      <c r="D35" s="258"/>
      <c r="E35" s="59">
        <f>COUNTA(E8:E34)</f>
        <v>7</v>
      </c>
      <c r="F35" s="57"/>
      <c r="G35" s="57"/>
      <c r="H35" s="57"/>
      <c r="I35" s="57"/>
      <c r="J35" s="58"/>
      <c r="K35" s="58"/>
      <c r="L35" s="61">
        <f aca="true" t="shared" si="0" ref="L35:T35">COUNTA(L8:L34)</f>
        <v>6</v>
      </c>
      <c r="M35" s="62">
        <f t="shared" si="0"/>
        <v>1</v>
      </c>
      <c r="N35" s="62">
        <f t="shared" si="0"/>
        <v>0</v>
      </c>
      <c r="O35" s="62">
        <f t="shared" si="0"/>
        <v>7</v>
      </c>
      <c r="P35" s="62">
        <f t="shared" si="0"/>
        <v>0</v>
      </c>
      <c r="Q35" s="62">
        <f t="shared" si="0"/>
        <v>0</v>
      </c>
      <c r="R35" s="62">
        <f t="shared" si="0"/>
        <v>0</v>
      </c>
      <c r="S35" s="62">
        <f t="shared" si="0"/>
        <v>0</v>
      </c>
      <c r="T35" s="63">
        <f t="shared" si="0"/>
        <v>0</v>
      </c>
      <c r="U35" s="60">
        <f>SUM(U8:U34)</f>
        <v>13</v>
      </c>
    </row>
  </sheetData>
  <mergeCells count="14">
    <mergeCell ref="S2:U2"/>
    <mergeCell ref="C35:D35"/>
    <mergeCell ref="A4:A7"/>
    <mergeCell ref="B4:B7"/>
    <mergeCell ref="C4:C7"/>
    <mergeCell ref="D4:D7"/>
    <mergeCell ref="U4:U7"/>
    <mergeCell ref="E6:E7"/>
    <mergeCell ref="O6:Q6"/>
    <mergeCell ref="R6:T6"/>
    <mergeCell ref="L5:T5"/>
    <mergeCell ref="E4:T4"/>
    <mergeCell ref="G6:K6"/>
    <mergeCell ref="L6:N6"/>
  </mergeCells>
  <printOptions/>
  <pageMargins left="0.5905511811023623" right="0.5905511811023623" top="0.5905511811023623" bottom="0.5905511811023623" header="0.31496062992125984" footer="0.31496062992125984"/>
  <pageSetup fitToHeight="0" horizontalDpi="600" verticalDpi="600" orientation="landscape" paperSize="9" scale="80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37"/>
  <sheetViews>
    <sheetView zoomScaleSheetLayoutView="100" workbookViewId="0" topLeftCell="A1">
      <selection activeCell="G17" sqref="G17"/>
    </sheetView>
  </sheetViews>
  <sheetFormatPr defaultColWidth="9.00390625" defaultRowHeight="13.5"/>
  <cols>
    <col min="1" max="1" width="4.625" style="2" customWidth="1"/>
    <col min="2" max="2" width="6.625" style="2" customWidth="1"/>
    <col min="3" max="3" width="8.625" style="2" customWidth="1"/>
    <col min="4" max="4" width="11.625" style="2" customWidth="1"/>
    <col min="5" max="5" width="11.125" style="2" customWidth="1"/>
    <col min="6" max="6" width="32.125" style="2" customWidth="1"/>
    <col min="7" max="8" width="6.125" style="2" customWidth="1"/>
    <col min="9" max="16" width="6.625" style="2" customWidth="1"/>
    <col min="17" max="17" width="7.625" style="2" customWidth="1"/>
    <col min="18" max="19" width="6.625" style="2" customWidth="1"/>
    <col min="20" max="16384" width="9.00390625" style="2" customWidth="1"/>
  </cols>
  <sheetData>
    <row r="1" ht="12.75" thickBot="1">
      <c r="A1" s="2" t="s">
        <v>21</v>
      </c>
    </row>
    <row r="2" spans="1:19" ht="22.5" customHeight="1" thickBot="1">
      <c r="A2" s="6" t="s">
        <v>41</v>
      </c>
      <c r="E2" s="11"/>
      <c r="Q2" s="231" t="s">
        <v>230</v>
      </c>
      <c r="R2" s="257"/>
      <c r="S2" s="232"/>
    </row>
    <row r="3" ht="12.75" thickBot="1"/>
    <row r="4" spans="1:19" s="1" customFormat="1" ht="19.5" customHeight="1">
      <c r="A4" s="235" t="s">
        <v>26</v>
      </c>
      <c r="B4" s="243" t="s">
        <v>63</v>
      </c>
      <c r="C4" s="269" t="s">
        <v>52</v>
      </c>
      <c r="D4" s="240" t="s">
        <v>17</v>
      </c>
      <c r="E4" s="284" t="s">
        <v>35</v>
      </c>
      <c r="F4" s="285"/>
      <c r="G4" s="285"/>
      <c r="H4" s="286"/>
      <c r="I4" s="289" t="s">
        <v>40</v>
      </c>
      <c r="J4" s="290"/>
      <c r="K4" s="290"/>
      <c r="L4" s="290"/>
      <c r="M4" s="290"/>
      <c r="N4" s="290"/>
      <c r="O4" s="290"/>
      <c r="P4" s="290"/>
      <c r="Q4" s="290"/>
      <c r="R4" s="290"/>
      <c r="S4" s="291"/>
    </row>
    <row r="5" spans="1:19" s="31" customFormat="1" ht="19.5" customHeight="1">
      <c r="A5" s="236"/>
      <c r="B5" s="244"/>
      <c r="C5" s="270"/>
      <c r="D5" s="246"/>
      <c r="E5" s="275" t="s">
        <v>51</v>
      </c>
      <c r="F5" s="278" t="s">
        <v>5</v>
      </c>
      <c r="G5" s="281" t="s">
        <v>6</v>
      </c>
      <c r="H5" s="272" t="s">
        <v>7</v>
      </c>
      <c r="I5" s="275" t="s">
        <v>20</v>
      </c>
      <c r="J5" s="292" t="s">
        <v>22</v>
      </c>
      <c r="K5" s="36" t="s">
        <v>213</v>
      </c>
      <c r="L5" s="169"/>
      <c r="M5" s="268" t="s">
        <v>24</v>
      </c>
      <c r="N5" s="268" t="s">
        <v>50</v>
      </c>
      <c r="O5" s="36" t="s">
        <v>218</v>
      </c>
      <c r="P5" s="169"/>
      <c r="Q5" s="292" t="s">
        <v>23</v>
      </c>
      <c r="R5" s="36" t="s">
        <v>213</v>
      </c>
      <c r="S5" s="170"/>
    </row>
    <row r="6" spans="1:19" s="1" customFormat="1" ht="60" customHeight="1">
      <c r="A6" s="236"/>
      <c r="B6" s="244"/>
      <c r="C6" s="270"/>
      <c r="D6" s="246"/>
      <c r="E6" s="276"/>
      <c r="F6" s="279"/>
      <c r="G6" s="282"/>
      <c r="H6" s="273"/>
      <c r="I6" s="276"/>
      <c r="J6" s="293"/>
      <c r="K6" s="287" t="s">
        <v>219</v>
      </c>
      <c r="L6" s="171" t="s">
        <v>220</v>
      </c>
      <c r="M6" s="229"/>
      <c r="N6" s="229"/>
      <c r="O6" s="287" t="s">
        <v>221</v>
      </c>
      <c r="P6" s="171" t="s">
        <v>220</v>
      </c>
      <c r="Q6" s="293"/>
      <c r="R6" s="287" t="s">
        <v>222</v>
      </c>
      <c r="S6" s="172" t="s">
        <v>220</v>
      </c>
    </row>
    <row r="7" spans="1:19" ht="19.5" customHeight="1">
      <c r="A7" s="237"/>
      <c r="B7" s="245"/>
      <c r="C7" s="271"/>
      <c r="D7" s="247"/>
      <c r="E7" s="277"/>
      <c r="F7" s="280"/>
      <c r="G7" s="283"/>
      <c r="H7" s="274"/>
      <c r="I7" s="277"/>
      <c r="J7" s="294"/>
      <c r="K7" s="288"/>
      <c r="L7" s="173" t="s">
        <v>223</v>
      </c>
      <c r="M7" s="230"/>
      <c r="N7" s="230"/>
      <c r="O7" s="288"/>
      <c r="P7" s="173" t="s">
        <v>223</v>
      </c>
      <c r="Q7" s="294"/>
      <c r="R7" s="288"/>
      <c r="S7" s="160" t="s">
        <v>223</v>
      </c>
    </row>
    <row r="8" spans="1:19" ht="12.75" customHeight="1">
      <c r="A8" s="110">
        <v>33</v>
      </c>
      <c r="B8" s="111">
        <v>201</v>
      </c>
      <c r="C8" s="112" t="s">
        <v>68</v>
      </c>
      <c r="D8" s="151" t="s">
        <v>69</v>
      </c>
      <c r="E8" s="139"/>
      <c r="F8" s="131"/>
      <c r="G8" s="211"/>
      <c r="H8" s="212"/>
      <c r="I8" s="209">
        <v>1</v>
      </c>
      <c r="J8" s="210">
        <v>2</v>
      </c>
      <c r="K8" s="210">
        <v>0</v>
      </c>
      <c r="L8" s="71">
        <f aca="true" t="shared" si="0" ref="L8:L34">IF(J8=""," ",ROUND(K8/J8*100,1))</f>
        <v>0</v>
      </c>
      <c r="M8" s="143"/>
      <c r="N8" s="131"/>
      <c r="O8" s="114"/>
      <c r="P8" s="71" t="str">
        <f>IF(N8=""," ",ROUND(O8/N8*100,1))</f>
        <v> </v>
      </c>
      <c r="Q8" s="197">
        <v>1716</v>
      </c>
      <c r="R8" s="198">
        <v>56</v>
      </c>
      <c r="S8" s="72">
        <f>IF(Q8=""," ",ROUND(R8/Q8*100,1))</f>
        <v>3.3</v>
      </c>
    </row>
    <row r="9" spans="1:19" ht="12.75" customHeight="1">
      <c r="A9" s="110">
        <v>33</v>
      </c>
      <c r="B9" s="111">
        <v>202</v>
      </c>
      <c r="C9" s="116" t="s">
        <v>68</v>
      </c>
      <c r="D9" s="145" t="s">
        <v>75</v>
      </c>
      <c r="E9" s="215">
        <v>36820</v>
      </c>
      <c r="F9" s="131" t="s">
        <v>189</v>
      </c>
      <c r="G9" s="211">
        <v>1</v>
      </c>
      <c r="H9" s="212">
        <v>1</v>
      </c>
      <c r="I9" s="207">
        <v>2</v>
      </c>
      <c r="J9" s="198">
        <v>2</v>
      </c>
      <c r="K9" s="198">
        <v>0</v>
      </c>
      <c r="L9" s="71">
        <f t="shared" si="0"/>
        <v>0</v>
      </c>
      <c r="M9" s="143"/>
      <c r="N9" s="131"/>
      <c r="O9" s="114"/>
      <c r="P9" s="71" t="str">
        <f>IF(N9=""," ",ROUND(O9/N9*100,1))</f>
        <v> </v>
      </c>
      <c r="Q9" s="266" t="s">
        <v>250</v>
      </c>
      <c r="R9" s="267"/>
      <c r="S9" s="72"/>
    </row>
    <row r="10" spans="1:19" ht="12.75" customHeight="1">
      <c r="A10" s="110">
        <v>33</v>
      </c>
      <c r="B10" s="111">
        <v>203</v>
      </c>
      <c r="C10" s="116" t="s">
        <v>68</v>
      </c>
      <c r="D10" s="145" t="s">
        <v>79</v>
      </c>
      <c r="E10" s="216"/>
      <c r="F10" s="140"/>
      <c r="G10" s="211"/>
      <c r="H10" s="212"/>
      <c r="I10" s="207">
        <v>1</v>
      </c>
      <c r="J10" s="198">
        <v>1</v>
      </c>
      <c r="K10" s="198">
        <v>0</v>
      </c>
      <c r="L10" s="71">
        <f t="shared" si="0"/>
        <v>0</v>
      </c>
      <c r="M10" s="143"/>
      <c r="N10" s="131"/>
      <c r="O10" s="114"/>
      <c r="P10" s="71" t="str">
        <f aca="true" t="shared" si="1" ref="P10:P34">IF(N10=""," ",ROUND(O10/N10*100,1))</f>
        <v> </v>
      </c>
      <c r="Q10" s="197">
        <v>366</v>
      </c>
      <c r="R10" s="198">
        <v>4</v>
      </c>
      <c r="S10" s="72">
        <f aca="true" t="shared" si="2" ref="S10:S34">IF(Q10=""," ",ROUND(R10/Q10*100,1))</f>
        <v>1.1</v>
      </c>
    </row>
    <row r="11" spans="1:19" ht="12.75" customHeight="1">
      <c r="A11" s="110">
        <v>33</v>
      </c>
      <c r="B11" s="111">
        <v>204</v>
      </c>
      <c r="C11" s="116" t="s">
        <v>68</v>
      </c>
      <c r="D11" s="145" t="s">
        <v>84</v>
      </c>
      <c r="E11" s="215">
        <v>37519</v>
      </c>
      <c r="F11" s="140" t="s">
        <v>190</v>
      </c>
      <c r="G11" s="211">
        <v>2</v>
      </c>
      <c r="H11" s="212">
        <v>0</v>
      </c>
      <c r="I11" s="207">
        <v>1</v>
      </c>
      <c r="J11" s="198">
        <v>1</v>
      </c>
      <c r="K11" s="198">
        <v>0</v>
      </c>
      <c r="L11" s="71">
        <f t="shared" si="0"/>
        <v>0</v>
      </c>
      <c r="M11" s="143"/>
      <c r="N11" s="131"/>
      <c r="O11" s="114"/>
      <c r="P11" s="71" t="str">
        <f t="shared" si="1"/>
        <v> </v>
      </c>
      <c r="Q11" s="197">
        <v>25</v>
      </c>
      <c r="R11" s="198">
        <v>0</v>
      </c>
      <c r="S11" s="72">
        <f t="shared" si="2"/>
        <v>0</v>
      </c>
    </row>
    <row r="12" spans="1:19" ht="12.75" customHeight="1">
      <c r="A12" s="110">
        <v>33</v>
      </c>
      <c r="B12" s="111">
        <v>205</v>
      </c>
      <c r="C12" s="116" t="s">
        <v>68</v>
      </c>
      <c r="D12" s="145" t="s">
        <v>88</v>
      </c>
      <c r="E12" s="216"/>
      <c r="F12" s="140"/>
      <c r="G12" s="211"/>
      <c r="H12" s="212"/>
      <c r="I12" s="207">
        <v>1</v>
      </c>
      <c r="J12" s="198">
        <v>1</v>
      </c>
      <c r="K12" s="198">
        <v>0</v>
      </c>
      <c r="L12" s="71">
        <f t="shared" si="0"/>
        <v>0</v>
      </c>
      <c r="M12" s="143"/>
      <c r="N12" s="131"/>
      <c r="O12" s="114"/>
      <c r="P12" s="71" t="str">
        <f t="shared" si="1"/>
        <v> </v>
      </c>
      <c r="Q12" s="197">
        <v>28</v>
      </c>
      <c r="R12" s="198">
        <v>0</v>
      </c>
      <c r="S12" s="72">
        <f t="shared" si="2"/>
        <v>0</v>
      </c>
    </row>
    <row r="13" spans="1:19" ht="12.75" customHeight="1">
      <c r="A13" s="110">
        <v>33</v>
      </c>
      <c r="B13" s="111">
        <v>207</v>
      </c>
      <c r="C13" s="116" t="s">
        <v>68</v>
      </c>
      <c r="D13" s="145" t="s">
        <v>93</v>
      </c>
      <c r="E13" s="216"/>
      <c r="F13" s="140"/>
      <c r="G13" s="211"/>
      <c r="H13" s="212"/>
      <c r="I13" s="207">
        <v>1</v>
      </c>
      <c r="J13" s="198">
        <v>1</v>
      </c>
      <c r="K13" s="198">
        <v>0</v>
      </c>
      <c r="L13" s="71">
        <f t="shared" si="0"/>
        <v>0</v>
      </c>
      <c r="M13" s="143"/>
      <c r="N13" s="131"/>
      <c r="O13" s="114"/>
      <c r="P13" s="71" t="str">
        <f t="shared" si="1"/>
        <v> </v>
      </c>
      <c r="Q13" s="197">
        <v>101</v>
      </c>
      <c r="R13" s="198">
        <v>0</v>
      </c>
      <c r="S13" s="72">
        <f t="shared" si="2"/>
        <v>0</v>
      </c>
    </row>
    <row r="14" spans="1:19" ht="12.75" customHeight="1">
      <c r="A14" s="110">
        <v>33</v>
      </c>
      <c r="B14" s="111">
        <v>208</v>
      </c>
      <c r="C14" s="116" t="s">
        <v>68</v>
      </c>
      <c r="D14" s="145" t="s">
        <v>97</v>
      </c>
      <c r="E14" s="215">
        <v>38800</v>
      </c>
      <c r="F14" s="140" t="s">
        <v>191</v>
      </c>
      <c r="G14" s="211">
        <v>2</v>
      </c>
      <c r="H14" s="212">
        <v>0</v>
      </c>
      <c r="I14" s="207">
        <v>1</v>
      </c>
      <c r="J14" s="198">
        <v>1</v>
      </c>
      <c r="K14" s="198">
        <v>0</v>
      </c>
      <c r="L14" s="71">
        <f t="shared" si="0"/>
        <v>0</v>
      </c>
      <c r="M14" s="143"/>
      <c r="N14" s="131"/>
      <c r="O14" s="114"/>
      <c r="P14" s="71" t="str">
        <f t="shared" si="1"/>
        <v> </v>
      </c>
      <c r="Q14" s="197">
        <v>359</v>
      </c>
      <c r="R14" s="198">
        <v>17</v>
      </c>
      <c r="S14" s="72">
        <f t="shared" si="2"/>
        <v>4.7</v>
      </c>
    </row>
    <row r="15" spans="1:19" ht="12.75" customHeight="1">
      <c r="A15" s="110">
        <v>33</v>
      </c>
      <c r="B15" s="111">
        <v>209</v>
      </c>
      <c r="C15" s="116" t="s">
        <v>68</v>
      </c>
      <c r="D15" s="145" t="s">
        <v>100</v>
      </c>
      <c r="E15" s="216"/>
      <c r="F15" s="140"/>
      <c r="G15" s="211"/>
      <c r="H15" s="212"/>
      <c r="I15" s="207">
        <v>1</v>
      </c>
      <c r="J15" s="198">
        <v>1</v>
      </c>
      <c r="K15" s="198">
        <v>0</v>
      </c>
      <c r="L15" s="71">
        <f t="shared" si="0"/>
        <v>0</v>
      </c>
      <c r="M15" s="143"/>
      <c r="N15" s="131"/>
      <c r="O15" s="114"/>
      <c r="P15" s="71" t="str">
        <f t="shared" si="1"/>
        <v> </v>
      </c>
      <c r="Q15" s="197">
        <v>702</v>
      </c>
      <c r="R15" s="198">
        <v>46</v>
      </c>
      <c r="S15" s="72">
        <f t="shared" si="2"/>
        <v>6.6</v>
      </c>
    </row>
    <row r="16" spans="1:19" ht="12.75" customHeight="1">
      <c r="A16" s="110">
        <v>33</v>
      </c>
      <c r="B16" s="111">
        <v>210</v>
      </c>
      <c r="C16" s="116" t="s">
        <v>68</v>
      </c>
      <c r="D16" s="145" t="s">
        <v>105</v>
      </c>
      <c r="E16" s="216"/>
      <c r="F16" s="140"/>
      <c r="G16" s="211"/>
      <c r="H16" s="212"/>
      <c r="I16" s="207">
        <v>1</v>
      </c>
      <c r="J16" s="198">
        <v>1</v>
      </c>
      <c r="K16" s="198">
        <v>0</v>
      </c>
      <c r="L16" s="71">
        <f t="shared" si="0"/>
        <v>0</v>
      </c>
      <c r="M16" s="143"/>
      <c r="N16" s="131"/>
      <c r="O16" s="114"/>
      <c r="P16" s="71" t="str">
        <f t="shared" si="1"/>
        <v> </v>
      </c>
      <c r="Q16" s="197">
        <v>878</v>
      </c>
      <c r="R16" s="198">
        <v>104</v>
      </c>
      <c r="S16" s="72">
        <f t="shared" si="2"/>
        <v>11.8</v>
      </c>
    </row>
    <row r="17" spans="1:19" ht="12.75" customHeight="1">
      <c r="A17" s="110">
        <v>33</v>
      </c>
      <c r="B17" s="111">
        <v>211</v>
      </c>
      <c r="C17" s="116" t="s">
        <v>68</v>
      </c>
      <c r="D17" s="145" t="s">
        <v>110</v>
      </c>
      <c r="E17" s="216"/>
      <c r="F17" s="140"/>
      <c r="G17" s="211"/>
      <c r="H17" s="212"/>
      <c r="I17" s="207">
        <v>1</v>
      </c>
      <c r="J17" s="198">
        <v>1</v>
      </c>
      <c r="K17" s="198">
        <v>0</v>
      </c>
      <c r="L17" s="71">
        <f t="shared" si="0"/>
        <v>0</v>
      </c>
      <c r="M17" s="143"/>
      <c r="N17" s="131"/>
      <c r="O17" s="114"/>
      <c r="P17" s="71" t="str">
        <f t="shared" si="1"/>
        <v> </v>
      </c>
      <c r="Q17" s="197">
        <v>197</v>
      </c>
      <c r="R17" s="198">
        <v>6</v>
      </c>
      <c r="S17" s="72">
        <f t="shared" si="2"/>
        <v>3</v>
      </c>
    </row>
    <row r="18" spans="1:19" ht="12.75" customHeight="1">
      <c r="A18" s="110">
        <v>33</v>
      </c>
      <c r="B18" s="111">
        <v>212</v>
      </c>
      <c r="C18" s="116" t="s">
        <v>68</v>
      </c>
      <c r="D18" s="145" t="s">
        <v>114</v>
      </c>
      <c r="E18" s="216"/>
      <c r="F18" s="140"/>
      <c r="G18" s="211"/>
      <c r="H18" s="212"/>
      <c r="I18" s="207">
        <v>1</v>
      </c>
      <c r="J18" s="198">
        <v>1</v>
      </c>
      <c r="K18" s="198">
        <v>0</v>
      </c>
      <c r="L18" s="71">
        <f t="shared" si="0"/>
        <v>0</v>
      </c>
      <c r="M18" s="143"/>
      <c r="N18" s="131"/>
      <c r="O18" s="114"/>
      <c r="P18" s="71" t="str">
        <f t="shared" si="1"/>
        <v> </v>
      </c>
      <c r="Q18" s="197">
        <v>309</v>
      </c>
      <c r="R18" s="199" t="s">
        <v>247</v>
      </c>
      <c r="S18" s="188" t="s">
        <v>249</v>
      </c>
    </row>
    <row r="19" spans="1:19" ht="12.75" customHeight="1">
      <c r="A19" s="110">
        <v>33</v>
      </c>
      <c r="B19" s="111">
        <v>213</v>
      </c>
      <c r="C19" s="116" t="s">
        <v>68</v>
      </c>
      <c r="D19" s="145" t="s">
        <v>117</v>
      </c>
      <c r="E19" s="216"/>
      <c r="F19" s="140"/>
      <c r="G19" s="211"/>
      <c r="H19" s="212"/>
      <c r="I19" s="207">
        <v>1</v>
      </c>
      <c r="J19" s="198">
        <v>2</v>
      </c>
      <c r="K19" s="198">
        <v>0</v>
      </c>
      <c r="L19" s="71">
        <f t="shared" si="0"/>
        <v>0</v>
      </c>
      <c r="M19" s="143"/>
      <c r="N19" s="131"/>
      <c r="O19" s="114"/>
      <c r="P19" s="71" t="str">
        <f t="shared" si="1"/>
        <v> </v>
      </c>
      <c r="Q19" s="197">
        <v>132</v>
      </c>
      <c r="R19" s="198">
        <v>0</v>
      </c>
      <c r="S19" s="72">
        <f t="shared" si="2"/>
        <v>0</v>
      </c>
    </row>
    <row r="20" spans="1:19" ht="12.75" customHeight="1">
      <c r="A20" s="110">
        <v>33</v>
      </c>
      <c r="B20" s="111">
        <v>214</v>
      </c>
      <c r="C20" s="116" t="s">
        <v>68</v>
      </c>
      <c r="D20" s="145" t="s">
        <v>121</v>
      </c>
      <c r="E20" s="215">
        <v>38712</v>
      </c>
      <c r="F20" s="140" t="s">
        <v>192</v>
      </c>
      <c r="G20" s="211">
        <v>2</v>
      </c>
      <c r="H20" s="212">
        <v>0</v>
      </c>
      <c r="I20" s="207">
        <v>1</v>
      </c>
      <c r="J20" s="198">
        <v>1</v>
      </c>
      <c r="K20" s="198">
        <v>0</v>
      </c>
      <c r="L20" s="71">
        <f t="shared" si="0"/>
        <v>0</v>
      </c>
      <c r="M20" s="143"/>
      <c r="N20" s="131"/>
      <c r="O20" s="114"/>
      <c r="P20" s="71" t="str">
        <f t="shared" si="1"/>
        <v> </v>
      </c>
      <c r="Q20" s="197">
        <v>794</v>
      </c>
      <c r="R20" s="198">
        <v>41</v>
      </c>
      <c r="S20" s="72">
        <f t="shared" si="2"/>
        <v>5.2</v>
      </c>
    </row>
    <row r="21" spans="1:19" ht="12.75" customHeight="1">
      <c r="A21" s="110">
        <v>33</v>
      </c>
      <c r="B21" s="111">
        <v>215</v>
      </c>
      <c r="C21" s="116" t="s">
        <v>68</v>
      </c>
      <c r="D21" s="145" t="s">
        <v>125</v>
      </c>
      <c r="E21" s="112"/>
      <c r="F21" s="140"/>
      <c r="G21" s="211"/>
      <c r="H21" s="212"/>
      <c r="I21" s="207">
        <v>1</v>
      </c>
      <c r="J21" s="198">
        <v>1</v>
      </c>
      <c r="K21" s="198">
        <v>0</v>
      </c>
      <c r="L21" s="71">
        <f t="shared" si="0"/>
        <v>0</v>
      </c>
      <c r="M21" s="143"/>
      <c r="N21" s="131"/>
      <c r="O21" s="114"/>
      <c r="P21" s="71" t="str">
        <f t="shared" si="1"/>
        <v> </v>
      </c>
      <c r="Q21" s="197">
        <v>214</v>
      </c>
      <c r="R21" s="198">
        <v>2</v>
      </c>
      <c r="S21" s="72">
        <f t="shared" si="2"/>
        <v>0.9</v>
      </c>
    </row>
    <row r="22" spans="1:19" ht="12.75" customHeight="1">
      <c r="A22" s="110">
        <v>33</v>
      </c>
      <c r="B22" s="111">
        <v>216</v>
      </c>
      <c r="C22" s="116" t="s">
        <v>68</v>
      </c>
      <c r="D22" s="145" t="s">
        <v>130</v>
      </c>
      <c r="E22" s="112"/>
      <c r="F22" s="140"/>
      <c r="G22" s="211"/>
      <c r="H22" s="212"/>
      <c r="I22" s="207">
        <v>1</v>
      </c>
      <c r="J22" s="198">
        <v>2</v>
      </c>
      <c r="K22" s="198">
        <v>0</v>
      </c>
      <c r="L22" s="71">
        <f t="shared" si="0"/>
        <v>0</v>
      </c>
      <c r="M22" s="143"/>
      <c r="N22" s="131"/>
      <c r="O22" s="114"/>
      <c r="P22" s="71" t="str">
        <f t="shared" si="1"/>
        <v> </v>
      </c>
      <c r="Q22" s="197">
        <v>422</v>
      </c>
      <c r="R22" s="198">
        <v>66</v>
      </c>
      <c r="S22" s="72">
        <f t="shared" si="2"/>
        <v>15.6</v>
      </c>
    </row>
    <row r="23" spans="1:19" ht="12.75" customHeight="1">
      <c r="A23" s="110">
        <v>33</v>
      </c>
      <c r="B23" s="111">
        <v>346</v>
      </c>
      <c r="C23" s="116" t="s">
        <v>68</v>
      </c>
      <c r="D23" s="145" t="s">
        <v>133</v>
      </c>
      <c r="E23" s="112"/>
      <c r="F23" s="140"/>
      <c r="G23" s="211"/>
      <c r="H23" s="212"/>
      <c r="I23" s="207"/>
      <c r="J23" s="198"/>
      <c r="K23" s="198"/>
      <c r="L23" s="71" t="str">
        <f t="shared" si="0"/>
        <v> </v>
      </c>
      <c r="M23" s="202">
        <v>1</v>
      </c>
      <c r="N23" s="194">
        <v>1</v>
      </c>
      <c r="O23" s="203">
        <v>0</v>
      </c>
      <c r="P23" s="71">
        <f t="shared" si="1"/>
        <v>0</v>
      </c>
      <c r="Q23" s="197">
        <v>52</v>
      </c>
      <c r="R23" s="198">
        <v>0</v>
      </c>
      <c r="S23" s="72">
        <f t="shared" si="2"/>
        <v>0</v>
      </c>
    </row>
    <row r="24" spans="1:19" ht="12.75" customHeight="1">
      <c r="A24" s="110">
        <v>33</v>
      </c>
      <c r="B24" s="111">
        <v>423</v>
      </c>
      <c r="C24" s="116" t="s">
        <v>68</v>
      </c>
      <c r="D24" s="145" t="s">
        <v>138</v>
      </c>
      <c r="E24" s="112"/>
      <c r="F24" s="140"/>
      <c r="G24" s="211"/>
      <c r="H24" s="212"/>
      <c r="I24" s="207"/>
      <c r="J24" s="198"/>
      <c r="K24" s="198"/>
      <c r="L24" s="71" t="str">
        <f t="shared" si="0"/>
        <v> </v>
      </c>
      <c r="M24" s="202">
        <v>1</v>
      </c>
      <c r="N24" s="194">
        <v>1</v>
      </c>
      <c r="O24" s="203">
        <v>0</v>
      </c>
      <c r="P24" s="71">
        <f t="shared" si="1"/>
        <v>0</v>
      </c>
      <c r="Q24" s="197">
        <v>29</v>
      </c>
      <c r="R24" s="198">
        <v>1</v>
      </c>
      <c r="S24" s="72">
        <f t="shared" si="2"/>
        <v>3.4</v>
      </c>
    </row>
    <row r="25" spans="1:19" ht="12.75" customHeight="1">
      <c r="A25" s="110">
        <v>33</v>
      </c>
      <c r="B25" s="111">
        <v>445</v>
      </c>
      <c r="C25" s="116" t="s">
        <v>68</v>
      </c>
      <c r="D25" s="145" t="s">
        <v>200</v>
      </c>
      <c r="E25" s="112"/>
      <c r="F25" s="140"/>
      <c r="G25" s="211"/>
      <c r="H25" s="212"/>
      <c r="I25" s="207"/>
      <c r="J25" s="198"/>
      <c r="K25" s="198"/>
      <c r="L25" s="71" t="str">
        <f t="shared" si="0"/>
        <v> </v>
      </c>
      <c r="M25" s="202">
        <v>1</v>
      </c>
      <c r="N25" s="194">
        <v>1</v>
      </c>
      <c r="O25" s="203">
        <v>0</v>
      </c>
      <c r="P25" s="71">
        <f t="shared" si="1"/>
        <v>0</v>
      </c>
      <c r="Q25" s="197">
        <v>37</v>
      </c>
      <c r="R25" s="198">
        <v>0</v>
      </c>
      <c r="S25" s="72">
        <f t="shared" si="2"/>
        <v>0</v>
      </c>
    </row>
    <row r="26" spans="1:19" ht="12.75" customHeight="1">
      <c r="A26" s="110">
        <v>33</v>
      </c>
      <c r="B26" s="111">
        <v>461</v>
      </c>
      <c r="C26" s="116" t="s">
        <v>68</v>
      </c>
      <c r="D26" s="145" t="s">
        <v>143</v>
      </c>
      <c r="E26" s="112"/>
      <c r="F26" s="140"/>
      <c r="G26" s="211"/>
      <c r="H26" s="212"/>
      <c r="I26" s="207"/>
      <c r="J26" s="198"/>
      <c r="K26" s="198"/>
      <c r="L26" s="71" t="str">
        <f t="shared" si="0"/>
        <v> </v>
      </c>
      <c r="M26" s="202">
        <v>1</v>
      </c>
      <c r="N26" s="194">
        <v>1</v>
      </c>
      <c r="O26" s="203">
        <v>0</v>
      </c>
      <c r="P26" s="71">
        <f t="shared" si="1"/>
        <v>0</v>
      </c>
      <c r="Q26" s="197">
        <v>60</v>
      </c>
      <c r="R26" s="198">
        <v>0</v>
      </c>
      <c r="S26" s="72">
        <f t="shared" si="2"/>
        <v>0</v>
      </c>
    </row>
    <row r="27" spans="1:19" ht="12.75" customHeight="1">
      <c r="A27" s="110">
        <v>33</v>
      </c>
      <c r="B27" s="111">
        <v>586</v>
      </c>
      <c r="C27" s="116" t="s">
        <v>68</v>
      </c>
      <c r="D27" s="145" t="s">
        <v>146</v>
      </c>
      <c r="E27" s="112"/>
      <c r="F27" s="140"/>
      <c r="G27" s="211"/>
      <c r="H27" s="212"/>
      <c r="I27" s="207"/>
      <c r="J27" s="198"/>
      <c r="K27" s="198"/>
      <c r="L27" s="71" t="str">
        <f t="shared" si="0"/>
        <v> </v>
      </c>
      <c r="M27" s="202">
        <v>1</v>
      </c>
      <c r="N27" s="194">
        <v>0</v>
      </c>
      <c r="O27" s="203"/>
      <c r="P27" s="71"/>
      <c r="Q27" s="197">
        <v>22</v>
      </c>
      <c r="R27" s="198">
        <v>2</v>
      </c>
      <c r="S27" s="72">
        <f t="shared" si="2"/>
        <v>9.1</v>
      </c>
    </row>
    <row r="28" spans="1:19" ht="12.75" customHeight="1">
      <c r="A28" s="110">
        <v>33</v>
      </c>
      <c r="B28" s="111">
        <v>606</v>
      </c>
      <c r="C28" s="116" t="s">
        <v>68</v>
      </c>
      <c r="D28" s="145" t="s">
        <v>150</v>
      </c>
      <c r="E28" s="112"/>
      <c r="F28" s="140"/>
      <c r="G28" s="211"/>
      <c r="H28" s="212"/>
      <c r="I28" s="207"/>
      <c r="J28" s="198"/>
      <c r="K28" s="198"/>
      <c r="L28" s="71"/>
      <c r="M28" s="202">
        <v>1</v>
      </c>
      <c r="N28" s="194">
        <v>1</v>
      </c>
      <c r="O28" s="203">
        <v>0</v>
      </c>
      <c r="P28" s="71">
        <f t="shared" si="1"/>
        <v>0</v>
      </c>
      <c r="Q28" s="197">
        <v>93</v>
      </c>
      <c r="R28" s="198">
        <v>0</v>
      </c>
      <c r="S28" s="72">
        <f t="shared" si="2"/>
        <v>0</v>
      </c>
    </row>
    <row r="29" spans="1:19" ht="12.75" customHeight="1">
      <c r="A29" s="110">
        <v>33</v>
      </c>
      <c r="B29" s="111">
        <v>622</v>
      </c>
      <c r="C29" s="116" t="s">
        <v>68</v>
      </c>
      <c r="D29" s="145" t="s">
        <v>151</v>
      </c>
      <c r="E29" s="112"/>
      <c r="F29" s="140"/>
      <c r="G29" s="211"/>
      <c r="H29" s="212"/>
      <c r="I29" s="207"/>
      <c r="J29" s="198"/>
      <c r="K29" s="198"/>
      <c r="L29" s="71"/>
      <c r="M29" s="202">
        <v>1</v>
      </c>
      <c r="N29" s="194">
        <v>1</v>
      </c>
      <c r="O29" s="203">
        <v>0</v>
      </c>
      <c r="P29" s="71">
        <f t="shared" si="1"/>
        <v>0</v>
      </c>
      <c r="Q29" s="197">
        <v>29</v>
      </c>
      <c r="R29" s="198">
        <v>0</v>
      </c>
      <c r="S29" s="72">
        <f t="shared" si="2"/>
        <v>0</v>
      </c>
    </row>
    <row r="30" spans="1:19" ht="12.75" customHeight="1">
      <c r="A30" s="110">
        <v>33</v>
      </c>
      <c r="B30" s="111">
        <v>623</v>
      </c>
      <c r="C30" s="116" t="s">
        <v>68</v>
      </c>
      <c r="D30" s="145" t="s">
        <v>153</v>
      </c>
      <c r="E30" s="112"/>
      <c r="F30" s="140"/>
      <c r="G30" s="211"/>
      <c r="H30" s="212"/>
      <c r="I30" s="207"/>
      <c r="J30" s="198"/>
      <c r="K30" s="198"/>
      <c r="L30" s="71"/>
      <c r="M30" s="202">
        <v>1</v>
      </c>
      <c r="N30" s="194">
        <v>1</v>
      </c>
      <c r="O30" s="203">
        <v>0</v>
      </c>
      <c r="P30" s="71">
        <f t="shared" si="1"/>
        <v>0</v>
      </c>
      <c r="Q30" s="197">
        <v>19</v>
      </c>
      <c r="R30" s="198">
        <v>0</v>
      </c>
      <c r="S30" s="72">
        <f t="shared" si="2"/>
        <v>0</v>
      </c>
    </row>
    <row r="31" spans="1:19" ht="12.75" customHeight="1">
      <c r="A31" s="110">
        <v>33</v>
      </c>
      <c r="B31" s="111">
        <v>643</v>
      </c>
      <c r="C31" s="116" t="s">
        <v>68</v>
      </c>
      <c r="D31" s="145" t="s">
        <v>155</v>
      </c>
      <c r="E31" s="112"/>
      <c r="F31" s="140"/>
      <c r="G31" s="211"/>
      <c r="H31" s="212"/>
      <c r="I31" s="207"/>
      <c r="J31" s="198"/>
      <c r="K31" s="198"/>
      <c r="L31" s="71"/>
      <c r="M31" s="202">
        <v>1</v>
      </c>
      <c r="N31" s="194">
        <v>0</v>
      </c>
      <c r="O31" s="203"/>
      <c r="P31" s="71"/>
      <c r="Q31" s="197">
        <v>12</v>
      </c>
      <c r="R31" s="198">
        <v>0</v>
      </c>
      <c r="S31" s="72">
        <f t="shared" si="2"/>
        <v>0</v>
      </c>
    </row>
    <row r="32" spans="1:19" ht="12.75" customHeight="1">
      <c r="A32" s="110">
        <v>33</v>
      </c>
      <c r="B32" s="111">
        <v>663</v>
      </c>
      <c r="C32" s="116" t="s">
        <v>68</v>
      </c>
      <c r="D32" s="145" t="s">
        <v>158</v>
      </c>
      <c r="E32" s="112"/>
      <c r="F32" s="140"/>
      <c r="G32" s="211"/>
      <c r="H32" s="212"/>
      <c r="I32" s="207"/>
      <c r="J32" s="198"/>
      <c r="K32" s="198"/>
      <c r="L32" s="71" t="str">
        <f t="shared" si="0"/>
        <v> </v>
      </c>
      <c r="M32" s="202">
        <v>1</v>
      </c>
      <c r="N32" s="194">
        <v>1</v>
      </c>
      <c r="O32" s="203">
        <v>0</v>
      </c>
      <c r="P32" s="71">
        <f t="shared" si="1"/>
        <v>0</v>
      </c>
      <c r="Q32" s="197">
        <v>33</v>
      </c>
      <c r="R32" s="198">
        <v>0</v>
      </c>
      <c r="S32" s="72">
        <f t="shared" si="2"/>
        <v>0</v>
      </c>
    </row>
    <row r="33" spans="1:19" ht="12.75" customHeight="1">
      <c r="A33" s="110">
        <v>33</v>
      </c>
      <c r="B33" s="111">
        <v>666</v>
      </c>
      <c r="C33" s="116" t="s">
        <v>68</v>
      </c>
      <c r="D33" s="145" t="s">
        <v>159</v>
      </c>
      <c r="E33" s="112"/>
      <c r="F33" s="140"/>
      <c r="G33" s="211"/>
      <c r="H33" s="212"/>
      <c r="I33" s="207"/>
      <c r="J33" s="198"/>
      <c r="K33" s="198"/>
      <c r="L33" s="71" t="str">
        <f t="shared" si="0"/>
        <v> </v>
      </c>
      <c r="M33" s="202">
        <v>1</v>
      </c>
      <c r="N33" s="194">
        <v>1</v>
      </c>
      <c r="O33" s="203">
        <v>0</v>
      </c>
      <c r="P33" s="71">
        <f t="shared" si="1"/>
        <v>0</v>
      </c>
      <c r="Q33" s="197">
        <v>81</v>
      </c>
      <c r="R33" s="198">
        <v>0</v>
      </c>
      <c r="S33" s="72">
        <f t="shared" si="2"/>
        <v>0</v>
      </c>
    </row>
    <row r="34" spans="1:19" ht="12.75" customHeight="1" thickBot="1">
      <c r="A34" s="132">
        <v>33</v>
      </c>
      <c r="B34" s="54">
        <v>681</v>
      </c>
      <c r="C34" s="55" t="s">
        <v>68</v>
      </c>
      <c r="D34" s="155" t="s">
        <v>163</v>
      </c>
      <c r="E34" s="141"/>
      <c r="F34" s="142"/>
      <c r="G34" s="213"/>
      <c r="H34" s="214"/>
      <c r="I34" s="208"/>
      <c r="J34" s="201"/>
      <c r="K34" s="201"/>
      <c r="L34" s="71" t="str">
        <f t="shared" si="0"/>
        <v> </v>
      </c>
      <c r="M34" s="204">
        <v>1</v>
      </c>
      <c r="N34" s="205">
        <v>2</v>
      </c>
      <c r="O34" s="206">
        <v>0</v>
      </c>
      <c r="P34" s="71">
        <f t="shared" si="1"/>
        <v>0</v>
      </c>
      <c r="Q34" s="200">
        <v>139</v>
      </c>
      <c r="R34" s="201">
        <v>3</v>
      </c>
      <c r="S34" s="72">
        <f t="shared" si="2"/>
        <v>2.2</v>
      </c>
    </row>
    <row r="35" spans="1:19" ht="18.75" customHeight="1" thickBot="1">
      <c r="A35" s="4"/>
      <c r="B35" s="5"/>
      <c r="C35" s="258" t="s">
        <v>4</v>
      </c>
      <c r="D35" s="258"/>
      <c r="E35" s="39"/>
      <c r="F35" s="64">
        <f>COUNTA(F8:F34)</f>
        <v>4</v>
      </c>
      <c r="G35" s="65"/>
      <c r="H35" s="66">
        <f>SUM(H8:H34)</f>
        <v>1</v>
      </c>
      <c r="I35" s="67">
        <f>COUNTA(I8:I34)</f>
        <v>15</v>
      </c>
      <c r="J35" s="68">
        <f>SUM(J8:J34)</f>
        <v>19</v>
      </c>
      <c r="K35" s="68">
        <f>SUM(K8:K34)</f>
        <v>0</v>
      </c>
      <c r="L35" s="68">
        <f>IF(J35=""," ",ROUND(K35/J35*100,1))</f>
        <v>0</v>
      </c>
      <c r="M35" s="69">
        <f>COUNTA(M8:M34)</f>
        <v>12</v>
      </c>
      <c r="N35" s="68">
        <f>SUM(N8:N34)</f>
        <v>11</v>
      </c>
      <c r="O35" s="68">
        <f>SUM(O8:O34)</f>
        <v>0</v>
      </c>
      <c r="P35" s="68">
        <f>IF(N35=""," ",ROUND(O35/N35*100,1))</f>
        <v>0</v>
      </c>
      <c r="Q35" s="70">
        <f>SUM(Q8:Q34)</f>
        <v>6849</v>
      </c>
      <c r="R35" s="68">
        <f>SUM(R8:R34)</f>
        <v>348</v>
      </c>
      <c r="S35" s="87">
        <f>IF(Q35=""," ",ROUND(R35/Q35*100,1))</f>
        <v>5.1</v>
      </c>
    </row>
    <row r="36" ht="8.25" customHeight="1"/>
    <row r="37" ht="12">
      <c r="S37" s="187" t="s">
        <v>248</v>
      </c>
    </row>
  </sheetData>
  <mergeCells count="21">
    <mergeCell ref="Q2:S2"/>
    <mergeCell ref="E4:H4"/>
    <mergeCell ref="K6:K7"/>
    <mergeCell ref="R6:R7"/>
    <mergeCell ref="I4:S4"/>
    <mergeCell ref="N5:N7"/>
    <mergeCell ref="I5:I7"/>
    <mergeCell ref="J5:J7"/>
    <mergeCell ref="O6:O7"/>
    <mergeCell ref="Q5:Q7"/>
    <mergeCell ref="C35:D35"/>
    <mergeCell ref="H5:H7"/>
    <mergeCell ref="E5:E7"/>
    <mergeCell ref="F5:F7"/>
    <mergeCell ref="G5:G7"/>
    <mergeCell ref="Q9:R9"/>
    <mergeCell ref="M5:M7"/>
    <mergeCell ref="A4:A7"/>
    <mergeCell ref="B4:B7"/>
    <mergeCell ref="C4:C7"/>
    <mergeCell ref="D4:D7"/>
  </mergeCells>
  <printOptions/>
  <pageMargins left="0.5905511811023623" right="0.5905511811023623" top="0.5905511811023623" bottom="0.5905511811023623" header="0.31496062992125984" footer="0.31496062992125984"/>
  <pageSetup fitToHeight="0" horizontalDpi="600" verticalDpi="600" orientation="landscape" paperSize="9" scale="85" r:id="rId1"/>
  <headerFooter alignWithMargins="0">
    <oddFooter>&amp;R&amp;A</oddFooter>
  </headerFooter>
  <ignoredErrors>
    <ignoredError sqref="I35" formula="1"/>
    <ignoredError sqref="L35 S35" evalError="1"/>
    <ignoredError sqref="P35" evalError="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A46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3.625" style="2" customWidth="1"/>
    <col min="2" max="2" width="4.625" style="2" customWidth="1"/>
    <col min="3" max="3" width="6.625" style="2" customWidth="1"/>
    <col min="4" max="4" width="9.625" style="2" customWidth="1"/>
    <col min="5" max="5" width="5.125" style="2" customWidth="1"/>
    <col min="6" max="6" width="10.125" style="2" customWidth="1"/>
    <col min="7" max="8" width="5.125" style="2" customWidth="1"/>
    <col min="9" max="10" width="6.125" style="2" customWidth="1"/>
    <col min="11" max="11" width="5.625" style="2" customWidth="1"/>
    <col min="12" max="13" width="5.125" style="2" customWidth="1"/>
    <col min="14" max="15" width="6.125" style="2" customWidth="1"/>
    <col min="16" max="16" width="5.625" style="2" customWidth="1"/>
    <col min="17" max="18" width="5.125" style="2" customWidth="1"/>
    <col min="19" max="20" width="6.125" style="2" customWidth="1"/>
    <col min="21" max="21" width="5.625" style="2" customWidth="1"/>
    <col min="22" max="23" width="6.125" style="2" customWidth="1"/>
    <col min="24" max="24" width="5.625" style="2" customWidth="1"/>
    <col min="25" max="26" width="6.125" style="2" customWidth="1"/>
    <col min="27" max="27" width="5.625" style="2" customWidth="1"/>
    <col min="28" max="16384" width="9.00390625" style="2" customWidth="1"/>
  </cols>
  <sheetData>
    <row r="1" spans="1:2" ht="14.25" thickBot="1">
      <c r="A1" s="29" t="s">
        <v>36</v>
      </c>
      <c r="B1" s="29"/>
    </row>
    <row r="2" spans="1:27" ht="21" customHeight="1" thickBot="1">
      <c r="A2" s="6" t="s">
        <v>16</v>
      </c>
      <c r="B2" s="3"/>
      <c r="Y2" s="231" t="s">
        <v>231</v>
      </c>
      <c r="Z2" s="257"/>
      <c r="AA2" s="232"/>
    </row>
    <row r="3" ht="9.75" customHeight="1" thickBot="1"/>
    <row r="4" spans="5:27" s="12" customFormat="1" ht="18.75" customHeight="1" thickBot="1">
      <c r="E4" s="329" t="s">
        <v>210</v>
      </c>
      <c r="F4" s="330"/>
      <c r="G4" s="161">
        <v>1</v>
      </c>
      <c r="H4" s="331">
        <v>39904</v>
      </c>
      <c r="I4" s="332"/>
      <c r="J4" s="333"/>
      <c r="K4" s="30">
        <v>2</v>
      </c>
      <c r="L4" s="331">
        <v>39934</v>
      </c>
      <c r="M4" s="332"/>
      <c r="N4" s="333"/>
      <c r="O4" s="30">
        <v>3</v>
      </c>
      <c r="P4" s="331" t="s">
        <v>66</v>
      </c>
      <c r="Q4" s="332"/>
      <c r="R4" s="332"/>
      <c r="S4" s="332"/>
      <c r="T4" s="333"/>
      <c r="AA4" s="13"/>
    </row>
    <row r="5" spans="1:27" ht="9.75" customHeight="1" thickBot="1">
      <c r="A5"/>
      <c r="B5" s="7"/>
      <c r="C5" s="7"/>
      <c r="D5" s="7"/>
      <c r="E5" s="7"/>
      <c r="F5" s="27"/>
      <c r="G5" s="27"/>
      <c r="H5" s="7"/>
      <c r="I5" s="8"/>
      <c r="J5" s="9"/>
      <c r="K5" s="9"/>
      <c r="L5" s="27"/>
      <c r="M5" s="27"/>
      <c r="N5" s="27"/>
      <c r="O5" s="7"/>
      <c r="P5" s="7"/>
      <c r="Q5" s="27"/>
      <c r="R5" s="27"/>
      <c r="S5" s="28"/>
      <c r="T5" s="9"/>
      <c r="U5" s="9"/>
      <c r="V5" s="7"/>
      <c r="W5" s="7"/>
      <c r="X5" s="9"/>
      <c r="Y5" s="9"/>
      <c r="Z5" s="9"/>
      <c r="AA5"/>
    </row>
    <row r="6" spans="1:27" ht="16.5" customHeight="1" thickBot="1">
      <c r="A6"/>
      <c r="B6" s="7"/>
      <c r="C6" s="7"/>
      <c r="D6" s="7"/>
      <c r="E6" s="298" t="s">
        <v>19</v>
      </c>
      <c r="F6" s="299"/>
      <c r="G6" s="162">
        <v>1</v>
      </c>
      <c r="I6" s="10"/>
      <c r="J6" s="10"/>
      <c r="K6" s="10"/>
      <c r="L6" s="295" t="s">
        <v>19</v>
      </c>
      <c r="M6" s="296"/>
      <c r="N6" s="297"/>
      <c r="O6" s="162">
        <v>1</v>
      </c>
      <c r="P6" s="7"/>
      <c r="Q6" s="295" t="s">
        <v>19</v>
      </c>
      <c r="R6" s="296"/>
      <c r="S6" s="297"/>
      <c r="T6" s="162">
        <v>1</v>
      </c>
      <c r="U6" s="9"/>
      <c r="V6" s="298" t="s">
        <v>19</v>
      </c>
      <c r="W6" s="299"/>
      <c r="X6" s="300"/>
      <c r="Y6" s="162">
        <v>1</v>
      </c>
      <c r="Z6" s="9"/>
      <c r="AA6"/>
    </row>
    <row r="7" spans="1:27" ht="27" customHeight="1">
      <c r="A7" s="235" t="s">
        <v>26</v>
      </c>
      <c r="B7" s="243" t="s">
        <v>63</v>
      </c>
      <c r="C7" s="238" t="s">
        <v>52</v>
      </c>
      <c r="D7" s="240" t="s">
        <v>17</v>
      </c>
      <c r="E7" s="248" t="s">
        <v>42</v>
      </c>
      <c r="F7" s="249"/>
      <c r="G7" s="249"/>
      <c r="H7" s="249"/>
      <c r="I7" s="249"/>
      <c r="J7" s="249"/>
      <c r="K7" s="250"/>
      <c r="L7" s="248" t="s">
        <v>48</v>
      </c>
      <c r="M7" s="249"/>
      <c r="N7" s="249"/>
      <c r="O7" s="249"/>
      <c r="P7" s="250"/>
      <c r="Q7" s="248" t="s">
        <v>49</v>
      </c>
      <c r="R7" s="249"/>
      <c r="S7" s="249"/>
      <c r="T7" s="249"/>
      <c r="U7" s="250"/>
      <c r="V7" s="284" t="s">
        <v>47</v>
      </c>
      <c r="W7" s="285"/>
      <c r="X7" s="285"/>
      <c r="Y7" s="285"/>
      <c r="Z7" s="285"/>
      <c r="AA7" s="286"/>
    </row>
    <row r="8" spans="1:27" ht="13.5" customHeight="1">
      <c r="A8" s="236"/>
      <c r="B8" s="244"/>
      <c r="C8" s="239"/>
      <c r="D8" s="241"/>
      <c r="E8" s="322" t="s">
        <v>211</v>
      </c>
      <c r="F8" s="292" t="s">
        <v>43</v>
      </c>
      <c r="G8" s="325" t="s">
        <v>1</v>
      </c>
      <c r="H8" s="96"/>
      <c r="I8" s="305" t="s">
        <v>0</v>
      </c>
      <c r="J8" s="96"/>
      <c r="K8" s="163"/>
      <c r="L8" s="301" t="s">
        <v>1</v>
      </c>
      <c r="M8" s="96"/>
      <c r="N8" s="305" t="s">
        <v>0</v>
      </c>
      <c r="O8" s="96"/>
      <c r="P8" s="164"/>
      <c r="Q8" s="339" t="s">
        <v>1</v>
      </c>
      <c r="R8" s="96"/>
      <c r="S8" s="305" t="s">
        <v>0</v>
      </c>
      <c r="T8" s="96"/>
      <c r="U8" s="164"/>
      <c r="V8" s="311" t="s">
        <v>11</v>
      </c>
      <c r="W8" s="165"/>
      <c r="X8" s="166"/>
      <c r="Y8" s="308" t="s">
        <v>212</v>
      </c>
      <c r="Z8" s="309"/>
      <c r="AA8" s="310"/>
    </row>
    <row r="9" spans="1:27" ht="13.5" customHeight="1">
      <c r="A9" s="236"/>
      <c r="B9" s="244"/>
      <c r="C9" s="239"/>
      <c r="D9" s="241"/>
      <c r="E9" s="323"/>
      <c r="F9" s="293"/>
      <c r="G9" s="326"/>
      <c r="H9" s="98" t="s">
        <v>213</v>
      </c>
      <c r="I9" s="306"/>
      <c r="J9" s="98" t="s">
        <v>213</v>
      </c>
      <c r="K9" s="318" t="s">
        <v>214</v>
      </c>
      <c r="L9" s="302"/>
      <c r="M9" s="98" t="s">
        <v>215</v>
      </c>
      <c r="N9" s="306"/>
      <c r="O9" s="98" t="s">
        <v>215</v>
      </c>
      <c r="P9" s="304" t="s">
        <v>214</v>
      </c>
      <c r="Q9" s="340"/>
      <c r="R9" s="98" t="s">
        <v>215</v>
      </c>
      <c r="S9" s="306"/>
      <c r="T9" s="98" t="s">
        <v>215</v>
      </c>
      <c r="U9" s="314" t="s">
        <v>214</v>
      </c>
      <c r="V9" s="312"/>
      <c r="W9" s="98" t="s">
        <v>215</v>
      </c>
      <c r="X9" s="316" t="s">
        <v>214</v>
      </c>
      <c r="Y9" s="317" t="s">
        <v>44</v>
      </c>
      <c r="Z9" s="99"/>
      <c r="AA9" s="334" t="s">
        <v>214</v>
      </c>
    </row>
    <row r="10" spans="1:27" ht="13.5" customHeight="1">
      <c r="A10" s="236"/>
      <c r="B10" s="244"/>
      <c r="C10" s="239"/>
      <c r="D10" s="241"/>
      <c r="E10" s="323"/>
      <c r="F10" s="293"/>
      <c r="G10" s="326"/>
      <c r="H10" s="337" t="s">
        <v>45</v>
      </c>
      <c r="I10" s="306"/>
      <c r="J10" s="337" t="s">
        <v>45</v>
      </c>
      <c r="K10" s="318"/>
      <c r="L10" s="302"/>
      <c r="M10" s="337" t="s">
        <v>45</v>
      </c>
      <c r="N10" s="306"/>
      <c r="O10" s="337" t="s">
        <v>45</v>
      </c>
      <c r="P10" s="304"/>
      <c r="Q10" s="340"/>
      <c r="R10" s="337" t="s">
        <v>45</v>
      </c>
      <c r="S10" s="306"/>
      <c r="T10" s="337" t="s">
        <v>45</v>
      </c>
      <c r="U10" s="314"/>
      <c r="V10" s="312"/>
      <c r="W10" s="337" t="s">
        <v>46</v>
      </c>
      <c r="X10" s="314"/>
      <c r="Y10" s="318"/>
      <c r="Z10" s="167" t="s">
        <v>216</v>
      </c>
      <c r="AA10" s="335"/>
    </row>
    <row r="11" spans="1:27" ht="54.75" customHeight="1">
      <c r="A11" s="237"/>
      <c r="B11" s="245"/>
      <c r="C11" s="239"/>
      <c r="D11" s="242"/>
      <c r="E11" s="324"/>
      <c r="F11" s="294"/>
      <c r="G11" s="327"/>
      <c r="H11" s="338"/>
      <c r="I11" s="307"/>
      <c r="J11" s="338"/>
      <c r="K11" s="319"/>
      <c r="L11" s="303"/>
      <c r="M11" s="338"/>
      <c r="N11" s="307"/>
      <c r="O11" s="338"/>
      <c r="P11" s="220"/>
      <c r="Q11" s="341"/>
      <c r="R11" s="338"/>
      <c r="S11" s="307"/>
      <c r="T11" s="338"/>
      <c r="U11" s="315"/>
      <c r="V11" s="313"/>
      <c r="W11" s="338"/>
      <c r="X11" s="315"/>
      <c r="Y11" s="319"/>
      <c r="Z11" s="168" t="s">
        <v>217</v>
      </c>
      <c r="AA11" s="336"/>
    </row>
    <row r="12" spans="1:27" ht="14.25" customHeight="1">
      <c r="A12" s="346">
        <v>33</v>
      </c>
      <c r="B12" s="347">
        <v>201</v>
      </c>
      <c r="C12" s="49" t="s">
        <v>68</v>
      </c>
      <c r="D12" s="50" t="s">
        <v>69</v>
      </c>
      <c r="E12" s="348">
        <v>40</v>
      </c>
      <c r="F12" s="53" t="s">
        <v>193</v>
      </c>
      <c r="G12" s="195">
        <v>58</v>
      </c>
      <c r="H12" s="196">
        <v>54</v>
      </c>
      <c r="I12" s="196">
        <v>1145</v>
      </c>
      <c r="J12" s="196">
        <v>415</v>
      </c>
      <c r="K12" s="72">
        <f>IF(G12=""," ",ROUND(J12/I12*100,1))</f>
        <v>36.2</v>
      </c>
      <c r="L12" s="349">
        <v>58</v>
      </c>
      <c r="M12" s="195">
        <v>54</v>
      </c>
      <c r="N12" s="195">
        <v>1145</v>
      </c>
      <c r="O12" s="350">
        <v>415</v>
      </c>
      <c r="P12" s="73">
        <f>IF(L12=""," ",ROUND(O12/N12*100,1))</f>
        <v>36.2</v>
      </c>
      <c r="Q12" s="351">
        <v>6</v>
      </c>
      <c r="R12" s="352">
        <v>5</v>
      </c>
      <c r="S12" s="353">
        <v>98</v>
      </c>
      <c r="T12" s="352">
        <v>9</v>
      </c>
      <c r="U12" s="72">
        <f>IF(Q12=""," ",ROUND(T12/S12*100,1))</f>
        <v>9.2</v>
      </c>
      <c r="V12" s="354">
        <v>468</v>
      </c>
      <c r="W12" s="355">
        <v>24</v>
      </c>
      <c r="X12" s="74">
        <f>IF(V12=""," ",ROUND(W12/V12*100,1))</f>
        <v>5.1</v>
      </c>
      <c r="Y12" s="355">
        <v>332</v>
      </c>
      <c r="Z12" s="355">
        <v>15</v>
      </c>
      <c r="AA12" s="73">
        <f>IF(Y12=""," ",ROUND(Z12/Y12*100,1))</f>
        <v>4.5</v>
      </c>
    </row>
    <row r="13" spans="1:27" ht="14.25" customHeight="1">
      <c r="A13" s="346">
        <v>33</v>
      </c>
      <c r="B13" s="347">
        <v>202</v>
      </c>
      <c r="C13" s="49" t="s">
        <v>68</v>
      </c>
      <c r="D13" s="50" t="s">
        <v>75</v>
      </c>
      <c r="E13" s="348">
        <v>40</v>
      </c>
      <c r="F13" s="53" t="s">
        <v>194</v>
      </c>
      <c r="G13" s="195">
        <v>72</v>
      </c>
      <c r="H13" s="196">
        <v>61</v>
      </c>
      <c r="I13" s="196">
        <v>1491</v>
      </c>
      <c r="J13" s="196">
        <v>393</v>
      </c>
      <c r="K13" s="72">
        <f aca="true" t="shared" si="0" ref="K13:K38">IF(G13=""," ",ROUND(J13/I13*100,1))</f>
        <v>26.4</v>
      </c>
      <c r="L13" s="349">
        <v>71</v>
      </c>
      <c r="M13" s="195">
        <v>60</v>
      </c>
      <c r="N13" s="195">
        <v>1428</v>
      </c>
      <c r="O13" s="350">
        <v>393</v>
      </c>
      <c r="P13" s="73">
        <f>IF(L13=""," ",ROUND(O13/N13*100,1))</f>
        <v>27.5</v>
      </c>
      <c r="Q13" s="351">
        <v>6</v>
      </c>
      <c r="R13" s="352">
        <v>5</v>
      </c>
      <c r="S13" s="353">
        <v>71</v>
      </c>
      <c r="T13" s="352">
        <v>7</v>
      </c>
      <c r="U13" s="72">
        <f>IF(Q13=""," ",ROUND(T13/S13*100,1))</f>
        <v>9.9</v>
      </c>
      <c r="V13" s="356">
        <v>371</v>
      </c>
      <c r="W13" s="352">
        <v>23</v>
      </c>
      <c r="X13" s="74">
        <f>IF(V13=""," ",ROUND(W13/V13*100,1))</f>
        <v>6.2</v>
      </c>
      <c r="Y13" s="352">
        <v>290</v>
      </c>
      <c r="Z13" s="352">
        <v>13</v>
      </c>
      <c r="AA13" s="73">
        <f>IF(Y13=""," ",ROUND(Z13/Y13*100,1))</f>
        <v>4.5</v>
      </c>
    </row>
    <row r="14" spans="1:27" ht="14.25" customHeight="1">
      <c r="A14" s="117">
        <v>33</v>
      </c>
      <c r="B14" s="347">
        <v>203</v>
      </c>
      <c r="C14" s="49" t="s">
        <v>68</v>
      </c>
      <c r="D14" s="50" t="s">
        <v>79</v>
      </c>
      <c r="E14" s="348">
        <v>35</v>
      </c>
      <c r="F14" s="53" t="s">
        <v>195</v>
      </c>
      <c r="G14" s="195">
        <v>61</v>
      </c>
      <c r="H14" s="196">
        <v>52</v>
      </c>
      <c r="I14" s="196">
        <v>1042</v>
      </c>
      <c r="J14" s="196">
        <v>272</v>
      </c>
      <c r="K14" s="72">
        <f t="shared" si="0"/>
        <v>26.1</v>
      </c>
      <c r="L14" s="349">
        <v>47</v>
      </c>
      <c r="M14" s="195">
        <v>44</v>
      </c>
      <c r="N14" s="195">
        <v>911</v>
      </c>
      <c r="O14" s="350">
        <v>254</v>
      </c>
      <c r="P14" s="73">
        <f aca="true" t="shared" si="1" ref="P14:P38">IF(L14=""," ",ROUND(O14/N14*100,1))</f>
        <v>27.9</v>
      </c>
      <c r="Q14" s="351">
        <v>6</v>
      </c>
      <c r="R14" s="352">
        <v>4</v>
      </c>
      <c r="S14" s="353">
        <v>57</v>
      </c>
      <c r="T14" s="352">
        <v>6</v>
      </c>
      <c r="U14" s="72">
        <f aca="true" t="shared" si="2" ref="U14:U38">IF(Q14=""," ",ROUND(T14/S14*100,1))</f>
        <v>10.5</v>
      </c>
      <c r="V14" s="356">
        <v>151</v>
      </c>
      <c r="W14" s="352">
        <v>13</v>
      </c>
      <c r="X14" s="74">
        <f aca="true" t="shared" si="3" ref="X14:X38">IF(V14=""," ",ROUND(W14/V14*100,1))</f>
        <v>8.6</v>
      </c>
      <c r="Y14" s="352">
        <v>140</v>
      </c>
      <c r="Z14" s="352">
        <v>10</v>
      </c>
      <c r="AA14" s="73">
        <f aca="true" t="shared" si="4" ref="AA14:AA38">IF(Y14=""," ",ROUND(Z14/Y14*100,1))</f>
        <v>7.1</v>
      </c>
    </row>
    <row r="15" spans="1:27" ht="14.25" customHeight="1">
      <c r="A15" s="117">
        <v>33</v>
      </c>
      <c r="B15" s="347">
        <v>204</v>
      </c>
      <c r="C15" s="49" t="s">
        <v>68</v>
      </c>
      <c r="D15" s="50" t="s">
        <v>84</v>
      </c>
      <c r="E15" s="49">
        <v>40</v>
      </c>
      <c r="F15" s="53" t="s">
        <v>193</v>
      </c>
      <c r="G15" s="195">
        <v>30</v>
      </c>
      <c r="H15" s="196">
        <v>26</v>
      </c>
      <c r="I15" s="196">
        <v>334</v>
      </c>
      <c r="J15" s="196">
        <v>96</v>
      </c>
      <c r="K15" s="72">
        <f t="shared" si="0"/>
        <v>28.7</v>
      </c>
      <c r="L15" s="349">
        <v>30</v>
      </c>
      <c r="M15" s="195">
        <v>26</v>
      </c>
      <c r="N15" s="195">
        <v>334</v>
      </c>
      <c r="O15" s="350">
        <v>96</v>
      </c>
      <c r="P15" s="73">
        <f t="shared" si="1"/>
        <v>28.7</v>
      </c>
      <c r="Q15" s="351">
        <v>6</v>
      </c>
      <c r="R15" s="352">
        <v>4</v>
      </c>
      <c r="S15" s="353">
        <v>42</v>
      </c>
      <c r="T15" s="352">
        <v>6</v>
      </c>
      <c r="U15" s="72">
        <f t="shared" si="2"/>
        <v>14.3</v>
      </c>
      <c r="V15" s="356">
        <v>92</v>
      </c>
      <c r="W15" s="352">
        <v>5</v>
      </c>
      <c r="X15" s="74">
        <f t="shared" si="3"/>
        <v>5.4</v>
      </c>
      <c r="Y15" s="352">
        <v>58</v>
      </c>
      <c r="Z15" s="352">
        <v>0</v>
      </c>
      <c r="AA15" s="73">
        <f t="shared" si="4"/>
        <v>0</v>
      </c>
    </row>
    <row r="16" spans="1:27" ht="14.25" customHeight="1">
      <c r="A16" s="117">
        <v>33</v>
      </c>
      <c r="B16" s="347">
        <v>205</v>
      </c>
      <c r="C16" s="49" t="s">
        <v>68</v>
      </c>
      <c r="D16" s="50" t="s">
        <v>88</v>
      </c>
      <c r="E16" s="49">
        <v>40</v>
      </c>
      <c r="F16" s="53" t="s">
        <v>196</v>
      </c>
      <c r="G16" s="357">
        <v>37</v>
      </c>
      <c r="H16" s="358">
        <v>35</v>
      </c>
      <c r="I16" s="358">
        <v>628</v>
      </c>
      <c r="J16" s="359">
        <v>201</v>
      </c>
      <c r="K16" s="72">
        <f t="shared" si="0"/>
        <v>32</v>
      </c>
      <c r="L16" s="349">
        <v>37</v>
      </c>
      <c r="M16" s="195">
        <v>35</v>
      </c>
      <c r="N16" s="195">
        <v>628</v>
      </c>
      <c r="O16" s="350">
        <v>201</v>
      </c>
      <c r="P16" s="73">
        <f t="shared" si="1"/>
        <v>32</v>
      </c>
      <c r="Q16" s="351">
        <v>6</v>
      </c>
      <c r="R16" s="352">
        <v>5</v>
      </c>
      <c r="S16" s="353">
        <v>35</v>
      </c>
      <c r="T16" s="352">
        <v>7</v>
      </c>
      <c r="U16" s="72">
        <f t="shared" si="2"/>
        <v>20</v>
      </c>
      <c r="V16" s="356">
        <v>58</v>
      </c>
      <c r="W16" s="352">
        <v>2</v>
      </c>
      <c r="X16" s="74">
        <f t="shared" si="3"/>
        <v>3.4</v>
      </c>
      <c r="Y16" s="352">
        <v>46</v>
      </c>
      <c r="Z16" s="352">
        <v>1</v>
      </c>
      <c r="AA16" s="73">
        <f t="shared" si="4"/>
        <v>2.2</v>
      </c>
    </row>
    <row r="17" spans="1:27" ht="14.25" customHeight="1">
      <c r="A17" s="117">
        <v>33</v>
      </c>
      <c r="B17" s="347">
        <v>207</v>
      </c>
      <c r="C17" s="49" t="s">
        <v>68</v>
      </c>
      <c r="D17" s="50" t="s">
        <v>93</v>
      </c>
      <c r="E17" s="49">
        <v>40</v>
      </c>
      <c r="F17" s="53" t="s">
        <v>194</v>
      </c>
      <c r="G17" s="195">
        <v>38</v>
      </c>
      <c r="H17" s="196">
        <v>31</v>
      </c>
      <c r="I17" s="196">
        <v>500</v>
      </c>
      <c r="J17" s="196">
        <v>116</v>
      </c>
      <c r="K17" s="72">
        <f t="shared" si="0"/>
        <v>23.2</v>
      </c>
      <c r="L17" s="349">
        <v>26</v>
      </c>
      <c r="M17" s="195">
        <v>23</v>
      </c>
      <c r="N17" s="195">
        <v>322</v>
      </c>
      <c r="O17" s="350">
        <v>84</v>
      </c>
      <c r="P17" s="73">
        <f t="shared" si="1"/>
        <v>26.1</v>
      </c>
      <c r="Q17" s="351">
        <v>5</v>
      </c>
      <c r="R17" s="352">
        <v>2</v>
      </c>
      <c r="S17" s="353">
        <v>40</v>
      </c>
      <c r="T17" s="352">
        <v>3</v>
      </c>
      <c r="U17" s="72">
        <f t="shared" si="2"/>
        <v>7.5</v>
      </c>
      <c r="V17" s="356">
        <v>50</v>
      </c>
      <c r="W17" s="352">
        <v>4</v>
      </c>
      <c r="X17" s="75">
        <f t="shared" si="3"/>
        <v>8</v>
      </c>
      <c r="Y17" s="352">
        <v>39</v>
      </c>
      <c r="Z17" s="352">
        <v>1</v>
      </c>
      <c r="AA17" s="73">
        <f t="shared" si="4"/>
        <v>2.6</v>
      </c>
    </row>
    <row r="18" spans="1:27" ht="14.25" customHeight="1">
      <c r="A18" s="117">
        <v>33</v>
      </c>
      <c r="B18" s="347">
        <v>208</v>
      </c>
      <c r="C18" s="49" t="s">
        <v>68</v>
      </c>
      <c r="D18" s="50" t="s">
        <v>97</v>
      </c>
      <c r="E18" s="49">
        <v>40</v>
      </c>
      <c r="F18" s="53" t="s">
        <v>193</v>
      </c>
      <c r="G18" s="195">
        <v>34</v>
      </c>
      <c r="H18" s="196">
        <v>28</v>
      </c>
      <c r="I18" s="196">
        <v>806</v>
      </c>
      <c r="J18" s="196">
        <v>214</v>
      </c>
      <c r="K18" s="72">
        <f t="shared" si="0"/>
        <v>26.6</v>
      </c>
      <c r="L18" s="349">
        <v>34</v>
      </c>
      <c r="M18" s="195">
        <v>28</v>
      </c>
      <c r="N18" s="195">
        <v>806</v>
      </c>
      <c r="O18" s="350">
        <v>214</v>
      </c>
      <c r="P18" s="73">
        <f t="shared" si="1"/>
        <v>26.6</v>
      </c>
      <c r="Q18" s="351">
        <v>5</v>
      </c>
      <c r="R18" s="352">
        <v>2</v>
      </c>
      <c r="S18" s="353">
        <v>50</v>
      </c>
      <c r="T18" s="352">
        <v>3</v>
      </c>
      <c r="U18" s="72">
        <f t="shared" si="2"/>
        <v>6</v>
      </c>
      <c r="V18" s="356">
        <v>59</v>
      </c>
      <c r="W18" s="352">
        <v>5</v>
      </c>
      <c r="X18" s="74">
        <f t="shared" si="3"/>
        <v>8.5</v>
      </c>
      <c r="Y18" s="352">
        <v>51</v>
      </c>
      <c r="Z18" s="352">
        <v>5</v>
      </c>
      <c r="AA18" s="73">
        <f t="shared" si="4"/>
        <v>9.8</v>
      </c>
    </row>
    <row r="19" spans="1:27" ht="14.25" customHeight="1">
      <c r="A19" s="117">
        <v>33</v>
      </c>
      <c r="B19" s="347">
        <v>209</v>
      </c>
      <c r="C19" s="49" t="s">
        <v>68</v>
      </c>
      <c r="D19" s="50" t="s">
        <v>100</v>
      </c>
      <c r="E19" s="49">
        <v>30</v>
      </c>
      <c r="F19" s="53" t="s">
        <v>193</v>
      </c>
      <c r="G19" s="195">
        <v>23</v>
      </c>
      <c r="H19" s="196">
        <v>20</v>
      </c>
      <c r="I19" s="196">
        <v>468</v>
      </c>
      <c r="J19" s="196">
        <v>101</v>
      </c>
      <c r="K19" s="72">
        <f t="shared" si="0"/>
        <v>21.6</v>
      </c>
      <c r="L19" s="349">
        <v>23</v>
      </c>
      <c r="M19" s="195">
        <v>20</v>
      </c>
      <c r="N19" s="195">
        <v>468</v>
      </c>
      <c r="O19" s="350">
        <v>101</v>
      </c>
      <c r="P19" s="73">
        <f t="shared" si="1"/>
        <v>21.6</v>
      </c>
      <c r="Q19" s="351">
        <v>5</v>
      </c>
      <c r="R19" s="352">
        <v>3</v>
      </c>
      <c r="S19" s="353">
        <v>48</v>
      </c>
      <c r="T19" s="352">
        <v>4</v>
      </c>
      <c r="U19" s="72">
        <f t="shared" si="2"/>
        <v>8.3</v>
      </c>
      <c r="V19" s="356">
        <v>69</v>
      </c>
      <c r="W19" s="352">
        <v>5</v>
      </c>
      <c r="X19" s="74">
        <f t="shared" si="3"/>
        <v>7.2</v>
      </c>
      <c r="Y19" s="352">
        <v>53</v>
      </c>
      <c r="Z19" s="352">
        <v>0</v>
      </c>
      <c r="AA19" s="73">
        <f t="shared" si="4"/>
        <v>0</v>
      </c>
    </row>
    <row r="20" spans="1:27" ht="14.25" customHeight="1">
      <c r="A20" s="117">
        <v>33</v>
      </c>
      <c r="B20" s="347">
        <v>210</v>
      </c>
      <c r="C20" s="49" t="s">
        <v>68</v>
      </c>
      <c r="D20" s="50" t="s">
        <v>105</v>
      </c>
      <c r="E20" s="49">
        <v>30</v>
      </c>
      <c r="F20" s="53" t="s">
        <v>194</v>
      </c>
      <c r="G20" s="195">
        <v>46</v>
      </c>
      <c r="H20" s="196">
        <v>40</v>
      </c>
      <c r="I20" s="196">
        <v>668</v>
      </c>
      <c r="J20" s="196">
        <v>154</v>
      </c>
      <c r="K20" s="72">
        <f t="shared" si="0"/>
        <v>23.1</v>
      </c>
      <c r="L20" s="349">
        <v>20</v>
      </c>
      <c r="M20" s="195">
        <v>18</v>
      </c>
      <c r="N20" s="195">
        <v>358</v>
      </c>
      <c r="O20" s="195">
        <v>83</v>
      </c>
      <c r="P20" s="73">
        <f t="shared" si="1"/>
        <v>23.2</v>
      </c>
      <c r="Q20" s="351">
        <v>5</v>
      </c>
      <c r="R20" s="352">
        <v>0</v>
      </c>
      <c r="S20" s="353">
        <v>40</v>
      </c>
      <c r="T20" s="352">
        <v>0</v>
      </c>
      <c r="U20" s="72">
        <f t="shared" si="2"/>
        <v>0</v>
      </c>
      <c r="V20" s="356">
        <v>68</v>
      </c>
      <c r="W20" s="352">
        <v>7</v>
      </c>
      <c r="X20" s="74">
        <f t="shared" si="3"/>
        <v>10.3</v>
      </c>
      <c r="Y20" s="352">
        <v>49</v>
      </c>
      <c r="Z20" s="352">
        <v>4</v>
      </c>
      <c r="AA20" s="73">
        <f t="shared" si="4"/>
        <v>8.2</v>
      </c>
    </row>
    <row r="21" spans="1:27" ht="14.25" customHeight="1">
      <c r="A21" s="117">
        <v>33</v>
      </c>
      <c r="B21" s="347">
        <v>211</v>
      </c>
      <c r="C21" s="49" t="s">
        <v>68</v>
      </c>
      <c r="D21" s="50" t="s">
        <v>110</v>
      </c>
      <c r="E21" s="49">
        <v>30</v>
      </c>
      <c r="F21" s="53" t="s">
        <v>193</v>
      </c>
      <c r="G21" s="195">
        <v>33</v>
      </c>
      <c r="H21" s="196">
        <v>22</v>
      </c>
      <c r="I21" s="196">
        <v>431</v>
      </c>
      <c r="J21" s="196">
        <v>114</v>
      </c>
      <c r="K21" s="72">
        <f t="shared" si="0"/>
        <v>26.5</v>
      </c>
      <c r="L21" s="349">
        <v>33</v>
      </c>
      <c r="M21" s="195">
        <v>22</v>
      </c>
      <c r="N21" s="195">
        <v>431</v>
      </c>
      <c r="O21" s="350">
        <v>114</v>
      </c>
      <c r="P21" s="73">
        <f t="shared" si="1"/>
        <v>26.5</v>
      </c>
      <c r="Q21" s="351">
        <v>5</v>
      </c>
      <c r="R21" s="352">
        <v>2</v>
      </c>
      <c r="S21" s="353">
        <v>40</v>
      </c>
      <c r="T21" s="352">
        <v>3</v>
      </c>
      <c r="U21" s="72">
        <f t="shared" si="2"/>
        <v>7.5</v>
      </c>
      <c r="V21" s="356">
        <v>59</v>
      </c>
      <c r="W21" s="352">
        <v>5</v>
      </c>
      <c r="X21" s="74">
        <f t="shared" si="3"/>
        <v>8.5</v>
      </c>
      <c r="Y21" s="352">
        <v>54</v>
      </c>
      <c r="Z21" s="352">
        <v>4</v>
      </c>
      <c r="AA21" s="73">
        <f t="shared" si="4"/>
        <v>7.4</v>
      </c>
    </row>
    <row r="22" spans="1:27" ht="14.25" customHeight="1">
      <c r="A22" s="117">
        <v>33</v>
      </c>
      <c r="B22" s="347">
        <v>212</v>
      </c>
      <c r="C22" s="49" t="s">
        <v>68</v>
      </c>
      <c r="D22" s="50" t="s">
        <v>114</v>
      </c>
      <c r="E22" s="49">
        <v>30</v>
      </c>
      <c r="F22" s="53" t="s">
        <v>194</v>
      </c>
      <c r="G22" s="195">
        <v>21</v>
      </c>
      <c r="H22" s="196">
        <v>15</v>
      </c>
      <c r="I22" s="196">
        <v>264</v>
      </c>
      <c r="J22" s="196">
        <v>45</v>
      </c>
      <c r="K22" s="72">
        <f t="shared" si="0"/>
        <v>17</v>
      </c>
      <c r="L22" s="349">
        <v>21</v>
      </c>
      <c r="M22" s="195">
        <v>15</v>
      </c>
      <c r="N22" s="195">
        <v>264</v>
      </c>
      <c r="O22" s="350">
        <v>45</v>
      </c>
      <c r="P22" s="73">
        <f t="shared" si="1"/>
        <v>17</v>
      </c>
      <c r="Q22" s="351">
        <v>5</v>
      </c>
      <c r="R22" s="352">
        <v>1</v>
      </c>
      <c r="S22" s="353">
        <v>41</v>
      </c>
      <c r="T22" s="352">
        <v>2</v>
      </c>
      <c r="U22" s="72">
        <f t="shared" si="2"/>
        <v>4.9</v>
      </c>
      <c r="V22" s="356">
        <v>46</v>
      </c>
      <c r="W22" s="352">
        <v>5</v>
      </c>
      <c r="X22" s="74">
        <f t="shared" si="3"/>
        <v>10.9</v>
      </c>
      <c r="Y22" s="352">
        <v>43</v>
      </c>
      <c r="Z22" s="352">
        <v>5</v>
      </c>
      <c r="AA22" s="73">
        <f t="shared" si="4"/>
        <v>11.6</v>
      </c>
    </row>
    <row r="23" spans="1:27" ht="14.25" customHeight="1">
      <c r="A23" s="117">
        <v>33</v>
      </c>
      <c r="B23" s="347">
        <v>213</v>
      </c>
      <c r="C23" s="49" t="s">
        <v>68</v>
      </c>
      <c r="D23" s="50" t="s">
        <v>117</v>
      </c>
      <c r="E23" s="49">
        <v>40</v>
      </c>
      <c r="F23" s="53" t="s">
        <v>193</v>
      </c>
      <c r="G23" s="195">
        <v>26</v>
      </c>
      <c r="H23" s="196">
        <v>20</v>
      </c>
      <c r="I23" s="196">
        <v>372</v>
      </c>
      <c r="J23" s="196">
        <v>105</v>
      </c>
      <c r="K23" s="72">
        <f t="shared" si="0"/>
        <v>28.2</v>
      </c>
      <c r="L23" s="349">
        <v>21</v>
      </c>
      <c r="M23" s="195">
        <v>19</v>
      </c>
      <c r="N23" s="195">
        <v>326</v>
      </c>
      <c r="O23" s="195">
        <v>103</v>
      </c>
      <c r="P23" s="73">
        <f t="shared" si="1"/>
        <v>31.6</v>
      </c>
      <c r="Q23" s="351">
        <v>5</v>
      </c>
      <c r="R23" s="352">
        <v>1</v>
      </c>
      <c r="S23" s="353">
        <v>46</v>
      </c>
      <c r="T23" s="352">
        <v>2</v>
      </c>
      <c r="U23" s="72">
        <f t="shared" si="2"/>
        <v>4.3</v>
      </c>
      <c r="V23" s="356">
        <v>63</v>
      </c>
      <c r="W23" s="352">
        <v>4</v>
      </c>
      <c r="X23" s="74">
        <f t="shared" si="3"/>
        <v>6.3</v>
      </c>
      <c r="Y23" s="352">
        <v>51</v>
      </c>
      <c r="Z23" s="352">
        <v>3</v>
      </c>
      <c r="AA23" s="73">
        <f t="shared" si="4"/>
        <v>5.9</v>
      </c>
    </row>
    <row r="24" spans="1:27" ht="14.25" customHeight="1">
      <c r="A24" s="117">
        <v>33</v>
      </c>
      <c r="B24" s="347">
        <v>214</v>
      </c>
      <c r="C24" s="49" t="s">
        <v>68</v>
      </c>
      <c r="D24" s="50" t="s">
        <v>121</v>
      </c>
      <c r="E24" s="49"/>
      <c r="F24" s="53"/>
      <c r="G24" s="195"/>
      <c r="H24" s="196"/>
      <c r="I24" s="196"/>
      <c r="J24" s="196"/>
      <c r="K24" s="72" t="str">
        <f t="shared" si="0"/>
        <v> </v>
      </c>
      <c r="L24" s="349">
        <v>18</v>
      </c>
      <c r="M24" s="195">
        <v>12</v>
      </c>
      <c r="N24" s="195">
        <v>384</v>
      </c>
      <c r="O24" s="350">
        <v>65</v>
      </c>
      <c r="P24" s="73">
        <f t="shared" si="1"/>
        <v>16.9</v>
      </c>
      <c r="Q24" s="351">
        <v>5</v>
      </c>
      <c r="R24" s="352">
        <v>2</v>
      </c>
      <c r="S24" s="353">
        <v>66</v>
      </c>
      <c r="T24" s="352">
        <v>3</v>
      </c>
      <c r="U24" s="72">
        <f t="shared" si="2"/>
        <v>4.5</v>
      </c>
      <c r="V24" s="356">
        <v>121</v>
      </c>
      <c r="W24" s="352">
        <v>35</v>
      </c>
      <c r="X24" s="74">
        <f t="shared" si="3"/>
        <v>28.9</v>
      </c>
      <c r="Y24" s="352">
        <v>83</v>
      </c>
      <c r="Z24" s="352">
        <v>11</v>
      </c>
      <c r="AA24" s="73">
        <f t="shared" si="4"/>
        <v>13.3</v>
      </c>
    </row>
    <row r="25" spans="1:27" ht="14.25" customHeight="1">
      <c r="A25" s="117">
        <v>33</v>
      </c>
      <c r="B25" s="347">
        <v>215</v>
      </c>
      <c r="C25" s="49" t="s">
        <v>68</v>
      </c>
      <c r="D25" s="50" t="s">
        <v>125</v>
      </c>
      <c r="E25" s="49">
        <v>40</v>
      </c>
      <c r="F25" s="53" t="s">
        <v>197</v>
      </c>
      <c r="G25" s="195">
        <v>15</v>
      </c>
      <c r="H25" s="196">
        <v>9</v>
      </c>
      <c r="I25" s="196">
        <v>256</v>
      </c>
      <c r="J25" s="196">
        <v>48</v>
      </c>
      <c r="K25" s="72">
        <f t="shared" si="0"/>
        <v>18.8</v>
      </c>
      <c r="L25" s="349">
        <v>13</v>
      </c>
      <c r="M25" s="195">
        <v>9</v>
      </c>
      <c r="N25" s="195">
        <v>256</v>
      </c>
      <c r="O25" s="350">
        <v>48</v>
      </c>
      <c r="P25" s="73">
        <f t="shared" si="1"/>
        <v>18.8</v>
      </c>
      <c r="Q25" s="351">
        <v>5</v>
      </c>
      <c r="R25" s="352">
        <v>1</v>
      </c>
      <c r="S25" s="353">
        <v>52</v>
      </c>
      <c r="T25" s="352">
        <v>2</v>
      </c>
      <c r="U25" s="72">
        <f t="shared" si="2"/>
        <v>3.8</v>
      </c>
      <c r="V25" s="356">
        <v>32</v>
      </c>
      <c r="W25" s="352">
        <v>1</v>
      </c>
      <c r="X25" s="74">
        <f t="shared" si="3"/>
        <v>3.1</v>
      </c>
      <c r="Y25" s="352">
        <v>31</v>
      </c>
      <c r="Z25" s="352">
        <v>1</v>
      </c>
      <c r="AA25" s="73">
        <f t="shared" si="4"/>
        <v>3.2</v>
      </c>
    </row>
    <row r="26" spans="1:27" ht="14.25" customHeight="1">
      <c r="A26" s="117">
        <v>33</v>
      </c>
      <c r="B26" s="347">
        <v>216</v>
      </c>
      <c r="C26" s="49" t="s">
        <v>68</v>
      </c>
      <c r="D26" s="50" t="s">
        <v>130</v>
      </c>
      <c r="E26" s="49">
        <v>35</v>
      </c>
      <c r="F26" s="53" t="s">
        <v>204</v>
      </c>
      <c r="G26" s="195">
        <v>25</v>
      </c>
      <c r="H26" s="196">
        <v>18</v>
      </c>
      <c r="I26" s="196">
        <v>389</v>
      </c>
      <c r="J26" s="196">
        <v>86</v>
      </c>
      <c r="K26" s="72">
        <f t="shared" si="0"/>
        <v>22.1</v>
      </c>
      <c r="L26" s="349">
        <v>20</v>
      </c>
      <c r="M26" s="195">
        <v>17</v>
      </c>
      <c r="N26" s="195">
        <v>350</v>
      </c>
      <c r="O26" s="350">
        <v>85</v>
      </c>
      <c r="P26" s="73">
        <f t="shared" si="1"/>
        <v>24.3</v>
      </c>
      <c r="Q26" s="351">
        <v>5</v>
      </c>
      <c r="R26" s="352">
        <v>1</v>
      </c>
      <c r="S26" s="353">
        <v>39</v>
      </c>
      <c r="T26" s="352">
        <v>1</v>
      </c>
      <c r="U26" s="72">
        <f t="shared" si="2"/>
        <v>2.6</v>
      </c>
      <c r="V26" s="356">
        <v>50</v>
      </c>
      <c r="W26" s="352">
        <v>9</v>
      </c>
      <c r="X26" s="74">
        <f t="shared" si="3"/>
        <v>18</v>
      </c>
      <c r="Y26" s="352">
        <v>43</v>
      </c>
      <c r="Z26" s="352">
        <v>4</v>
      </c>
      <c r="AA26" s="73">
        <f t="shared" si="4"/>
        <v>9.3</v>
      </c>
    </row>
    <row r="27" spans="1:27" ht="14.25" customHeight="1">
      <c r="A27" s="117">
        <v>33</v>
      </c>
      <c r="B27" s="347">
        <v>346</v>
      </c>
      <c r="C27" s="49" t="s">
        <v>68</v>
      </c>
      <c r="D27" s="50" t="s">
        <v>133</v>
      </c>
      <c r="E27" s="49"/>
      <c r="F27" s="53"/>
      <c r="G27" s="195"/>
      <c r="H27" s="196"/>
      <c r="I27" s="196"/>
      <c r="J27" s="196"/>
      <c r="K27" s="72" t="str">
        <f t="shared" si="0"/>
        <v> </v>
      </c>
      <c r="L27" s="349">
        <v>12</v>
      </c>
      <c r="M27" s="195">
        <v>10</v>
      </c>
      <c r="N27" s="195">
        <v>150</v>
      </c>
      <c r="O27" s="350">
        <v>27</v>
      </c>
      <c r="P27" s="73">
        <f t="shared" si="1"/>
        <v>18</v>
      </c>
      <c r="Q27" s="351">
        <v>5</v>
      </c>
      <c r="R27" s="352">
        <v>2</v>
      </c>
      <c r="S27" s="353">
        <v>40</v>
      </c>
      <c r="T27" s="352">
        <v>2</v>
      </c>
      <c r="U27" s="72">
        <f t="shared" si="2"/>
        <v>5</v>
      </c>
      <c r="V27" s="356">
        <v>25</v>
      </c>
      <c r="W27" s="352">
        <v>1</v>
      </c>
      <c r="X27" s="74">
        <f t="shared" si="3"/>
        <v>4</v>
      </c>
      <c r="Y27" s="352">
        <v>25</v>
      </c>
      <c r="Z27" s="352">
        <v>1</v>
      </c>
      <c r="AA27" s="73">
        <f t="shared" si="4"/>
        <v>4</v>
      </c>
    </row>
    <row r="28" spans="1:27" ht="14.25" customHeight="1">
      <c r="A28" s="117">
        <v>33</v>
      </c>
      <c r="B28" s="347">
        <v>423</v>
      </c>
      <c r="C28" s="49" t="s">
        <v>68</v>
      </c>
      <c r="D28" s="50" t="s">
        <v>138</v>
      </c>
      <c r="E28" s="49"/>
      <c r="F28" s="53"/>
      <c r="G28" s="195"/>
      <c r="H28" s="196"/>
      <c r="I28" s="196"/>
      <c r="J28" s="196"/>
      <c r="K28" s="72" t="str">
        <f t="shared" si="0"/>
        <v> </v>
      </c>
      <c r="L28" s="349">
        <v>17</v>
      </c>
      <c r="M28" s="195">
        <v>16</v>
      </c>
      <c r="N28" s="195">
        <v>179</v>
      </c>
      <c r="O28" s="350">
        <v>40</v>
      </c>
      <c r="P28" s="73">
        <f t="shared" si="1"/>
        <v>22.3</v>
      </c>
      <c r="Q28" s="351">
        <v>4</v>
      </c>
      <c r="R28" s="352">
        <v>1</v>
      </c>
      <c r="S28" s="353">
        <v>14</v>
      </c>
      <c r="T28" s="352">
        <v>1</v>
      </c>
      <c r="U28" s="72">
        <f t="shared" si="2"/>
        <v>7.1</v>
      </c>
      <c r="V28" s="356">
        <v>14</v>
      </c>
      <c r="W28" s="352">
        <v>0</v>
      </c>
      <c r="X28" s="74">
        <f t="shared" si="3"/>
        <v>0</v>
      </c>
      <c r="Y28" s="352">
        <v>12</v>
      </c>
      <c r="Z28" s="352">
        <v>0</v>
      </c>
      <c r="AA28" s="73">
        <f t="shared" si="4"/>
        <v>0</v>
      </c>
    </row>
    <row r="29" spans="1:27" ht="14.25" customHeight="1">
      <c r="A29" s="117">
        <v>33</v>
      </c>
      <c r="B29" s="347">
        <v>445</v>
      </c>
      <c r="C29" s="49" t="s">
        <v>68</v>
      </c>
      <c r="D29" s="50" t="s">
        <v>140</v>
      </c>
      <c r="E29" s="49">
        <v>30</v>
      </c>
      <c r="F29" s="53" t="s">
        <v>195</v>
      </c>
      <c r="G29" s="195">
        <v>41</v>
      </c>
      <c r="H29" s="196">
        <v>35</v>
      </c>
      <c r="I29" s="196">
        <v>573</v>
      </c>
      <c r="J29" s="196">
        <v>167</v>
      </c>
      <c r="K29" s="72">
        <f t="shared" si="0"/>
        <v>29.1</v>
      </c>
      <c r="L29" s="349">
        <v>13</v>
      </c>
      <c r="M29" s="195">
        <v>13</v>
      </c>
      <c r="N29" s="195">
        <v>182</v>
      </c>
      <c r="O29" s="350">
        <v>36</v>
      </c>
      <c r="P29" s="73">
        <f t="shared" si="1"/>
        <v>19.8</v>
      </c>
      <c r="Q29" s="351">
        <v>5</v>
      </c>
      <c r="R29" s="352">
        <v>2</v>
      </c>
      <c r="S29" s="353">
        <v>24</v>
      </c>
      <c r="T29" s="352">
        <v>2</v>
      </c>
      <c r="U29" s="72">
        <f t="shared" si="2"/>
        <v>8.3</v>
      </c>
      <c r="V29" s="356">
        <v>11</v>
      </c>
      <c r="W29" s="352">
        <v>1</v>
      </c>
      <c r="X29" s="74">
        <f t="shared" si="3"/>
        <v>9.1</v>
      </c>
      <c r="Y29" s="352">
        <v>8</v>
      </c>
      <c r="Z29" s="352">
        <v>0</v>
      </c>
      <c r="AA29" s="73">
        <f t="shared" si="4"/>
        <v>0</v>
      </c>
    </row>
    <row r="30" spans="1:27" ht="14.25" customHeight="1">
      <c r="A30" s="117">
        <v>33</v>
      </c>
      <c r="B30" s="347">
        <v>461</v>
      </c>
      <c r="C30" s="49" t="s">
        <v>68</v>
      </c>
      <c r="D30" s="50" t="s">
        <v>143</v>
      </c>
      <c r="E30" s="49"/>
      <c r="F30" s="53"/>
      <c r="G30" s="195"/>
      <c r="H30" s="196"/>
      <c r="I30" s="196"/>
      <c r="J30" s="196"/>
      <c r="K30" s="72" t="str">
        <f t="shared" si="0"/>
        <v> </v>
      </c>
      <c r="L30" s="349">
        <v>29</v>
      </c>
      <c r="M30" s="195">
        <v>25</v>
      </c>
      <c r="N30" s="195">
        <v>364</v>
      </c>
      <c r="O30" s="350">
        <v>67</v>
      </c>
      <c r="P30" s="73">
        <f t="shared" si="1"/>
        <v>18.4</v>
      </c>
      <c r="Q30" s="351">
        <v>5</v>
      </c>
      <c r="R30" s="352">
        <v>1</v>
      </c>
      <c r="S30" s="353">
        <v>27</v>
      </c>
      <c r="T30" s="352">
        <v>1</v>
      </c>
      <c r="U30" s="72">
        <f t="shared" si="2"/>
        <v>3.7</v>
      </c>
      <c r="V30" s="356">
        <v>11</v>
      </c>
      <c r="W30" s="352">
        <v>1</v>
      </c>
      <c r="X30" s="74">
        <f t="shared" si="3"/>
        <v>9.1</v>
      </c>
      <c r="Y30" s="352">
        <v>7</v>
      </c>
      <c r="Z30" s="352">
        <v>0</v>
      </c>
      <c r="AA30" s="73">
        <f t="shared" si="4"/>
        <v>0</v>
      </c>
    </row>
    <row r="31" spans="1:27" ht="14.25" customHeight="1">
      <c r="A31" s="117">
        <v>33</v>
      </c>
      <c r="B31" s="347">
        <v>586</v>
      </c>
      <c r="C31" s="49" t="s">
        <v>68</v>
      </c>
      <c r="D31" s="50" t="s">
        <v>146</v>
      </c>
      <c r="E31" s="49"/>
      <c r="F31" s="53"/>
      <c r="G31" s="195"/>
      <c r="H31" s="196"/>
      <c r="I31" s="196"/>
      <c r="J31" s="196"/>
      <c r="K31" s="72" t="str">
        <f t="shared" si="0"/>
        <v> </v>
      </c>
      <c r="L31" s="349">
        <v>7</v>
      </c>
      <c r="M31" s="195">
        <v>4</v>
      </c>
      <c r="N31" s="195">
        <v>52</v>
      </c>
      <c r="O31" s="350">
        <v>5</v>
      </c>
      <c r="P31" s="73">
        <f t="shared" si="1"/>
        <v>9.6</v>
      </c>
      <c r="Q31" s="351">
        <v>5</v>
      </c>
      <c r="R31" s="352">
        <v>1</v>
      </c>
      <c r="S31" s="353">
        <v>16</v>
      </c>
      <c r="T31" s="352">
        <v>2</v>
      </c>
      <c r="U31" s="72">
        <f t="shared" si="2"/>
        <v>12.5</v>
      </c>
      <c r="V31" s="356">
        <v>7</v>
      </c>
      <c r="W31" s="352">
        <v>2</v>
      </c>
      <c r="X31" s="74">
        <f t="shared" si="3"/>
        <v>28.6</v>
      </c>
      <c r="Y31" s="352">
        <v>6</v>
      </c>
      <c r="Z31" s="352">
        <v>2</v>
      </c>
      <c r="AA31" s="73">
        <f t="shared" si="4"/>
        <v>33.3</v>
      </c>
    </row>
    <row r="32" spans="1:27" ht="14.25" customHeight="1">
      <c r="A32" s="117">
        <v>33</v>
      </c>
      <c r="B32" s="347">
        <v>606</v>
      </c>
      <c r="C32" s="49" t="s">
        <v>68</v>
      </c>
      <c r="D32" s="50" t="s">
        <v>150</v>
      </c>
      <c r="E32" s="49"/>
      <c r="F32" s="53"/>
      <c r="G32" s="195"/>
      <c r="H32" s="196"/>
      <c r="I32" s="196"/>
      <c r="J32" s="196"/>
      <c r="K32" s="72" t="str">
        <f t="shared" si="0"/>
        <v> </v>
      </c>
      <c r="L32" s="349">
        <v>14</v>
      </c>
      <c r="M32" s="195">
        <v>10</v>
      </c>
      <c r="N32" s="195">
        <v>221</v>
      </c>
      <c r="O32" s="350">
        <v>46</v>
      </c>
      <c r="P32" s="73">
        <f t="shared" si="1"/>
        <v>20.8</v>
      </c>
      <c r="Q32" s="351">
        <v>5</v>
      </c>
      <c r="R32" s="352">
        <v>1</v>
      </c>
      <c r="S32" s="353">
        <v>40</v>
      </c>
      <c r="T32" s="352">
        <v>1</v>
      </c>
      <c r="U32" s="72">
        <f t="shared" si="2"/>
        <v>2.5</v>
      </c>
      <c r="V32" s="356">
        <v>25</v>
      </c>
      <c r="W32" s="352">
        <v>1</v>
      </c>
      <c r="X32" s="74">
        <f t="shared" si="3"/>
        <v>4</v>
      </c>
      <c r="Y32" s="352">
        <v>24</v>
      </c>
      <c r="Z32" s="352">
        <v>1</v>
      </c>
      <c r="AA32" s="73">
        <f t="shared" si="4"/>
        <v>4.2</v>
      </c>
    </row>
    <row r="33" spans="1:27" ht="14.25" customHeight="1">
      <c r="A33" s="117">
        <v>33</v>
      </c>
      <c r="B33" s="347">
        <v>622</v>
      </c>
      <c r="C33" s="49" t="s">
        <v>68</v>
      </c>
      <c r="D33" s="50" t="s">
        <v>151</v>
      </c>
      <c r="E33" s="49"/>
      <c r="F33" s="53"/>
      <c r="G33" s="195"/>
      <c r="H33" s="196"/>
      <c r="I33" s="196"/>
      <c r="J33" s="196"/>
      <c r="K33" s="72" t="str">
        <f t="shared" si="0"/>
        <v> </v>
      </c>
      <c r="L33" s="349">
        <v>13</v>
      </c>
      <c r="M33" s="195">
        <v>10</v>
      </c>
      <c r="N33" s="195">
        <v>176</v>
      </c>
      <c r="O33" s="350">
        <v>30</v>
      </c>
      <c r="P33" s="73">
        <f t="shared" si="1"/>
        <v>17</v>
      </c>
      <c r="Q33" s="351">
        <v>5</v>
      </c>
      <c r="R33" s="352">
        <v>3</v>
      </c>
      <c r="S33" s="353">
        <v>28</v>
      </c>
      <c r="T33" s="352">
        <v>4</v>
      </c>
      <c r="U33" s="72">
        <f t="shared" si="2"/>
        <v>14.3</v>
      </c>
      <c r="V33" s="356">
        <v>16</v>
      </c>
      <c r="W33" s="352">
        <v>0</v>
      </c>
      <c r="X33" s="74">
        <f t="shared" si="3"/>
        <v>0</v>
      </c>
      <c r="Y33" s="352">
        <v>16</v>
      </c>
      <c r="Z33" s="352">
        <v>0</v>
      </c>
      <c r="AA33" s="73">
        <f t="shared" si="4"/>
        <v>0</v>
      </c>
    </row>
    <row r="34" spans="1:27" ht="14.25" customHeight="1">
      <c r="A34" s="117">
        <v>33</v>
      </c>
      <c r="B34" s="347">
        <v>623</v>
      </c>
      <c r="C34" s="49" t="s">
        <v>68</v>
      </c>
      <c r="D34" s="50" t="s">
        <v>153</v>
      </c>
      <c r="E34" s="49"/>
      <c r="F34" s="53"/>
      <c r="G34" s="195"/>
      <c r="H34" s="196"/>
      <c r="I34" s="196"/>
      <c r="J34" s="196"/>
      <c r="K34" s="72" t="str">
        <f t="shared" si="0"/>
        <v> </v>
      </c>
      <c r="L34" s="349">
        <v>11</v>
      </c>
      <c r="M34" s="195">
        <v>8</v>
      </c>
      <c r="N34" s="195">
        <v>148</v>
      </c>
      <c r="O34" s="350">
        <v>21</v>
      </c>
      <c r="P34" s="73">
        <f t="shared" si="1"/>
        <v>14.2</v>
      </c>
      <c r="Q34" s="351">
        <v>5</v>
      </c>
      <c r="R34" s="352">
        <v>3</v>
      </c>
      <c r="S34" s="353">
        <v>26</v>
      </c>
      <c r="T34" s="352">
        <v>4</v>
      </c>
      <c r="U34" s="72">
        <f t="shared" si="2"/>
        <v>15.4</v>
      </c>
      <c r="V34" s="356">
        <v>9</v>
      </c>
      <c r="W34" s="352">
        <v>0</v>
      </c>
      <c r="X34" s="74">
        <f t="shared" si="3"/>
        <v>0</v>
      </c>
      <c r="Y34" s="352">
        <v>9</v>
      </c>
      <c r="Z34" s="352">
        <v>0</v>
      </c>
      <c r="AA34" s="73">
        <f t="shared" si="4"/>
        <v>0</v>
      </c>
    </row>
    <row r="35" spans="1:27" ht="14.25" customHeight="1">
      <c r="A35" s="117">
        <v>33</v>
      </c>
      <c r="B35" s="347">
        <v>643</v>
      </c>
      <c r="C35" s="49" t="s">
        <v>68</v>
      </c>
      <c r="D35" s="50" t="s">
        <v>155</v>
      </c>
      <c r="E35" s="49"/>
      <c r="F35" s="53"/>
      <c r="G35" s="195"/>
      <c r="H35" s="196"/>
      <c r="I35" s="196"/>
      <c r="J35" s="196"/>
      <c r="K35" s="72" t="str">
        <f t="shared" si="0"/>
        <v> </v>
      </c>
      <c r="L35" s="349">
        <v>6</v>
      </c>
      <c r="M35" s="350">
        <v>4</v>
      </c>
      <c r="N35" s="195">
        <v>75</v>
      </c>
      <c r="O35" s="350">
        <v>7</v>
      </c>
      <c r="P35" s="73">
        <f t="shared" si="1"/>
        <v>9.3</v>
      </c>
      <c r="Q35" s="351">
        <v>5</v>
      </c>
      <c r="R35" s="352">
        <v>2</v>
      </c>
      <c r="S35" s="353">
        <v>26</v>
      </c>
      <c r="T35" s="352">
        <v>2</v>
      </c>
      <c r="U35" s="72">
        <f t="shared" si="2"/>
        <v>7.7</v>
      </c>
      <c r="V35" s="356">
        <v>4</v>
      </c>
      <c r="W35" s="352">
        <v>0</v>
      </c>
      <c r="X35" s="74">
        <f t="shared" si="3"/>
        <v>0</v>
      </c>
      <c r="Y35" s="352">
        <v>4</v>
      </c>
      <c r="Z35" s="352">
        <v>0</v>
      </c>
      <c r="AA35" s="73">
        <f t="shared" si="4"/>
        <v>0</v>
      </c>
    </row>
    <row r="36" spans="1:27" ht="14.25" customHeight="1">
      <c r="A36" s="117">
        <v>33</v>
      </c>
      <c r="B36" s="347">
        <v>663</v>
      </c>
      <c r="C36" s="49" t="s">
        <v>68</v>
      </c>
      <c r="D36" s="50" t="s">
        <v>158</v>
      </c>
      <c r="E36" s="49"/>
      <c r="F36" s="53"/>
      <c r="G36" s="195"/>
      <c r="H36" s="196"/>
      <c r="I36" s="196"/>
      <c r="J36" s="196"/>
      <c r="K36" s="72" t="str">
        <f t="shared" si="0"/>
        <v> </v>
      </c>
      <c r="L36" s="349">
        <v>15</v>
      </c>
      <c r="M36" s="195">
        <v>11</v>
      </c>
      <c r="N36" s="195">
        <v>194</v>
      </c>
      <c r="O36" s="195">
        <v>40</v>
      </c>
      <c r="P36" s="73">
        <f t="shared" si="1"/>
        <v>20.6</v>
      </c>
      <c r="Q36" s="351">
        <v>5</v>
      </c>
      <c r="R36" s="352">
        <v>2</v>
      </c>
      <c r="S36" s="353">
        <v>29</v>
      </c>
      <c r="T36" s="352">
        <v>2</v>
      </c>
      <c r="U36" s="72">
        <f t="shared" si="2"/>
        <v>6.9</v>
      </c>
      <c r="V36" s="356">
        <v>9</v>
      </c>
      <c r="W36" s="352">
        <v>0</v>
      </c>
      <c r="X36" s="74">
        <f t="shared" si="3"/>
        <v>0</v>
      </c>
      <c r="Y36" s="352">
        <v>9</v>
      </c>
      <c r="Z36" s="352">
        <v>0</v>
      </c>
      <c r="AA36" s="73">
        <f t="shared" si="4"/>
        <v>0</v>
      </c>
    </row>
    <row r="37" spans="1:27" ht="14.25" customHeight="1">
      <c r="A37" s="117">
        <v>33</v>
      </c>
      <c r="B37" s="347">
        <v>666</v>
      </c>
      <c r="C37" s="49" t="s">
        <v>68</v>
      </c>
      <c r="D37" s="50" t="s">
        <v>159</v>
      </c>
      <c r="E37" s="49">
        <v>45</v>
      </c>
      <c r="F37" s="53" t="s">
        <v>193</v>
      </c>
      <c r="G37" s="195">
        <v>18</v>
      </c>
      <c r="H37" s="196">
        <v>16</v>
      </c>
      <c r="I37" s="196">
        <v>324</v>
      </c>
      <c r="J37" s="196">
        <v>73</v>
      </c>
      <c r="K37" s="72">
        <f t="shared" si="0"/>
        <v>22.5</v>
      </c>
      <c r="L37" s="349">
        <v>16</v>
      </c>
      <c r="M37" s="195">
        <v>14</v>
      </c>
      <c r="N37" s="195">
        <v>302</v>
      </c>
      <c r="O37" s="350">
        <v>68</v>
      </c>
      <c r="P37" s="73">
        <f t="shared" si="1"/>
        <v>22.5</v>
      </c>
      <c r="Q37" s="351">
        <v>5</v>
      </c>
      <c r="R37" s="352">
        <v>1</v>
      </c>
      <c r="S37" s="353">
        <v>43</v>
      </c>
      <c r="T37" s="352">
        <v>3</v>
      </c>
      <c r="U37" s="72">
        <f t="shared" si="2"/>
        <v>7</v>
      </c>
      <c r="V37" s="356">
        <v>20</v>
      </c>
      <c r="W37" s="352">
        <v>2</v>
      </c>
      <c r="X37" s="74">
        <f t="shared" si="3"/>
        <v>10</v>
      </c>
      <c r="Y37" s="352">
        <v>20</v>
      </c>
      <c r="Z37" s="352">
        <v>2</v>
      </c>
      <c r="AA37" s="73">
        <f t="shared" si="4"/>
        <v>10</v>
      </c>
    </row>
    <row r="38" spans="1:27" ht="14.25" customHeight="1" thickBot="1">
      <c r="A38" s="360">
        <v>33</v>
      </c>
      <c r="B38" s="361">
        <v>681</v>
      </c>
      <c r="C38" s="362" t="s">
        <v>68</v>
      </c>
      <c r="D38" s="363" t="s">
        <v>163</v>
      </c>
      <c r="E38" s="49">
        <v>40</v>
      </c>
      <c r="F38" s="53" t="s">
        <v>193</v>
      </c>
      <c r="G38" s="195">
        <v>30</v>
      </c>
      <c r="H38" s="196">
        <v>22</v>
      </c>
      <c r="I38" s="196">
        <v>401</v>
      </c>
      <c r="J38" s="196">
        <v>94</v>
      </c>
      <c r="K38" s="72">
        <f t="shared" si="0"/>
        <v>23.4</v>
      </c>
      <c r="L38" s="349">
        <v>15</v>
      </c>
      <c r="M38" s="195">
        <v>11</v>
      </c>
      <c r="N38" s="195">
        <v>187</v>
      </c>
      <c r="O38" s="350">
        <v>38</v>
      </c>
      <c r="P38" s="73">
        <f t="shared" si="1"/>
        <v>20.3</v>
      </c>
      <c r="Q38" s="351">
        <v>5</v>
      </c>
      <c r="R38" s="352">
        <v>3</v>
      </c>
      <c r="S38" s="353">
        <v>37</v>
      </c>
      <c r="T38" s="352">
        <v>3</v>
      </c>
      <c r="U38" s="72">
        <f t="shared" si="2"/>
        <v>8.1</v>
      </c>
      <c r="V38" s="356">
        <v>33</v>
      </c>
      <c r="W38" s="352">
        <v>6</v>
      </c>
      <c r="X38" s="74">
        <f t="shared" si="3"/>
        <v>18.2</v>
      </c>
      <c r="Y38" s="352">
        <v>28</v>
      </c>
      <c r="Z38" s="352">
        <v>1</v>
      </c>
      <c r="AA38" s="73">
        <f t="shared" si="4"/>
        <v>3.6</v>
      </c>
    </row>
    <row r="39" spans="1:27" ht="18" customHeight="1" thickBot="1">
      <c r="A39" s="76"/>
      <c r="B39" s="77"/>
      <c r="C39" s="78"/>
      <c r="D39" s="79" t="s">
        <v>13</v>
      </c>
      <c r="E39" s="39"/>
      <c r="F39" s="65"/>
      <c r="G39" s="65"/>
      <c r="H39" s="65"/>
      <c r="I39" s="65"/>
      <c r="J39" s="65"/>
      <c r="K39" s="90"/>
      <c r="L39" s="80">
        <f>SUM(L12:L38)</f>
        <v>640</v>
      </c>
      <c r="M39" s="80">
        <f>SUM(M12:M38)</f>
        <v>538</v>
      </c>
      <c r="N39" s="80">
        <f>SUM(N12:N38)</f>
        <v>10641</v>
      </c>
      <c r="O39" s="80">
        <f>SUM(O12:O38)</f>
        <v>2726</v>
      </c>
      <c r="P39" s="87">
        <f>IF(L39=" "," ",ROUND(O39/N39*100,1))</f>
        <v>25.6</v>
      </c>
      <c r="Q39" s="80">
        <f>SUM(Q12:Q38)</f>
        <v>139</v>
      </c>
      <c r="R39" s="80">
        <f>SUM(R12:R38)</f>
        <v>60</v>
      </c>
      <c r="S39" s="80">
        <f>SUM(S12:S38)</f>
        <v>1115</v>
      </c>
      <c r="T39" s="80">
        <f>SUM(T12:T38)</f>
        <v>85</v>
      </c>
      <c r="U39" s="87">
        <f>IF(Q39=""," ",ROUND(T39/S39*100,1))</f>
        <v>7.6</v>
      </c>
      <c r="V39" s="81"/>
      <c r="W39" s="91"/>
      <c r="X39" s="89"/>
      <c r="Y39" s="91"/>
      <c r="Z39" s="91"/>
      <c r="AA39" s="92"/>
    </row>
    <row r="40" spans="1:27" ht="14.25" customHeight="1">
      <c r="A40" s="364">
        <v>33</v>
      </c>
      <c r="B40" s="365"/>
      <c r="C40" s="366" t="s">
        <v>251</v>
      </c>
      <c r="D40" s="147" t="s">
        <v>198</v>
      </c>
      <c r="E40" s="367"/>
      <c r="F40" s="368"/>
      <c r="G40" s="82"/>
      <c r="H40" s="82"/>
      <c r="I40" s="82"/>
      <c r="J40" s="82"/>
      <c r="K40" s="369"/>
      <c r="L40" s="370">
        <v>1</v>
      </c>
      <c r="M40" s="195">
        <v>0</v>
      </c>
      <c r="N40" s="371">
        <v>63</v>
      </c>
      <c r="O40" s="350">
        <v>0</v>
      </c>
      <c r="P40" s="156">
        <f>IF(L40=""," ",ROUND(O40/N40*100,1))</f>
        <v>0</v>
      </c>
      <c r="Q40" s="55"/>
      <c r="R40" s="53"/>
      <c r="S40" s="56"/>
      <c r="T40" s="53"/>
      <c r="U40" s="83" t="str">
        <f>IF(Q40=""," ",ROUND(T40/S40*100,1))</f>
        <v> </v>
      </c>
      <c r="V40" s="84"/>
      <c r="W40" s="82"/>
      <c r="X40" s="88"/>
      <c r="Y40" s="82"/>
      <c r="Z40" s="82"/>
      <c r="AA40" s="93"/>
    </row>
    <row r="41" spans="1:27" ht="14.25" customHeight="1">
      <c r="A41" s="117">
        <v>33</v>
      </c>
      <c r="B41" s="347"/>
      <c r="C41" s="49" t="s">
        <v>68</v>
      </c>
      <c r="D41" s="50" t="s">
        <v>199</v>
      </c>
      <c r="E41" s="372"/>
      <c r="F41" s="373"/>
      <c r="G41" s="343"/>
      <c r="H41" s="343"/>
      <c r="I41" s="343"/>
      <c r="J41" s="343"/>
      <c r="K41" s="374"/>
      <c r="L41" s="370">
        <v>1</v>
      </c>
      <c r="M41" s="195">
        <v>1</v>
      </c>
      <c r="N41" s="371">
        <v>38</v>
      </c>
      <c r="O41" s="350">
        <v>1</v>
      </c>
      <c r="P41" s="157">
        <f>IF(L41=""," ",ROUND(O41/N41*100,1))</f>
        <v>2.6</v>
      </c>
      <c r="Q41" s="55"/>
      <c r="R41" s="53"/>
      <c r="S41" s="56"/>
      <c r="T41" s="53"/>
      <c r="U41" s="144"/>
      <c r="V41" s="84"/>
      <c r="W41" s="82"/>
      <c r="X41" s="88"/>
      <c r="Y41" s="82"/>
      <c r="Z41" s="82"/>
      <c r="AA41" s="93"/>
    </row>
    <row r="42" spans="1:27" ht="14.25" customHeight="1">
      <c r="A42" s="117">
        <v>33</v>
      </c>
      <c r="B42" s="347"/>
      <c r="C42" s="49" t="s">
        <v>68</v>
      </c>
      <c r="D42" s="50" t="s">
        <v>143</v>
      </c>
      <c r="E42" s="372"/>
      <c r="F42" s="373"/>
      <c r="G42" s="343"/>
      <c r="H42" s="343"/>
      <c r="I42" s="343"/>
      <c r="J42" s="343"/>
      <c r="K42" s="374"/>
      <c r="L42" s="349">
        <v>1</v>
      </c>
      <c r="M42" s="195">
        <v>0</v>
      </c>
      <c r="N42" s="195">
        <v>32</v>
      </c>
      <c r="O42" s="350">
        <v>0</v>
      </c>
      <c r="P42" s="73">
        <f>IF(L42=""," ",ROUND(O42/N42*100,1))</f>
        <v>0</v>
      </c>
      <c r="Q42" s="52"/>
      <c r="R42" s="53"/>
      <c r="S42" s="53"/>
      <c r="T42" s="53"/>
      <c r="U42" s="73"/>
      <c r="V42" s="342"/>
      <c r="W42" s="343"/>
      <c r="X42" s="344"/>
      <c r="Y42" s="343"/>
      <c r="Z42" s="343"/>
      <c r="AA42" s="345"/>
    </row>
    <row r="43" spans="1:27" ht="14.25" customHeight="1">
      <c r="A43" s="117">
        <v>33</v>
      </c>
      <c r="B43" s="347"/>
      <c r="C43" s="49" t="s">
        <v>68</v>
      </c>
      <c r="D43" s="50" t="s">
        <v>151</v>
      </c>
      <c r="E43" s="372"/>
      <c r="F43" s="373"/>
      <c r="G43" s="343"/>
      <c r="H43" s="343"/>
      <c r="I43" s="343"/>
      <c r="J43" s="343"/>
      <c r="K43" s="374"/>
      <c r="L43" s="370">
        <v>1</v>
      </c>
      <c r="M43" s="195">
        <v>1</v>
      </c>
      <c r="N43" s="371">
        <v>488</v>
      </c>
      <c r="O43" s="195">
        <v>3</v>
      </c>
      <c r="P43" s="73">
        <f>IF(L43=""," ",ROUND(O43/N43*100,1))</f>
        <v>0.6</v>
      </c>
      <c r="Q43" s="55"/>
      <c r="R43" s="53"/>
      <c r="S43" s="56"/>
      <c r="T43" s="53"/>
      <c r="U43" s="144"/>
      <c r="V43" s="84"/>
      <c r="W43" s="82"/>
      <c r="X43" s="88"/>
      <c r="Y43" s="82"/>
      <c r="Z43" s="82"/>
      <c r="AA43" s="93"/>
    </row>
    <row r="44" spans="1:27" ht="14.25" customHeight="1" thickBot="1">
      <c r="A44" s="375">
        <v>33</v>
      </c>
      <c r="B44" s="376"/>
      <c r="C44" s="49" t="s">
        <v>252</v>
      </c>
      <c r="D44" s="50" t="s">
        <v>159</v>
      </c>
      <c r="E44" s="377"/>
      <c r="F44" s="378"/>
      <c r="G44" s="379"/>
      <c r="H44" s="379"/>
      <c r="I44" s="379"/>
      <c r="J44" s="379"/>
      <c r="K44" s="380"/>
      <c r="L44" s="370">
        <v>2</v>
      </c>
      <c r="M44" s="195">
        <v>2</v>
      </c>
      <c r="N44" s="371">
        <v>22</v>
      </c>
      <c r="O44" s="195">
        <v>5</v>
      </c>
      <c r="P44" s="144">
        <f>IF(L44=""," ",ROUND(O44/N44*100,1))</f>
        <v>22.7</v>
      </c>
      <c r="Q44" s="55"/>
      <c r="R44" s="53"/>
      <c r="S44" s="56"/>
      <c r="T44" s="53"/>
      <c r="U44" s="144"/>
      <c r="V44" s="84"/>
      <c r="W44" s="82"/>
      <c r="X44" s="88"/>
      <c r="Y44" s="82"/>
      <c r="Z44" s="82"/>
      <c r="AA44" s="93"/>
    </row>
    <row r="45" spans="1:27" ht="18" customHeight="1" thickBot="1">
      <c r="A45" s="76"/>
      <c r="B45" s="77"/>
      <c r="C45" s="320" t="s">
        <v>12</v>
      </c>
      <c r="D45" s="328"/>
      <c r="E45" s="39"/>
      <c r="F45" s="65"/>
      <c r="G45" s="65"/>
      <c r="H45" s="65"/>
      <c r="I45" s="65"/>
      <c r="J45" s="65"/>
      <c r="K45" s="90"/>
      <c r="L45" s="80">
        <f>SUM(L40:L44)</f>
        <v>6</v>
      </c>
      <c r="M45" s="80">
        <f>SUM(M40:M44)</f>
        <v>4</v>
      </c>
      <c r="N45" s="80">
        <f>SUM(N40:N44)</f>
        <v>643</v>
      </c>
      <c r="O45" s="80">
        <f>SUM(O40:O44)</f>
        <v>9</v>
      </c>
      <c r="P45" s="87">
        <f>IF(L45=0,"",ROUND(O45/N45*100,1))</f>
        <v>1.4</v>
      </c>
      <c r="Q45" s="85">
        <f>SUM(Q40:Q44)</f>
        <v>0</v>
      </c>
      <c r="R45" s="85">
        <f>SUM(R40:R44)</f>
        <v>0</v>
      </c>
      <c r="S45" s="85">
        <f>SUM(S40:S44)</f>
        <v>0</v>
      </c>
      <c r="T45" s="85">
        <f>SUM(T40:T44)</f>
        <v>0</v>
      </c>
      <c r="U45" s="87" t="str">
        <f>IF(Q45=0," ",ROUND(T45/S45*100,1))</f>
        <v> </v>
      </c>
      <c r="V45" s="81"/>
      <c r="W45" s="65"/>
      <c r="X45" s="89"/>
      <c r="Y45" s="65"/>
      <c r="Z45" s="65"/>
      <c r="AA45" s="94"/>
    </row>
    <row r="46" spans="1:27" ht="18" customHeight="1" thickBot="1">
      <c r="A46" s="76"/>
      <c r="B46" s="86"/>
      <c r="C46" s="320" t="s">
        <v>4</v>
      </c>
      <c r="D46" s="321"/>
      <c r="E46" s="39"/>
      <c r="F46" s="65"/>
      <c r="G46" s="68">
        <f>SUM(G12:G38)</f>
        <v>608</v>
      </c>
      <c r="H46" s="68">
        <f>SUM(H12:H38)</f>
        <v>504</v>
      </c>
      <c r="I46" s="68">
        <f>SUM(I12:I38)</f>
        <v>10092</v>
      </c>
      <c r="J46" s="68">
        <f>SUM(J12:J38)</f>
        <v>2694</v>
      </c>
      <c r="K46" s="87">
        <f>IF(G46=" "," ",ROUND(J46/I46*100,1))</f>
        <v>26.7</v>
      </c>
      <c r="L46" s="70">
        <f>L39+L45</f>
        <v>646</v>
      </c>
      <c r="M46" s="68">
        <f>M39+M45</f>
        <v>542</v>
      </c>
      <c r="N46" s="68">
        <f>N39+N45</f>
        <v>11284</v>
      </c>
      <c r="O46" s="68">
        <f>O39+O45</f>
        <v>2735</v>
      </c>
      <c r="P46" s="87">
        <f>IF(L46=""," ",ROUND(O46/N46*100,1))</f>
        <v>24.2</v>
      </c>
      <c r="Q46" s="70">
        <f>Q39+Q45</f>
        <v>139</v>
      </c>
      <c r="R46" s="68">
        <f>R39+R45</f>
        <v>60</v>
      </c>
      <c r="S46" s="68">
        <f>S39+S45</f>
        <v>1115</v>
      </c>
      <c r="T46" s="68">
        <f>T39+T45</f>
        <v>85</v>
      </c>
      <c r="U46" s="87">
        <f>IF(Q46=""," ",ROUND(T46/S46*100,1))</f>
        <v>7.6</v>
      </c>
      <c r="V46" s="67">
        <f>SUM(V12:V38)</f>
        <v>1941</v>
      </c>
      <c r="W46" s="68">
        <f>SUM(W12:W38)</f>
        <v>161</v>
      </c>
      <c r="X46" s="95">
        <f>IF(V46=""," ",ROUND(W46/V46*100,1))</f>
        <v>8.3</v>
      </c>
      <c r="Y46" s="70">
        <f>SUM(Y12:Y38)</f>
        <v>1531</v>
      </c>
      <c r="Z46" s="68">
        <f>SUM(Z12:Z38)</f>
        <v>84</v>
      </c>
      <c r="AA46" s="87">
        <f>IF(Y46=0," ",ROUND(Z46/Y46*100,1))</f>
        <v>5.5</v>
      </c>
    </row>
  </sheetData>
  <sheetProtection/>
  <mergeCells count="42">
    <mergeCell ref="AA9:AA11"/>
    <mergeCell ref="H10:H11"/>
    <mergeCell ref="J10:J11"/>
    <mergeCell ref="M10:M11"/>
    <mergeCell ref="O10:O11"/>
    <mergeCell ref="R10:R11"/>
    <mergeCell ref="T10:T11"/>
    <mergeCell ref="W10:W11"/>
    <mergeCell ref="Q8:Q11"/>
    <mergeCell ref="N8:N11"/>
    <mergeCell ref="Y2:AA2"/>
    <mergeCell ref="E4:F4"/>
    <mergeCell ref="H4:J4"/>
    <mergeCell ref="L4:N4"/>
    <mergeCell ref="P4:T4"/>
    <mergeCell ref="C46:D46"/>
    <mergeCell ref="E7:K7"/>
    <mergeCell ref="I8:I11"/>
    <mergeCell ref="E8:E11"/>
    <mergeCell ref="G8:G11"/>
    <mergeCell ref="F8:F11"/>
    <mergeCell ref="C45:D45"/>
    <mergeCell ref="K9:K11"/>
    <mergeCell ref="Y9:Y11"/>
    <mergeCell ref="A7:A11"/>
    <mergeCell ref="C7:C11"/>
    <mergeCell ref="D7:D11"/>
    <mergeCell ref="B7:B11"/>
    <mergeCell ref="V6:X6"/>
    <mergeCell ref="Q7:U7"/>
    <mergeCell ref="V7:AA7"/>
    <mergeCell ref="L8:L11"/>
    <mergeCell ref="P9:P11"/>
    <mergeCell ref="S8:S11"/>
    <mergeCell ref="Y8:AA8"/>
    <mergeCell ref="V8:V11"/>
    <mergeCell ref="U9:U11"/>
    <mergeCell ref="X9:X11"/>
    <mergeCell ref="L6:N6"/>
    <mergeCell ref="L7:P7"/>
    <mergeCell ref="E6:F6"/>
    <mergeCell ref="Q6:S6"/>
  </mergeCells>
  <conditionalFormatting sqref="Z12:Z38 W12:W38 R12:R38 M12:M38 M40:M44 O12:O38 T12:T38 T40:T44 R40:R44 O40:O44 H12:H38 J12:J38">
    <cfRule type="cellIs" priority="1" dxfId="0" operator="lessThanOrEqual" stopIfTrue="1">
      <formula>G12</formula>
    </cfRule>
    <cfRule type="cellIs" priority="2" dxfId="1" operator="greaterThan" stopIfTrue="1">
      <formula>G12</formula>
    </cfRule>
  </conditionalFormatting>
  <conditionalFormatting sqref="Y12:Y38">
    <cfRule type="cellIs" priority="3" dxfId="0" operator="lessThanOrEqual" stopIfTrue="1">
      <formula>V12</formula>
    </cfRule>
    <cfRule type="cellIs" priority="4" dxfId="1" operator="greaterThan" stopIfTrue="1">
      <formula>V12</formula>
    </cfRule>
  </conditionalFormatting>
  <printOptions/>
  <pageMargins left="0.5905511811023623" right="0.5905511811023623" top="0.5905511811023623" bottom="0.5905511811023623" header="0.31496062992125984" footer="0.31496062992125984"/>
  <pageSetup fitToHeight="0" horizontalDpi="600" verticalDpi="600" orientation="landscape" paperSize="9" scale="85" r:id="rId1"/>
  <headerFooter alignWithMargins="0">
    <oddFooter>&amp;R&amp;A</oddFooter>
  </headerFooter>
  <ignoredErrors>
    <ignoredError sqref="U46 U39 K46" evalError="1"/>
    <ignoredError sqref="X46 P46 P39" evalError="1" formula="1"/>
    <ignoredError sqref="U45 P4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2009-12-21T05:32:44Z</cp:lastPrinted>
  <dcterms:created xsi:type="dcterms:W3CDTF">2002-01-07T10:53:07Z</dcterms:created>
  <dcterms:modified xsi:type="dcterms:W3CDTF">2009-12-21T05:32:46Z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635050213</vt:i4>
  </property>
  <property fmtid="{D5CDD505-2E9C-101B-9397-08002B2CF9AE}" pid="3" name="_EmailSubject">
    <vt:lpwstr>RE: </vt:lpwstr>
  </property>
  <property fmtid="{D5CDD505-2E9C-101B-9397-08002B2CF9AE}" pid="4" name="_AuthorEmail">
    <vt:lpwstr>kazn@tcn-catv.ne.jp</vt:lpwstr>
  </property>
  <property fmtid="{D5CDD505-2E9C-101B-9397-08002B2CF9AE}" pid="5" name="_AuthorEmailDisplayName">
    <vt:lpwstr>SANO</vt:lpwstr>
  </property>
  <property fmtid="{D5CDD505-2E9C-101B-9397-08002B2CF9AE}" pid="6" name="_PreviousAdHocReviewCycleID">
    <vt:i4>635050213</vt:i4>
  </property>
  <property fmtid="{D5CDD505-2E9C-101B-9397-08002B2CF9AE}" pid="7" name="_ReviewingToolsShownOnce">
    <vt:lpwstr/>
  </property>
</Properties>
</file>