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奈良県４－１" sheetId="1" r:id="rId1"/>
    <sheet name="奈良県４－２" sheetId="2" r:id="rId2"/>
    <sheet name="奈良県４－３" sheetId="3" r:id="rId3"/>
    <sheet name="奈良県４－４" sheetId="4" r:id="rId4"/>
  </sheets>
  <definedNames>
    <definedName name="_xlnm.Print_Titles" localSheetId="0">'奈良県４－１'!$4:$7</definedName>
    <definedName name="_xlnm.Print_Titles" localSheetId="1">'奈良県４－２'!$4:$7</definedName>
    <definedName name="_xlnm.Print_Titles" localSheetId="2">'奈良県４－３'!$4:$7</definedName>
    <definedName name="_xlnm.Print_Titles" localSheetId="3">'奈良県４－４'!$7:$11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<sst xmlns="http://schemas.openxmlformats.org/spreadsheetml/2006/main" count="556" uniqueCount="213">
  <si>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</si>
  <si>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</si>
  <si>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</si>
  <si>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</si>
  <si>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</si>
  <si>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</si>
  <si>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</si>
  <si>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</si>
  <si>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</si>
  <si>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</si>
  <si>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</si>
  <si>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</si>
  <si>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</si>
  <si>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</si>
  <si>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</si>
  <si>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</si>
  <si>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</si>
  <si>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</si>
  <si>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</si>
  <si>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</si>
  <si>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</si>
  <si>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</si>
  <si>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</si>
  <si>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</si>
  <si>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</si>
  <si>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</si>
  <si>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</si>
  <si>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</si>
  <si>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</si>
  <si>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</si>
  <si>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</si>
  <si>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</si>
  <si>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</si>
  <si>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</si>
  <si>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</si>
  <si>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</si>
  <si>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</si>
  <si>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</si>
  <si>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</si>
  <si>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</si>
  <si>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</si>
  <si>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</si>
  <si>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</si>
  <si>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</si>
  <si>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</si>
  <si>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</si>
  <si>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</si>
  <si>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</si>
  <si>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</si>
  <si>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</si>
  <si>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</si>
  <si>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</si>
  <si>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</si>
  <si>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</si>
  <si>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</si>
  <si>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</si>
  <si>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</si>
  <si>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</si>
  <si>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</si>
  <si>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</si>
  <si>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</si>
  <si>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</si>
  <si>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</si>
  <si>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</si>
  <si>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</si>
  <si>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</si>
  <si>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直　営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</si>
  <si>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</si>
  <si>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</si>
  <si>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</si>
  <si>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</si>
  <si>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</si>
  <si>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</si>
  <si>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</si>
  <si>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</si>
  <si>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</si>
  <si>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</si>
  <si>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</si>
  <si>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</si>
  <si>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</si>
  <si>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</si>
  <si>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</si>
  <si>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</si>
  <si>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</si>
  <si>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</si>
  <si>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</si>
  <si>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</si>
  <si>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</si>
  <si>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</si>
  <si>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</si>
  <si>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</si>
  <si>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</si>
  <si>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</si>
  <si>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</si>
  <si>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</si>
  <si>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</si>
  <si>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</si>
  <si>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</si>
  <si>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</si>
  <si>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</si>
  <si>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</si>
  <si>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</si>
  <si>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</si>
  <si>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</si>
  <si>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</si>
  <si>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</si>
  <si>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奈良県</t>
  </si>
  <si>
    <t>大和高田市</t>
  </si>
  <si>
    <t>川西町</t>
  </si>
  <si>
    <t>田原本町</t>
  </si>
  <si>
    <t>男女共同参画課</t>
  </si>
  <si>
    <t>御杖村</t>
  </si>
  <si>
    <t>上牧町</t>
  </si>
  <si>
    <t>天川村</t>
  </si>
  <si>
    <t>川上村</t>
  </si>
  <si>
    <t>人権施策課</t>
  </si>
  <si>
    <t>人権施策推進課</t>
  </si>
  <si>
    <t>人権・同和対策課</t>
  </si>
  <si>
    <t>人権・共同参画課</t>
  </si>
  <si>
    <t>人権政策課</t>
  </si>
  <si>
    <t>総務課人権啓発室</t>
  </si>
  <si>
    <t>総務財政課</t>
  </si>
  <si>
    <t>企画財政課</t>
  </si>
  <si>
    <t>総務課</t>
  </si>
  <si>
    <t>住民生活課</t>
  </si>
  <si>
    <t>ふれあい推進課</t>
  </si>
  <si>
    <t>住民福祉課</t>
  </si>
  <si>
    <t>教育課</t>
  </si>
  <si>
    <t>福祉課</t>
  </si>
  <si>
    <t>生涯学習課</t>
  </si>
  <si>
    <t>町民課</t>
  </si>
  <si>
    <t>教育委員会</t>
  </si>
  <si>
    <t>住民課</t>
  </si>
  <si>
    <t>総務課</t>
  </si>
  <si>
    <t>住民課</t>
  </si>
  <si>
    <t>総務企画課</t>
  </si>
  <si>
    <t>男女共同参画室</t>
  </si>
  <si>
    <t>奈良市男女共同参画推進条例</t>
  </si>
  <si>
    <t>大和高田市男女共同参画推進条例</t>
  </si>
  <si>
    <t>橿原市男女共同参画推進条例</t>
  </si>
  <si>
    <t>生駒市男女共同参画推進条例</t>
  </si>
  <si>
    <t>斑鳩町男女共同参画推進条例</t>
  </si>
  <si>
    <t>奈良市男女共同参画計画</t>
  </si>
  <si>
    <t>H13.4～H22.3</t>
  </si>
  <si>
    <t>H19.4～H29.3</t>
  </si>
  <si>
    <t xml:space="preserve">かがやきプラン２１～第２次天理市男女共同参画社会づくり計画～
</t>
  </si>
  <si>
    <t>H18.4～H28.3</t>
  </si>
  <si>
    <t>H20.4～H25.3</t>
  </si>
  <si>
    <t>さくらい男女共同参画プラン２１</t>
  </si>
  <si>
    <t>H16.4～H26.3</t>
  </si>
  <si>
    <t>五條市男女共同参画プラン</t>
  </si>
  <si>
    <t>女と男変えよう変わろうごせ未来計画</t>
  </si>
  <si>
    <t>H13.4～H23.3</t>
  </si>
  <si>
    <t>生駒市男女共同参画計画
女と男You＆Iプラン（第２次）</t>
  </si>
  <si>
    <t>H17.6～H27.3</t>
  </si>
  <si>
    <t>香芝市男女共同参画プラン</t>
  </si>
  <si>
    <t>H13.4～H23.4</t>
  </si>
  <si>
    <t>宇陀市男女共同参画計画</t>
  </si>
  <si>
    <t>H20.4～H30.3</t>
  </si>
  <si>
    <t>平群町男女共同参画プラン</t>
  </si>
  <si>
    <t>H16,4～H26.3</t>
  </si>
  <si>
    <t>女と男が輝く未来計画</t>
  </si>
  <si>
    <t>H18.4～H28.3</t>
  </si>
  <si>
    <t>葛城市男女共同参画基本計画</t>
  </si>
  <si>
    <t>H21.4～H30.3</t>
  </si>
  <si>
    <t>奈良市男女共同参画センター</t>
  </si>
  <si>
    <t>あすなら</t>
  </si>
  <si>
    <t>630-8122</t>
  </si>
  <si>
    <t>奈良市三条本町８－１</t>
  </si>
  <si>
    <t>天理市男女共同参画プラザ</t>
  </si>
  <si>
    <t>かがやきプラザ</t>
  </si>
  <si>
    <t>632-0035</t>
  </si>
  <si>
    <t>天理市守目堂町８９</t>
  </si>
  <si>
    <t>生駒市男女共同参画プラザ</t>
  </si>
  <si>
    <t>630-0257</t>
  </si>
  <si>
    <t>生駒市元町１－６－１２</t>
  </si>
  <si>
    <t>○</t>
  </si>
  <si>
    <t>生駒市男女共同参画都市宣言</t>
  </si>
  <si>
    <t>香芝市男女共同参画都市宣言</t>
  </si>
  <si>
    <t>天理・山添</t>
  </si>
  <si>
    <t>橿原・高取・明日香村</t>
  </si>
  <si>
    <t>桜井・宇陀・曽爾・御杖</t>
  </si>
  <si>
    <t>五條・吉野・大淀・下市・黒滝・天川・野迫川・十津川・下北山・上北山・川上・東吉野</t>
  </si>
  <si>
    <t>葛城・広陵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</si>
  <si>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</si>
  <si>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</si>
  <si>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</si>
  <si>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</si>
  <si>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</si>
  <si>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</si>
  <si>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</si>
  <si>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調査時点コード</t>
  </si>
  <si>
    <t>その他：平成　　年　  月　  日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</si>
  <si>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</si>
  <si>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</si>
  <si>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</si>
  <si>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</si>
  <si>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</si>
  <si>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</si>
  <si>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</si>
  <si>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</si>
  <si>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</si>
  <si>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</si>
  <si>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奈良県</t>
  </si>
  <si>
    <t>奈良県</t>
  </si>
  <si>
    <t>(0742)
34-1525</t>
  </si>
  <si>
    <t>(0742)
33-6938</t>
  </si>
  <si>
    <t>(0743)
68-2666</t>
  </si>
  <si>
    <t>(0743)
68-2665</t>
  </si>
  <si>
    <t>(0743)
73-0556</t>
  </si>
  <si>
    <t>(0743)
73-0555</t>
  </si>
  <si>
    <t>大和高田市男女共同参画プラン　
ビッグステップ（第２次）</t>
  </si>
  <si>
    <t>男女共同参画かしはらプラン　
橿原市男女共同参画行動計画（第２次）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</si>
</sst>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7" fontId="2" fillId="3" borderId="35" xfId="0" applyNumberFormat="1" applyFont="1" applyFill="1" applyBorder="1" applyAlignment="1">
      <alignment vertical="center"/>
    </xf>
    <xf numFmtId="187" fontId="2" fillId="3" borderId="36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7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8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7" xfId="0" applyNumberFormat="1" applyFont="1" applyFill="1" applyBorder="1" applyAlignment="1">
      <alignment vertical="center"/>
    </xf>
    <xf numFmtId="188" fontId="2" fillId="3" borderId="39" xfId="0" applyNumberFormat="1" applyFont="1" applyFill="1" applyBorder="1" applyAlignment="1">
      <alignment vertical="center"/>
    </xf>
    <xf numFmtId="188" fontId="2" fillId="3" borderId="40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188" fontId="2" fillId="2" borderId="24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40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188" fontId="2" fillId="2" borderId="44" xfId="0" applyNumberFormat="1" applyFont="1" applyFill="1" applyBorder="1" applyAlignment="1">
      <alignment vertical="center"/>
    </xf>
    <xf numFmtId="189" fontId="2" fillId="3" borderId="45" xfId="0" applyNumberFormat="1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188" fontId="2" fillId="2" borderId="50" xfId="0" applyNumberFormat="1" applyFont="1" applyFill="1" applyBorder="1" applyAlignment="1">
      <alignment vertical="center"/>
    </xf>
    <xf numFmtId="189" fontId="2" fillId="3" borderId="51" xfId="0" applyNumberFormat="1" applyFont="1" applyFill="1" applyBorder="1" applyAlignment="1">
      <alignment vertical="center"/>
    </xf>
    <xf numFmtId="188" fontId="2" fillId="2" borderId="49" xfId="0" applyNumberFormat="1" applyFont="1" applyFill="1" applyBorder="1" applyAlignment="1">
      <alignment vertical="center"/>
    </xf>
    <xf numFmtId="190" fontId="2" fillId="4" borderId="4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52" xfId="0" applyNumberFormat="1" applyFont="1" applyFill="1" applyBorder="1" applyAlignment="1">
      <alignment vertical="center"/>
    </xf>
    <xf numFmtId="189" fontId="2" fillId="0" borderId="53" xfId="0" applyNumberFormat="1" applyFont="1" applyFill="1" applyBorder="1" applyAlignment="1">
      <alignment vertical="center"/>
    </xf>
    <xf numFmtId="189" fontId="2" fillId="0" borderId="54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55" xfId="0" applyNumberFormat="1" applyFont="1" applyFill="1" applyBorder="1" applyAlignment="1">
      <alignment vertical="center"/>
    </xf>
    <xf numFmtId="179" fontId="2" fillId="0" borderId="56" xfId="0" applyNumberFormat="1" applyFont="1" applyFill="1" applyBorder="1" applyAlignment="1">
      <alignment vertical="center"/>
    </xf>
    <xf numFmtId="179" fontId="2" fillId="0" borderId="57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55" xfId="0" applyNumberFormat="1" applyFont="1" applyFill="1" applyBorder="1" applyAlignment="1">
      <alignment vertical="center"/>
    </xf>
    <xf numFmtId="188" fontId="2" fillId="2" borderId="56" xfId="0" applyNumberFormat="1" applyFont="1" applyFill="1" applyBorder="1" applyAlignment="1">
      <alignment vertical="center"/>
    </xf>
    <xf numFmtId="188" fontId="2" fillId="2" borderId="57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3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188" fontId="2" fillId="0" borderId="7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/>
    </xf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57" fontId="2" fillId="2" borderId="21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189" fontId="2" fillId="3" borderId="42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 wrapText="1"/>
    </xf>
    <xf numFmtId="189" fontId="2" fillId="3" borderId="58" xfId="0" applyNumberFormat="1" applyFont="1" applyFill="1" applyBorder="1" applyAlignment="1">
      <alignment vertical="center"/>
    </xf>
    <xf numFmtId="189" fontId="2" fillId="3" borderId="3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189" fontId="2" fillId="3" borderId="5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188" fontId="2" fillId="2" borderId="61" xfId="0" applyNumberFormat="1" applyFont="1" applyFill="1" applyBorder="1" applyAlignment="1">
      <alignment vertical="center"/>
    </xf>
    <xf numFmtId="179" fontId="2" fillId="0" borderId="62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63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9" fillId="0" borderId="65" xfId="0" applyFont="1" applyBorder="1" applyAlignment="1">
      <alignment horizontal="center" vertical="center"/>
    </xf>
    <xf numFmtId="0" fontId="4" fillId="2" borderId="16" xfId="0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2" fillId="2" borderId="66" xfId="0" applyFont="1" applyFill="1" applyBorder="1" applyAlignment="1">
      <alignment vertical="distributed" textRotation="255"/>
    </xf>
    <xf numFmtId="0" fontId="2" fillId="2" borderId="51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" fillId="0" borderId="6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41" xfId="0" applyFont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58" xfId="0" applyFont="1" applyFill="1" applyBorder="1" applyAlignment="1">
      <alignment horizontal="center" vertical="distributed" textRotation="255" shrinkToFit="1"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distributed" textRotation="255" shrinkToFit="1"/>
    </xf>
    <xf numFmtId="0" fontId="2" fillId="2" borderId="42" xfId="0" applyFont="1" applyFill="1" applyBorder="1" applyAlignment="1">
      <alignment horizontal="center" vertical="distributed" textRotation="255" shrinkToFi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distributed" textRotation="255"/>
    </xf>
    <xf numFmtId="0" fontId="0" fillId="0" borderId="51" xfId="0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center" textRotation="255"/>
    </xf>
    <xf numFmtId="0" fontId="2" fillId="2" borderId="64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39" xfId="0" applyFont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top" textRotation="255" wrapText="1"/>
    </xf>
    <xf numFmtId="0" fontId="4" fillId="2" borderId="76" xfId="0" applyFont="1" applyFill="1" applyBorder="1" applyAlignment="1">
      <alignment horizontal="center" vertical="top" textRotation="255" wrapText="1"/>
    </xf>
    <xf numFmtId="0" fontId="4" fillId="0" borderId="76" xfId="0" applyFont="1" applyBorder="1" applyAlignment="1">
      <alignment horizontal="center" vertical="top" textRotation="255" wrapText="1"/>
    </xf>
    <xf numFmtId="0" fontId="4" fillId="0" borderId="25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24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41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distributed" textRotation="255"/>
    </xf>
    <xf numFmtId="0" fontId="4" fillId="0" borderId="51" xfId="0" applyFont="1" applyBorder="1" applyAlignment="1">
      <alignment horizontal="center" vertical="distributed" textRotation="255"/>
    </xf>
    <xf numFmtId="0" fontId="4" fillId="0" borderId="42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6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41" xfId="0" applyFont="1" applyFill="1" applyBorder="1" applyAlignment="1">
      <alignment horizontal="center" vertical="distributed" textRotation="255" shrinkToFit="1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58" fontId="11" fillId="0" borderId="79" xfId="0" applyNumberFormat="1" applyFont="1" applyBorder="1" applyAlignment="1">
      <alignment horizontal="center" vertical="center"/>
    </xf>
    <xf numFmtId="58" fontId="11" fillId="0" borderId="80" xfId="0" applyNumberFormat="1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2" borderId="63" xfId="0" applyFont="1" applyFill="1" applyBorder="1" applyAlignment="1">
      <alignment vertical="center" textRotation="255"/>
    </xf>
    <xf numFmtId="0" fontId="2" fillId="2" borderId="48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2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1" xfId="0" applyFont="1" applyBorder="1" applyAlignment="1">
      <alignment/>
    </xf>
    <xf numFmtId="0" fontId="2" fillId="2" borderId="63" xfId="0" applyFont="1" applyFill="1" applyBorder="1" applyAlignment="1">
      <alignment vertical="center" textRotation="255" wrapText="1"/>
    </xf>
    <xf numFmtId="0" fontId="2" fillId="2" borderId="48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8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27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6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190" fontId="2" fillId="2" borderId="3" xfId="0" applyNumberFormat="1" applyFont="1" applyFill="1" applyBorder="1" applyAlignment="1">
      <alignment vertical="center"/>
    </xf>
    <xf numFmtId="190" fontId="0" fillId="2" borderId="19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0" fillId="2" borderId="19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/>
    </xf>
    <xf numFmtId="186" fontId="2" fillId="2" borderId="8" xfId="0" applyNumberFormat="1" applyFont="1" applyFill="1" applyBorder="1" applyAlignment="1">
      <alignment vertical="center"/>
    </xf>
    <xf numFmtId="186" fontId="2" fillId="2" borderId="64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7" fontId="2" fillId="2" borderId="64" xfId="0" applyNumberFormat="1" applyFont="1" applyFill="1" applyBorder="1" applyAlignment="1">
      <alignment/>
    </xf>
    <xf numFmtId="187" fontId="2" fillId="2" borderId="7" xfId="0" applyNumberFormat="1" applyFont="1" applyFill="1" applyBorder="1" applyAlignment="1">
      <alignment/>
    </xf>
    <xf numFmtId="187" fontId="2" fillId="2" borderId="28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25390625" style="2" customWidth="1"/>
    <col min="5" max="5" width="19.625" style="2" customWidth="1"/>
    <col min="6" max="9" width="4.125" style="2" customWidth="1"/>
    <col min="10" max="10" width="25.375" style="2" customWidth="1"/>
    <col min="11" max="12" width="8.625" style="2" customWidth="1"/>
    <col min="13" max="13" width="4.125" style="2" customWidth="1"/>
    <col min="14" max="14" width="32.625" style="2" customWidth="1"/>
    <col min="15" max="15" width="15.50390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99" t="s">
        <v>106</v>
      </c>
      <c r="P2" s="200"/>
    </row>
    <row r="3" ht="9.75" customHeight="1" thickBot="1"/>
    <row r="4" spans="1:16" s="1" customFormat="1" ht="31.5" customHeight="1">
      <c r="A4" s="197" t="s">
        <v>26</v>
      </c>
      <c r="B4" s="208" t="s">
        <v>63</v>
      </c>
      <c r="C4" s="203" t="s">
        <v>52</v>
      </c>
      <c r="D4" s="205" t="s">
        <v>17</v>
      </c>
      <c r="E4" s="220" t="s">
        <v>53</v>
      </c>
      <c r="F4" s="230" t="s">
        <v>54</v>
      </c>
      <c r="G4" s="223" t="s">
        <v>55</v>
      </c>
      <c r="H4" s="226" t="s">
        <v>62</v>
      </c>
      <c r="I4" s="205" t="s">
        <v>56</v>
      </c>
      <c r="J4" s="213" t="s">
        <v>202</v>
      </c>
      <c r="K4" s="214"/>
      <c r="L4" s="214"/>
      <c r="M4" s="215"/>
      <c r="N4" s="213" t="s">
        <v>65</v>
      </c>
      <c r="O4" s="214"/>
      <c r="P4" s="215"/>
    </row>
    <row r="5" spans="1:16" s="15" customFormat="1" ht="18" customHeight="1">
      <c r="A5" s="201"/>
      <c r="B5" s="209"/>
      <c r="C5" s="204"/>
      <c r="D5" s="206"/>
      <c r="E5" s="221"/>
      <c r="F5" s="231"/>
      <c r="G5" s="224"/>
      <c r="H5" s="227"/>
      <c r="I5" s="211"/>
      <c r="J5" s="216" t="s">
        <v>8</v>
      </c>
      <c r="K5" s="229"/>
      <c r="L5" s="217"/>
      <c r="M5" s="14" t="s">
        <v>9</v>
      </c>
      <c r="N5" s="216" t="s">
        <v>10</v>
      </c>
      <c r="O5" s="217"/>
      <c r="P5" s="14" t="s">
        <v>9</v>
      </c>
    </row>
    <row r="6" spans="1:16" s="15" customFormat="1" ht="18" customHeight="1">
      <c r="A6" s="201"/>
      <c r="B6" s="209"/>
      <c r="C6" s="204"/>
      <c r="D6" s="206"/>
      <c r="E6" s="221"/>
      <c r="F6" s="231"/>
      <c r="G6" s="224"/>
      <c r="H6" s="227"/>
      <c r="I6" s="211"/>
      <c r="J6" s="33"/>
      <c r="K6" s="34"/>
      <c r="L6" s="35"/>
      <c r="M6" s="218" t="s">
        <v>58</v>
      </c>
      <c r="N6" s="18"/>
      <c r="O6" s="32"/>
      <c r="P6" s="218" t="s">
        <v>58</v>
      </c>
    </row>
    <row r="7" spans="1:16" s="1" customFormat="1" ht="51.75" customHeight="1">
      <c r="A7" s="202"/>
      <c r="B7" s="210"/>
      <c r="C7" s="204"/>
      <c r="D7" s="207"/>
      <c r="E7" s="222"/>
      <c r="F7" s="232"/>
      <c r="G7" s="225"/>
      <c r="H7" s="228"/>
      <c r="I7" s="212"/>
      <c r="J7" s="16" t="s">
        <v>57</v>
      </c>
      <c r="K7" s="17" t="s">
        <v>2</v>
      </c>
      <c r="L7" s="17" t="s">
        <v>3</v>
      </c>
      <c r="M7" s="219"/>
      <c r="N7" s="18" t="s">
        <v>59</v>
      </c>
      <c r="O7" s="19" t="s">
        <v>25</v>
      </c>
      <c r="P7" s="219"/>
    </row>
    <row r="8" spans="1:16" ht="12.75" customHeight="1">
      <c r="A8" s="46">
        <v>29</v>
      </c>
      <c r="B8" s="47">
        <v>201</v>
      </c>
      <c r="C8" s="48" t="s">
        <v>106</v>
      </c>
      <c r="D8" s="49" t="s">
        <v>67</v>
      </c>
      <c r="E8" s="48" t="s">
        <v>110</v>
      </c>
      <c r="F8" s="328">
        <v>1</v>
      </c>
      <c r="G8" s="325">
        <v>1</v>
      </c>
      <c r="H8" s="87">
        <v>1</v>
      </c>
      <c r="I8" s="325">
        <v>1</v>
      </c>
      <c r="J8" s="48" t="s">
        <v>137</v>
      </c>
      <c r="K8" s="51">
        <v>37706</v>
      </c>
      <c r="L8" s="51">
        <v>37712</v>
      </c>
      <c r="M8" s="323"/>
      <c r="N8" s="147" t="s">
        <v>142</v>
      </c>
      <c r="O8" s="327" t="s">
        <v>143</v>
      </c>
      <c r="P8" s="325"/>
    </row>
    <row r="9" spans="1:16" ht="25.5" customHeight="1">
      <c r="A9" s="46">
        <v>29</v>
      </c>
      <c r="B9" s="47">
        <v>202</v>
      </c>
      <c r="C9" s="48" t="s">
        <v>106</v>
      </c>
      <c r="D9" s="49" t="s">
        <v>107</v>
      </c>
      <c r="E9" s="48" t="s">
        <v>115</v>
      </c>
      <c r="F9" s="328">
        <v>1</v>
      </c>
      <c r="G9" s="325">
        <v>2</v>
      </c>
      <c r="H9" s="87">
        <v>1</v>
      </c>
      <c r="I9" s="325">
        <v>1</v>
      </c>
      <c r="J9" s="146" t="s">
        <v>138</v>
      </c>
      <c r="K9" s="51">
        <v>37347</v>
      </c>
      <c r="L9" s="51">
        <v>37347</v>
      </c>
      <c r="M9" s="323"/>
      <c r="N9" s="148" t="s">
        <v>211</v>
      </c>
      <c r="O9" s="327" t="s">
        <v>144</v>
      </c>
      <c r="P9" s="325"/>
    </row>
    <row r="10" spans="1:16" ht="12.75" customHeight="1">
      <c r="A10" s="46">
        <v>29</v>
      </c>
      <c r="B10" s="47">
        <v>203</v>
      </c>
      <c r="C10" s="48" t="s">
        <v>106</v>
      </c>
      <c r="D10" s="50" t="s">
        <v>69</v>
      </c>
      <c r="E10" s="48" t="s">
        <v>116</v>
      </c>
      <c r="F10" s="328">
        <v>1</v>
      </c>
      <c r="G10" s="325">
        <v>2</v>
      </c>
      <c r="H10" s="87">
        <v>0</v>
      </c>
      <c r="I10" s="325">
        <v>0</v>
      </c>
      <c r="J10" s="48"/>
      <c r="K10" s="54"/>
      <c r="L10" s="54"/>
      <c r="M10" s="323">
        <v>0</v>
      </c>
      <c r="N10" s="147"/>
      <c r="O10" s="327"/>
      <c r="P10" s="325">
        <v>0</v>
      </c>
    </row>
    <row r="11" spans="1:16" ht="25.5" customHeight="1">
      <c r="A11" s="46">
        <v>29</v>
      </c>
      <c r="B11" s="47">
        <v>204</v>
      </c>
      <c r="C11" s="48" t="s">
        <v>106</v>
      </c>
      <c r="D11" s="50" t="s">
        <v>70</v>
      </c>
      <c r="E11" s="48" t="s">
        <v>110</v>
      </c>
      <c r="F11" s="328">
        <v>1</v>
      </c>
      <c r="G11" s="325">
        <v>1</v>
      </c>
      <c r="H11" s="87">
        <v>1</v>
      </c>
      <c r="I11" s="325">
        <v>1</v>
      </c>
      <c r="J11" s="48"/>
      <c r="K11" s="51"/>
      <c r="L11" s="51"/>
      <c r="M11" s="323">
        <v>0</v>
      </c>
      <c r="N11" s="149" t="s">
        <v>145</v>
      </c>
      <c r="O11" s="327" t="s">
        <v>146</v>
      </c>
      <c r="P11" s="325"/>
    </row>
    <row r="12" spans="1:16" ht="25.5" customHeight="1">
      <c r="A12" s="46">
        <v>29</v>
      </c>
      <c r="B12" s="47">
        <v>205</v>
      </c>
      <c r="C12" s="48" t="s">
        <v>106</v>
      </c>
      <c r="D12" s="50" t="s">
        <v>71</v>
      </c>
      <c r="E12" s="146" t="s">
        <v>136</v>
      </c>
      <c r="F12" s="328">
        <v>1</v>
      </c>
      <c r="G12" s="325">
        <v>1</v>
      </c>
      <c r="H12" s="87">
        <v>1</v>
      </c>
      <c r="I12" s="325">
        <v>1</v>
      </c>
      <c r="J12" s="48" t="s">
        <v>139</v>
      </c>
      <c r="K12" s="51">
        <v>38807</v>
      </c>
      <c r="L12" s="51">
        <v>38899</v>
      </c>
      <c r="M12" s="323"/>
      <c r="N12" s="148" t="s">
        <v>212</v>
      </c>
      <c r="O12" s="327" t="s">
        <v>147</v>
      </c>
      <c r="P12" s="325"/>
    </row>
    <row r="13" spans="1:16" ht="12.75" customHeight="1">
      <c r="A13" s="46">
        <v>29</v>
      </c>
      <c r="B13" s="47">
        <v>206</v>
      </c>
      <c r="C13" s="48" t="s">
        <v>106</v>
      </c>
      <c r="D13" s="50" t="s">
        <v>72</v>
      </c>
      <c r="E13" s="48" t="s">
        <v>115</v>
      </c>
      <c r="F13" s="328">
        <v>1</v>
      </c>
      <c r="G13" s="325">
        <v>2</v>
      </c>
      <c r="H13" s="87">
        <v>1</v>
      </c>
      <c r="I13" s="325">
        <v>1</v>
      </c>
      <c r="J13" s="48"/>
      <c r="K13" s="54"/>
      <c r="L13" s="54"/>
      <c r="M13" s="323">
        <v>0</v>
      </c>
      <c r="N13" s="147" t="s">
        <v>148</v>
      </c>
      <c r="O13" s="327" t="s">
        <v>149</v>
      </c>
      <c r="P13" s="325"/>
    </row>
    <row r="14" spans="1:16" ht="12.75" customHeight="1">
      <c r="A14" s="46">
        <v>29</v>
      </c>
      <c r="B14" s="47">
        <v>207</v>
      </c>
      <c r="C14" s="48" t="s">
        <v>106</v>
      </c>
      <c r="D14" s="50" t="s">
        <v>73</v>
      </c>
      <c r="E14" s="48" t="s">
        <v>115</v>
      </c>
      <c r="F14" s="328">
        <v>1</v>
      </c>
      <c r="G14" s="325">
        <v>2</v>
      </c>
      <c r="H14" s="87">
        <v>0</v>
      </c>
      <c r="I14" s="325">
        <v>0</v>
      </c>
      <c r="J14" s="48"/>
      <c r="K14" s="54"/>
      <c r="L14" s="54"/>
      <c r="M14" s="323">
        <v>0</v>
      </c>
      <c r="N14" s="147" t="s">
        <v>150</v>
      </c>
      <c r="O14" s="327"/>
      <c r="P14" s="325"/>
    </row>
    <row r="15" spans="1:16" ht="15.75" customHeight="1">
      <c r="A15" s="46">
        <v>29</v>
      </c>
      <c r="B15" s="47">
        <v>208</v>
      </c>
      <c r="C15" s="48" t="s">
        <v>106</v>
      </c>
      <c r="D15" s="50" t="s">
        <v>74</v>
      </c>
      <c r="E15" s="48" t="s">
        <v>117</v>
      </c>
      <c r="F15" s="328">
        <v>1</v>
      </c>
      <c r="G15" s="325">
        <v>2</v>
      </c>
      <c r="H15" s="87">
        <v>1</v>
      </c>
      <c r="I15" s="325">
        <v>0</v>
      </c>
      <c r="J15" s="48"/>
      <c r="K15" s="54"/>
      <c r="L15" s="54"/>
      <c r="M15" s="323">
        <v>0</v>
      </c>
      <c r="N15" s="194" t="s">
        <v>151</v>
      </c>
      <c r="O15" s="327" t="s">
        <v>152</v>
      </c>
      <c r="P15" s="325"/>
    </row>
    <row r="16" spans="1:16" ht="25.5" customHeight="1">
      <c r="A16" s="46">
        <v>29</v>
      </c>
      <c r="B16" s="47">
        <v>209</v>
      </c>
      <c r="C16" s="48" t="s">
        <v>106</v>
      </c>
      <c r="D16" s="50" t="s">
        <v>75</v>
      </c>
      <c r="E16" s="146" t="s">
        <v>115</v>
      </c>
      <c r="F16" s="328">
        <v>1</v>
      </c>
      <c r="G16" s="325">
        <v>2</v>
      </c>
      <c r="H16" s="87">
        <v>1</v>
      </c>
      <c r="I16" s="325">
        <v>1</v>
      </c>
      <c r="J16" s="48" t="s">
        <v>140</v>
      </c>
      <c r="K16" s="51">
        <v>39353</v>
      </c>
      <c r="L16" s="51">
        <v>39539</v>
      </c>
      <c r="M16" s="323"/>
      <c r="N16" s="148" t="s">
        <v>153</v>
      </c>
      <c r="O16" s="327" t="s">
        <v>154</v>
      </c>
      <c r="P16" s="325"/>
    </row>
    <row r="17" spans="1:16" ht="12.75" customHeight="1">
      <c r="A17" s="46">
        <v>29</v>
      </c>
      <c r="B17" s="47">
        <v>210</v>
      </c>
      <c r="C17" s="48" t="s">
        <v>106</v>
      </c>
      <c r="D17" s="50" t="s">
        <v>76</v>
      </c>
      <c r="E17" s="48" t="s">
        <v>118</v>
      </c>
      <c r="F17" s="328">
        <v>1</v>
      </c>
      <c r="G17" s="325">
        <v>2</v>
      </c>
      <c r="H17" s="87">
        <v>1</v>
      </c>
      <c r="I17" s="325">
        <v>0</v>
      </c>
      <c r="J17" s="48"/>
      <c r="K17" s="54"/>
      <c r="L17" s="54"/>
      <c r="M17" s="323">
        <v>2</v>
      </c>
      <c r="N17" s="147" t="s">
        <v>155</v>
      </c>
      <c r="O17" s="327" t="s">
        <v>156</v>
      </c>
      <c r="P17" s="325"/>
    </row>
    <row r="18" spans="1:16" ht="12.75" customHeight="1">
      <c r="A18" s="46">
        <v>29</v>
      </c>
      <c r="B18" s="47">
        <v>211</v>
      </c>
      <c r="C18" s="48" t="s">
        <v>106</v>
      </c>
      <c r="D18" s="50" t="s">
        <v>77</v>
      </c>
      <c r="E18" s="48" t="s">
        <v>119</v>
      </c>
      <c r="F18" s="328">
        <v>1</v>
      </c>
      <c r="G18" s="325">
        <v>2</v>
      </c>
      <c r="H18" s="87">
        <v>0</v>
      </c>
      <c r="I18" s="325">
        <v>0</v>
      </c>
      <c r="J18" s="48"/>
      <c r="K18" s="54"/>
      <c r="L18" s="54"/>
      <c r="M18" s="323">
        <v>0</v>
      </c>
      <c r="N18" s="147" t="s">
        <v>163</v>
      </c>
      <c r="O18" s="327" t="s">
        <v>164</v>
      </c>
      <c r="P18" s="325"/>
    </row>
    <row r="19" spans="1:16" ht="12.75" customHeight="1">
      <c r="A19" s="46">
        <v>29</v>
      </c>
      <c r="B19" s="47">
        <v>212</v>
      </c>
      <c r="C19" s="48" t="s">
        <v>106</v>
      </c>
      <c r="D19" s="50" t="s">
        <v>78</v>
      </c>
      <c r="E19" s="48" t="s">
        <v>115</v>
      </c>
      <c r="F19" s="328">
        <v>1</v>
      </c>
      <c r="G19" s="325">
        <v>2</v>
      </c>
      <c r="H19" s="87">
        <v>1</v>
      </c>
      <c r="I19" s="325">
        <v>0</v>
      </c>
      <c r="J19" s="48"/>
      <c r="K19" s="54"/>
      <c r="L19" s="54"/>
      <c r="M19" s="323">
        <v>0</v>
      </c>
      <c r="N19" s="147" t="s">
        <v>157</v>
      </c>
      <c r="O19" s="327" t="s">
        <v>158</v>
      </c>
      <c r="P19" s="325"/>
    </row>
    <row r="20" spans="1:16" ht="12.75" customHeight="1">
      <c r="A20" s="46">
        <v>29</v>
      </c>
      <c r="B20" s="47">
        <v>322</v>
      </c>
      <c r="C20" s="48" t="s">
        <v>106</v>
      </c>
      <c r="D20" s="50" t="s">
        <v>79</v>
      </c>
      <c r="E20" s="48" t="s">
        <v>120</v>
      </c>
      <c r="F20" s="328">
        <v>1</v>
      </c>
      <c r="G20" s="325">
        <v>2</v>
      </c>
      <c r="H20" s="87">
        <v>0</v>
      </c>
      <c r="I20" s="325">
        <v>0</v>
      </c>
      <c r="J20" s="48"/>
      <c r="K20" s="54"/>
      <c r="L20" s="54"/>
      <c r="M20" s="323">
        <v>0</v>
      </c>
      <c r="N20" s="147"/>
      <c r="O20" s="327"/>
      <c r="P20" s="325">
        <v>0</v>
      </c>
    </row>
    <row r="21" spans="1:16" ht="12.75" customHeight="1">
      <c r="A21" s="46">
        <v>29</v>
      </c>
      <c r="B21" s="47">
        <v>342</v>
      </c>
      <c r="C21" s="48" t="s">
        <v>106</v>
      </c>
      <c r="D21" s="50" t="s">
        <v>80</v>
      </c>
      <c r="E21" s="48" t="s">
        <v>121</v>
      </c>
      <c r="F21" s="328">
        <v>1</v>
      </c>
      <c r="G21" s="325">
        <v>2</v>
      </c>
      <c r="H21" s="87">
        <v>1</v>
      </c>
      <c r="I21" s="325">
        <v>1</v>
      </c>
      <c r="J21" s="48"/>
      <c r="K21" s="54"/>
      <c r="L21" s="54"/>
      <c r="M21" s="323">
        <v>2</v>
      </c>
      <c r="N21" s="147" t="s">
        <v>159</v>
      </c>
      <c r="O21" s="327" t="s">
        <v>160</v>
      </c>
      <c r="P21" s="325"/>
    </row>
    <row r="22" spans="1:16" ht="12.75" customHeight="1">
      <c r="A22" s="46">
        <v>29</v>
      </c>
      <c r="B22" s="47">
        <v>343</v>
      </c>
      <c r="C22" s="48" t="s">
        <v>106</v>
      </c>
      <c r="D22" s="50" t="s">
        <v>81</v>
      </c>
      <c r="E22" s="48" t="s">
        <v>115</v>
      </c>
      <c r="F22" s="328">
        <v>1</v>
      </c>
      <c r="G22" s="325">
        <v>2</v>
      </c>
      <c r="H22" s="87">
        <v>1</v>
      </c>
      <c r="I22" s="325">
        <v>0</v>
      </c>
      <c r="J22" s="48"/>
      <c r="K22" s="54"/>
      <c r="L22" s="54"/>
      <c r="M22" s="323">
        <v>2</v>
      </c>
      <c r="N22" s="147"/>
      <c r="O22" s="327"/>
      <c r="P22" s="325">
        <v>0</v>
      </c>
    </row>
    <row r="23" spans="1:16" ht="12.75" customHeight="1">
      <c r="A23" s="46">
        <v>29</v>
      </c>
      <c r="B23" s="47">
        <v>344</v>
      </c>
      <c r="C23" s="48" t="s">
        <v>106</v>
      </c>
      <c r="D23" s="50" t="s">
        <v>82</v>
      </c>
      <c r="E23" s="48" t="s">
        <v>122</v>
      </c>
      <c r="F23" s="328">
        <v>1</v>
      </c>
      <c r="G23" s="325">
        <v>2</v>
      </c>
      <c r="H23" s="87">
        <v>1</v>
      </c>
      <c r="I23" s="325">
        <v>1</v>
      </c>
      <c r="J23" s="48" t="s">
        <v>141</v>
      </c>
      <c r="K23" s="51">
        <v>38065</v>
      </c>
      <c r="L23" s="51">
        <v>38078</v>
      </c>
      <c r="M23" s="323"/>
      <c r="N23" s="147" t="s">
        <v>161</v>
      </c>
      <c r="O23" s="327" t="s">
        <v>162</v>
      </c>
      <c r="P23" s="325"/>
    </row>
    <row r="24" spans="1:16" ht="12.75" customHeight="1">
      <c r="A24" s="46">
        <v>29</v>
      </c>
      <c r="B24" s="47">
        <v>345</v>
      </c>
      <c r="C24" s="48" t="s">
        <v>106</v>
      </c>
      <c r="D24" s="50" t="s">
        <v>83</v>
      </c>
      <c r="E24" s="48" t="s">
        <v>123</v>
      </c>
      <c r="F24" s="328">
        <v>1</v>
      </c>
      <c r="G24" s="325">
        <v>2</v>
      </c>
      <c r="H24" s="87">
        <v>0</v>
      </c>
      <c r="I24" s="325">
        <v>0</v>
      </c>
      <c r="J24" s="48"/>
      <c r="K24" s="54"/>
      <c r="L24" s="54"/>
      <c r="M24" s="323">
        <v>0</v>
      </c>
      <c r="N24" s="48"/>
      <c r="O24" s="54"/>
      <c r="P24" s="325">
        <v>0</v>
      </c>
    </row>
    <row r="25" spans="1:16" ht="12.75" customHeight="1">
      <c r="A25" s="46">
        <v>29</v>
      </c>
      <c r="B25" s="47">
        <v>361</v>
      </c>
      <c r="C25" s="53" t="s">
        <v>106</v>
      </c>
      <c r="D25" s="50" t="s">
        <v>108</v>
      </c>
      <c r="E25" s="48" t="s">
        <v>122</v>
      </c>
      <c r="F25" s="328">
        <v>1</v>
      </c>
      <c r="G25" s="325">
        <v>2</v>
      </c>
      <c r="H25" s="87">
        <v>0</v>
      </c>
      <c r="I25" s="325">
        <v>0</v>
      </c>
      <c r="J25" s="48"/>
      <c r="K25" s="54"/>
      <c r="L25" s="54"/>
      <c r="M25" s="323">
        <v>0</v>
      </c>
      <c r="N25" s="48"/>
      <c r="O25" s="54"/>
      <c r="P25" s="325">
        <v>0</v>
      </c>
    </row>
    <row r="26" spans="1:16" ht="12.75" customHeight="1">
      <c r="A26" s="46">
        <v>29</v>
      </c>
      <c r="B26" s="47">
        <v>362</v>
      </c>
      <c r="C26" s="53" t="s">
        <v>106</v>
      </c>
      <c r="D26" s="50" t="s">
        <v>85</v>
      </c>
      <c r="E26" s="48" t="s">
        <v>123</v>
      </c>
      <c r="F26" s="328">
        <v>1</v>
      </c>
      <c r="G26" s="325">
        <v>2</v>
      </c>
      <c r="H26" s="87">
        <v>0</v>
      </c>
      <c r="I26" s="325">
        <v>0</v>
      </c>
      <c r="J26" s="48"/>
      <c r="K26" s="54"/>
      <c r="L26" s="54"/>
      <c r="M26" s="323">
        <v>0</v>
      </c>
      <c r="N26" s="48"/>
      <c r="O26" s="54"/>
      <c r="P26" s="325">
        <v>0</v>
      </c>
    </row>
    <row r="27" spans="1:16" ht="12.75" customHeight="1">
      <c r="A27" s="46">
        <v>29</v>
      </c>
      <c r="B27" s="47">
        <v>363</v>
      </c>
      <c r="C27" s="53" t="s">
        <v>106</v>
      </c>
      <c r="D27" s="50" t="s">
        <v>109</v>
      </c>
      <c r="E27" s="48" t="s">
        <v>124</v>
      </c>
      <c r="F27" s="328">
        <v>1</v>
      </c>
      <c r="G27" s="325">
        <v>2</v>
      </c>
      <c r="H27" s="87">
        <v>0</v>
      </c>
      <c r="I27" s="325">
        <v>0</v>
      </c>
      <c r="J27" s="48"/>
      <c r="K27" s="54"/>
      <c r="L27" s="54"/>
      <c r="M27" s="323">
        <v>0</v>
      </c>
      <c r="N27" s="48"/>
      <c r="O27" s="54"/>
      <c r="P27" s="325">
        <v>0</v>
      </c>
    </row>
    <row r="28" spans="1:16" ht="12.75" customHeight="1">
      <c r="A28" s="46">
        <v>29</v>
      </c>
      <c r="B28" s="47">
        <v>385</v>
      </c>
      <c r="C28" s="53" t="s">
        <v>106</v>
      </c>
      <c r="D28" s="50" t="s">
        <v>87</v>
      </c>
      <c r="E28" s="48" t="s">
        <v>125</v>
      </c>
      <c r="F28" s="328">
        <v>1</v>
      </c>
      <c r="G28" s="325">
        <v>2</v>
      </c>
      <c r="H28" s="87">
        <v>0</v>
      </c>
      <c r="I28" s="325">
        <v>0</v>
      </c>
      <c r="J28" s="48"/>
      <c r="K28" s="54"/>
      <c r="L28" s="54"/>
      <c r="M28" s="323">
        <v>0</v>
      </c>
      <c r="N28" s="48"/>
      <c r="O28" s="54"/>
      <c r="P28" s="325">
        <v>0</v>
      </c>
    </row>
    <row r="29" spans="1:16" ht="12.75" customHeight="1">
      <c r="A29" s="46">
        <v>29</v>
      </c>
      <c r="B29" s="47">
        <v>386</v>
      </c>
      <c r="C29" s="53" t="s">
        <v>106</v>
      </c>
      <c r="D29" s="50" t="s">
        <v>111</v>
      </c>
      <c r="E29" s="48" t="s">
        <v>123</v>
      </c>
      <c r="F29" s="328">
        <v>1</v>
      </c>
      <c r="G29" s="325">
        <v>2</v>
      </c>
      <c r="H29" s="87">
        <v>0</v>
      </c>
      <c r="I29" s="325">
        <v>0</v>
      </c>
      <c r="J29" s="48"/>
      <c r="K29" s="54"/>
      <c r="L29" s="54"/>
      <c r="M29" s="323">
        <v>0</v>
      </c>
      <c r="N29" s="48"/>
      <c r="O29" s="54"/>
      <c r="P29" s="325">
        <v>0</v>
      </c>
    </row>
    <row r="30" spans="1:16" ht="12.75" customHeight="1">
      <c r="A30" s="46">
        <v>29</v>
      </c>
      <c r="B30" s="47">
        <v>401</v>
      </c>
      <c r="C30" s="53" t="s">
        <v>106</v>
      </c>
      <c r="D30" s="50" t="s">
        <v>89</v>
      </c>
      <c r="E30" s="48" t="s">
        <v>126</v>
      </c>
      <c r="F30" s="328">
        <v>1</v>
      </c>
      <c r="G30" s="325">
        <v>2</v>
      </c>
      <c r="H30" s="87">
        <v>0</v>
      </c>
      <c r="I30" s="325">
        <v>0</v>
      </c>
      <c r="J30" s="48"/>
      <c r="K30" s="54"/>
      <c r="L30" s="54"/>
      <c r="M30" s="323">
        <v>0</v>
      </c>
      <c r="N30" s="48"/>
      <c r="O30" s="54"/>
      <c r="P30" s="325">
        <v>0</v>
      </c>
    </row>
    <row r="31" spans="1:16" ht="12.75" customHeight="1">
      <c r="A31" s="46">
        <v>29</v>
      </c>
      <c r="B31" s="47">
        <v>402</v>
      </c>
      <c r="C31" s="53" t="s">
        <v>106</v>
      </c>
      <c r="D31" s="50" t="s">
        <v>90</v>
      </c>
      <c r="E31" s="48" t="s">
        <v>127</v>
      </c>
      <c r="F31" s="328">
        <v>2</v>
      </c>
      <c r="G31" s="325">
        <v>2</v>
      </c>
      <c r="H31" s="87">
        <v>0</v>
      </c>
      <c r="I31" s="325">
        <v>0</v>
      </c>
      <c r="J31" s="48"/>
      <c r="K31" s="54"/>
      <c r="L31" s="54"/>
      <c r="M31" s="323">
        <v>0</v>
      </c>
      <c r="N31" s="48"/>
      <c r="O31" s="54"/>
      <c r="P31" s="325">
        <v>0</v>
      </c>
    </row>
    <row r="32" spans="1:16" ht="12.75" customHeight="1">
      <c r="A32" s="46">
        <v>29</v>
      </c>
      <c r="B32" s="47">
        <v>424</v>
      </c>
      <c r="C32" s="53" t="s">
        <v>106</v>
      </c>
      <c r="D32" s="50" t="s">
        <v>112</v>
      </c>
      <c r="E32" s="48" t="s">
        <v>128</v>
      </c>
      <c r="F32" s="328">
        <v>1</v>
      </c>
      <c r="G32" s="325">
        <v>2</v>
      </c>
      <c r="H32" s="87">
        <v>0</v>
      </c>
      <c r="I32" s="325">
        <v>0</v>
      </c>
      <c r="J32" s="48"/>
      <c r="K32" s="54"/>
      <c r="L32" s="54"/>
      <c r="M32" s="323">
        <v>0</v>
      </c>
      <c r="N32" s="48"/>
      <c r="O32" s="54"/>
      <c r="P32" s="325">
        <v>0</v>
      </c>
    </row>
    <row r="33" spans="1:16" ht="12.75" customHeight="1">
      <c r="A33" s="46">
        <v>29</v>
      </c>
      <c r="B33" s="47">
        <v>425</v>
      </c>
      <c r="C33" s="53" t="s">
        <v>106</v>
      </c>
      <c r="D33" s="50" t="s">
        <v>92</v>
      </c>
      <c r="E33" s="48" t="s">
        <v>122</v>
      </c>
      <c r="F33" s="328">
        <v>1</v>
      </c>
      <c r="G33" s="325">
        <v>2</v>
      </c>
      <c r="H33" s="87">
        <v>1</v>
      </c>
      <c r="I33" s="325">
        <v>0</v>
      </c>
      <c r="J33" s="48"/>
      <c r="K33" s="54"/>
      <c r="L33" s="54"/>
      <c r="M33" s="323">
        <v>2</v>
      </c>
      <c r="N33" s="48"/>
      <c r="O33" s="54"/>
      <c r="P33" s="325">
        <v>0</v>
      </c>
    </row>
    <row r="34" spans="1:16" ht="12.75" customHeight="1">
      <c r="A34" s="46">
        <v>29</v>
      </c>
      <c r="B34" s="47">
        <v>426</v>
      </c>
      <c r="C34" s="53" t="s">
        <v>106</v>
      </c>
      <c r="D34" s="50" t="s">
        <v>93</v>
      </c>
      <c r="E34" s="48" t="s">
        <v>123</v>
      </c>
      <c r="F34" s="328">
        <v>1</v>
      </c>
      <c r="G34" s="325">
        <v>2</v>
      </c>
      <c r="H34" s="87">
        <v>0</v>
      </c>
      <c r="I34" s="325">
        <v>0</v>
      </c>
      <c r="J34" s="48"/>
      <c r="K34" s="54"/>
      <c r="L34" s="54"/>
      <c r="M34" s="323">
        <v>0</v>
      </c>
      <c r="N34" s="48"/>
      <c r="O34" s="54"/>
      <c r="P34" s="325">
        <v>0</v>
      </c>
    </row>
    <row r="35" spans="1:16" ht="12.75" customHeight="1">
      <c r="A35" s="46">
        <v>29</v>
      </c>
      <c r="B35" s="47">
        <v>427</v>
      </c>
      <c r="C35" s="53" t="s">
        <v>106</v>
      </c>
      <c r="D35" s="50" t="s">
        <v>94</v>
      </c>
      <c r="E35" s="48" t="s">
        <v>129</v>
      </c>
      <c r="F35" s="328">
        <v>2</v>
      </c>
      <c r="G35" s="325">
        <v>2</v>
      </c>
      <c r="H35" s="87">
        <v>0</v>
      </c>
      <c r="I35" s="325">
        <v>0</v>
      </c>
      <c r="J35" s="48"/>
      <c r="K35" s="54"/>
      <c r="L35" s="54"/>
      <c r="M35" s="323">
        <v>0</v>
      </c>
      <c r="N35" s="48"/>
      <c r="O35" s="54"/>
      <c r="P35" s="325">
        <v>0</v>
      </c>
    </row>
    <row r="36" spans="1:16" ht="12.75" customHeight="1">
      <c r="A36" s="46">
        <v>29</v>
      </c>
      <c r="B36" s="47">
        <v>441</v>
      </c>
      <c r="C36" s="53" t="s">
        <v>106</v>
      </c>
      <c r="D36" s="50" t="s">
        <v>95</v>
      </c>
      <c r="E36" s="48" t="s">
        <v>130</v>
      </c>
      <c r="F36" s="328">
        <v>1</v>
      </c>
      <c r="G36" s="325">
        <v>2</v>
      </c>
      <c r="H36" s="87">
        <v>0</v>
      </c>
      <c r="I36" s="325">
        <v>0</v>
      </c>
      <c r="J36" s="48"/>
      <c r="K36" s="54"/>
      <c r="L36" s="54"/>
      <c r="M36" s="323">
        <v>0</v>
      </c>
      <c r="N36" s="48"/>
      <c r="O36" s="54"/>
      <c r="P36" s="325">
        <v>0</v>
      </c>
    </row>
    <row r="37" spans="1:16" ht="12.75" customHeight="1">
      <c r="A37" s="46">
        <v>29</v>
      </c>
      <c r="B37" s="47">
        <v>442</v>
      </c>
      <c r="C37" s="53" t="s">
        <v>106</v>
      </c>
      <c r="D37" s="50" t="s">
        <v>96</v>
      </c>
      <c r="E37" s="48" t="s">
        <v>123</v>
      </c>
      <c r="F37" s="328">
        <v>1</v>
      </c>
      <c r="G37" s="325">
        <v>2</v>
      </c>
      <c r="H37" s="87">
        <v>0</v>
      </c>
      <c r="I37" s="325">
        <v>0</v>
      </c>
      <c r="J37" s="48"/>
      <c r="K37" s="54"/>
      <c r="L37" s="54"/>
      <c r="M37" s="323">
        <v>0</v>
      </c>
      <c r="N37" s="48"/>
      <c r="O37" s="54"/>
      <c r="P37" s="325">
        <v>0</v>
      </c>
    </row>
    <row r="38" spans="1:16" ht="12.75" customHeight="1">
      <c r="A38" s="46">
        <v>29</v>
      </c>
      <c r="B38" s="47">
        <v>443</v>
      </c>
      <c r="C38" s="53" t="s">
        <v>106</v>
      </c>
      <c r="D38" s="50" t="s">
        <v>97</v>
      </c>
      <c r="E38" s="48" t="s">
        <v>131</v>
      </c>
      <c r="F38" s="328">
        <v>2</v>
      </c>
      <c r="G38" s="325">
        <v>2</v>
      </c>
      <c r="H38" s="87">
        <v>0</v>
      </c>
      <c r="I38" s="325">
        <v>0</v>
      </c>
      <c r="J38" s="48"/>
      <c r="K38" s="54"/>
      <c r="L38" s="54"/>
      <c r="M38" s="323">
        <v>0</v>
      </c>
      <c r="N38" s="48"/>
      <c r="O38" s="54"/>
      <c r="P38" s="325">
        <v>0</v>
      </c>
    </row>
    <row r="39" spans="1:16" ht="12.75" customHeight="1">
      <c r="A39" s="46">
        <v>29</v>
      </c>
      <c r="B39" s="47">
        <v>444</v>
      </c>
      <c r="C39" s="53" t="s">
        <v>106</v>
      </c>
      <c r="D39" s="50" t="s">
        <v>98</v>
      </c>
      <c r="E39" s="48" t="s">
        <v>132</v>
      </c>
      <c r="F39" s="328">
        <v>1</v>
      </c>
      <c r="G39" s="325">
        <v>2</v>
      </c>
      <c r="H39" s="87">
        <v>0</v>
      </c>
      <c r="I39" s="325">
        <v>0</v>
      </c>
      <c r="J39" s="48"/>
      <c r="K39" s="54"/>
      <c r="L39" s="54"/>
      <c r="M39" s="323">
        <v>0</v>
      </c>
      <c r="N39" s="48"/>
      <c r="O39" s="54"/>
      <c r="P39" s="325">
        <v>0</v>
      </c>
    </row>
    <row r="40" spans="1:16" ht="12.75" customHeight="1">
      <c r="A40" s="46">
        <v>29</v>
      </c>
      <c r="B40" s="47">
        <v>446</v>
      </c>
      <c r="C40" s="53" t="s">
        <v>106</v>
      </c>
      <c r="D40" s="50" t="s">
        <v>113</v>
      </c>
      <c r="E40" s="48" t="s">
        <v>132</v>
      </c>
      <c r="F40" s="328">
        <v>1</v>
      </c>
      <c r="G40" s="325">
        <v>2</v>
      </c>
      <c r="H40" s="87">
        <v>0</v>
      </c>
      <c r="I40" s="325">
        <v>0</v>
      </c>
      <c r="J40" s="48"/>
      <c r="K40" s="54"/>
      <c r="L40" s="54"/>
      <c r="M40" s="323">
        <v>0</v>
      </c>
      <c r="N40" s="48"/>
      <c r="O40" s="54"/>
      <c r="P40" s="325">
        <v>0</v>
      </c>
    </row>
    <row r="41" spans="1:16" ht="12.75" customHeight="1">
      <c r="A41" s="46">
        <v>29</v>
      </c>
      <c r="B41" s="47">
        <v>447</v>
      </c>
      <c r="C41" s="53" t="s">
        <v>106</v>
      </c>
      <c r="D41" s="50" t="s">
        <v>100</v>
      </c>
      <c r="E41" s="48" t="s">
        <v>133</v>
      </c>
      <c r="F41" s="328">
        <v>1</v>
      </c>
      <c r="G41" s="325">
        <v>2</v>
      </c>
      <c r="H41" s="87">
        <v>0</v>
      </c>
      <c r="I41" s="325">
        <v>0</v>
      </c>
      <c r="J41" s="48"/>
      <c r="K41" s="54"/>
      <c r="L41" s="54"/>
      <c r="M41" s="323">
        <v>0</v>
      </c>
      <c r="N41" s="48"/>
      <c r="O41" s="54"/>
      <c r="P41" s="325">
        <v>0</v>
      </c>
    </row>
    <row r="42" spans="1:16" ht="12.75" customHeight="1">
      <c r="A42" s="46">
        <v>29</v>
      </c>
      <c r="B42" s="47">
        <v>449</v>
      </c>
      <c r="C42" s="53" t="s">
        <v>106</v>
      </c>
      <c r="D42" s="50" t="s">
        <v>101</v>
      </c>
      <c r="E42" s="48" t="s">
        <v>133</v>
      </c>
      <c r="F42" s="328">
        <v>1</v>
      </c>
      <c r="G42" s="325">
        <v>2</v>
      </c>
      <c r="H42" s="87">
        <v>0</v>
      </c>
      <c r="I42" s="325">
        <v>0</v>
      </c>
      <c r="J42" s="48"/>
      <c r="K42" s="54"/>
      <c r="L42" s="54"/>
      <c r="M42" s="323">
        <v>0</v>
      </c>
      <c r="N42" s="48"/>
      <c r="O42" s="54"/>
      <c r="P42" s="325">
        <v>0</v>
      </c>
    </row>
    <row r="43" spans="1:16" ht="12.75" customHeight="1">
      <c r="A43" s="46">
        <v>29</v>
      </c>
      <c r="B43" s="47">
        <v>450</v>
      </c>
      <c r="C43" s="53" t="s">
        <v>106</v>
      </c>
      <c r="D43" s="50" t="s">
        <v>102</v>
      </c>
      <c r="E43" s="48" t="s">
        <v>132</v>
      </c>
      <c r="F43" s="328">
        <v>1</v>
      </c>
      <c r="G43" s="325">
        <v>2</v>
      </c>
      <c r="H43" s="87">
        <v>0</v>
      </c>
      <c r="I43" s="325">
        <v>0</v>
      </c>
      <c r="J43" s="48"/>
      <c r="K43" s="54"/>
      <c r="L43" s="54"/>
      <c r="M43" s="323">
        <v>0</v>
      </c>
      <c r="N43" s="48"/>
      <c r="O43" s="54"/>
      <c r="P43" s="325">
        <v>0</v>
      </c>
    </row>
    <row r="44" spans="1:16" ht="12.75" customHeight="1">
      <c r="A44" s="46">
        <v>29</v>
      </c>
      <c r="B44" s="47">
        <v>451</v>
      </c>
      <c r="C44" s="53" t="s">
        <v>106</v>
      </c>
      <c r="D44" s="50" t="s">
        <v>103</v>
      </c>
      <c r="E44" s="48" t="s">
        <v>134</v>
      </c>
      <c r="F44" s="328">
        <v>1</v>
      </c>
      <c r="G44" s="325">
        <v>2</v>
      </c>
      <c r="H44" s="87">
        <v>0</v>
      </c>
      <c r="I44" s="325">
        <v>0</v>
      </c>
      <c r="J44" s="48"/>
      <c r="K44" s="54"/>
      <c r="L44" s="54"/>
      <c r="M44" s="323">
        <v>0</v>
      </c>
      <c r="N44" s="48"/>
      <c r="O44" s="54"/>
      <c r="P44" s="325">
        <v>0</v>
      </c>
    </row>
    <row r="45" spans="1:16" ht="12.75" customHeight="1">
      <c r="A45" s="46">
        <v>29</v>
      </c>
      <c r="B45" s="47">
        <v>452</v>
      </c>
      <c r="C45" s="53" t="s">
        <v>106</v>
      </c>
      <c r="D45" s="50" t="s">
        <v>114</v>
      </c>
      <c r="E45" s="48" t="s">
        <v>131</v>
      </c>
      <c r="F45" s="328">
        <v>2</v>
      </c>
      <c r="G45" s="325">
        <v>2</v>
      </c>
      <c r="H45" s="87">
        <v>0</v>
      </c>
      <c r="I45" s="325">
        <v>0</v>
      </c>
      <c r="J45" s="48"/>
      <c r="K45" s="54"/>
      <c r="L45" s="54"/>
      <c r="M45" s="323">
        <v>0</v>
      </c>
      <c r="N45" s="48"/>
      <c r="O45" s="54"/>
      <c r="P45" s="325">
        <v>0</v>
      </c>
    </row>
    <row r="46" spans="1:16" ht="12.75" customHeight="1" thickBot="1">
      <c r="A46" s="46">
        <v>29</v>
      </c>
      <c r="B46" s="47">
        <v>453</v>
      </c>
      <c r="C46" s="53" t="s">
        <v>106</v>
      </c>
      <c r="D46" s="50" t="s">
        <v>105</v>
      </c>
      <c r="E46" s="48" t="s">
        <v>135</v>
      </c>
      <c r="F46" s="328">
        <v>1</v>
      </c>
      <c r="G46" s="325">
        <v>2</v>
      </c>
      <c r="H46" s="87">
        <v>0</v>
      </c>
      <c r="I46" s="325">
        <v>0</v>
      </c>
      <c r="J46" s="48"/>
      <c r="K46" s="54"/>
      <c r="L46" s="54"/>
      <c r="M46" s="323">
        <v>0</v>
      </c>
      <c r="N46" s="48"/>
      <c r="O46" s="54"/>
      <c r="P46" s="325">
        <v>0</v>
      </c>
    </row>
    <row r="47" spans="1:22" s="13" customFormat="1" ht="18.75" customHeight="1" thickBot="1">
      <c r="A47" s="37"/>
      <c r="B47" s="38"/>
      <c r="C47" s="198" t="s">
        <v>4</v>
      </c>
      <c r="D47" s="196"/>
      <c r="E47" s="39"/>
      <c r="F47" s="40"/>
      <c r="G47" s="41"/>
      <c r="H47" s="42">
        <f>SUM(H8:H46)</f>
        <v>13</v>
      </c>
      <c r="I47" s="43">
        <f>SUM(I8:I46)</f>
        <v>8</v>
      </c>
      <c r="J47" s="42">
        <f>COUNTA(J8:J46)</f>
        <v>5</v>
      </c>
      <c r="K47" s="44"/>
      <c r="L47" s="44"/>
      <c r="M47" s="324"/>
      <c r="N47" s="42">
        <f>COUNTA(N8:N46)</f>
        <v>13</v>
      </c>
      <c r="O47" s="45"/>
      <c r="P47" s="326"/>
      <c r="Q47" s="12"/>
      <c r="R47" s="12"/>
      <c r="S47" s="12"/>
      <c r="T47" s="12"/>
      <c r="U47" s="12"/>
      <c r="V47" s="12"/>
    </row>
    <row r="48" ht="18.75" customHeight="1"/>
  </sheetData>
  <mergeCells count="17">
    <mergeCell ref="M6:M7"/>
    <mergeCell ref="P6:P7"/>
    <mergeCell ref="E4:E7"/>
    <mergeCell ref="G4:G7"/>
    <mergeCell ref="H4:H7"/>
    <mergeCell ref="J5:L5"/>
    <mergeCell ref="F4:F7"/>
    <mergeCell ref="O2:P2"/>
    <mergeCell ref="C47:D47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21.625" style="2" customWidth="1"/>
    <col min="6" max="6" width="12.625" style="2" customWidth="1"/>
    <col min="7" max="7" width="8.125" style="2" customWidth="1"/>
    <col min="8" max="8" width="18.625" style="2" customWidth="1"/>
    <col min="9" max="10" width="8.125" style="2" customWidth="1"/>
    <col min="11" max="11" width="14.75390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199" t="s">
        <v>203</v>
      </c>
      <c r="T2" s="233"/>
      <c r="U2" s="200"/>
    </row>
    <row r="3" ht="12.75" thickBot="1"/>
    <row r="4" spans="1:21" s="1" customFormat="1" ht="19.5" customHeight="1">
      <c r="A4" s="197" t="s">
        <v>26</v>
      </c>
      <c r="B4" s="208" t="s">
        <v>63</v>
      </c>
      <c r="C4" s="203" t="s">
        <v>52</v>
      </c>
      <c r="D4" s="205" t="s">
        <v>17</v>
      </c>
      <c r="E4" s="213" t="s">
        <v>64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5"/>
      <c r="U4" s="240" t="s">
        <v>199</v>
      </c>
    </row>
    <row r="5" spans="1:21" s="1" customFormat="1" ht="19.5" customHeight="1">
      <c r="A5" s="201"/>
      <c r="B5" s="209"/>
      <c r="C5" s="204"/>
      <c r="D5" s="206"/>
      <c r="E5" s="25"/>
      <c r="F5" s="23"/>
      <c r="G5" s="26"/>
      <c r="H5" s="26"/>
      <c r="I5" s="26"/>
      <c r="J5" s="26"/>
      <c r="K5" s="26"/>
      <c r="L5" s="216" t="s">
        <v>60</v>
      </c>
      <c r="M5" s="229"/>
      <c r="N5" s="229"/>
      <c r="O5" s="229"/>
      <c r="P5" s="229"/>
      <c r="Q5" s="229"/>
      <c r="R5" s="229"/>
      <c r="S5" s="229"/>
      <c r="T5" s="234"/>
      <c r="U5" s="241"/>
    </row>
    <row r="6" spans="1:21" s="1" customFormat="1" ht="19.5" customHeight="1">
      <c r="A6" s="201"/>
      <c r="B6" s="209"/>
      <c r="C6" s="204"/>
      <c r="D6" s="206"/>
      <c r="E6" s="244" t="s">
        <v>32</v>
      </c>
      <c r="F6" s="20"/>
      <c r="G6" s="235" t="s">
        <v>31</v>
      </c>
      <c r="H6" s="235"/>
      <c r="I6" s="235"/>
      <c r="J6" s="236"/>
      <c r="K6" s="236"/>
      <c r="L6" s="237" t="s">
        <v>37</v>
      </c>
      <c r="M6" s="238"/>
      <c r="N6" s="239"/>
      <c r="O6" s="236" t="s">
        <v>38</v>
      </c>
      <c r="P6" s="238"/>
      <c r="Q6" s="239"/>
      <c r="R6" s="236" t="s">
        <v>39</v>
      </c>
      <c r="S6" s="238"/>
      <c r="T6" s="246"/>
      <c r="U6" s="242"/>
    </row>
    <row r="7" spans="1:21" ht="60" customHeight="1">
      <c r="A7" s="202"/>
      <c r="B7" s="210"/>
      <c r="C7" s="204"/>
      <c r="D7" s="207"/>
      <c r="E7" s="245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200</v>
      </c>
      <c r="L7" s="183" t="s">
        <v>66</v>
      </c>
      <c r="M7" s="184" t="s">
        <v>201</v>
      </c>
      <c r="N7" s="185" t="s">
        <v>33</v>
      </c>
      <c r="O7" s="186" t="s">
        <v>66</v>
      </c>
      <c r="P7" s="184" t="s">
        <v>201</v>
      </c>
      <c r="Q7" s="187" t="s">
        <v>33</v>
      </c>
      <c r="R7" s="185" t="s">
        <v>66</v>
      </c>
      <c r="S7" s="184" t="s">
        <v>201</v>
      </c>
      <c r="T7" s="185" t="s">
        <v>33</v>
      </c>
      <c r="U7" s="243"/>
    </row>
    <row r="8" spans="1:21" ht="25.5" customHeight="1">
      <c r="A8" s="46">
        <v>29</v>
      </c>
      <c r="B8" s="47">
        <v>201</v>
      </c>
      <c r="C8" s="48" t="s">
        <v>106</v>
      </c>
      <c r="D8" s="49" t="s">
        <v>67</v>
      </c>
      <c r="E8" s="194" t="s">
        <v>165</v>
      </c>
      <c r="F8" s="54" t="s">
        <v>166</v>
      </c>
      <c r="G8" s="189" t="s">
        <v>167</v>
      </c>
      <c r="H8" s="54" t="s">
        <v>168</v>
      </c>
      <c r="I8" s="150" t="s">
        <v>205</v>
      </c>
      <c r="J8" s="151" t="s">
        <v>206</v>
      </c>
      <c r="K8" s="50"/>
      <c r="L8" s="188" t="s">
        <v>176</v>
      </c>
      <c r="M8" s="189"/>
      <c r="N8" s="189"/>
      <c r="O8" s="189" t="s">
        <v>176</v>
      </c>
      <c r="P8" s="189"/>
      <c r="Q8" s="189"/>
      <c r="R8" s="189"/>
      <c r="S8" s="189"/>
      <c r="T8" s="190"/>
      <c r="U8" s="58">
        <v>0</v>
      </c>
    </row>
    <row r="9" spans="1:21" ht="12.75" customHeight="1">
      <c r="A9" s="46">
        <v>29</v>
      </c>
      <c r="B9" s="47">
        <v>202</v>
      </c>
      <c r="C9" s="48" t="s">
        <v>106</v>
      </c>
      <c r="D9" s="49" t="s">
        <v>107</v>
      </c>
      <c r="E9" s="194"/>
      <c r="F9" s="54"/>
      <c r="G9" s="189"/>
      <c r="H9" s="54"/>
      <c r="I9" s="54"/>
      <c r="J9" s="50"/>
      <c r="K9" s="50"/>
      <c r="L9" s="188"/>
      <c r="M9" s="189"/>
      <c r="N9" s="189"/>
      <c r="O9" s="189"/>
      <c r="P9" s="189"/>
      <c r="Q9" s="189"/>
      <c r="R9" s="189"/>
      <c r="S9" s="189"/>
      <c r="T9" s="190"/>
      <c r="U9" s="58">
        <v>1</v>
      </c>
    </row>
    <row r="10" spans="1:21" ht="12.75" customHeight="1">
      <c r="A10" s="46">
        <v>29</v>
      </c>
      <c r="B10" s="47">
        <v>203</v>
      </c>
      <c r="C10" s="48" t="s">
        <v>106</v>
      </c>
      <c r="D10" s="50" t="s">
        <v>69</v>
      </c>
      <c r="E10" s="194"/>
      <c r="F10" s="54"/>
      <c r="G10" s="189"/>
      <c r="H10" s="54"/>
      <c r="I10" s="54"/>
      <c r="J10" s="50"/>
      <c r="K10" s="50"/>
      <c r="L10" s="188"/>
      <c r="M10" s="189"/>
      <c r="N10" s="189"/>
      <c r="O10" s="189"/>
      <c r="P10" s="189"/>
      <c r="Q10" s="189"/>
      <c r="R10" s="189"/>
      <c r="S10" s="189"/>
      <c r="T10" s="190"/>
      <c r="U10" s="59">
        <v>0</v>
      </c>
    </row>
    <row r="11" spans="1:21" ht="25.5" customHeight="1">
      <c r="A11" s="46">
        <v>29</v>
      </c>
      <c r="B11" s="47">
        <v>204</v>
      </c>
      <c r="C11" s="48" t="s">
        <v>106</v>
      </c>
      <c r="D11" s="50" t="s">
        <v>70</v>
      </c>
      <c r="E11" s="194" t="s">
        <v>169</v>
      </c>
      <c r="F11" s="150" t="s">
        <v>170</v>
      </c>
      <c r="G11" s="189" t="s">
        <v>171</v>
      </c>
      <c r="H11" s="54" t="s">
        <v>172</v>
      </c>
      <c r="I11" s="150" t="s">
        <v>207</v>
      </c>
      <c r="J11" s="151" t="s">
        <v>208</v>
      </c>
      <c r="K11" s="50"/>
      <c r="L11" s="188" t="s">
        <v>176</v>
      </c>
      <c r="M11" s="189"/>
      <c r="N11" s="189"/>
      <c r="O11" s="189" t="s">
        <v>176</v>
      </c>
      <c r="P11" s="189"/>
      <c r="Q11" s="189"/>
      <c r="R11" s="189"/>
      <c r="S11" s="189"/>
      <c r="T11" s="190"/>
      <c r="U11" s="59">
        <v>0</v>
      </c>
    </row>
    <row r="12" spans="1:21" ht="12.75" customHeight="1">
      <c r="A12" s="46">
        <v>29</v>
      </c>
      <c r="B12" s="47">
        <v>205</v>
      </c>
      <c r="C12" s="48" t="s">
        <v>106</v>
      </c>
      <c r="D12" s="50" t="s">
        <v>71</v>
      </c>
      <c r="E12" s="194"/>
      <c r="F12" s="54"/>
      <c r="G12" s="189"/>
      <c r="H12" s="54"/>
      <c r="I12" s="54"/>
      <c r="J12" s="50"/>
      <c r="K12" s="50"/>
      <c r="L12" s="188"/>
      <c r="M12" s="189"/>
      <c r="N12" s="189"/>
      <c r="O12" s="189"/>
      <c r="P12" s="189"/>
      <c r="Q12" s="189"/>
      <c r="R12" s="189"/>
      <c r="S12" s="189"/>
      <c r="T12" s="190"/>
      <c r="U12" s="59">
        <v>0</v>
      </c>
    </row>
    <row r="13" spans="1:21" ht="12.75" customHeight="1">
      <c r="A13" s="46">
        <v>29</v>
      </c>
      <c r="B13" s="47">
        <v>206</v>
      </c>
      <c r="C13" s="48" t="s">
        <v>106</v>
      </c>
      <c r="D13" s="50" t="s">
        <v>72</v>
      </c>
      <c r="E13" s="194"/>
      <c r="F13" s="54"/>
      <c r="G13" s="189"/>
      <c r="H13" s="54"/>
      <c r="I13" s="54"/>
      <c r="J13" s="50"/>
      <c r="K13" s="50"/>
      <c r="L13" s="188"/>
      <c r="M13" s="189"/>
      <c r="N13" s="189"/>
      <c r="O13" s="189"/>
      <c r="P13" s="189"/>
      <c r="Q13" s="189"/>
      <c r="R13" s="189"/>
      <c r="S13" s="189"/>
      <c r="T13" s="190"/>
      <c r="U13" s="59">
        <v>1</v>
      </c>
    </row>
    <row r="14" spans="1:21" ht="12.75" customHeight="1">
      <c r="A14" s="46">
        <v>29</v>
      </c>
      <c r="B14" s="47">
        <v>207</v>
      </c>
      <c r="C14" s="48" t="s">
        <v>106</v>
      </c>
      <c r="D14" s="50" t="s">
        <v>73</v>
      </c>
      <c r="E14" s="194"/>
      <c r="F14" s="54"/>
      <c r="G14" s="189"/>
      <c r="H14" s="54"/>
      <c r="I14" s="54"/>
      <c r="J14" s="50"/>
      <c r="K14" s="50"/>
      <c r="L14" s="188"/>
      <c r="M14" s="189"/>
      <c r="N14" s="189"/>
      <c r="O14" s="189"/>
      <c r="P14" s="189"/>
      <c r="Q14" s="189"/>
      <c r="R14" s="189"/>
      <c r="S14" s="189"/>
      <c r="T14" s="190"/>
      <c r="U14" s="59">
        <v>1</v>
      </c>
    </row>
    <row r="15" spans="1:21" ht="12.75" customHeight="1">
      <c r="A15" s="46">
        <v>29</v>
      </c>
      <c r="B15" s="47">
        <v>208</v>
      </c>
      <c r="C15" s="48" t="s">
        <v>106</v>
      </c>
      <c r="D15" s="50" t="s">
        <v>74</v>
      </c>
      <c r="E15" s="194"/>
      <c r="F15" s="54"/>
      <c r="G15" s="189"/>
      <c r="H15" s="54"/>
      <c r="I15" s="54"/>
      <c r="J15" s="50"/>
      <c r="K15" s="50"/>
      <c r="L15" s="188"/>
      <c r="M15" s="189"/>
      <c r="N15" s="189"/>
      <c r="O15" s="189"/>
      <c r="P15" s="189"/>
      <c r="Q15" s="189"/>
      <c r="R15" s="189"/>
      <c r="S15" s="189"/>
      <c r="T15" s="190"/>
      <c r="U15" s="59">
        <v>0</v>
      </c>
    </row>
    <row r="16" spans="1:21" ht="25.5" customHeight="1">
      <c r="A16" s="46">
        <v>29</v>
      </c>
      <c r="B16" s="47">
        <v>209</v>
      </c>
      <c r="C16" s="48" t="s">
        <v>106</v>
      </c>
      <c r="D16" s="50" t="s">
        <v>75</v>
      </c>
      <c r="E16" s="194" t="s">
        <v>173</v>
      </c>
      <c r="F16" s="54"/>
      <c r="G16" s="189" t="s">
        <v>174</v>
      </c>
      <c r="H16" s="54" t="s">
        <v>175</v>
      </c>
      <c r="I16" s="150" t="s">
        <v>209</v>
      </c>
      <c r="J16" s="151" t="s">
        <v>210</v>
      </c>
      <c r="K16" s="50"/>
      <c r="L16" s="188" t="s">
        <v>176</v>
      </c>
      <c r="M16" s="189"/>
      <c r="N16" s="189"/>
      <c r="O16" s="189" t="s">
        <v>176</v>
      </c>
      <c r="P16" s="189"/>
      <c r="Q16" s="189"/>
      <c r="R16" s="189"/>
      <c r="S16" s="189"/>
      <c r="T16" s="190"/>
      <c r="U16" s="59">
        <v>1</v>
      </c>
    </row>
    <row r="17" spans="1:21" ht="12.75" customHeight="1">
      <c r="A17" s="46">
        <v>29</v>
      </c>
      <c r="B17" s="47">
        <v>210</v>
      </c>
      <c r="C17" s="48" t="s">
        <v>106</v>
      </c>
      <c r="D17" s="50" t="s">
        <v>76</v>
      </c>
      <c r="E17" s="194"/>
      <c r="F17" s="54"/>
      <c r="G17" s="189"/>
      <c r="H17" s="54"/>
      <c r="I17" s="54"/>
      <c r="J17" s="50"/>
      <c r="K17" s="50"/>
      <c r="L17" s="188"/>
      <c r="M17" s="189"/>
      <c r="N17" s="189"/>
      <c r="O17" s="189"/>
      <c r="P17" s="189"/>
      <c r="Q17" s="189"/>
      <c r="R17" s="189"/>
      <c r="S17" s="189"/>
      <c r="T17" s="190"/>
      <c r="U17" s="59">
        <v>0</v>
      </c>
    </row>
    <row r="18" spans="1:21" ht="12.75" customHeight="1">
      <c r="A18" s="46">
        <v>29</v>
      </c>
      <c r="B18" s="47">
        <v>211</v>
      </c>
      <c r="C18" s="48" t="s">
        <v>106</v>
      </c>
      <c r="D18" s="50" t="s">
        <v>77</v>
      </c>
      <c r="E18" s="52"/>
      <c r="F18" s="54"/>
      <c r="G18" s="189"/>
      <c r="H18" s="54"/>
      <c r="I18" s="54"/>
      <c r="J18" s="50"/>
      <c r="K18" s="50"/>
      <c r="L18" s="188"/>
      <c r="M18" s="189"/>
      <c r="N18" s="189"/>
      <c r="O18" s="189"/>
      <c r="P18" s="189"/>
      <c r="Q18" s="189"/>
      <c r="R18" s="189"/>
      <c r="S18" s="189"/>
      <c r="T18" s="190"/>
      <c r="U18" s="59">
        <v>1</v>
      </c>
    </row>
    <row r="19" spans="1:21" ht="12.75" customHeight="1">
      <c r="A19" s="46">
        <v>29</v>
      </c>
      <c r="B19" s="47">
        <v>212</v>
      </c>
      <c r="C19" s="48" t="s">
        <v>106</v>
      </c>
      <c r="D19" s="50" t="s">
        <v>78</v>
      </c>
      <c r="E19" s="52"/>
      <c r="F19" s="54"/>
      <c r="G19" s="189"/>
      <c r="H19" s="54"/>
      <c r="I19" s="54"/>
      <c r="J19" s="50"/>
      <c r="K19" s="50"/>
      <c r="L19" s="188"/>
      <c r="M19" s="189"/>
      <c r="N19" s="189"/>
      <c r="O19" s="189"/>
      <c r="P19" s="189"/>
      <c r="Q19" s="189"/>
      <c r="R19" s="189"/>
      <c r="S19" s="189"/>
      <c r="T19" s="190"/>
      <c r="U19" s="59">
        <v>0</v>
      </c>
    </row>
    <row r="20" spans="1:21" ht="12.75" customHeight="1">
      <c r="A20" s="46">
        <v>29</v>
      </c>
      <c r="B20" s="47">
        <v>322</v>
      </c>
      <c r="C20" s="48" t="s">
        <v>106</v>
      </c>
      <c r="D20" s="50" t="s">
        <v>79</v>
      </c>
      <c r="E20" s="52"/>
      <c r="F20" s="54"/>
      <c r="G20" s="54"/>
      <c r="H20" s="54"/>
      <c r="I20" s="54"/>
      <c r="J20" s="50"/>
      <c r="K20" s="50"/>
      <c r="L20" s="188"/>
      <c r="M20" s="189"/>
      <c r="N20" s="189"/>
      <c r="O20" s="189"/>
      <c r="P20" s="189"/>
      <c r="Q20" s="189"/>
      <c r="R20" s="189"/>
      <c r="S20" s="189"/>
      <c r="T20" s="190"/>
      <c r="U20" s="59">
        <v>0</v>
      </c>
    </row>
    <row r="21" spans="1:21" ht="12.75" customHeight="1">
      <c r="A21" s="46">
        <v>29</v>
      </c>
      <c r="B21" s="47">
        <v>342</v>
      </c>
      <c r="C21" s="48" t="s">
        <v>106</v>
      </c>
      <c r="D21" s="50" t="s">
        <v>80</v>
      </c>
      <c r="E21" s="52"/>
      <c r="F21" s="54"/>
      <c r="G21" s="54"/>
      <c r="H21" s="54"/>
      <c r="I21" s="54"/>
      <c r="J21" s="50"/>
      <c r="K21" s="50"/>
      <c r="L21" s="188"/>
      <c r="M21" s="189"/>
      <c r="N21" s="189"/>
      <c r="O21" s="189"/>
      <c r="P21" s="189"/>
      <c r="Q21" s="189"/>
      <c r="R21" s="189"/>
      <c r="S21" s="189"/>
      <c r="T21" s="190"/>
      <c r="U21" s="59">
        <v>0</v>
      </c>
    </row>
    <row r="22" spans="1:21" ht="12.75" customHeight="1">
      <c r="A22" s="46">
        <v>29</v>
      </c>
      <c r="B22" s="47">
        <v>343</v>
      </c>
      <c r="C22" s="48" t="s">
        <v>106</v>
      </c>
      <c r="D22" s="50" t="s">
        <v>81</v>
      </c>
      <c r="E22" s="52"/>
      <c r="F22" s="54"/>
      <c r="G22" s="54"/>
      <c r="H22" s="54"/>
      <c r="I22" s="54"/>
      <c r="J22" s="50"/>
      <c r="K22" s="50"/>
      <c r="L22" s="188"/>
      <c r="M22" s="189"/>
      <c r="N22" s="189"/>
      <c r="O22" s="189"/>
      <c r="P22" s="189"/>
      <c r="Q22" s="189"/>
      <c r="R22" s="189"/>
      <c r="S22" s="189"/>
      <c r="T22" s="190"/>
      <c r="U22" s="59">
        <v>0</v>
      </c>
    </row>
    <row r="23" spans="1:21" ht="12.75" customHeight="1">
      <c r="A23" s="46">
        <v>29</v>
      </c>
      <c r="B23" s="47">
        <v>344</v>
      </c>
      <c r="C23" s="48" t="s">
        <v>106</v>
      </c>
      <c r="D23" s="50" t="s">
        <v>82</v>
      </c>
      <c r="E23" s="52"/>
      <c r="F23" s="54"/>
      <c r="G23" s="54"/>
      <c r="H23" s="54"/>
      <c r="I23" s="54"/>
      <c r="J23" s="50"/>
      <c r="K23" s="50"/>
      <c r="L23" s="188"/>
      <c r="M23" s="189"/>
      <c r="N23" s="189"/>
      <c r="O23" s="189"/>
      <c r="P23" s="189"/>
      <c r="Q23" s="189"/>
      <c r="R23" s="189"/>
      <c r="S23" s="189"/>
      <c r="T23" s="190"/>
      <c r="U23" s="59">
        <v>1</v>
      </c>
    </row>
    <row r="24" spans="1:21" ht="12.75" customHeight="1">
      <c r="A24" s="46">
        <v>29</v>
      </c>
      <c r="B24" s="47">
        <v>345</v>
      </c>
      <c r="C24" s="48" t="s">
        <v>106</v>
      </c>
      <c r="D24" s="50" t="s">
        <v>83</v>
      </c>
      <c r="E24" s="52"/>
      <c r="F24" s="54"/>
      <c r="G24" s="54"/>
      <c r="H24" s="54"/>
      <c r="I24" s="54"/>
      <c r="J24" s="50"/>
      <c r="K24" s="50"/>
      <c r="L24" s="188"/>
      <c r="M24" s="189"/>
      <c r="N24" s="189"/>
      <c r="O24" s="189"/>
      <c r="P24" s="189"/>
      <c r="Q24" s="189"/>
      <c r="R24" s="189"/>
      <c r="S24" s="189"/>
      <c r="T24" s="190"/>
      <c r="U24" s="59">
        <v>0</v>
      </c>
    </row>
    <row r="25" spans="1:21" ht="12.75" customHeight="1">
      <c r="A25" s="46">
        <v>29</v>
      </c>
      <c r="B25" s="47">
        <v>361</v>
      </c>
      <c r="C25" s="53" t="s">
        <v>106</v>
      </c>
      <c r="D25" s="50" t="s">
        <v>108</v>
      </c>
      <c r="E25" s="52"/>
      <c r="F25" s="54"/>
      <c r="G25" s="54"/>
      <c r="H25" s="54"/>
      <c r="I25" s="54"/>
      <c r="J25" s="50"/>
      <c r="K25" s="50"/>
      <c r="L25" s="188"/>
      <c r="M25" s="189"/>
      <c r="N25" s="189"/>
      <c r="O25" s="189"/>
      <c r="P25" s="189"/>
      <c r="Q25" s="189"/>
      <c r="R25" s="189"/>
      <c r="S25" s="189"/>
      <c r="T25" s="190"/>
      <c r="U25" s="59">
        <v>1</v>
      </c>
    </row>
    <row r="26" spans="1:21" ht="12.75" customHeight="1">
      <c r="A26" s="46">
        <v>29</v>
      </c>
      <c r="B26" s="47">
        <v>362</v>
      </c>
      <c r="C26" s="53" t="s">
        <v>106</v>
      </c>
      <c r="D26" s="50" t="s">
        <v>85</v>
      </c>
      <c r="E26" s="52"/>
      <c r="F26" s="54"/>
      <c r="G26" s="54"/>
      <c r="H26" s="54"/>
      <c r="I26" s="54"/>
      <c r="J26" s="50"/>
      <c r="K26" s="50"/>
      <c r="L26" s="188"/>
      <c r="M26" s="189"/>
      <c r="N26" s="189"/>
      <c r="O26" s="189"/>
      <c r="P26" s="189"/>
      <c r="Q26" s="189"/>
      <c r="R26" s="189"/>
      <c r="S26" s="189"/>
      <c r="T26" s="190"/>
      <c r="U26" s="59">
        <v>0</v>
      </c>
    </row>
    <row r="27" spans="1:21" ht="12.75" customHeight="1">
      <c r="A27" s="46">
        <v>29</v>
      </c>
      <c r="B27" s="47">
        <v>363</v>
      </c>
      <c r="C27" s="53" t="s">
        <v>106</v>
      </c>
      <c r="D27" s="50" t="s">
        <v>109</v>
      </c>
      <c r="E27" s="52"/>
      <c r="F27" s="54"/>
      <c r="G27" s="54"/>
      <c r="H27" s="54"/>
      <c r="I27" s="54"/>
      <c r="J27" s="50"/>
      <c r="K27" s="50"/>
      <c r="L27" s="188"/>
      <c r="M27" s="189"/>
      <c r="N27" s="189"/>
      <c r="O27" s="189"/>
      <c r="P27" s="189"/>
      <c r="Q27" s="189"/>
      <c r="R27" s="189"/>
      <c r="S27" s="189"/>
      <c r="T27" s="190"/>
      <c r="U27" s="59">
        <v>0</v>
      </c>
    </row>
    <row r="28" spans="1:21" ht="12.75" customHeight="1">
      <c r="A28" s="46">
        <v>29</v>
      </c>
      <c r="B28" s="47">
        <v>385</v>
      </c>
      <c r="C28" s="53" t="s">
        <v>106</v>
      </c>
      <c r="D28" s="50" t="s">
        <v>87</v>
      </c>
      <c r="E28" s="52"/>
      <c r="F28" s="54"/>
      <c r="G28" s="54"/>
      <c r="H28" s="54"/>
      <c r="I28" s="54"/>
      <c r="J28" s="50"/>
      <c r="K28" s="50"/>
      <c r="L28" s="188"/>
      <c r="M28" s="189"/>
      <c r="N28" s="189"/>
      <c r="O28" s="189"/>
      <c r="P28" s="189"/>
      <c r="Q28" s="189"/>
      <c r="R28" s="189"/>
      <c r="S28" s="189"/>
      <c r="T28" s="190"/>
      <c r="U28" s="59">
        <v>0</v>
      </c>
    </row>
    <row r="29" spans="1:21" ht="12.75" customHeight="1">
      <c r="A29" s="46">
        <v>29</v>
      </c>
      <c r="B29" s="47">
        <v>386</v>
      </c>
      <c r="C29" s="53" t="s">
        <v>106</v>
      </c>
      <c r="D29" s="50" t="s">
        <v>111</v>
      </c>
      <c r="E29" s="52"/>
      <c r="F29" s="54"/>
      <c r="G29" s="54"/>
      <c r="H29" s="54"/>
      <c r="I29" s="54"/>
      <c r="J29" s="50"/>
      <c r="K29" s="50"/>
      <c r="L29" s="188"/>
      <c r="M29" s="189"/>
      <c r="N29" s="189"/>
      <c r="O29" s="189"/>
      <c r="P29" s="189"/>
      <c r="Q29" s="189"/>
      <c r="R29" s="189"/>
      <c r="S29" s="189"/>
      <c r="T29" s="190"/>
      <c r="U29" s="59">
        <v>1</v>
      </c>
    </row>
    <row r="30" spans="1:21" ht="12.75" customHeight="1">
      <c r="A30" s="46">
        <v>29</v>
      </c>
      <c r="B30" s="47">
        <v>401</v>
      </c>
      <c r="C30" s="53" t="s">
        <v>106</v>
      </c>
      <c r="D30" s="50" t="s">
        <v>89</v>
      </c>
      <c r="E30" s="52"/>
      <c r="F30" s="54"/>
      <c r="G30" s="54"/>
      <c r="H30" s="54"/>
      <c r="I30" s="54"/>
      <c r="J30" s="50"/>
      <c r="K30" s="50"/>
      <c r="L30" s="188"/>
      <c r="M30" s="189"/>
      <c r="N30" s="189"/>
      <c r="O30" s="189"/>
      <c r="P30" s="189"/>
      <c r="Q30" s="189"/>
      <c r="R30" s="189"/>
      <c r="S30" s="189"/>
      <c r="T30" s="190"/>
      <c r="U30" s="59">
        <v>0</v>
      </c>
    </row>
    <row r="31" spans="1:21" ht="12.75" customHeight="1">
      <c r="A31" s="46">
        <v>29</v>
      </c>
      <c r="B31" s="47">
        <v>402</v>
      </c>
      <c r="C31" s="53" t="s">
        <v>106</v>
      </c>
      <c r="D31" s="50" t="s">
        <v>90</v>
      </c>
      <c r="E31" s="52"/>
      <c r="F31" s="54"/>
      <c r="G31" s="54"/>
      <c r="H31" s="54"/>
      <c r="I31" s="54"/>
      <c r="J31" s="50"/>
      <c r="K31" s="50"/>
      <c r="L31" s="188"/>
      <c r="M31" s="189"/>
      <c r="N31" s="189"/>
      <c r="O31" s="189"/>
      <c r="P31" s="189"/>
      <c r="Q31" s="189"/>
      <c r="R31" s="189"/>
      <c r="S31" s="189"/>
      <c r="T31" s="190"/>
      <c r="U31" s="59">
        <v>0</v>
      </c>
    </row>
    <row r="32" spans="1:21" ht="12.75" customHeight="1">
      <c r="A32" s="46">
        <v>29</v>
      </c>
      <c r="B32" s="47">
        <v>424</v>
      </c>
      <c r="C32" s="53" t="s">
        <v>106</v>
      </c>
      <c r="D32" s="50" t="s">
        <v>112</v>
      </c>
      <c r="E32" s="52"/>
      <c r="F32" s="54"/>
      <c r="G32" s="54"/>
      <c r="H32" s="54"/>
      <c r="I32" s="54"/>
      <c r="J32" s="50"/>
      <c r="K32" s="50"/>
      <c r="L32" s="188"/>
      <c r="M32" s="189"/>
      <c r="N32" s="189"/>
      <c r="O32" s="189"/>
      <c r="P32" s="189"/>
      <c r="Q32" s="189"/>
      <c r="R32" s="189"/>
      <c r="S32" s="189"/>
      <c r="T32" s="190"/>
      <c r="U32" s="59">
        <v>0</v>
      </c>
    </row>
    <row r="33" spans="1:21" ht="12.75" customHeight="1">
      <c r="A33" s="46">
        <v>29</v>
      </c>
      <c r="B33" s="47">
        <v>425</v>
      </c>
      <c r="C33" s="53" t="s">
        <v>106</v>
      </c>
      <c r="D33" s="50" t="s">
        <v>92</v>
      </c>
      <c r="E33" s="52"/>
      <c r="F33" s="54"/>
      <c r="G33" s="54"/>
      <c r="H33" s="54"/>
      <c r="I33" s="54"/>
      <c r="J33" s="50"/>
      <c r="K33" s="50"/>
      <c r="L33" s="188"/>
      <c r="M33" s="189"/>
      <c r="N33" s="189"/>
      <c r="O33" s="189"/>
      <c r="P33" s="189"/>
      <c r="Q33" s="189"/>
      <c r="R33" s="189"/>
      <c r="S33" s="189"/>
      <c r="T33" s="190"/>
      <c r="U33" s="59">
        <v>0</v>
      </c>
    </row>
    <row r="34" spans="1:21" ht="12.75" customHeight="1">
      <c r="A34" s="46">
        <v>29</v>
      </c>
      <c r="B34" s="47">
        <v>426</v>
      </c>
      <c r="C34" s="53" t="s">
        <v>106</v>
      </c>
      <c r="D34" s="50" t="s">
        <v>93</v>
      </c>
      <c r="E34" s="52"/>
      <c r="F34" s="54"/>
      <c r="G34" s="54"/>
      <c r="H34" s="54"/>
      <c r="I34" s="54"/>
      <c r="J34" s="50"/>
      <c r="K34" s="50"/>
      <c r="L34" s="188"/>
      <c r="M34" s="189"/>
      <c r="N34" s="189"/>
      <c r="O34" s="189"/>
      <c r="P34" s="189"/>
      <c r="Q34" s="189"/>
      <c r="R34" s="189"/>
      <c r="S34" s="189"/>
      <c r="T34" s="190"/>
      <c r="U34" s="59">
        <v>1</v>
      </c>
    </row>
    <row r="35" spans="1:21" ht="12.75" customHeight="1">
      <c r="A35" s="46">
        <v>29</v>
      </c>
      <c r="B35" s="47">
        <v>427</v>
      </c>
      <c r="C35" s="53" t="s">
        <v>106</v>
      </c>
      <c r="D35" s="50" t="s">
        <v>94</v>
      </c>
      <c r="E35" s="52"/>
      <c r="F35" s="54"/>
      <c r="G35" s="54"/>
      <c r="H35" s="54"/>
      <c r="I35" s="54"/>
      <c r="J35" s="50"/>
      <c r="K35" s="50"/>
      <c r="L35" s="188"/>
      <c r="M35" s="189"/>
      <c r="N35" s="189"/>
      <c r="O35" s="189"/>
      <c r="P35" s="189"/>
      <c r="Q35" s="189"/>
      <c r="R35" s="189"/>
      <c r="S35" s="189"/>
      <c r="T35" s="190"/>
      <c r="U35" s="59">
        <v>1</v>
      </c>
    </row>
    <row r="36" spans="1:21" ht="12.75" customHeight="1">
      <c r="A36" s="46">
        <v>29</v>
      </c>
      <c r="B36" s="47">
        <v>441</v>
      </c>
      <c r="C36" s="53" t="s">
        <v>106</v>
      </c>
      <c r="D36" s="50" t="s">
        <v>95</v>
      </c>
      <c r="E36" s="52"/>
      <c r="F36" s="54"/>
      <c r="G36" s="54"/>
      <c r="H36" s="54"/>
      <c r="I36" s="54"/>
      <c r="J36" s="50"/>
      <c r="K36" s="50"/>
      <c r="L36" s="188"/>
      <c r="M36" s="189"/>
      <c r="N36" s="189"/>
      <c r="O36" s="189"/>
      <c r="P36" s="189"/>
      <c r="Q36" s="189"/>
      <c r="R36" s="189"/>
      <c r="S36" s="189"/>
      <c r="T36" s="190"/>
      <c r="U36" s="59">
        <v>1</v>
      </c>
    </row>
    <row r="37" spans="1:21" ht="12.75" customHeight="1">
      <c r="A37" s="46">
        <v>29</v>
      </c>
      <c r="B37" s="47">
        <v>442</v>
      </c>
      <c r="C37" s="53" t="s">
        <v>106</v>
      </c>
      <c r="D37" s="50" t="s">
        <v>96</v>
      </c>
      <c r="E37" s="52"/>
      <c r="F37" s="54"/>
      <c r="G37" s="54"/>
      <c r="H37" s="54"/>
      <c r="I37" s="54"/>
      <c r="J37" s="50"/>
      <c r="K37" s="50"/>
      <c r="L37" s="188"/>
      <c r="M37" s="189"/>
      <c r="N37" s="189"/>
      <c r="O37" s="189"/>
      <c r="P37" s="189"/>
      <c r="Q37" s="189"/>
      <c r="R37" s="189"/>
      <c r="S37" s="189"/>
      <c r="T37" s="190"/>
      <c r="U37" s="59">
        <v>0</v>
      </c>
    </row>
    <row r="38" spans="1:21" ht="12.75" customHeight="1">
      <c r="A38" s="46">
        <v>29</v>
      </c>
      <c r="B38" s="47">
        <v>443</v>
      </c>
      <c r="C38" s="53" t="s">
        <v>106</v>
      </c>
      <c r="D38" s="50" t="s">
        <v>97</v>
      </c>
      <c r="E38" s="52"/>
      <c r="F38" s="54"/>
      <c r="G38" s="54"/>
      <c r="H38" s="54"/>
      <c r="I38" s="54"/>
      <c r="J38" s="50"/>
      <c r="K38" s="50"/>
      <c r="L38" s="188"/>
      <c r="M38" s="189"/>
      <c r="N38" s="189"/>
      <c r="O38" s="189"/>
      <c r="P38" s="189"/>
      <c r="Q38" s="189"/>
      <c r="R38" s="189"/>
      <c r="S38" s="189"/>
      <c r="T38" s="190"/>
      <c r="U38" s="59">
        <v>0</v>
      </c>
    </row>
    <row r="39" spans="1:21" ht="12.75" customHeight="1">
      <c r="A39" s="46">
        <v>29</v>
      </c>
      <c r="B39" s="47">
        <v>444</v>
      </c>
      <c r="C39" s="53" t="s">
        <v>106</v>
      </c>
      <c r="D39" s="50" t="s">
        <v>98</v>
      </c>
      <c r="E39" s="52"/>
      <c r="F39" s="54"/>
      <c r="G39" s="54"/>
      <c r="H39" s="54"/>
      <c r="I39" s="54"/>
      <c r="J39" s="50"/>
      <c r="K39" s="50"/>
      <c r="L39" s="188"/>
      <c r="M39" s="189"/>
      <c r="N39" s="189"/>
      <c r="O39" s="189"/>
      <c r="P39" s="189"/>
      <c r="Q39" s="189"/>
      <c r="R39" s="189"/>
      <c r="S39" s="189"/>
      <c r="T39" s="190"/>
      <c r="U39" s="59">
        <v>0</v>
      </c>
    </row>
    <row r="40" spans="1:21" ht="12.75" customHeight="1">
      <c r="A40" s="46">
        <v>29</v>
      </c>
      <c r="B40" s="47">
        <v>446</v>
      </c>
      <c r="C40" s="53" t="s">
        <v>106</v>
      </c>
      <c r="D40" s="50" t="s">
        <v>113</v>
      </c>
      <c r="E40" s="52"/>
      <c r="F40" s="54"/>
      <c r="G40" s="54"/>
      <c r="H40" s="54"/>
      <c r="I40" s="54"/>
      <c r="J40" s="50"/>
      <c r="K40" s="50"/>
      <c r="L40" s="188"/>
      <c r="M40" s="189"/>
      <c r="N40" s="189"/>
      <c r="O40" s="189"/>
      <c r="P40" s="189"/>
      <c r="Q40" s="189"/>
      <c r="R40" s="189"/>
      <c r="S40" s="189"/>
      <c r="T40" s="190"/>
      <c r="U40" s="59">
        <v>1</v>
      </c>
    </row>
    <row r="41" spans="1:21" ht="12.75" customHeight="1">
      <c r="A41" s="46">
        <v>29</v>
      </c>
      <c r="B41" s="47">
        <v>447</v>
      </c>
      <c r="C41" s="53" t="s">
        <v>106</v>
      </c>
      <c r="D41" s="50" t="s">
        <v>100</v>
      </c>
      <c r="E41" s="52"/>
      <c r="F41" s="54"/>
      <c r="G41" s="54"/>
      <c r="H41" s="54"/>
      <c r="I41" s="54"/>
      <c r="J41" s="50"/>
      <c r="K41" s="50"/>
      <c r="L41" s="188"/>
      <c r="M41" s="189"/>
      <c r="N41" s="189"/>
      <c r="O41" s="189"/>
      <c r="P41" s="189"/>
      <c r="Q41" s="189"/>
      <c r="R41" s="189"/>
      <c r="S41" s="189"/>
      <c r="T41" s="190"/>
      <c r="U41" s="59">
        <v>0</v>
      </c>
    </row>
    <row r="42" spans="1:21" ht="12.75" customHeight="1">
      <c r="A42" s="46">
        <v>29</v>
      </c>
      <c r="B42" s="47">
        <v>449</v>
      </c>
      <c r="C42" s="53" t="s">
        <v>106</v>
      </c>
      <c r="D42" s="50" t="s">
        <v>101</v>
      </c>
      <c r="E42" s="52"/>
      <c r="F42" s="54"/>
      <c r="G42" s="54"/>
      <c r="H42" s="54"/>
      <c r="I42" s="54"/>
      <c r="J42" s="50"/>
      <c r="K42" s="50"/>
      <c r="L42" s="188"/>
      <c r="M42" s="189"/>
      <c r="N42" s="189"/>
      <c r="O42" s="189"/>
      <c r="P42" s="189"/>
      <c r="Q42" s="189"/>
      <c r="R42" s="189"/>
      <c r="S42" s="189"/>
      <c r="T42" s="190"/>
      <c r="U42" s="59">
        <v>0</v>
      </c>
    </row>
    <row r="43" spans="1:21" ht="12.75" customHeight="1">
      <c r="A43" s="46">
        <v>29</v>
      </c>
      <c r="B43" s="47">
        <v>450</v>
      </c>
      <c r="C43" s="53" t="s">
        <v>106</v>
      </c>
      <c r="D43" s="50" t="s">
        <v>102</v>
      </c>
      <c r="E43" s="52"/>
      <c r="F43" s="54"/>
      <c r="G43" s="54"/>
      <c r="H43" s="54"/>
      <c r="I43" s="54"/>
      <c r="J43" s="50"/>
      <c r="K43" s="50"/>
      <c r="L43" s="188"/>
      <c r="M43" s="189"/>
      <c r="N43" s="189"/>
      <c r="O43" s="189"/>
      <c r="P43" s="189"/>
      <c r="Q43" s="189"/>
      <c r="R43" s="189"/>
      <c r="S43" s="189"/>
      <c r="T43" s="190"/>
      <c r="U43" s="59">
        <v>1</v>
      </c>
    </row>
    <row r="44" spans="1:21" ht="12.75" customHeight="1">
      <c r="A44" s="46">
        <v>29</v>
      </c>
      <c r="B44" s="47">
        <v>451</v>
      </c>
      <c r="C44" s="53" t="s">
        <v>106</v>
      </c>
      <c r="D44" s="50" t="s">
        <v>103</v>
      </c>
      <c r="E44" s="52"/>
      <c r="F44" s="54"/>
      <c r="G44" s="54"/>
      <c r="H44" s="54"/>
      <c r="I44" s="54"/>
      <c r="J44" s="50"/>
      <c r="K44" s="50"/>
      <c r="L44" s="188"/>
      <c r="M44" s="189"/>
      <c r="N44" s="189"/>
      <c r="O44" s="189"/>
      <c r="P44" s="189"/>
      <c r="Q44" s="189"/>
      <c r="R44" s="189"/>
      <c r="S44" s="189"/>
      <c r="T44" s="190"/>
      <c r="U44" s="59">
        <v>0</v>
      </c>
    </row>
    <row r="45" spans="1:21" ht="12.75" customHeight="1">
      <c r="A45" s="46">
        <v>29</v>
      </c>
      <c r="B45" s="47">
        <v>452</v>
      </c>
      <c r="C45" s="53" t="s">
        <v>106</v>
      </c>
      <c r="D45" s="50" t="s">
        <v>114</v>
      </c>
      <c r="E45" s="52"/>
      <c r="F45" s="54"/>
      <c r="G45" s="54"/>
      <c r="H45" s="54"/>
      <c r="I45" s="54"/>
      <c r="J45" s="50"/>
      <c r="K45" s="50"/>
      <c r="L45" s="188"/>
      <c r="M45" s="189"/>
      <c r="N45" s="189"/>
      <c r="O45" s="189"/>
      <c r="P45" s="189"/>
      <c r="Q45" s="189"/>
      <c r="R45" s="189"/>
      <c r="S45" s="189"/>
      <c r="T45" s="190"/>
      <c r="U45" s="59">
        <v>0</v>
      </c>
    </row>
    <row r="46" spans="1:21" ht="12.75" customHeight="1" thickBot="1">
      <c r="A46" s="46">
        <v>29</v>
      </c>
      <c r="B46" s="47">
        <v>453</v>
      </c>
      <c r="C46" s="53" t="s">
        <v>106</v>
      </c>
      <c r="D46" s="50" t="s">
        <v>105</v>
      </c>
      <c r="E46" s="60"/>
      <c r="F46" s="61"/>
      <c r="G46" s="61"/>
      <c r="H46" s="61"/>
      <c r="I46" s="61"/>
      <c r="J46" s="62"/>
      <c r="K46" s="62"/>
      <c r="L46" s="191"/>
      <c r="M46" s="192"/>
      <c r="N46" s="192"/>
      <c r="O46" s="192"/>
      <c r="P46" s="192"/>
      <c r="Q46" s="192"/>
      <c r="R46" s="192"/>
      <c r="S46" s="192"/>
      <c r="T46" s="193"/>
      <c r="U46" s="65">
        <v>0</v>
      </c>
    </row>
    <row r="47" spans="1:21" ht="15" customHeight="1" thickBot="1">
      <c r="A47" s="37"/>
      <c r="B47" s="38"/>
      <c r="C47" s="198" t="s">
        <v>4</v>
      </c>
      <c r="D47" s="198"/>
      <c r="E47" s="68">
        <f>COUNTA(E8:E46)</f>
        <v>3</v>
      </c>
      <c r="F47" s="66"/>
      <c r="G47" s="66"/>
      <c r="H47" s="66"/>
      <c r="I47" s="66"/>
      <c r="J47" s="67"/>
      <c r="K47" s="67"/>
      <c r="L47" s="70">
        <f>COUNTA(L8:L46)</f>
        <v>3</v>
      </c>
      <c r="M47" s="71">
        <f aca="true" t="shared" si="0" ref="M47:T47">COUNTA(M8:M46)</f>
        <v>0</v>
      </c>
      <c r="N47" s="71">
        <f t="shared" si="0"/>
        <v>0</v>
      </c>
      <c r="O47" s="71">
        <f t="shared" si="0"/>
        <v>3</v>
      </c>
      <c r="P47" s="71">
        <f t="shared" si="0"/>
        <v>0</v>
      </c>
      <c r="Q47" s="71">
        <f t="shared" si="0"/>
        <v>0</v>
      </c>
      <c r="R47" s="71">
        <f t="shared" si="0"/>
        <v>0</v>
      </c>
      <c r="S47" s="71">
        <f t="shared" si="0"/>
        <v>0</v>
      </c>
      <c r="T47" s="72">
        <f t="shared" si="0"/>
        <v>0</v>
      </c>
      <c r="U47" s="69">
        <f>SUM(U8:U46)</f>
        <v>13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47:D47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5.375" style="2" customWidth="1"/>
    <col min="3" max="3" width="7.875" style="2" customWidth="1"/>
    <col min="4" max="4" width="11.375" style="2" customWidth="1"/>
    <col min="5" max="5" width="9.25390625" style="2" customWidth="1"/>
    <col min="6" max="6" width="31.75390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199" t="s">
        <v>204</v>
      </c>
      <c r="R2" s="233"/>
      <c r="S2" s="200"/>
    </row>
    <row r="3" ht="12.75" thickBot="1"/>
    <row r="4" spans="1:19" s="1" customFormat="1" ht="19.5" customHeight="1">
      <c r="A4" s="197" t="s">
        <v>26</v>
      </c>
      <c r="B4" s="208" t="s">
        <v>63</v>
      </c>
      <c r="C4" s="270" t="s">
        <v>52</v>
      </c>
      <c r="D4" s="205" t="s">
        <v>17</v>
      </c>
      <c r="E4" s="273" t="s">
        <v>35</v>
      </c>
      <c r="F4" s="274"/>
      <c r="G4" s="274"/>
      <c r="H4" s="275"/>
      <c r="I4" s="249" t="s">
        <v>40</v>
      </c>
      <c r="J4" s="250"/>
      <c r="K4" s="250"/>
      <c r="L4" s="250"/>
      <c r="M4" s="250"/>
      <c r="N4" s="250"/>
      <c r="O4" s="250"/>
      <c r="P4" s="250"/>
      <c r="Q4" s="250"/>
      <c r="R4" s="250"/>
      <c r="S4" s="251"/>
    </row>
    <row r="5" spans="1:19" s="31" customFormat="1" ht="19.5" customHeight="1">
      <c r="A5" s="201"/>
      <c r="B5" s="209"/>
      <c r="C5" s="271"/>
      <c r="D5" s="211"/>
      <c r="E5" s="253" t="s">
        <v>51</v>
      </c>
      <c r="F5" s="264" t="s">
        <v>5</v>
      </c>
      <c r="G5" s="267" t="s">
        <v>6</v>
      </c>
      <c r="H5" s="261" t="s">
        <v>7</v>
      </c>
      <c r="I5" s="253" t="s">
        <v>20</v>
      </c>
      <c r="J5" s="256" t="s">
        <v>22</v>
      </c>
      <c r="K5" s="36" t="s">
        <v>186</v>
      </c>
      <c r="L5" s="178"/>
      <c r="M5" s="252" t="s">
        <v>24</v>
      </c>
      <c r="N5" s="252" t="s">
        <v>50</v>
      </c>
      <c r="O5" s="36" t="s">
        <v>193</v>
      </c>
      <c r="P5" s="178"/>
      <c r="Q5" s="256" t="s">
        <v>23</v>
      </c>
      <c r="R5" s="36" t="s">
        <v>186</v>
      </c>
      <c r="S5" s="179"/>
    </row>
    <row r="6" spans="1:19" s="1" customFormat="1" ht="60" customHeight="1">
      <c r="A6" s="201"/>
      <c r="B6" s="209"/>
      <c r="C6" s="271"/>
      <c r="D6" s="211"/>
      <c r="E6" s="254"/>
      <c r="F6" s="265"/>
      <c r="G6" s="268"/>
      <c r="H6" s="262"/>
      <c r="I6" s="254"/>
      <c r="J6" s="257"/>
      <c r="K6" s="247" t="s">
        <v>194</v>
      </c>
      <c r="L6" s="180" t="s">
        <v>195</v>
      </c>
      <c r="M6" s="231"/>
      <c r="N6" s="231"/>
      <c r="O6" s="247" t="s">
        <v>196</v>
      </c>
      <c r="P6" s="180" t="s">
        <v>195</v>
      </c>
      <c r="Q6" s="257"/>
      <c r="R6" s="247" t="s">
        <v>197</v>
      </c>
      <c r="S6" s="181" t="s">
        <v>195</v>
      </c>
    </row>
    <row r="7" spans="1:19" ht="19.5" customHeight="1">
      <c r="A7" s="202"/>
      <c r="B7" s="210"/>
      <c r="C7" s="272"/>
      <c r="D7" s="212"/>
      <c r="E7" s="255"/>
      <c r="F7" s="266"/>
      <c r="G7" s="269"/>
      <c r="H7" s="263"/>
      <c r="I7" s="255"/>
      <c r="J7" s="258"/>
      <c r="K7" s="248"/>
      <c r="L7" s="182" t="s">
        <v>198</v>
      </c>
      <c r="M7" s="232"/>
      <c r="N7" s="232"/>
      <c r="O7" s="248"/>
      <c r="P7" s="182" t="s">
        <v>198</v>
      </c>
      <c r="Q7" s="258"/>
      <c r="R7" s="248"/>
      <c r="S7" s="169" t="s">
        <v>198</v>
      </c>
    </row>
    <row r="8" spans="1:19" ht="12.75" customHeight="1">
      <c r="A8" s="46">
        <v>29</v>
      </c>
      <c r="B8" s="47">
        <v>201</v>
      </c>
      <c r="C8" s="48" t="s">
        <v>106</v>
      </c>
      <c r="D8" s="49" t="s">
        <v>67</v>
      </c>
      <c r="E8" s="80"/>
      <c r="F8" s="54"/>
      <c r="G8" s="81"/>
      <c r="H8" s="82"/>
      <c r="I8" s="87">
        <v>1</v>
      </c>
      <c r="J8" s="328">
        <v>1</v>
      </c>
      <c r="K8" s="328">
        <v>0</v>
      </c>
      <c r="L8" s="83">
        <f aca="true" t="shared" si="0" ref="L8:L46">IF(J8=""," ",ROUND(K8/J8*100,1))</f>
        <v>0</v>
      </c>
      <c r="M8" s="329"/>
      <c r="N8" s="330"/>
      <c r="O8" s="328"/>
      <c r="P8" s="83" t="str">
        <f>IF(N8=""," ",ROUND(O8/N8*100,1))</f>
        <v> </v>
      </c>
      <c r="Q8" s="331">
        <v>1089</v>
      </c>
      <c r="R8" s="332">
        <v>92</v>
      </c>
      <c r="S8" s="85">
        <f>IF(Q8=""," ",ROUND(R8/Q8*100,1))</f>
        <v>8.4</v>
      </c>
    </row>
    <row r="9" spans="1:19" ht="12.75" customHeight="1">
      <c r="A9" s="46">
        <v>29</v>
      </c>
      <c r="B9" s="47">
        <v>202</v>
      </c>
      <c r="C9" s="48" t="s">
        <v>106</v>
      </c>
      <c r="D9" s="49" t="s">
        <v>107</v>
      </c>
      <c r="E9" s="80"/>
      <c r="F9" s="54"/>
      <c r="G9" s="81"/>
      <c r="H9" s="82"/>
      <c r="I9" s="87">
        <v>1</v>
      </c>
      <c r="J9" s="328">
        <v>1</v>
      </c>
      <c r="K9" s="328">
        <v>0</v>
      </c>
      <c r="L9" s="83">
        <f t="shared" si="0"/>
        <v>0</v>
      </c>
      <c r="M9" s="329"/>
      <c r="N9" s="330"/>
      <c r="O9" s="328"/>
      <c r="P9" s="83" t="str">
        <f>IF(N9=""," ",ROUND(O9/N9*100,1))</f>
        <v> </v>
      </c>
      <c r="Q9" s="331">
        <v>137</v>
      </c>
      <c r="R9" s="332">
        <v>6</v>
      </c>
      <c r="S9" s="85">
        <f aca="true" t="shared" si="1" ref="S9:S46">IF(Q9=""," ",ROUND(R9/Q9*100,1))</f>
        <v>4.4</v>
      </c>
    </row>
    <row r="10" spans="1:19" ht="12.75" customHeight="1">
      <c r="A10" s="46">
        <v>29</v>
      </c>
      <c r="B10" s="47">
        <v>203</v>
      </c>
      <c r="C10" s="48" t="s">
        <v>106</v>
      </c>
      <c r="D10" s="50" t="s">
        <v>69</v>
      </c>
      <c r="E10" s="48"/>
      <c r="F10" s="84"/>
      <c r="G10" s="84"/>
      <c r="H10" s="47"/>
      <c r="I10" s="87">
        <v>1</v>
      </c>
      <c r="J10" s="328">
        <v>1</v>
      </c>
      <c r="K10" s="328">
        <v>0</v>
      </c>
      <c r="L10" s="83">
        <f t="shared" si="0"/>
        <v>0</v>
      </c>
      <c r="M10" s="329"/>
      <c r="N10" s="330"/>
      <c r="O10" s="328"/>
      <c r="P10" s="83" t="str">
        <f aca="true" t="shared" si="2" ref="P10:P46">IF(N10=""," ",ROUND(O10/N10*100,1))</f>
        <v> </v>
      </c>
      <c r="Q10" s="331">
        <v>315</v>
      </c>
      <c r="R10" s="332">
        <v>20</v>
      </c>
      <c r="S10" s="85">
        <f t="shared" si="1"/>
        <v>6.3</v>
      </c>
    </row>
    <row r="11" spans="1:19" ht="12.75" customHeight="1">
      <c r="A11" s="46">
        <v>29</v>
      </c>
      <c r="B11" s="47">
        <v>204</v>
      </c>
      <c r="C11" s="48" t="s">
        <v>106</v>
      </c>
      <c r="D11" s="50" t="s">
        <v>70</v>
      </c>
      <c r="E11" s="48"/>
      <c r="F11" s="84"/>
      <c r="G11" s="84"/>
      <c r="H11" s="47"/>
      <c r="I11" s="87">
        <v>1</v>
      </c>
      <c r="J11" s="328">
        <v>1</v>
      </c>
      <c r="K11" s="328">
        <v>0</v>
      </c>
      <c r="L11" s="83">
        <f t="shared" si="0"/>
        <v>0</v>
      </c>
      <c r="M11" s="329"/>
      <c r="N11" s="330"/>
      <c r="O11" s="328"/>
      <c r="P11" s="83" t="str">
        <f t="shared" si="2"/>
        <v> </v>
      </c>
      <c r="Q11" s="331">
        <v>134</v>
      </c>
      <c r="R11" s="332">
        <v>3</v>
      </c>
      <c r="S11" s="85">
        <f t="shared" si="1"/>
        <v>2.2</v>
      </c>
    </row>
    <row r="12" spans="1:19" ht="12.75" customHeight="1">
      <c r="A12" s="46">
        <v>29</v>
      </c>
      <c r="B12" s="47">
        <v>205</v>
      </c>
      <c r="C12" s="48" t="s">
        <v>106</v>
      </c>
      <c r="D12" s="50" t="s">
        <v>71</v>
      </c>
      <c r="E12" s="48"/>
      <c r="F12" s="84"/>
      <c r="G12" s="84"/>
      <c r="H12" s="47"/>
      <c r="I12" s="87">
        <v>1</v>
      </c>
      <c r="J12" s="328">
        <v>1</v>
      </c>
      <c r="K12" s="328">
        <v>0</v>
      </c>
      <c r="L12" s="83">
        <f t="shared" si="0"/>
        <v>0</v>
      </c>
      <c r="M12" s="329"/>
      <c r="N12" s="330"/>
      <c r="O12" s="328"/>
      <c r="P12" s="83" t="str">
        <f t="shared" si="2"/>
        <v> </v>
      </c>
      <c r="Q12" s="331">
        <v>616</v>
      </c>
      <c r="R12" s="332">
        <v>53</v>
      </c>
      <c r="S12" s="85">
        <f t="shared" si="1"/>
        <v>8.6</v>
      </c>
    </row>
    <row r="13" spans="1:19" ht="12.75" customHeight="1">
      <c r="A13" s="46">
        <v>29</v>
      </c>
      <c r="B13" s="47">
        <v>206</v>
      </c>
      <c r="C13" s="48" t="s">
        <v>106</v>
      </c>
      <c r="D13" s="50" t="s">
        <v>72</v>
      </c>
      <c r="E13" s="48"/>
      <c r="F13" s="84"/>
      <c r="G13" s="84"/>
      <c r="H13" s="47"/>
      <c r="I13" s="87">
        <v>1</v>
      </c>
      <c r="J13" s="328">
        <v>1</v>
      </c>
      <c r="K13" s="328">
        <v>0</v>
      </c>
      <c r="L13" s="83">
        <f t="shared" si="0"/>
        <v>0</v>
      </c>
      <c r="M13" s="329"/>
      <c r="N13" s="330"/>
      <c r="O13" s="328"/>
      <c r="P13" s="83" t="str">
        <f t="shared" si="2"/>
        <v> </v>
      </c>
      <c r="Q13" s="331">
        <v>108</v>
      </c>
      <c r="R13" s="332">
        <v>0</v>
      </c>
      <c r="S13" s="85">
        <f t="shared" si="1"/>
        <v>0</v>
      </c>
    </row>
    <row r="14" spans="1:19" ht="12.75" customHeight="1">
      <c r="A14" s="46">
        <v>29</v>
      </c>
      <c r="B14" s="47">
        <v>207</v>
      </c>
      <c r="C14" s="48" t="s">
        <v>106</v>
      </c>
      <c r="D14" s="50" t="s">
        <v>73</v>
      </c>
      <c r="E14" s="48"/>
      <c r="F14" s="84"/>
      <c r="G14" s="84"/>
      <c r="H14" s="47"/>
      <c r="I14" s="87">
        <v>1</v>
      </c>
      <c r="J14" s="328">
        <v>1</v>
      </c>
      <c r="K14" s="328">
        <v>0</v>
      </c>
      <c r="L14" s="83">
        <f t="shared" si="0"/>
        <v>0</v>
      </c>
      <c r="M14" s="329"/>
      <c r="N14" s="330"/>
      <c r="O14" s="328"/>
      <c r="P14" s="83" t="str">
        <f t="shared" si="2"/>
        <v> </v>
      </c>
      <c r="Q14" s="331">
        <v>297</v>
      </c>
      <c r="R14" s="332">
        <v>6</v>
      </c>
      <c r="S14" s="85">
        <f t="shared" si="1"/>
        <v>2</v>
      </c>
    </row>
    <row r="15" spans="1:19" ht="12.75" customHeight="1">
      <c r="A15" s="46">
        <v>29</v>
      </c>
      <c r="B15" s="47">
        <v>208</v>
      </c>
      <c r="C15" s="48" t="s">
        <v>106</v>
      </c>
      <c r="D15" s="50" t="s">
        <v>74</v>
      </c>
      <c r="E15" s="48"/>
      <c r="F15" s="84"/>
      <c r="G15" s="84"/>
      <c r="H15" s="47"/>
      <c r="I15" s="87">
        <v>1</v>
      </c>
      <c r="J15" s="328">
        <v>1</v>
      </c>
      <c r="K15" s="328">
        <v>0</v>
      </c>
      <c r="L15" s="83">
        <f t="shared" si="0"/>
        <v>0</v>
      </c>
      <c r="M15" s="329"/>
      <c r="N15" s="330"/>
      <c r="O15" s="328"/>
      <c r="P15" s="83" t="str">
        <f t="shared" si="2"/>
        <v> </v>
      </c>
      <c r="Q15" s="331">
        <v>120</v>
      </c>
      <c r="R15" s="332">
        <v>1</v>
      </c>
      <c r="S15" s="85">
        <f t="shared" si="1"/>
        <v>0.8</v>
      </c>
    </row>
    <row r="16" spans="1:19" ht="12.75" customHeight="1">
      <c r="A16" s="46">
        <v>29</v>
      </c>
      <c r="B16" s="47">
        <v>209</v>
      </c>
      <c r="C16" s="48" t="s">
        <v>106</v>
      </c>
      <c r="D16" s="50" t="s">
        <v>75</v>
      </c>
      <c r="E16" s="152">
        <v>39488</v>
      </c>
      <c r="F16" s="153" t="s">
        <v>177</v>
      </c>
      <c r="G16" s="154">
        <v>2</v>
      </c>
      <c r="H16" s="155">
        <v>1</v>
      </c>
      <c r="I16" s="87">
        <v>1</v>
      </c>
      <c r="J16" s="328">
        <v>0</v>
      </c>
      <c r="K16" s="328">
        <v>0</v>
      </c>
      <c r="L16" s="83"/>
      <c r="M16" s="329"/>
      <c r="N16" s="330"/>
      <c r="O16" s="328"/>
      <c r="P16" s="83" t="str">
        <f t="shared" si="2"/>
        <v> </v>
      </c>
      <c r="Q16" s="331">
        <v>123</v>
      </c>
      <c r="R16" s="332">
        <v>17</v>
      </c>
      <c r="S16" s="85">
        <f t="shared" si="1"/>
        <v>13.8</v>
      </c>
    </row>
    <row r="17" spans="1:19" ht="12.75" customHeight="1">
      <c r="A17" s="46">
        <v>29</v>
      </c>
      <c r="B17" s="47">
        <v>210</v>
      </c>
      <c r="C17" s="48" t="s">
        <v>106</v>
      </c>
      <c r="D17" s="50" t="s">
        <v>76</v>
      </c>
      <c r="E17" s="152">
        <v>39355</v>
      </c>
      <c r="F17" s="153" t="s">
        <v>178</v>
      </c>
      <c r="G17" s="154">
        <v>1</v>
      </c>
      <c r="H17" s="155">
        <v>1</v>
      </c>
      <c r="I17" s="87">
        <v>1</v>
      </c>
      <c r="J17" s="328">
        <v>1</v>
      </c>
      <c r="K17" s="328">
        <v>0</v>
      </c>
      <c r="L17" s="83">
        <f t="shared" si="0"/>
        <v>0</v>
      </c>
      <c r="M17" s="329"/>
      <c r="N17" s="330"/>
      <c r="O17" s="328"/>
      <c r="P17" s="83" t="str">
        <f t="shared" si="2"/>
        <v> </v>
      </c>
      <c r="Q17" s="331">
        <v>43</v>
      </c>
      <c r="R17" s="332">
        <v>2</v>
      </c>
      <c r="S17" s="85">
        <f t="shared" si="1"/>
        <v>4.7</v>
      </c>
    </row>
    <row r="18" spans="1:19" ht="12.75" customHeight="1">
      <c r="A18" s="46">
        <v>29</v>
      </c>
      <c r="B18" s="47">
        <v>211</v>
      </c>
      <c r="C18" s="48" t="s">
        <v>106</v>
      </c>
      <c r="D18" s="50" t="s">
        <v>77</v>
      </c>
      <c r="E18" s="48"/>
      <c r="F18" s="84"/>
      <c r="G18" s="84"/>
      <c r="H18" s="47"/>
      <c r="I18" s="87">
        <v>1</v>
      </c>
      <c r="J18" s="328">
        <v>1</v>
      </c>
      <c r="K18" s="328">
        <v>0</v>
      </c>
      <c r="L18" s="83">
        <f t="shared" si="0"/>
        <v>0</v>
      </c>
      <c r="M18" s="329"/>
      <c r="N18" s="330"/>
      <c r="O18" s="328"/>
      <c r="P18" s="83" t="str">
        <f t="shared" si="2"/>
        <v> </v>
      </c>
      <c r="Q18" s="331">
        <v>44</v>
      </c>
      <c r="R18" s="332">
        <v>0</v>
      </c>
      <c r="S18" s="85">
        <f t="shared" si="1"/>
        <v>0</v>
      </c>
    </row>
    <row r="19" spans="1:19" ht="12.75" customHeight="1">
      <c r="A19" s="46">
        <v>29</v>
      </c>
      <c r="B19" s="47">
        <v>212</v>
      </c>
      <c r="C19" s="48" t="s">
        <v>106</v>
      </c>
      <c r="D19" s="50" t="s">
        <v>78</v>
      </c>
      <c r="E19" s="48"/>
      <c r="F19" s="84"/>
      <c r="G19" s="84"/>
      <c r="H19" s="47"/>
      <c r="I19" s="87">
        <v>1</v>
      </c>
      <c r="J19" s="328">
        <v>1</v>
      </c>
      <c r="K19" s="328">
        <v>0</v>
      </c>
      <c r="L19" s="83">
        <f t="shared" si="0"/>
        <v>0</v>
      </c>
      <c r="M19" s="329"/>
      <c r="N19" s="330"/>
      <c r="O19" s="328"/>
      <c r="P19" s="83" t="str">
        <f t="shared" si="2"/>
        <v> </v>
      </c>
      <c r="Q19" s="331">
        <v>208</v>
      </c>
      <c r="R19" s="332">
        <v>1</v>
      </c>
      <c r="S19" s="85">
        <f t="shared" si="1"/>
        <v>0.5</v>
      </c>
    </row>
    <row r="20" spans="1:19" ht="12.75" customHeight="1">
      <c r="A20" s="46">
        <v>29</v>
      </c>
      <c r="B20" s="47">
        <v>322</v>
      </c>
      <c r="C20" s="48" t="s">
        <v>106</v>
      </c>
      <c r="D20" s="50" t="s">
        <v>79</v>
      </c>
      <c r="E20" s="48"/>
      <c r="F20" s="84"/>
      <c r="G20" s="84"/>
      <c r="H20" s="47"/>
      <c r="I20" s="87"/>
      <c r="J20" s="328"/>
      <c r="K20" s="328"/>
      <c r="L20" s="83" t="str">
        <f t="shared" si="0"/>
        <v> </v>
      </c>
      <c r="M20" s="329">
        <v>1</v>
      </c>
      <c r="N20" s="330">
        <v>1</v>
      </c>
      <c r="O20" s="328">
        <v>0</v>
      </c>
      <c r="P20" s="83">
        <f t="shared" si="2"/>
        <v>0</v>
      </c>
      <c r="Q20" s="331">
        <v>30</v>
      </c>
      <c r="R20" s="332">
        <v>0</v>
      </c>
      <c r="S20" s="85">
        <f t="shared" si="1"/>
        <v>0</v>
      </c>
    </row>
    <row r="21" spans="1:19" ht="12.75" customHeight="1">
      <c r="A21" s="46">
        <v>29</v>
      </c>
      <c r="B21" s="47">
        <v>342</v>
      </c>
      <c r="C21" s="48" t="s">
        <v>106</v>
      </c>
      <c r="D21" s="50" t="s">
        <v>80</v>
      </c>
      <c r="E21" s="48"/>
      <c r="F21" s="84"/>
      <c r="G21" s="84"/>
      <c r="H21" s="47"/>
      <c r="I21" s="87"/>
      <c r="J21" s="328"/>
      <c r="K21" s="328"/>
      <c r="L21" s="83" t="str">
        <f t="shared" si="0"/>
        <v> </v>
      </c>
      <c r="M21" s="329">
        <v>1</v>
      </c>
      <c r="N21" s="330">
        <v>1</v>
      </c>
      <c r="O21" s="328">
        <v>0</v>
      </c>
      <c r="P21" s="83">
        <f t="shared" si="2"/>
        <v>0</v>
      </c>
      <c r="Q21" s="331">
        <v>40</v>
      </c>
      <c r="R21" s="332">
        <v>0</v>
      </c>
      <c r="S21" s="85">
        <f t="shared" si="1"/>
        <v>0</v>
      </c>
    </row>
    <row r="22" spans="1:19" ht="12.75" customHeight="1">
      <c r="A22" s="46">
        <v>29</v>
      </c>
      <c r="B22" s="47">
        <v>343</v>
      </c>
      <c r="C22" s="48" t="s">
        <v>106</v>
      </c>
      <c r="D22" s="50" t="s">
        <v>81</v>
      </c>
      <c r="E22" s="48"/>
      <c r="F22" s="84"/>
      <c r="G22" s="84"/>
      <c r="H22" s="47"/>
      <c r="I22" s="87"/>
      <c r="J22" s="328"/>
      <c r="K22" s="328"/>
      <c r="L22" s="83" t="str">
        <f t="shared" si="0"/>
        <v> </v>
      </c>
      <c r="M22" s="329">
        <v>1</v>
      </c>
      <c r="N22" s="330">
        <v>1</v>
      </c>
      <c r="O22" s="328">
        <v>0</v>
      </c>
      <c r="P22" s="83">
        <f t="shared" si="2"/>
        <v>0</v>
      </c>
      <c r="Q22" s="331">
        <v>44</v>
      </c>
      <c r="R22" s="332">
        <v>2</v>
      </c>
      <c r="S22" s="85">
        <f t="shared" si="1"/>
        <v>4.5</v>
      </c>
    </row>
    <row r="23" spans="1:19" ht="12.75" customHeight="1">
      <c r="A23" s="46">
        <v>29</v>
      </c>
      <c r="B23" s="47">
        <v>344</v>
      </c>
      <c r="C23" s="48" t="s">
        <v>106</v>
      </c>
      <c r="D23" s="50" t="s">
        <v>82</v>
      </c>
      <c r="E23" s="48"/>
      <c r="F23" s="84"/>
      <c r="G23" s="84"/>
      <c r="H23" s="47"/>
      <c r="I23" s="87"/>
      <c r="J23" s="328"/>
      <c r="K23" s="328"/>
      <c r="L23" s="83" t="str">
        <f t="shared" si="0"/>
        <v> </v>
      </c>
      <c r="M23" s="329">
        <v>1</v>
      </c>
      <c r="N23" s="330">
        <v>1</v>
      </c>
      <c r="O23" s="328">
        <v>0</v>
      </c>
      <c r="P23" s="83">
        <f t="shared" si="2"/>
        <v>0</v>
      </c>
      <c r="Q23" s="331">
        <v>116</v>
      </c>
      <c r="R23" s="332">
        <v>5</v>
      </c>
      <c r="S23" s="85">
        <f t="shared" si="1"/>
        <v>4.3</v>
      </c>
    </row>
    <row r="24" spans="1:19" ht="12.75" customHeight="1">
      <c r="A24" s="46">
        <v>29</v>
      </c>
      <c r="B24" s="47">
        <v>345</v>
      </c>
      <c r="C24" s="48" t="s">
        <v>106</v>
      </c>
      <c r="D24" s="50" t="s">
        <v>83</v>
      </c>
      <c r="E24" s="48"/>
      <c r="F24" s="84"/>
      <c r="G24" s="84"/>
      <c r="H24" s="47"/>
      <c r="I24" s="87"/>
      <c r="J24" s="328"/>
      <c r="K24" s="328"/>
      <c r="L24" s="83"/>
      <c r="M24" s="329">
        <v>1</v>
      </c>
      <c r="N24" s="330">
        <v>0</v>
      </c>
      <c r="O24" s="328">
        <v>0</v>
      </c>
      <c r="P24" s="83"/>
      <c r="Q24" s="331">
        <v>12</v>
      </c>
      <c r="R24" s="332">
        <v>0</v>
      </c>
      <c r="S24" s="85">
        <f t="shared" si="1"/>
        <v>0</v>
      </c>
    </row>
    <row r="25" spans="1:19" ht="12.75" customHeight="1">
      <c r="A25" s="46">
        <v>29</v>
      </c>
      <c r="B25" s="47">
        <v>361</v>
      </c>
      <c r="C25" s="53" t="s">
        <v>106</v>
      </c>
      <c r="D25" s="50" t="s">
        <v>108</v>
      </c>
      <c r="E25" s="48"/>
      <c r="F25" s="84"/>
      <c r="G25" s="84"/>
      <c r="H25" s="47"/>
      <c r="I25" s="87"/>
      <c r="J25" s="328"/>
      <c r="K25" s="328"/>
      <c r="L25" s="83"/>
      <c r="M25" s="329">
        <v>1</v>
      </c>
      <c r="N25" s="330">
        <v>1</v>
      </c>
      <c r="O25" s="328">
        <v>1</v>
      </c>
      <c r="P25" s="83">
        <f t="shared" si="2"/>
        <v>100</v>
      </c>
      <c r="Q25" s="331">
        <v>19</v>
      </c>
      <c r="R25" s="332">
        <v>0</v>
      </c>
      <c r="S25" s="85">
        <f t="shared" si="1"/>
        <v>0</v>
      </c>
    </row>
    <row r="26" spans="1:19" ht="12.75" customHeight="1">
      <c r="A26" s="46">
        <v>29</v>
      </c>
      <c r="B26" s="47">
        <v>362</v>
      </c>
      <c r="C26" s="53" t="s">
        <v>106</v>
      </c>
      <c r="D26" s="50" t="s">
        <v>85</v>
      </c>
      <c r="E26" s="48"/>
      <c r="F26" s="84"/>
      <c r="G26" s="84"/>
      <c r="H26" s="47"/>
      <c r="I26" s="87"/>
      <c r="J26" s="328"/>
      <c r="K26" s="328"/>
      <c r="L26" s="83"/>
      <c r="M26" s="329">
        <v>1</v>
      </c>
      <c r="N26" s="330">
        <v>1</v>
      </c>
      <c r="O26" s="328">
        <v>0</v>
      </c>
      <c r="P26" s="83">
        <f t="shared" si="2"/>
        <v>0</v>
      </c>
      <c r="Q26" s="331">
        <v>10</v>
      </c>
      <c r="R26" s="332">
        <v>0</v>
      </c>
      <c r="S26" s="85">
        <f t="shared" si="1"/>
        <v>0</v>
      </c>
    </row>
    <row r="27" spans="1:19" ht="12.75" customHeight="1">
      <c r="A27" s="46">
        <v>29</v>
      </c>
      <c r="B27" s="47">
        <v>363</v>
      </c>
      <c r="C27" s="53" t="s">
        <v>106</v>
      </c>
      <c r="D27" s="50" t="s">
        <v>109</v>
      </c>
      <c r="E27" s="48"/>
      <c r="F27" s="84"/>
      <c r="G27" s="84"/>
      <c r="H27" s="47"/>
      <c r="I27" s="87"/>
      <c r="J27" s="328"/>
      <c r="K27" s="328"/>
      <c r="L27" s="83"/>
      <c r="M27" s="329">
        <v>1</v>
      </c>
      <c r="N27" s="330">
        <v>2</v>
      </c>
      <c r="O27" s="328">
        <v>0</v>
      </c>
      <c r="P27" s="83">
        <f t="shared" si="2"/>
        <v>0</v>
      </c>
      <c r="Q27" s="331">
        <v>99</v>
      </c>
      <c r="R27" s="332">
        <v>0</v>
      </c>
      <c r="S27" s="85">
        <f t="shared" si="1"/>
        <v>0</v>
      </c>
    </row>
    <row r="28" spans="1:19" ht="12.75" customHeight="1">
      <c r="A28" s="46">
        <v>29</v>
      </c>
      <c r="B28" s="47">
        <v>385</v>
      </c>
      <c r="C28" s="53" t="s">
        <v>106</v>
      </c>
      <c r="D28" s="50" t="s">
        <v>87</v>
      </c>
      <c r="E28" s="48"/>
      <c r="F28" s="84"/>
      <c r="G28" s="84"/>
      <c r="H28" s="47"/>
      <c r="I28" s="87"/>
      <c r="J28" s="328"/>
      <c r="K28" s="328"/>
      <c r="L28" s="83" t="str">
        <f t="shared" si="0"/>
        <v> </v>
      </c>
      <c r="M28" s="329">
        <v>1</v>
      </c>
      <c r="N28" s="330">
        <v>1</v>
      </c>
      <c r="O28" s="328">
        <v>0</v>
      </c>
      <c r="P28" s="83">
        <f t="shared" si="2"/>
        <v>0</v>
      </c>
      <c r="Q28" s="331">
        <v>9</v>
      </c>
      <c r="R28" s="332">
        <v>0</v>
      </c>
      <c r="S28" s="85">
        <f t="shared" si="1"/>
        <v>0</v>
      </c>
    </row>
    <row r="29" spans="1:19" ht="12.75" customHeight="1">
      <c r="A29" s="46">
        <v>29</v>
      </c>
      <c r="B29" s="47">
        <v>386</v>
      </c>
      <c r="C29" s="53" t="s">
        <v>106</v>
      </c>
      <c r="D29" s="50" t="s">
        <v>111</v>
      </c>
      <c r="E29" s="48"/>
      <c r="F29" s="84"/>
      <c r="G29" s="84"/>
      <c r="H29" s="47"/>
      <c r="I29" s="87"/>
      <c r="J29" s="328"/>
      <c r="K29" s="328"/>
      <c r="L29" s="83" t="str">
        <f t="shared" si="0"/>
        <v> </v>
      </c>
      <c r="M29" s="329">
        <v>1</v>
      </c>
      <c r="N29" s="330">
        <v>0</v>
      </c>
      <c r="O29" s="328">
        <v>0</v>
      </c>
      <c r="P29" s="83"/>
      <c r="Q29" s="331">
        <v>4</v>
      </c>
      <c r="R29" s="332">
        <v>0</v>
      </c>
      <c r="S29" s="85">
        <f t="shared" si="1"/>
        <v>0</v>
      </c>
    </row>
    <row r="30" spans="1:19" ht="12.75" customHeight="1">
      <c r="A30" s="46">
        <v>29</v>
      </c>
      <c r="B30" s="47">
        <v>401</v>
      </c>
      <c r="C30" s="53" t="s">
        <v>106</v>
      </c>
      <c r="D30" s="50" t="s">
        <v>89</v>
      </c>
      <c r="E30" s="48"/>
      <c r="F30" s="84"/>
      <c r="G30" s="84"/>
      <c r="H30" s="47"/>
      <c r="I30" s="87"/>
      <c r="J30" s="328"/>
      <c r="K30" s="328"/>
      <c r="L30" s="83" t="str">
        <f t="shared" si="0"/>
        <v> </v>
      </c>
      <c r="M30" s="329">
        <v>1</v>
      </c>
      <c r="N30" s="330">
        <v>0</v>
      </c>
      <c r="O30" s="328">
        <v>0</v>
      </c>
      <c r="P30" s="83"/>
      <c r="Q30" s="331">
        <v>23</v>
      </c>
      <c r="R30" s="332">
        <v>0</v>
      </c>
      <c r="S30" s="85">
        <f t="shared" si="1"/>
        <v>0</v>
      </c>
    </row>
    <row r="31" spans="1:19" ht="12.75" customHeight="1">
      <c r="A31" s="46">
        <v>29</v>
      </c>
      <c r="B31" s="47">
        <v>402</v>
      </c>
      <c r="C31" s="53" t="s">
        <v>106</v>
      </c>
      <c r="D31" s="50" t="s">
        <v>90</v>
      </c>
      <c r="E31" s="48"/>
      <c r="F31" s="84"/>
      <c r="G31" s="84"/>
      <c r="H31" s="47"/>
      <c r="I31" s="87"/>
      <c r="J31" s="328"/>
      <c r="K31" s="328"/>
      <c r="L31" s="83" t="str">
        <f t="shared" si="0"/>
        <v> </v>
      </c>
      <c r="M31" s="329">
        <v>1</v>
      </c>
      <c r="N31" s="330">
        <v>0</v>
      </c>
      <c r="O31" s="328">
        <v>0</v>
      </c>
      <c r="P31" s="83"/>
      <c r="Q31" s="331">
        <v>39</v>
      </c>
      <c r="R31" s="332">
        <v>0</v>
      </c>
      <c r="S31" s="85">
        <f t="shared" si="1"/>
        <v>0</v>
      </c>
    </row>
    <row r="32" spans="1:19" ht="12.75" customHeight="1">
      <c r="A32" s="46">
        <v>29</v>
      </c>
      <c r="B32" s="47">
        <v>424</v>
      </c>
      <c r="C32" s="53" t="s">
        <v>106</v>
      </c>
      <c r="D32" s="50" t="s">
        <v>112</v>
      </c>
      <c r="E32" s="48"/>
      <c r="F32" s="84"/>
      <c r="G32" s="84"/>
      <c r="H32" s="47"/>
      <c r="I32" s="87"/>
      <c r="J32" s="328"/>
      <c r="K32" s="328"/>
      <c r="L32" s="83" t="str">
        <f t="shared" si="0"/>
        <v> </v>
      </c>
      <c r="M32" s="329">
        <v>1</v>
      </c>
      <c r="N32" s="330">
        <v>0</v>
      </c>
      <c r="O32" s="328">
        <v>0</v>
      </c>
      <c r="P32" s="83"/>
      <c r="Q32" s="331">
        <v>23</v>
      </c>
      <c r="R32" s="332">
        <v>2</v>
      </c>
      <c r="S32" s="85">
        <f t="shared" si="1"/>
        <v>8.7</v>
      </c>
    </row>
    <row r="33" spans="1:19" ht="12.75" customHeight="1">
      <c r="A33" s="46">
        <v>29</v>
      </c>
      <c r="B33" s="47">
        <v>425</v>
      </c>
      <c r="C33" s="53" t="s">
        <v>106</v>
      </c>
      <c r="D33" s="50" t="s">
        <v>92</v>
      </c>
      <c r="E33" s="48"/>
      <c r="F33" s="84"/>
      <c r="G33" s="84"/>
      <c r="H33" s="47"/>
      <c r="I33" s="87"/>
      <c r="J33" s="328"/>
      <c r="K33" s="328"/>
      <c r="L33" s="83" t="str">
        <f t="shared" si="0"/>
        <v> </v>
      </c>
      <c r="M33" s="329">
        <v>1</v>
      </c>
      <c r="N33" s="330">
        <v>1</v>
      </c>
      <c r="O33" s="328">
        <v>0</v>
      </c>
      <c r="P33" s="83">
        <f t="shared" si="2"/>
        <v>0</v>
      </c>
      <c r="Q33" s="331">
        <v>51</v>
      </c>
      <c r="R33" s="332">
        <v>1</v>
      </c>
      <c r="S33" s="85">
        <f t="shared" si="1"/>
        <v>2</v>
      </c>
    </row>
    <row r="34" spans="1:19" ht="12.75" customHeight="1">
      <c r="A34" s="46">
        <v>29</v>
      </c>
      <c r="B34" s="47">
        <v>426</v>
      </c>
      <c r="C34" s="53" t="s">
        <v>106</v>
      </c>
      <c r="D34" s="50" t="s">
        <v>93</v>
      </c>
      <c r="E34" s="48"/>
      <c r="F34" s="84"/>
      <c r="G34" s="84"/>
      <c r="H34" s="47"/>
      <c r="I34" s="87"/>
      <c r="J34" s="328"/>
      <c r="K34" s="328"/>
      <c r="L34" s="83" t="str">
        <f t="shared" si="0"/>
        <v> </v>
      </c>
      <c r="M34" s="329">
        <v>1</v>
      </c>
      <c r="N34" s="330">
        <v>1</v>
      </c>
      <c r="O34" s="328">
        <v>0</v>
      </c>
      <c r="P34" s="83">
        <f t="shared" si="2"/>
        <v>0</v>
      </c>
      <c r="Q34" s="331">
        <v>41</v>
      </c>
      <c r="R34" s="332">
        <v>0</v>
      </c>
      <c r="S34" s="85">
        <f t="shared" si="1"/>
        <v>0</v>
      </c>
    </row>
    <row r="35" spans="1:19" ht="12.75" customHeight="1">
      <c r="A35" s="46">
        <v>29</v>
      </c>
      <c r="B35" s="47">
        <v>427</v>
      </c>
      <c r="C35" s="53" t="s">
        <v>106</v>
      </c>
      <c r="D35" s="50" t="s">
        <v>94</v>
      </c>
      <c r="E35" s="48"/>
      <c r="F35" s="84"/>
      <c r="G35" s="84"/>
      <c r="H35" s="47"/>
      <c r="I35" s="87"/>
      <c r="J35" s="328"/>
      <c r="K35" s="328"/>
      <c r="L35" s="83" t="str">
        <f t="shared" si="0"/>
        <v> </v>
      </c>
      <c r="M35" s="329">
        <v>1</v>
      </c>
      <c r="N35" s="330">
        <v>1</v>
      </c>
      <c r="O35" s="328">
        <v>0</v>
      </c>
      <c r="P35" s="83">
        <f t="shared" si="2"/>
        <v>0</v>
      </c>
      <c r="Q35" s="331">
        <v>20</v>
      </c>
      <c r="R35" s="332">
        <v>3</v>
      </c>
      <c r="S35" s="85">
        <f t="shared" si="1"/>
        <v>15</v>
      </c>
    </row>
    <row r="36" spans="1:19" ht="12.75" customHeight="1">
      <c r="A36" s="46">
        <v>29</v>
      </c>
      <c r="B36" s="47">
        <v>441</v>
      </c>
      <c r="C36" s="53" t="s">
        <v>106</v>
      </c>
      <c r="D36" s="50" t="s">
        <v>95</v>
      </c>
      <c r="E36" s="48"/>
      <c r="F36" s="84"/>
      <c r="G36" s="84"/>
      <c r="H36" s="47"/>
      <c r="I36" s="87"/>
      <c r="J36" s="328"/>
      <c r="K36" s="328"/>
      <c r="L36" s="83" t="str">
        <f t="shared" si="0"/>
        <v> </v>
      </c>
      <c r="M36" s="329">
        <v>1</v>
      </c>
      <c r="N36" s="330">
        <v>1</v>
      </c>
      <c r="O36" s="328">
        <v>0</v>
      </c>
      <c r="P36" s="83">
        <f t="shared" si="2"/>
        <v>0</v>
      </c>
      <c r="Q36" s="331">
        <v>50</v>
      </c>
      <c r="R36" s="332">
        <v>0</v>
      </c>
      <c r="S36" s="85">
        <f t="shared" si="1"/>
        <v>0</v>
      </c>
    </row>
    <row r="37" spans="1:19" ht="12.75" customHeight="1">
      <c r="A37" s="46">
        <v>29</v>
      </c>
      <c r="B37" s="47">
        <v>442</v>
      </c>
      <c r="C37" s="53" t="s">
        <v>106</v>
      </c>
      <c r="D37" s="50" t="s">
        <v>96</v>
      </c>
      <c r="E37" s="48"/>
      <c r="F37" s="84"/>
      <c r="G37" s="84"/>
      <c r="H37" s="47"/>
      <c r="I37" s="87"/>
      <c r="J37" s="328"/>
      <c r="K37" s="328"/>
      <c r="L37" s="83" t="str">
        <f t="shared" si="0"/>
        <v> </v>
      </c>
      <c r="M37" s="329">
        <v>1</v>
      </c>
      <c r="N37" s="330">
        <v>1</v>
      </c>
      <c r="O37" s="328">
        <v>0</v>
      </c>
      <c r="P37" s="83">
        <f t="shared" si="2"/>
        <v>0</v>
      </c>
      <c r="Q37" s="331">
        <v>51</v>
      </c>
      <c r="R37" s="332">
        <v>0</v>
      </c>
      <c r="S37" s="85">
        <f t="shared" si="1"/>
        <v>0</v>
      </c>
    </row>
    <row r="38" spans="1:19" ht="12.75" customHeight="1">
      <c r="A38" s="46">
        <v>29</v>
      </c>
      <c r="B38" s="47">
        <v>443</v>
      </c>
      <c r="C38" s="53" t="s">
        <v>106</v>
      </c>
      <c r="D38" s="50" t="s">
        <v>97</v>
      </c>
      <c r="E38" s="48"/>
      <c r="F38" s="84"/>
      <c r="G38" s="84"/>
      <c r="H38" s="47"/>
      <c r="I38" s="87"/>
      <c r="J38" s="328"/>
      <c r="K38" s="328"/>
      <c r="L38" s="83" t="str">
        <f t="shared" si="0"/>
        <v> </v>
      </c>
      <c r="M38" s="329">
        <v>1</v>
      </c>
      <c r="N38" s="330">
        <v>1</v>
      </c>
      <c r="O38" s="328">
        <v>0</v>
      </c>
      <c r="P38" s="83">
        <f t="shared" si="2"/>
        <v>0</v>
      </c>
      <c r="Q38" s="331">
        <v>85</v>
      </c>
      <c r="R38" s="332">
        <v>0</v>
      </c>
      <c r="S38" s="85">
        <f t="shared" si="1"/>
        <v>0</v>
      </c>
    </row>
    <row r="39" spans="1:19" ht="12.75" customHeight="1">
      <c r="A39" s="46">
        <v>29</v>
      </c>
      <c r="B39" s="47">
        <v>444</v>
      </c>
      <c r="C39" s="53" t="s">
        <v>106</v>
      </c>
      <c r="D39" s="50" t="s">
        <v>98</v>
      </c>
      <c r="E39" s="48"/>
      <c r="F39" s="84"/>
      <c r="G39" s="84"/>
      <c r="H39" s="47"/>
      <c r="I39" s="87"/>
      <c r="J39" s="328"/>
      <c r="K39" s="328"/>
      <c r="L39" s="83" t="str">
        <f t="shared" si="0"/>
        <v> </v>
      </c>
      <c r="M39" s="329">
        <v>1</v>
      </c>
      <c r="N39" s="330">
        <v>0</v>
      </c>
      <c r="O39" s="328">
        <v>0</v>
      </c>
      <c r="P39" s="83"/>
      <c r="Q39" s="331">
        <v>12</v>
      </c>
      <c r="R39" s="332">
        <v>0</v>
      </c>
      <c r="S39" s="85">
        <f t="shared" si="1"/>
        <v>0</v>
      </c>
    </row>
    <row r="40" spans="1:19" ht="12.75" customHeight="1">
      <c r="A40" s="46">
        <v>29</v>
      </c>
      <c r="B40" s="47">
        <v>446</v>
      </c>
      <c r="C40" s="53" t="s">
        <v>106</v>
      </c>
      <c r="D40" s="50" t="s">
        <v>113</v>
      </c>
      <c r="E40" s="48"/>
      <c r="F40" s="84"/>
      <c r="G40" s="84"/>
      <c r="H40" s="47"/>
      <c r="I40" s="87"/>
      <c r="J40" s="328"/>
      <c r="K40" s="328"/>
      <c r="L40" s="83" t="str">
        <f t="shared" si="0"/>
        <v> </v>
      </c>
      <c r="M40" s="329">
        <v>1</v>
      </c>
      <c r="N40" s="330">
        <v>1</v>
      </c>
      <c r="O40" s="328">
        <v>0</v>
      </c>
      <c r="P40" s="83">
        <f t="shared" si="2"/>
        <v>0</v>
      </c>
      <c r="Q40" s="331">
        <v>19</v>
      </c>
      <c r="R40" s="332">
        <v>0</v>
      </c>
      <c r="S40" s="85">
        <f t="shared" si="1"/>
        <v>0</v>
      </c>
    </row>
    <row r="41" spans="1:19" ht="12.75" customHeight="1">
      <c r="A41" s="46">
        <v>29</v>
      </c>
      <c r="B41" s="47">
        <v>447</v>
      </c>
      <c r="C41" s="53" t="s">
        <v>106</v>
      </c>
      <c r="D41" s="50" t="s">
        <v>100</v>
      </c>
      <c r="E41" s="48"/>
      <c r="F41" s="84"/>
      <c r="G41" s="84"/>
      <c r="H41" s="47"/>
      <c r="I41" s="87"/>
      <c r="J41" s="328"/>
      <c r="K41" s="328"/>
      <c r="L41" s="83" t="str">
        <f t="shared" si="0"/>
        <v> </v>
      </c>
      <c r="M41" s="329">
        <v>1</v>
      </c>
      <c r="N41" s="330">
        <v>1</v>
      </c>
      <c r="O41" s="328">
        <v>0</v>
      </c>
      <c r="P41" s="83">
        <f t="shared" si="2"/>
        <v>0</v>
      </c>
      <c r="Q41" s="331">
        <v>13</v>
      </c>
      <c r="R41" s="332">
        <v>0</v>
      </c>
      <c r="S41" s="85">
        <f t="shared" si="1"/>
        <v>0</v>
      </c>
    </row>
    <row r="42" spans="1:19" ht="12.75" customHeight="1">
      <c r="A42" s="46">
        <v>29</v>
      </c>
      <c r="B42" s="47">
        <v>449</v>
      </c>
      <c r="C42" s="53" t="s">
        <v>106</v>
      </c>
      <c r="D42" s="50" t="s">
        <v>101</v>
      </c>
      <c r="E42" s="48"/>
      <c r="F42" s="84"/>
      <c r="G42" s="84"/>
      <c r="H42" s="47"/>
      <c r="I42" s="87"/>
      <c r="J42" s="328"/>
      <c r="K42" s="328"/>
      <c r="L42" s="83" t="str">
        <f t="shared" si="0"/>
        <v> </v>
      </c>
      <c r="M42" s="329">
        <v>1</v>
      </c>
      <c r="N42" s="330">
        <v>1</v>
      </c>
      <c r="O42" s="328">
        <v>0</v>
      </c>
      <c r="P42" s="83">
        <f t="shared" si="2"/>
        <v>0</v>
      </c>
      <c r="Q42" s="331">
        <v>54</v>
      </c>
      <c r="R42" s="332">
        <v>1</v>
      </c>
      <c r="S42" s="85">
        <f t="shared" si="1"/>
        <v>1.9</v>
      </c>
    </row>
    <row r="43" spans="1:19" ht="12.75" customHeight="1">
      <c r="A43" s="46">
        <v>29</v>
      </c>
      <c r="B43" s="47">
        <v>450</v>
      </c>
      <c r="C43" s="53" t="s">
        <v>106</v>
      </c>
      <c r="D43" s="50" t="s">
        <v>102</v>
      </c>
      <c r="E43" s="48"/>
      <c r="F43" s="84"/>
      <c r="G43" s="84"/>
      <c r="H43" s="47"/>
      <c r="I43" s="87"/>
      <c r="J43" s="328"/>
      <c r="K43" s="328"/>
      <c r="L43" s="83" t="str">
        <f t="shared" si="0"/>
        <v> </v>
      </c>
      <c r="M43" s="329">
        <v>1</v>
      </c>
      <c r="N43" s="330">
        <v>1</v>
      </c>
      <c r="O43" s="328">
        <v>0</v>
      </c>
      <c r="P43" s="83">
        <f t="shared" si="2"/>
        <v>0</v>
      </c>
      <c r="Q43" s="331">
        <v>8</v>
      </c>
      <c r="R43" s="332">
        <v>0</v>
      </c>
      <c r="S43" s="85">
        <f t="shared" si="1"/>
        <v>0</v>
      </c>
    </row>
    <row r="44" spans="1:19" ht="12.75" customHeight="1">
      <c r="A44" s="46">
        <v>29</v>
      </c>
      <c r="B44" s="47">
        <v>451</v>
      </c>
      <c r="C44" s="53" t="s">
        <v>106</v>
      </c>
      <c r="D44" s="50" t="s">
        <v>103</v>
      </c>
      <c r="E44" s="48"/>
      <c r="F44" s="84"/>
      <c r="G44" s="84"/>
      <c r="H44" s="47"/>
      <c r="I44" s="87"/>
      <c r="J44" s="328"/>
      <c r="K44" s="328"/>
      <c r="L44" s="83" t="str">
        <f t="shared" si="0"/>
        <v> </v>
      </c>
      <c r="M44" s="329">
        <v>1</v>
      </c>
      <c r="N44" s="330">
        <v>1</v>
      </c>
      <c r="O44" s="328">
        <v>0</v>
      </c>
      <c r="P44" s="83">
        <f t="shared" si="2"/>
        <v>0</v>
      </c>
      <c r="Q44" s="331">
        <v>4</v>
      </c>
      <c r="R44" s="332">
        <v>0</v>
      </c>
      <c r="S44" s="85">
        <f t="shared" si="1"/>
        <v>0</v>
      </c>
    </row>
    <row r="45" spans="1:19" ht="12.75" customHeight="1">
      <c r="A45" s="46">
        <v>29</v>
      </c>
      <c r="B45" s="47">
        <v>452</v>
      </c>
      <c r="C45" s="53" t="s">
        <v>106</v>
      </c>
      <c r="D45" s="50" t="s">
        <v>114</v>
      </c>
      <c r="E45" s="48"/>
      <c r="F45" s="84"/>
      <c r="G45" s="84"/>
      <c r="H45" s="47"/>
      <c r="I45" s="87"/>
      <c r="J45" s="328"/>
      <c r="K45" s="328"/>
      <c r="L45" s="83" t="str">
        <f t="shared" si="0"/>
        <v> </v>
      </c>
      <c r="M45" s="329">
        <v>1</v>
      </c>
      <c r="N45" s="330">
        <v>1</v>
      </c>
      <c r="O45" s="328">
        <v>0</v>
      </c>
      <c r="P45" s="83">
        <f t="shared" si="2"/>
        <v>0</v>
      </c>
      <c r="Q45" s="331">
        <v>26</v>
      </c>
      <c r="R45" s="332">
        <v>0</v>
      </c>
      <c r="S45" s="85">
        <f t="shared" si="1"/>
        <v>0</v>
      </c>
    </row>
    <row r="46" spans="1:19" ht="12.75" customHeight="1" thickBot="1">
      <c r="A46" s="46">
        <v>29</v>
      </c>
      <c r="B46" s="47">
        <v>453</v>
      </c>
      <c r="C46" s="53" t="s">
        <v>106</v>
      </c>
      <c r="D46" s="50" t="s">
        <v>105</v>
      </c>
      <c r="E46" s="48"/>
      <c r="F46" s="84"/>
      <c r="G46" s="84"/>
      <c r="H46" s="47"/>
      <c r="I46" s="87"/>
      <c r="J46" s="328"/>
      <c r="K46" s="328"/>
      <c r="L46" s="83" t="str">
        <f t="shared" si="0"/>
        <v> </v>
      </c>
      <c r="M46" s="329">
        <v>1</v>
      </c>
      <c r="N46" s="330">
        <v>1</v>
      </c>
      <c r="O46" s="328">
        <v>0</v>
      </c>
      <c r="P46" s="83">
        <f t="shared" si="2"/>
        <v>0</v>
      </c>
      <c r="Q46" s="331">
        <v>19</v>
      </c>
      <c r="R46" s="333">
        <v>0</v>
      </c>
      <c r="S46" s="85">
        <f t="shared" si="1"/>
        <v>0</v>
      </c>
    </row>
    <row r="47" spans="1:19" ht="18.75" customHeight="1" thickBot="1">
      <c r="A47" s="4"/>
      <c r="B47" s="5"/>
      <c r="C47" s="259" t="s">
        <v>4</v>
      </c>
      <c r="D47" s="260"/>
      <c r="E47" s="39"/>
      <c r="F47" s="73">
        <f>COUNTA(F8:F46)</f>
        <v>2</v>
      </c>
      <c r="G47" s="74"/>
      <c r="H47" s="75">
        <f>SUM(H8:H46)</f>
        <v>2</v>
      </c>
      <c r="I47" s="76">
        <f>COUNTA(I8:I46)</f>
        <v>12</v>
      </c>
      <c r="J47" s="77">
        <f>SUM(J8:J46)</f>
        <v>11</v>
      </c>
      <c r="K47" s="77">
        <f>SUM(K8:K46)</f>
        <v>0</v>
      </c>
      <c r="L47" s="77">
        <f>IF(J47=""," ",ROUND(K47/J47*100,1))</f>
        <v>0</v>
      </c>
      <c r="M47" s="78">
        <f>COUNTA(M8:M46)</f>
        <v>27</v>
      </c>
      <c r="N47" s="77">
        <f>SUM(N8:N46)</f>
        <v>22</v>
      </c>
      <c r="O47" s="77">
        <f>SUM(O8:O46)</f>
        <v>1</v>
      </c>
      <c r="P47" s="77">
        <f>IF(N47=""," ",ROUND(O47/N47*100,1))</f>
        <v>4.5</v>
      </c>
      <c r="Q47" s="79">
        <f>SUM(Q8:Q46)</f>
        <v>4155</v>
      </c>
      <c r="R47" s="77">
        <f>SUM(R8:R46)</f>
        <v>215</v>
      </c>
      <c r="S47" s="124">
        <f>IF(Q47=""," ",ROUND(R47/Q47*100,1))</f>
        <v>5.2</v>
      </c>
    </row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  <mergeCell ref="C47:D47"/>
    <mergeCell ref="H5:H7"/>
    <mergeCell ref="E5:E7"/>
    <mergeCell ref="F5:F7"/>
    <mergeCell ref="G5:G7"/>
    <mergeCell ref="R6:R7"/>
    <mergeCell ref="I4:S4"/>
    <mergeCell ref="N5:N7"/>
    <mergeCell ref="I5:I7"/>
    <mergeCell ref="J5:J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  <ignoredErrors>
    <ignoredError sqref="I47" formula="1"/>
    <ignoredError sqref="L47" evalError="1"/>
    <ignoredError sqref="P47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4.375" style="2" customWidth="1"/>
    <col min="5" max="5" width="5.625" style="2" customWidth="1"/>
    <col min="6" max="6" width="6.625" style="2" customWidth="1"/>
    <col min="7" max="8" width="5.125" style="2" customWidth="1"/>
    <col min="9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19" width="6.125" style="2" customWidth="1"/>
    <col min="20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199" t="s">
        <v>204</v>
      </c>
      <c r="Z2" s="233"/>
      <c r="AA2" s="200"/>
    </row>
    <row r="3" ht="9.75" customHeight="1" thickBot="1"/>
    <row r="4" spans="5:27" s="12" customFormat="1" ht="18.75" customHeight="1" thickBot="1">
      <c r="E4" s="276" t="s">
        <v>191</v>
      </c>
      <c r="F4" s="277"/>
      <c r="G4" s="177">
        <v>1</v>
      </c>
      <c r="H4" s="278">
        <v>39904</v>
      </c>
      <c r="I4" s="279"/>
      <c r="J4" s="280"/>
      <c r="K4" s="30">
        <v>2</v>
      </c>
      <c r="L4" s="278">
        <v>39934</v>
      </c>
      <c r="M4" s="279"/>
      <c r="N4" s="280"/>
      <c r="O4" s="30">
        <v>3</v>
      </c>
      <c r="P4" s="278" t="s">
        <v>192</v>
      </c>
      <c r="Q4" s="279"/>
      <c r="R4" s="279"/>
      <c r="S4" s="279"/>
      <c r="T4" s="280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12" t="s">
        <v>19</v>
      </c>
      <c r="F6" s="313"/>
      <c r="G6" s="314"/>
      <c r="H6" s="170">
        <v>3</v>
      </c>
      <c r="I6" s="10"/>
      <c r="J6" s="10"/>
      <c r="K6" s="10"/>
      <c r="L6" s="309" t="s">
        <v>19</v>
      </c>
      <c r="M6" s="310"/>
      <c r="N6" s="311"/>
      <c r="O6" s="170">
        <v>3</v>
      </c>
      <c r="P6" s="7"/>
      <c r="Q6" s="309" t="s">
        <v>19</v>
      </c>
      <c r="R6" s="310"/>
      <c r="S6" s="311"/>
      <c r="T6" s="170">
        <v>3</v>
      </c>
      <c r="U6" s="9"/>
      <c r="V6" s="312" t="s">
        <v>19</v>
      </c>
      <c r="W6" s="313"/>
      <c r="X6" s="314"/>
      <c r="Y6" s="170">
        <v>1</v>
      </c>
      <c r="Z6" s="9"/>
      <c r="AA6"/>
    </row>
    <row r="7" spans="1:27" ht="27" customHeight="1">
      <c r="A7" s="197" t="s">
        <v>26</v>
      </c>
      <c r="B7" s="208" t="s">
        <v>63</v>
      </c>
      <c r="C7" s="203" t="s">
        <v>52</v>
      </c>
      <c r="D7" s="205" t="s">
        <v>17</v>
      </c>
      <c r="E7" s="213" t="s">
        <v>42</v>
      </c>
      <c r="F7" s="214"/>
      <c r="G7" s="214"/>
      <c r="H7" s="214"/>
      <c r="I7" s="214"/>
      <c r="J7" s="214"/>
      <c r="K7" s="215"/>
      <c r="L7" s="213" t="s">
        <v>48</v>
      </c>
      <c r="M7" s="214"/>
      <c r="N7" s="214"/>
      <c r="O7" s="214"/>
      <c r="P7" s="215"/>
      <c r="Q7" s="213" t="s">
        <v>49</v>
      </c>
      <c r="R7" s="214"/>
      <c r="S7" s="214"/>
      <c r="T7" s="214"/>
      <c r="U7" s="215"/>
      <c r="V7" s="273" t="s">
        <v>47</v>
      </c>
      <c r="W7" s="274"/>
      <c r="X7" s="274"/>
      <c r="Y7" s="274"/>
      <c r="Z7" s="274"/>
      <c r="AA7" s="275"/>
    </row>
    <row r="8" spans="1:27" ht="13.5" customHeight="1">
      <c r="A8" s="201"/>
      <c r="B8" s="209"/>
      <c r="C8" s="204"/>
      <c r="D8" s="206"/>
      <c r="E8" s="286" t="s">
        <v>184</v>
      </c>
      <c r="F8" s="256" t="s">
        <v>43</v>
      </c>
      <c r="G8" s="289" t="s">
        <v>1</v>
      </c>
      <c r="H8" s="140"/>
      <c r="I8" s="283" t="s">
        <v>0</v>
      </c>
      <c r="J8" s="140"/>
      <c r="K8" s="171"/>
      <c r="L8" s="296" t="s">
        <v>1</v>
      </c>
      <c r="M8" s="140"/>
      <c r="N8" s="283" t="s">
        <v>0</v>
      </c>
      <c r="O8" s="140"/>
      <c r="P8" s="172"/>
      <c r="Q8" s="293" t="s">
        <v>1</v>
      </c>
      <c r="R8" s="140"/>
      <c r="S8" s="283" t="s">
        <v>0</v>
      </c>
      <c r="T8" s="140"/>
      <c r="U8" s="172"/>
      <c r="V8" s="302" t="s">
        <v>11</v>
      </c>
      <c r="W8" s="173"/>
      <c r="X8" s="174"/>
      <c r="Y8" s="320" t="s">
        <v>185</v>
      </c>
      <c r="Z8" s="321"/>
      <c r="AA8" s="322"/>
    </row>
    <row r="9" spans="1:27" ht="13.5" customHeight="1">
      <c r="A9" s="201"/>
      <c r="B9" s="209"/>
      <c r="C9" s="204"/>
      <c r="D9" s="206"/>
      <c r="E9" s="287"/>
      <c r="F9" s="257"/>
      <c r="G9" s="290"/>
      <c r="H9" s="141" t="s">
        <v>186</v>
      </c>
      <c r="I9" s="284"/>
      <c r="J9" s="141" t="s">
        <v>186</v>
      </c>
      <c r="K9" s="299" t="s">
        <v>187</v>
      </c>
      <c r="L9" s="297"/>
      <c r="M9" s="141" t="s">
        <v>188</v>
      </c>
      <c r="N9" s="284"/>
      <c r="O9" s="141" t="s">
        <v>188</v>
      </c>
      <c r="P9" s="301" t="s">
        <v>187</v>
      </c>
      <c r="Q9" s="294"/>
      <c r="R9" s="141" t="s">
        <v>188</v>
      </c>
      <c r="S9" s="284"/>
      <c r="T9" s="141" t="s">
        <v>188</v>
      </c>
      <c r="U9" s="305" t="s">
        <v>187</v>
      </c>
      <c r="V9" s="303"/>
      <c r="W9" s="141" t="s">
        <v>188</v>
      </c>
      <c r="X9" s="307" t="s">
        <v>187</v>
      </c>
      <c r="Y9" s="308" t="s">
        <v>44</v>
      </c>
      <c r="Z9" s="142"/>
      <c r="AA9" s="315" t="s">
        <v>187</v>
      </c>
    </row>
    <row r="10" spans="1:27" ht="13.5" customHeight="1">
      <c r="A10" s="201"/>
      <c r="B10" s="209"/>
      <c r="C10" s="204"/>
      <c r="D10" s="206"/>
      <c r="E10" s="287"/>
      <c r="F10" s="257"/>
      <c r="G10" s="290"/>
      <c r="H10" s="318" t="s">
        <v>45</v>
      </c>
      <c r="I10" s="284"/>
      <c r="J10" s="318" t="s">
        <v>45</v>
      </c>
      <c r="K10" s="299"/>
      <c r="L10" s="297"/>
      <c r="M10" s="318" t="s">
        <v>45</v>
      </c>
      <c r="N10" s="284"/>
      <c r="O10" s="318" t="s">
        <v>45</v>
      </c>
      <c r="P10" s="301"/>
      <c r="Q10" s="294"/>
      <c r="R10" s="318" t="s">
        <v>45</v>
      </c>
      <c r="S10" s="284"/>
      <c r="T10" s="318" t="s">
        <v>45</v>
      </c>
      <c r="U10" s="305"/>
      <c r="V10" s="303"/>
      <c r="W10" s="318" t="s">
        <v>46</v>
      </c>
      <c r="X10" s="305"/>
      <c r="Y10" s="299"/>
      <c r="Z10" s="175" t="s">
        <v>189</v>
      </c>
      <c r="AA10" s="316"/>
    </row>
    <row r="11" spans="1:27" ht="54.75" customHeight="1">
      <c r="A11" s="202"/>
      <c r="B11" s="210"/>
      <c r="C11" s="204"/>
      <c r="D11" s="207"/>
      <c r="E11" s="288"/>
      <c r="F11" s="258"/>
      <c r="G11" s="291"/>
      <c r="H11" s="319"/>
      <c r="I11" s="285"/>
      <c r="J11" s="319"/>
      <c r="K11" s="300"/>
      <c r="L11" s="298"/>
      <c r="M11" s="319"/>
      <c r="N11" s="285"/>
      <c r="O11" s="319"/>
      <c r="P11" s="219"/>
      <c r="Q11" s="295"/>
      <c r="R11" s="319"/>
      <c r="S11" s="285"/>
      <c r="T11" s="319"/>
      <c r="U11" s="306"/>
      <c r="V11" s="304"/>
      <c r="W11" s="319"/>
      <c r="X11" s="306"/>
      <c r="Y11" s="300"/>
      <c r="Z11" s="176" t="s">
        <v>190</v>
      </c>
      <c r="AA11" s="317"/>
    </row>
    <row r="12" spans="1:27" ht="12.75" customHeight="1">
      <c r="A12" s="46">
        <v>29</v>
      </c>
      <c r="B12" s="47">
        <v>201</v>
      </c>
      <c r="C12" s="48" t="s">
        <v>106</v>
      </c>
      <c r="D12" s="144" t="s">
        <v>67</v>
      </c>
      <c r="E12" s="87">
        <v>30</v>
      </c>
      <c r="F12" s="88">
        <v>22</v>
      </c>
      <c r="G12" s="88">
        <v>88</v>
      </c>
      <c r="H12" s="88">
        <v>73</v>
      </c>
      <c r="I12" s="88">
        <v>1372</v>
      </c>
      <c r="J12" s="88">
        <v>339</v>
      </c>
      <c r="K12" s="85">
        <f>IF(G12=""," ",ROUND(J12/I12*100,1))</f>
        <v>24.7</v>
      </c>
      <c r="L12" s="89">
        <v>16</v>
      </c>
      <c r="M12" s="88">
        <v>12</v>
      </c>
      <c r="N12" s="88">
        <v>360</v>
      </c>
      <c r="O12" s="88">
        <v>89</v>
      </c>
      <c r="P12" s="90">
        <f>IF(L12=""," ",ROUND(O12/N12*100,1))</f>
        <v>24.7</v>
      </c>
      <c r="Q12" s="53">
        <v>6</v>
      </c>
      <c r="R12" s="54">
        <v>4</v>
      </c>
      <c r="S12" s="54">
        <v>56</v>
      </c>
      <c r="T12" s="53">
        <v>4</v>
      </c>
      <c r="U12" s="85">
        <f>IF(Q12=""," ",ROUND(T12/S12*100,1))</f>
        <v>7.1</v>
      </c>
      <c r="V12" s="91">
        <v>240</v>
      </c>
      <c r="W12" s="88">
        <v>12</v>
      </c>
      <c r="X12" s="92">
        <f>IF(V12=""," ",ROUND(W12/V12*100,1))</f>
        <v>5</v>
      </c>
      <c r="Y12" s="88">
        <v>157</v>
      </c>
      <c r="Z12" s="88">
        <v>9</v>
      </c>
      <c r="AA12" s="90">
        <f>IF(Y12=""," ",ROUND(Z12/Y12*100,1))</f>
        <v>5.7</v>
      </c>
    </row>
    <row r="13" spans="1:27" ht="12.75" customHeight="1">
      <c r="A13" s="46">
        <v>29</v>
      </c>
      <c r="B13" s="47">
        <v>202</v>
      </c>
      <c r="C13" s="48" t="s">
        <v>106</v>
      </c>
      <c r="D13" s="144" t="s">
        <v>68</v>
      </c>
      <c r="E13" s="87">
        <v>40</v>
      </c>
      <c r="F13" s="88">
        <v>29</v>
      </c>
      <c r="G13" s="88">
        <v>42</v>
      </c>
      <c r="H13" s="88">
        <v>36</v>
      </c>
      <c r="I13" s="88">
        <v>613</v>
      </c>
      <c r="J13" s="88">
        <v>155</v>
      </c>
      <c r="K13" s="85">
        <f>IF(G13=""," ",ROUND(J13/I13*100,1))</f>
        <v>25.3</v>
      </c>
      <c r="L13" s="89">
        <v>14</v>
      </c>
      <c r="M13" s="88">
        <v>10</v>
      </c>
      <c r="N13" s="88">
        <v>212</v>
      </c>
      <c r="O13" s="88">
        <v>36</v>
      </c>
      <c r="P13" s="90">
        <f>IF(L13=""," ",ROUND(O13/N13*100,1))</f>
        <v>17</v>
      </c>
      <c r="Q13" s="53">
        <v>6</v>
      </c>
      <c r="R13" s="54">
        <v>4</v>
      </c>
      <c r="S13" s="54">
        <v>38</v>
      </c>
      <c r="T13" s="53">
        <v>5</v>
      </c>
      <c r="U13" s="85">
        <f>IF(Q13=""," ",ROUND(T13/S13*100,1))</f>
        <v>13.2</v>
      </c>
      <c r="V13" s="91">
        <v>118</v>
      </c>
      <c r="W13" s="88">
        <v>16</v>
      </c>
      <c r="X13" s="92">
        <f>IF(V13=""," ",ROUND(W13/V13*100,1))</f>
        <v>13.6</v>
      </c>
      <c r="Y13" s="88">
        <v>63</v>
      </c>
      <c r="Z13" s="88">
        <v>1</v>
      </c>
      <c r="AA13" s="90">
        <f>IF(Y13=""," ",ROUND(Z13/Y13*100,1))</f>
        <v>1.6</v>
      </c>
    </row>
    <row r="14" spans="1:27" ht="12.75" customHeight="1">
      <c r="A14" s="46">
        <v>29</v>
      </c>
      <c r="B14" s="47">
        <v>203</v>
      </c>
      <c r="C14" s="48" t="s">
        <v>106</v>
      </c>
      <c r="D14" s="145" t="s">
        <v>69</v>
      </c>
      <c r="E14" s="48"/>
      <c r="F14" s="88"/>
      <c r="G14" s="88"/>
      <c r="H14" s="88"/>
      <c r="I14" s="88"/>
      <c r="J14" s="88"/>
      <c r="K14" s="85" t="str">
        <f aca="true" t="shared" si="0" ref="K14:K50">IF(G14=""," ",ROUND(J14/I14*100,1))</f>
        <v> </v>
      </c>
      <c r="L14" s="89">
        <v>13</v>
      </c>
      <c r="M14" s="88">
        <v>9</v>
      </c>
      <c r="N14" s="88">
        <v>231</v>
      </c>
      <c r="O14" s="88">
        <v>34</v>
      </c>
      <c r="P14" s="90">
        <f aca="true" t="shared" si="1" ref="P14:P42">IF(L14=""," ",ROUND(O14/N14*100,1))</f>
        <v>14.7</v>
      </c>
      <c r="Q14" s="53">
        <v>6</v>
      </c>
      <c r="R14" s="54">
        <v>1</v>
      </c>
      <c r="S14" s="54">
        <v>39</v>
      </c>
      <c r="T14" s="53">
        <v>2</v>
      </c>
      <c r="U14" s="85">
        <f aca="true" t="shared" si="2" ref="U14:U48">IF(Q14=""," ",ROUND(T14/S14*100,1))</f>
        <v>5.1</v>
      </c>
      <c r="V14" s="91">
        <v>70</v>
      </c>
      <c r="W14" s="88">
        <v>2</v>
      </c>
      <c r="X14" s="92">
        <f aca="true" t="shared" si="3" ref="X14:X50">IF(V14=""," ",ROUND(W14/V14*100,1))</f>
        <v>2.9</v>
      </c>
      <c r="Y14" s="88">
        <v>64</v>
      </c>
      <c r="Z14" s="88">
        <v>2</v>
      </c>
      <c r="AA14" s="90">
        <f aca="true" t="shared" si="4" ref="AA14:AA50">IF(Y14=""," ",ROUND(Z14/Y14*100,1))</f>
        <v>3.1</v>
      </c>
    </row>
    <row r="15" spans="1:27" ht="12.75" customHeight="1">
      <c r="A15" s="46">
        <v>29</v>
      </c>
      <c r="B15" s="47">
        <v>204</v>
      </c>
      <c r="C15" s="48" t="s">
        <v>106</v>
      </c>
      <c r="D15" s="145" t="s">
        <v>70</v>
      </c>
      <c r="E15" s="48">
        <v>30</v>
      </c>
      <c r="F15" s="88">
        <v>27</v>
      </c>
      <c r="G15" s="88">
        <v>33</v>
      </c>
      <c r="H15" s="88">
        <v>23</v>
      </c>
      <c r="I15" s="88">
        <v>435</v>
      </c>
      <c r="J15" s="88">
        <v>70</v>
      </c>
      <c r="K15" s="85">
        <f t="shared" si="0"/>
        <v>16.1</v>
      </c>
      <c r="L15" s="89">
        <v>16</v>
      </c>
      <c r="M15" s="88">
        <v>11</v>
      </c>
      <c r="N15" s="88">
        <v>252</v>
      </c>
      <c r="O15" s="88">
        <v>41</v>
      </c>
      <c r="P15" s="90">
        <f t="shared" si="1"/>
        <v>16.3</v>
      </c>
      <c r="Q15" s="53">
        <v>6</v>
      </c>
      <c r="R15" s="54">
        <v>2</v>
      </c>
      <c r="S15" s="54">
        <v>37</v>
      </c>
      <c r="T15" s="53">
        <v>2</v>
      </c>
      <c r="U15" s="85">
        <f>IF(Q15=""," ",ROUND(T15/S15*100,1))</f>
        <v>5.4</v>
      </c>
      <c r="V15" s="91">
        <v>104</v>
      </c>
      <c r="W15" s="88">
        <v>6</v>
      </c>
      <c r="X15" s="92">
        <f t="shared" si="3"/>
        <v>5.8</v>
      </c>
      <c r="Y15" s="88">
        <v>82</v>
      </c>
      <c r="Z15" s="88">
        <v>2</v>
      </c>
      <c r="AA15" s="90">
        <f t="shared" si="4"/>
        <v>2.4</v>
      </c>
    </row>
    <row r="16" spans="1:27" ht="12.75" customHeight="1">
      <c r="A16" s="46">
        <v>29</v>
      </c>
      <c r="B16" s="47">
        <v>205</v>
      </c>
      <c r="C16" s="48" t="s">
        <v>106</v>
      </c>
      <c r="D16" s="145" t="s">
        <v>71</v>
      </c>
      <c r="E16" s="48">
        <v>30</v>
      </c>
      <c r="F16" s="88">
        <v>24</v>
      </c>
      <c r="G16" s="88">
        <v>62</v>
      </c>
      <c r="H16" s="88">
        <v>52</v>
      </c>
      <c r="I16" s="88">
        <v>808</v>
      </c>
      <c r="J16" s="88">
        <v>196</v>
      </c>
      <c r="K16" s="85">
        <f t="shared" si="0"/>
        <v>24.3</v>
      </c>
      <c r="L16" s="89">
        <v>11</v>
      </c>
      <c r="M16" s="88">
        <v>10</v>
      </c>
      <c r="N16" s="88">
        <v>177</v>
      </c>
      <c r="O16" s="88">
        <v>30</v>
      </c>
      <c r="P16" s="90">
        <f t="shared" si="1"/>
        <v>16.9</v>
      </c>
      <c r="Q16" s="53">
        <v>6</v>
      </c>
      <c r="R16" s="54">
        <v>1</v>
      </c>
      <c r="S16" s="54">
        <v>43</v>
      </c>
      <c r="T16" s="53">
        <v>2</v>
      </c>
      <c r="U16" s="85">
        <f t="shared" si="2"/>
        <v>4.7</v>
      </c>
      <c r="V16" s="91">
        <v>119</v>
      </c>
      <c r="W16" s="88">
        <v>13</v>
      </c>
      <c r="X16" s="92">
        <f t="shared" si="3"/>
        <v>10.9</v>
      </c>
      <c r="Y16" s="88">
        <v>114</v>
      </c>
      <c r="Z16" s="143">
        <v>8</v>
      </c>
      <c r="AA16" s="90">
        <f t="shared" si="4"/>
        <v>7</v>
      </c>
    </row>
    <row r="17" spans="1:27" ht="12.75" customHeight="1">
      <c r="A17" s="46">
        <v>29</v>
      </c>
      <c r="B17" s="47">
        <v>206</v>
      </c>
      <c r="C17" s="48" t="s">
        <v>106</v>
      </c>
      <c r="D17" s="145" t="s">
        <v>72</v>
      </c>
      <c r="E17" s="48">
        <v>30</v>
      </c>
      <c r="F17" s="88">
        <v>25</v>
      </c>
      <c r="G17" s="88">
        <v>28</v>
      </c>
      <c r="H17" s="88">
        <v>23</v>
      </c>
      <c r="I17" s="88">
        <v>473</v>
      </c>
      <c r="J17" s="88">
        <v>109</v>
      </c>
      <c r="K17" s="85">
        <f t="shared" si="0"/>
        <v>23</v>
      </c>
      <c r="L17" s="89">
        <v>12</v>
      </c>
      <c r="M17" s="88">
        <v>8</v>
      </c>
      <c r="N17" s="88">
        <v>181</v>
      </c>
      <c r="O17" s="88">
        <v>17</v>
      </c>
      <c r="P17" s="90">
        <f t="shared" si="1"/>
        <v>9.4</v>
      </c>
      <c r="Q17" s="53">
        <v>6</v>
      </c>
      <c r="R17" s="54">
        <v>3</v>
      </c>
      <c r="S17" s="54">
        <v>40</v>
      </c>
      <c r="T17" s="53">
        <v>3</v>
      </c>
      <c r="U17" s="85">
        <f t="shared" si="2"/>
        <v>7.5</v>
      </c>
      <c r="V17" s="91">
        <v>56</v>
      </c>
      <c r="W17" s="88">
        <v>2</v>
      </c>
      <c r="X17" s="93">
        <f t="shared" si="3"/>
        <v>3.6</v>
      </c>
      <c r="Y17" s="94">
        <v>50</v>
      </c>
      <c r="Z17" s="88">
        <v>2</v>
      </c>
      <c r="AA17" s="90">
        <f t="shared" si="4"/>
        <v>4</v>
      </c>
    </row>
    <row r="18" spans="1:27" ht="12.75" customHeight="1">
      <c r="A18" s="46">
        <v>29</v>
      </c>
      <c r="B18" s="47">
        <v>207</v>
      </c>
      <c r="C18" s="48" t="s">
        <v>106</v>
      </c>
      <c r="D18" s="145" t="s">
        <v>73</v>
      </c>
      <c r="E18" s="48"/>
      <c r="F18" s="88"/>
      <c r="G18" s="88"/>
      <c r="H18" s="88"/>
      <c r="I18" s="88"/>
      <c r="J18" s="88"/>
      <c r="K18" s="85" t="str">
        <f t="shared" si="0"/>
        <v> </v>
      </c>
      <c r="L18" s="89">
        <v>12</v>
      </c>
      <c r="M18" s="88">
        <v>10</v>
      </c>
      <c r="N18" s="88">
        <v>205</v>
      </c>
      <c r="O18" s="88">
        <v>27</v>
      </c>
      <c r="P18" s="90">
        <f t="shared" si="1"/>
        <v>13.2</v>
      </c>
      <c r="Q18" s="53">
        <v>5</v>
      </c>
      <c r="R18" s="54">
        <v>1</v>
      </c>
      <c r="S18" s="54">
        <v>35</v>
      </c>
      <c r="T18" s="53">
        <v>1</v>
      </c>
      <c r="U18" s="85">
        <f t="shared" si="2"/>
        <v>2.9</v>
      </c>
      <c r="V18" s="91">
        <v>47</v>
      </c>
      <c r="W18" s="88">
        <v>2</v>
      </c>
      <c r="X18" s="92">
        <f t="shared" si="3"/>
        <v>4.3</v>
      </c>
      <c r="Y18" s="88">
        <v>39</v>
      </c>
      <c r="Z18" s="88">
        <v>1</v>
      </c>
      <c r="AA18" s="90">
        <f t="shared" si="4"/>
        <v>2.6</v>
      </c>
    </row>
    <row r="19" spans="1:27" ht="12.75" customHeight="1">
      <c r="A19" s="46">
        <v>29</v>
      </c>
      <c r="B19" s="47">
        <v>208</v>
      </c>
      <c r="C19" s="48" t="s">
        <v>106</v>
      </c>
      <c r="D19" s="145" t="s">
        <v>74</v>
      </c>
      <c r="E19" s="48"/>
      <c r="F19" s="88"/>
      <c r="G19" s="88"/>
      <c r="H19" s="88"/>
      <c r="I19" s="88"/>
      <c r="J19" s="88"/>
      <c r="K19" s="85" t="str">
        <f t="shared" si="0"/>
        <v> </v>
      </c>
      <c r="L19" s="89">
        <v>10</v>
      </c>
      <c r="M19" s="88">
        <v>10</v>
      </c>
      <c r="N19" s="88">
        <v>176</v>
      </c>
      <c r="O19" s="88">
        <v>37</v>
      </c>
      <c r="P19" s="90">
        <f t="shared" si="1"/>
        <v>21</v>
      </c>
      <c r="Q19" s="53">
        <v>6</v>
      </c>
      <c r="R19" s="54">
        <v>2</v>
      </c>
      <c r="S19" s="54">
        <v>41</v>
      </c>
      <c r="T19" s="53">
        <v>2</v>
      </c>
      <c r="U19" s="85">
        <f t="shared" si="2"/>
        <v>4.9</v>
      </c>
      <c r="V19" s="91">
        <v>39</v>
      </c>
      <c r="W19" s="88">
        <v>2</v>
      </c>
      <c r="X19" s="92">
        <f t="shared" si="3"/>
        <v>5.1</v>
      </c>
      <c r="Y19" s="88">
        <v>39</v>
      </c>
      <c r="Z19" s="143">
        <v>2</v>
      </c>
      <c r="AA19" s="90">
        <f t="shared" si="4"/>
        <v>5.1</v>
      </c>
    </row>
    <row r="20" spans="1:27" ht="12.75" customHeight="1">
      <c r="A20" s="46">
        <v>29</v>
      </c>
      <c r="B20" s="47">
        <v>209</v>
      </c>
      <c r="C20" s="48" t="s">
        <v>106</v>
      </c>
      <c r="D20" s="145" t="s">
        <v>75</v>
      </c>
      <c r="E20" s="48">
        <v>40</v>
      </c>
      <c r="F20" s="88">
        <v>26</v>
      </c>
      <c r="G20" s="88">
        <v>32</v>
      </c>
      <c r="H20" s="88">
        <v>27</v>
      </c>
      <c r="I20" s="88">
        <v>369</v>
      </c>
      <c r="J20" s="88">
        <v>104</v>
      </c>
      <c r="K20" s="85">
        <f t="shared" si="0"/>
        <v>28.2</v>
      </c>
      <c r="L20" s="89">
        <v>13</v>
      </c>
      <c r="M20" s="88">
        <v>13</v>
      </c>
      <c r="N20" s="88">
        <v>208</v>
      </c>
      <c r="O20" s="88">
        <v>57</v>
      </c>
      <c r="P20" s="90">
        <f t="shared" si="1"/>
        <v>27.4</v>
      </c>
      <c r="Q20" s="53">
        <v>6</v>
      </c>
      <c r="R20" s="54">
        <v>3</v>
      </c>
      <c r="S20" s="54">
        <v>43</v>
      </c>
      <c r="T20" s="53">
        <v>3</v>
      </c>
      <c r="U20" s="85">
        <f t="shared" si="2"/>
        <v>7</v>
      </c>
      <c r="V20" s="91">
        <v>92</v>
      </c>
      <c r="W20" s="88">
        <v>2</v>
      </c>
      <c r="X20" s="92">
        <f t="shared" si="3"/>
        <v>2.2</v>
      </c>
      <c r="Y20" s="88">
        <v>77</v>
      </c>
      <c r="Z20" s="143">
        <v>2</v>
      </c>
      <c r="AA20" s="90">
        <f t="shared" si="4"/>
        <v>2.6</v>
      </c>
    </row>
    <row r="21" spans="1:27" ht="12.75" customHeight="1">
      <c r="A21" s="46">
        <v>29</v>
      </c>
      <c r="B21" s="47">
        <v>210</v>
      </c>
      <c r="C21" s="48" t="s">
        <v>106</v>
      </c>
      <c r="D21" s="145" t="s">
        <v>76</v>
      </c>
      <c r="E21" s="48">
        <v>30</v>
      </c>
      <c r="F21" s="88">
        <v>22</v>
      </c>
      <c r="G21" s="88">
        <v>56</v>
      </c>
      <c r="H21" s="88">
        <v>39</v>
      </c>
      <c r="I21" s="88">
        <v>1090</v>
      </c>
      <c r="J21" s="88">
        <v>265</v>
      </c>
      <c r="K21" s="85">
        <f t="shared" si="0"/>
        <v>24.3</v>
      </c>
      <c r="L21" s="89">
        <v>12</v>
      </c>
      <c r="M21" s="88">
        <v>7</v>
      </c>
      <c r="N21" s="88">
        <v>357</v>
      </c>
      <c r="O21" s="88">
        <v>72</v>
      </c>
      <c r="P21" s="90">
        <f t="shared" si="1"/>
        <v>20.2</v>
      </c>
      <c r="Q21" s="53">
        <v>6</v>
      </c>
      <c r="R21" s="54">
        <v>1</v>
      </c>
      <c r="S21" s="54">
        <v>39</v>
      </c>
      <c r="T21" s="53">
        <v>2</v>
      </c>
      <c r="U21" s="85">
        <f t="shared" si="2"/>
        <v>5.1</v>
      </c>
      <c r="V21" s="91">
        <v>53</v>
      </c>
      <c r="W21" s="88">
        <v>8</v>
      </c>
      <c r="X21" s="92">
        <f t="shared" si="3"/>
        <v>15.1</v>
      </c>
      <c r="Y21" s="88">
        <v>44</v>
      </c>
      <c r="Z21" s="143">
        <v>1</v>
      </c>
      <c r="AA21" s="90">
        <f t="shared" si="4"/>
        <v>2.3</v>
      </c>
    </row>
    <row r="22" spans="1:27" ht="12.75" customHeight="1">
      <c r="A22" s="46">
        <v>29</v>
      </c>
      <c r="B22" s="47">
        <v>211</v>
      </c>
      <c r="C22" s="48" t="s">
        <v>106</v>
      </c>
      <c r="D22" s="145" t="s">
        <v>77</v>
      </c>
      <c r="E22" s="48">
        <v>40</v>
      </c>
      <c r="F22" s="88">
        <v>30</v>
      </c>
      <c r="G22" s="88">
        <v>27</v>
      </c>
      <c r="H22" s="88">
        <v>17</v>
      </c>
      <c r="I22" s="88">
        <v>329</v>
      </c>
      <c r="J22" s="88">
        <v>55</v>
      </c>
      <c r="K22" s="85">
        <f t="shared" si="0"/>
        <v>16.7</v>
      </c>
      <c r="L22" s="89">
        <v>10</v>
      </c>
      <c r="M22" s="88">
        <v>5</v>
      </c>
      <c r="N22" s="88">
        <v>132</v>
      </c>
      <c r="O22" s="88">
        <v>11</v>
      </c>
      <c r="P22" s="90">
        <f t="shared" si="1"/>
        <v>8.3</v>
      </c>
      <c r="Q22" s="53">
        <v>6</v>
      </c>
      <c r="R22" s="54">
        <v>1</v>
      </c>
      <c r="S22" s="54">
        <v>43</v>
      </c>
      <c r="T22" s="53">
        <v>1</v>
      </c>
      <c r="U22" s="85">
        <f t="shared" si="2"/>
        <v>2.3</v>
      </c>
      <c r="V22" s="91">
        <v>51</v>
      </c>
      <c r="W22" s="88">
        <v>2</v>
      </c>
      <c r="X22" s="92">
        <f t="shared" si="3"/>
        <v>3.9</v>
      </c>
      <c r="Y22" s="88">
        <v>39</v>
      </c>
      <c r="Z22" s="168">
        <v>2</v>
      </c>
      <c r="AA22" s="90">
        <f t="shared" si="4"/>
        <v>5.1</v>
      </c>
    </row>
    <row r="23" spans="1:27" ht="12.75" customHeight="1">
      <c r="A23" s="46">
        <v>29</v>
      </c>
      <c r="B23" s="47">
        <v>212</v>
      </c>
      <c r="C23" s="48" t="s">
        <v>106</v>
      </c>
      <c r="D23" s="145" t="s">
        <v>78</v>
      </c>
      <c r="E23" s="48">
        <v>30</v>
      </c>
      <c r="F23" s="88">
        <v>29</v>
      </c>
      <c r="G23" s="88">
        <v>31</v>
      </c>
      <c r="H23" s="88">
        <v>24</v>
      </c>
      <c r="I23" s="88">
        <v>452</v>
      </c>
      <c r="J23" s="88">
        <v>80</v>
      </c>
      <c r="K23" s="85">
        <f t="shared" si="0"/>
        <v>17.7</v>
      </c>
      <c r="L23" s="89">
        <v>11</v>
      </c>
      <c r="M23" s="88">
        <v>10</v>
      </c>
      <c r="N23" s="88">
        <v>149</v>
      </c>
      <c r="O23" s="88">
        <v>32</v>
      </c>
      <c r="P23" s="90">
        <f t="shared" si="1"/>
        <v>21.5</v>
      </c>
      <c r="Q23" s="53">
        <v>6</v>
      </c>
      <c r="R23" s="54">
        <v>0</v>
      </c>
      <c r="S23" s="54">
        <v>54</v>
      </c>
      <c r="T23" s="53">
        <v>0</v>
      </c>
      <c r="U23" s="85">
        <f t="shared" si="2"/>
        <v>0</v>
      </c>
      <c r="V23" s="91">
        <v>150</v>
      </c>
      <c r="W23" s="88">
        <v>29</v>
      </c>
      <c r="X23" s="92">
        <f t="shared" si="3"/>
        <v>19.3</v>
      </c>
      <c r="Y23" s="88">
        <v>91</v>
      </c>
      <c r="Z23" s="168">
        <v>8</v>
      </c>
      <c r="AA23" s="90">
        <f t="shared" si="4"/>
        <v>8.8</v>
      </c>
    </row>
    <row r="24" spans="1:27" ht="12.75" customHeight="1">
      <c r="A24" s="46">
        <v>29</v>
      </c>
      <c r="B24" s="47">
        <v>322</v>
      </c>
      <c r="C24" s="48" t="s">
        <v>106</v>
      </c>
      <c r="D24" s="145" t="s">
        <v>79</v>
      </c>
      <c r="E24" s="48"/>
      <c r="F24" s="88"/>
      <c r="G24" s="88"/>
      <c r="H24" s="88"/>
      <c r="I24" s="88"/>
      <c r="J24" s="88"/>
      <c r="K24" s="85" t="str">
        <f t="shared" si="0"/>
        <v> </v>
      </c>
      <c r="L24" s="89">
        <v>4</v>
      </c>
      <c r="M24" s="88">
        <v>3</v>
      </c>
      <c r="N24" s="88">
        <v>40</v>
      </c>
      <c r="O24" s="88">
        <v>8</v>
      </c>
      <c r="P24" s="90">
        <f t="shared" si="1"/>
        <v>20</v>
      </c>
      <c r="Q24" s="53">
        <v>5</v>
      </c>
      <c r="R24" s="54">
        <v>1</v>
      </c>
      <c r="S24" s="54">
        <v>36</v>
      </c>
      <c r="T24" s="53">
        <v>2</v>
      </c>
      <c r="U24" s="85">
        <f t="shared" si="2"/>
        <v>5.6</v>
      </c>
      <c r="V24" s="91">
        <v>7</v>
      </c>
      <c r="W24" s="88">
        <v>1</v>
      </c>
      <c r="X24" s="92">
        <f t="shared" si="3"/>
        <v>14.3</v>
      </c>
      <c r="Y24" s="88">
        <v>7</v>
      </c>
      <c r="Z24" s="143">
        <v>1</v>
      </c>
      <c r="AA24" s="90">
        <f t="shared" si="4"/>
        <v>14.3</v>
      </c>
    </row>
    <row r="25" spans="1:27" ht="12.75" customHeight="1">
      <c r="A25" s="46">
        <v>29</v>
      </c>
      <c r="B25" s="47">
        <v>342</v>
      </c>
      <c r="C25" s="48" t="s">
        <v>106</v>
      </c>
      <c r="D25" s="145" t="s">
        <v>80</v>
      </c>
      <c r="E25" s="48"/>
      <c r="F25" s="88"/>
      <c r="G25" s="88"/>
      <c r="H25" s="88"/>
      <c r="I25" s="88"/>
      <c r="J25" s="88"/>
      <c r="K25" s="85" t="str">
        <f t="shared" si="0"/>
        <v> </v>
      </c>
      <c r="L25" s="89">
        <v>9</v>
      </c>
      <c r="M25" s="88">
        <v>8</v>
      </c>
      <c r="N25" s="88">
        <v>99</v>
      </c>
      <c r="O25" s="88">
        <v>24</v>
      </c>
      <c r="P25" s="90">
        <f t="shared" si="1"/>
        <v>24.2</v>
      </c>
      <c r="Q25" s="53">
        <v>6</v>
      </c>
      <c r="R25" s="54">
        <v>1</v>
      </c>
      <c r="S25" s="54">
        <v>39</v>
      </c>
      <c r="T25" s="53">
        <v>2</v>
      </c>
      <c r="U25" s="85">
        <f t="shared" si="2"/>
        <v>5.1</v>
      </c>
      <c r="V25" s="91">
        <v>16</v>
      </c>
      <c r="W25" s="88">
        <v>0</v>
      </c>
      <c r="X25" s="92">
        <f t="shared" si="3"/>
        <v>0</v>
      </c>
      <c r="Y25" s="88">
        <v>16</v>
      </c>
      <c r="Z25" s="143">
        <v>0</v>
      </c>
      <c r="AA25" s="90">
        <f t="shared" si="4"/>
        <v>0</v>
      </c>
    </row>
    <row r="26" spans="1:27" ht="12.75" customHeight="1">
      <c r="A26" s="46">
        <v>29</v>
      </c>
      <c r="B26" s="47">
        <v>343</v>
      </c>
      <c r="C26" s="48" t="s">
        <v>106</v>
      </c>
      <c r="D26" s="145" t="s">
        <v>81</v>
      </c>
      <c r="E26" s="48"/>
      <c r="F26" s="88"/>
      <c r="G26" s="88"/>
      <c r="H26" s="88"/>
      <c r="I26" s="88"/>
      <c r="J26" s="88"/>
      <c r="K26" s="85" t="str">
        <f t="shared" si="0"/>
        <v> </v>
      </c>
      <c r="L26" s="89">
        <v>8</v>
      </c>
      <c r="M26" s="88">
        <v>3</v>
      </c>
      <c r="N26" s="88">
        <v>77</v>
      </c>
      <c r="O26" s="88">
        <v>8</v>
      </c>
      <c r="P26" s="90">
        <f t="shared" si="1"/>
        <v>10.4</v>
      </c>
      <c r="Q26" s="53">
        <v>6</v>
      </c>
      <c r="R26" s="54">
        <v>2</v>
      </c>
      <c r="S26" s="54">
        <v>29</v>
      </c>
      <c r="T26" s="53">
        <v>2</v>
      </c>
      <c r="U26" s="85">
        <f t="shared" si="2"/>
        <v>6.9</v>
      </c>
      <c r="V26" s="91">
        <v>30</v>
      </c>
      <c r="W26" s="88">
        <v>5</v>
      </c>
      <c r="X26" s="92">
        <f t="shared" si="3"/>
        <v>16.7</v>
      </c>
      <c r="Y26" s="88">
        <v>20</v>
      </c>
      <c r="Z26" s="143">
        <v>3</v>
      </c>
      <c r="AA26" s="90">
        <f t="shared" si="4"/>
        <v>15</v>
      </c>
    </row>
    <row r="27" spans="1:27" ht="12.75" customHeight="1">
      <c r="A27" s="46">
        <v>29</v>
      </c>
      <c r="B27" s="47">
        <v>344</v>
      </c>
      <c r="C27" s="48" t="s">
        <v>106</v>
      </c>
      <c r="D27" s="145" t="s">
        <v>82</v>
      </c>
      <c r="E27" s="48">
        <v>35</v>
      </c>
      <c r="F27" s="88">
        <v>27</v>
      </c>
      <c r="G27" s="88">
        <v>35</v>
      </c>
      <c r="H27" s="88">
        <v>27</v>
      </c>
      <c r="I27" s="88">
        <v>323</v>
      </c>
      <c r="J27" s="88">
        <v>87</v>
      </c>
      <c r="K27" s="85">
        <f t="shared" si="0"/>
        <v>26.9</v>
      </c>
      <c r="L27" s="89">
        <v>11</v>
      </c>
      <c r="M27" s="88">
        <v>8</v>
      </c>
      <c r="N27" s="88">
        <v>134</v>
      </c>
      <c r="O27" s="88">
        <v>26</v>
      </c>
      <c r="P27" s="90">
        <f t="shared" si="1"/>
        <v>19.4</v>
      </c>
      <c r="Q27" s="53">
        <v>6</v>
      </c>
      <c r="R27" s="54">
        <v>3</v>
      </c>
      <c r="S27" s="54">
        <v>37</v>
      </c>
      <c r="T27" s="53">
        <v>4</v>
      </c>
      <c r="U27" s="85">
        <f t="shared" si="2"/>
        <v>10.8</v>
      </c>
      <c r="V27" s="91">
        <v>26</v>
      </c>
      <c r="W27" s="88">
        <v>0</v>
      </c>
      <c r="X27" s="92">
        <f t="shared" si="3"/>
        <v>0</v>
      </c>
      <c r="Y27" s="88">
        <v>26</v>
      </c>
      <c r="Z27" s="168">
        <v>0</v>
      </c>
      <c r="AA27" s="90">
        <f t="shared" si="4"/>
        <v>0</v>
      </c>
    </row>
    <row r="28" spans="1:27" ht="12.75" customHeight="1">
      <c r="A28" s="46">
        <v>29</v>
      </c>
      <c r="B28" s="47">
        <v>345</v>
      </c>
      <c r="C28" s="48" t="s">
        <v>106</v>
      </c>
      <c r="D28" s="145" t="s">
        <v>83</v>
      </c>
      <c r="E28" s="48"/>
      <c r="F28" s="88"/>
      <c r="G28" s="88"/>
      <c r="H28" s="88"/>
      <c r="I28" s="88"/>
      <c r="J28" s="88"/>
      <c r="K28" s="85" t="str">
        <f t="shared" si="0"/>
        <v> </v>
      </c>
      <c r="L28" s="89">
        <v>5</v>
      </c>
      <c r="M28" s="88">
        <v>2</v>
      </c>
      <c r="N28" s="88">
        <v>62</v>
      </c>
      <c r="O28" s="88">
        <v>6</v>
      </c>
      <c r="P28" s="90">
        <f t="shared" si="1"/>
        <v>9.7</v>
      </c>
      <c r="Q28" s="53">
        <v>6</v>
      </c>
      <c r="R28" s="54">
        <v>1</v>
      </c>
      <c r="S28" s="54">
        <v>29</v>
      </c>
      <c r="T28" s="53">
        <v>2</v>
      </c>
      <c r="U28" s="85">
        <f t="shared" si="2"/>
        <v>6.9</v>
      </c>
      <c r="V28" s="91">
        <v>6</v>
      </c>
      <c r="W28" s="88">
        <v>2</v>
      </c>
      <c r="X28" s="92">
        <f t="shared" si="3"/>
        <v>33.3</v>
      </c>
      <c r="Y28" s="88">
        <v>5</v>
      </c>
      <c r="Z28" s="168">
        <v>1</v>
      </c>
      <c r="AA28" s="90">
        <f t="shared" si="4"/>
        <v>20</v>
      </c>
    </row>
    <row r="29" spans="1:27" ht="12.75" customHeight="1">
      <c r="A29" s="46">
        <v>29</v>
      </c>
      <c r="B29" s="47">
        <v>361</v>
      </c>
      <c r="C29" s="48" t="s">
        <v>106</v>
      </c>
      <c r="D29" s="145" t="s">
        <v>84</v>
      </c>
      <c r="E29" s="48">
        <v>30</v>
      </c>
      <c r="F29" s="88">
        <v>21</v>
      </c>
      <c r="G29" s="88">
        <v>14</v>
      </c>
      <c r="H29" s="88">
        <v>9</v>
      </c>
      <c r="I29" s="88">
        <v>105</v>
      </c>
      <c r="J29" s="88">
        <v>26</v>
      </c>
      <c r="K29" s="85">
        <f t="shared" si="0"/>
        <v>24.8</v>
      </c>
      <c r="L29" s="89">
        <v>5</v>
      </c>
      <c r="M29" s="88">
        <v>4</v>
      </c>
      <c r="N29" s="88">
        <v>51</v>
      </c>
      <c r="O29" s="88">
        <v>13</v>
      </c>
      <c r="P29" s="90">
        <f t="shared" si="1"/>
        <v>25.5</v>
      </c>
      <c r="Q29" s="53">
        <v>6</v>
      </c>
      <c r="R29" s="54">
        <v>2</v>
      </c>
      <c r="S29" s="54">
        <v>31</v>
      </c>
      <c r="T29" s="53">
        <v>3</v>
      </c>
      <c r="U29" s="85">
        <f t="shared" si="2"/>
        <v>9.7</v>
      </c>
      <c r="V29" s="91">
        <v>23</v>
      </c>
      <c r="W29" s="88">
        <v>3</v>
      </c>
      <c r="X29" s="92">
        <f t="shared" si="3"/>
        <v>13</v>
      </c>
      <c r="Y29" s="88">
        <v>22</v>
      </c>
      <c r="Z29" s="168">
        <v>2</v>
      </c>
      <c r="AA29" s="90">
        <f t="shared" si="4"/>
        <v>9.1</v>
      </c>
    </row>
    <row r="30" spans="1:27" ht="12.75" customHeight="1">
      <c r="A30" s="46">
        <v>29</v>
      </c>
      <c r="B30" s="47">
        <v>362</v>
      </c>
      <c r="C30" s="48" t="s">
        <v>106</v>
      </c>
      <c r="D30" s="145" t="s">
        <v>85</v>
      </c>
      <c r="E30" s="48"/>
      <c r="F30" s="88"/>
      <c r="G30" s="88"/>
      <c r="H30" s="88"/>
      <c r="I30" s="88"/>
      <c r="J30" s="88"/>
      <c r="K30" s="85" t="str">
        <f t="shared" si="0"/>
        <v> </v>
      </c>
      <c r="L30" s="89">
        <v>6</v>
      </c>
      <c r="M30" s="88">
        <v>4</v>
      </c>
      <c r="N30" s="88">
        <v>72</v>
      </c>
      <c r="O30" s="88">
        <v>10</v>
      </c>
      <c r="P30" s="90">
        <f t="shared" si="1"/>
        <v>13.9</v>
      </c>
      <c r="Q30" s="53">
        <v>6</v>
      </c>
      <c r="R30" s="54">
        <v>3</v>
      </c>
      <c r="S30" s="54">
        <v>31</v>
      </c>
      <c r="T30" s="53">
        <v>3</v>
      </c>
      <c r="U30" s="85">
        <f t="shared" si="2"/>
        <v>9.7</v>
      </c>
      <c r="V30" s="91">
        <v>7</v>
      </c>
      <c r="W30" s="88">
        <v>1</v>
      </c>
      <c r="X30" s="92">
        <f t="shared" si="3"/>
        <v>14.3</v>
      </c>
      <c r="Y30" s="88">
        <v>6</v>
      </c>
      <c r="Z30" s="168">
        <v>0</v>
      </c>
      <c r="AA30" s="90">
        <f t="shared" si="4"/>
        <v>0</v>
      </c>
    </row>
    <row r="31" spans="1:27" ht="12.75" customHeight="1">
      <c r="A31" s="46">
        <v>29</v>
      </c>
      <c r="B31" s="47">
        <v>363</v>
      </c>
      <c r="C31" s="48" t="s">
        <v>106</v>
      </c>
      <c r="D31" s="145" t="s">
        <v>86</v>
      </c>
      <c r="E31" s="48"/>
      <c r="F31" s="88"/>
      <c r="G31" s="88"/>
      <c r="H31" s="88"/>
      <c r="I31" s="88"/>
      <c r="J31" s="88"/>
      <c r="K31" s="85" t="str">
        <f t="shared" si="0"/>
        <v> </v>
      </c>
      <c r="L31" s="89">
        <v>7</v>
      </c>
      <c r="M31" s="88">
        <v>3</v>
      </c>
      <c r="N31" s="88">
        <v>90</v>
      </c>
      <c r="O31" s="88">
        <v>12</v>
      </c>
      <c r="P31" s="90">
        <f t="shared" si="1"/>
        <v>13.3</v>
      </c>
      <c r="Q31" s="53">
        <v>6</v>
      </c>
      <c r="R31" s="54">
        <v>1</v>
      </c>
      <c r="S31" s="54">
        <v>34</v>
      </c>
      <c r="T31" s="53">
        <v>1</v>
      </c>
      <c r="U31" s="85">
        <f t="shared" si="2"/>
        <v>2.9</v>
      </c>
      <c r="V31" s="91">
        <v>37</v>
      </c>
      <c r="W31" s="88">
        <v>1</v>
      </c>
      <c r="X31" s="92">
        <f t="shared" si="3"/>
        <v>2.7</v>
      </c>
      <c r="Y31" s="88">
        <v>37</v>
      </c>
      <c r="Z31" s="168">
        <v>1</v>
      </c>
      <c r="AA31" s="90">
        <f t="shared" si="4"/>
        <v>2.7</v>
      </c>
    </row>
    <row r="32" spans="1:27" ht="12.75" customHeight="1">
      <c r="A32" s="46">
        <v>29</v>
      </c>
      <c r="B32" s="47">
        <v>385</v>
      </c>
      <c r="C32" s="48" t="s">
        <v>106</v>
      </c>
      <c r="D32" s="145" t="s">
        <v>87</v>
      </c>
      <c r="E32" s="48"/>
      <c r="F32" s="88"/>
      <c r="G32" s="88"/>
      <c r="H32" s="88"/>
      <c r="I32" s="88"/>
      <c r="J32" s="88"/>
      <c r="K32" s="85" t="str">
        <f t="shared" si="0"/>
        <v> </v>
      </c>
      <c r="L32" s="89">
        <v>6</v>
      </c>
      <c r="M32" s="88">
        <v>2</v>
      </c>
      <c r="N32" s="88">
        <v>58</v>
      </c>
      <c r="O32" s="88">
        <v>2</v>
      </c>
      <c r="P32" s="90">
        <f t="shared" si="1"/>
        <v>3.4</v>
      </c>
      <c r="Q32" s="53">
        <v>6</v>
      </c>
      <c r="R32" s="54">
        <v>3</v>
      </c>
      <c r="S32" s="54">
        <v>31</v>
      </c>
      <c r="T32" s="53">
        <v>4</v>
      </c>
      <c r="U32" s="85">
        <f t="shared" si="2"/>
        <v>12.9</v>
      </c>
      <c r="V32" s="91">
        <v>6</v>
      </c>
      <c r="W32" s="88">
        <v>1</v>
      </c>
      <c r="X32" s="92">
        <f t="shared" si="3"/>
        <v>16.7</v>
      </c>
      <c r="Y32" s="88">
        <v>6</v>
      </c>
      <c r="Z32" s="168">
        <v>1</v>
      </c>
      <c r="AA32" s="90">
        <f t="shared" si="4"/>
        <v>16.7</v>
      </c>
    </row>
    <row r="33" spans="1:27" ht="12.75" customHeight="1">
      <c r="A33" s="46">
        <v>29</v>
      </c>
      <c r="B33" s="47">
        <v>386</v>
      </c>
      <c r="C33" s="48" t="s">
        <v>106</v>
      </c>
      <c r="D33" s="145" t="s">
        <v>88</v>
      </c>
      <c r="E33" s="48"/>
      <c r="F33" s="88"/>
      <c r="G33" s="88"/>
      <c r="H33" s="88"/>
      <c r="I33" s="88"/>
      <c r="J33" s="88"/>
      <c r="K33" s="85" t="str">
        <f t="shared" si="0"/>
        <v> </v>
      </c>
      <c r="L33" s="89">
        <v>4</v>
      </c>
      <c r="M33" s="88">
        <v>2</v>
      </c>
      <c r="N33" s="88">
        <v>52</v>
      </c>
      <c r="O33" s="88">
        <v>4</v>
      </c>
      <c r="P33" s="90">
        <f t="shared" si="1"/>
        <v>7.7</v>
      </c>
      <c r="Q33" s="53">
        <v>6</v>
      </c>
      <c r="R33" s="54">
        <v>2</v>
      </c>
      <c r="S33" s="54">
        <v>31</v>
      </c>
      <c r="T33" s="53">
        <v>2</v>
      </c>
      <c r="U33" s="85">
        <f t="shared" si="2"/>
        <v>6.5</v>
      </c>
      <c r="V33" s="91">
        <v>8</v>
      </c>
      <c r="W33" s="88">
        <v>1</v>
      </c>
      <c r="X33" s="92">
        <f t="shared" si="3"/>
        <v>12.5</v>
      </c>
      <c r="Y33" s="88">
        <v>7</v>
      </c>
      <c r="Z33" s="168">
        <v>0</v>
      </c>
      <c r="AA33" s="90">
        <f t="shared" si="4"/>
        <v>0</v>
      </c>
    </row>
    <row r="34" spans="1:27" ht="12.75" customHeight="1">
      <c r="A34" s="46">
        <v>29</v>
      </c>
      <c r="B34" s="47">
        <v>401</v>
      </c>
      <c r="C34" s="48" t="s">
        <v>106</v>
      </c>
      <c r="D34" s="145" t="s">
        <v>89</v>
      </c>
      <c r="E34" s="48"/>
      <c r="F34" s="88"/>
      <c r="G34" s="88"/>
      <c r="H34" s="88"/>
      <c r="I34" s="88"/>
      <c r="J34" s="88"/>
      <c r="K34" s="85" t="str">
        <f t="shared" si="0"/>
        <v> </v>
      </c>
      <c r="L34" s="89">
        <v>7</v>
      </c>
      <c r="M34" s="88">
        <v>7</v>
      </c>
      <c r="N34" s="88">
        <v>107</v>
      </c>
      <c r="O34" s="88">
        <v>40</v>
      </c>
      <c r="P34" s="90">
        <f t="shared" si="1"/>
        <v>37.4</v>
      </c>
      <c r="Q34" s="53">
        <v>5</v>
      </c>
      <c r="R34" s="54">
        <v>0</v>
      </c>
      <c r="S34" s="54">
        <v>34</v>
      </c>
      <c r="T34" s="53">
        <v>0</v>
      </c>
      <c r="U34" s="85">
        <f t="shared" si="2"/>
        <v>0</v>
      </c>
      <c r="V34" s="91">
        <v>8</v>
      </c>
      <c r="W34" s="88">
        <v>2</v>
      </c>
      <c r="X34" s="92">
        <f t="shared" si="3"/>
        <v>25</v>
      </c>
      <c r="Y34" s="88">
        <v>8</v>
      </c>
      <c r="Z34" s="168">
        <v>2</v>
      </c>
      <c r="AA34" s="90">
        <f t="shared" si="4"/>
        <v>25</v>
      </c>
    </row>
    <row r="35" spans="1:27" ht="12.75" customHeight="1">
      <c r="A35" s="46">
        <v>29</v>
      </c>
      <c r="B35" s="47">
        <v>402</v>
      </c>
      <c r="C35" s="48" t="s">
        <v>106</v>
      </c>
      <c r="D35" s="145" t="s">
        <v>90</v>
      </c>
      <c r="E35" s="48"/>
      <c r="F35" s="88"/>
      <c r="G35" s="88"/>
      <c r="H35" s="88"/>
      <c r="I35" s="88"/>
      <c r="J35" s="88"/>
      <c r="K35" s="85"/>
      <c r="L35" s="89">
        <v>7</v>
      </c>
      <c r="M35" s="88">
        <v>4</v>
      </c>
      <c r="N35" s="88">
        <v>86</v>
      </c>
      <c r="O35" s="88">
        <v>21</v>
      </c>
      <c r="P35" s="90">
        <f t="shared" si="1"/>
        <v>24.4</v>
      </c>
      <c r="Q35" s="53">
        <v>5</v>
      </c>
      <c r="R35" s="54">
        <v>2</v>
      </c>
      <c r="S35" s="54">
        <v>38</v>
      </c>
      <c r="T35" s="53">
        <v>3</v>
      </c>
      <c r="U35" s="85">
        <f t="shared" si="2"/>
        <v>7.9</v>
      </c>
      <c r="V35" s="91">
        <v>7</v>
      </c>
      <c r="W35" s="88">
        <v>0</v>
      </c>
      <c r="X35" s="92">
        <f t="shared" si="3"/>
        <v>0</v>
      </c>
      <c r="Y35" s="88">
        <v>7</v>
      </c>
      <c r="Z35" s="168">
        <v>0</v>
      </c>
      <c r="AA35" s="90">
        <f t="shared" si="4"/>
        <v>0</v>
      </c>
    </row>
    <row r="36" spans="1:27" ht="12.75" customHeight="1">
      <c r="A36" s="46">
        <v>29</v>
      </c>
      <c r="B36" s="47">
        <v>424</v>
      </c>
      <c r="C36" s="48" t="s">
        <v>106</v>
      </c>
      <c r="D36" s="145" t="s">
        <v>91</v>
      </c>
      <c r="E36" s="48"/>
      <c r="F36" s="88"/>
      <c r="G36" s="88"/>
      <c r="H36" s="88"/>
      <c r="I36" s="88"/>
      <c r="J36" s="88"/>
      <c r="K36" s="85" t="str">
        <f t="shared" si="0"/>
        <v> </v>
      </c>
      <c r="L36" s="89">
        <v>6</v>
      </c>
      <c r="M36" s="88">
        <v>5</v>
      </c>
      <c r="N36" s="88">
        <v>77</v>
      </c>
      <c r="O36" s="88">
        <v>18</v>
      </c>
      <c r="P36" s="90">
        <f t="shared" si="1"/>
        <v>23.4</v>
      </c>
      <c r="Q36" s="53">
        <v>5</v>
      </c>
      <c r="R36" s="54">
        <v>2</v>
      </c>
      <c r="S36" s="54">
        <v>25</v>
      </c>
      <c r="T36" s="53">
        <v>2</v>
      </c>
      <c r="U36" s="85">
        <f t="shared" si="2"/>
        <v>8</v>
      </c>
      <c r="V36" s="91">
        <v>24</v>
      </c>
      <c r="W36" s="88">
        <v>0</v>
      </c>
      <c r="X36" s="92">
        <f t="shared" si="3"/>
        <v>0</v>
      </c>
      <c r="Y36" s="88">
        <v>24</v>
      </c>
      <c r="Z36" s="168">
        <v>0</v>
      </c>
      <c r="AA36" s="90">
        <f t="shared" si="4"/>
        <v>0</v>
      </c>
    </row>
    <row r="37" spans="1:27" ht="12.75" customHeight="1">
      <c r="A37" s="46">
        <v>29</v>
      </c>
      <c r="B37" s="47">
        <v>425</v>
      </c>
      <c r="C37" s="48" t="s">
        <v>106</v>
      </c>
      <c r="D37" s="145" t="s">
        <v>92</v>
      </c>
      <c r="E37" s="48"/>
      <c r="F37" s="88"/>
      <c r="G37" s="88"/>
      <c r="H37" s="88"/>
      <c r="I37" s="88"/>
      <c r="J37" s="88"/>
      <c r="K37" s="85" t="str">
        <f t="shared" si="0"/>
        <v> </v>
      </c>
      <c r="L37" s="89">
        <v>10</v>
      </c>
      <c r="M37" s="88">
        <v>5</v>
      </c>
      <c r="N37" s="88">
        <v>112</v>
      </c>
      <c r="O37" s="88">
        <v>20</v>
      </c>
      <c r="P37" s="90">
        <f t="shared" si="1"/>
        <v>17.9</v>
      </c>
      <c r="Q37" s="53">
        <v>6</v>
      </c>
      <c r="R37" s="54">
        <v>1</v>
      </c>
      <c r="S37" s="54">
        <v>28</v>
      </c>
      <c r="T37" s="53">
        <v>1</v>
      </c>
      <c r="U37" s="85">
        <f t="shared" si="2"/>
        <v>3.6</v>
      </c>
      <c r="V37" s="91">
        <v>30</v>
      </c>
      <c r="W37" s="88">
        <v>3</v>
      </c>
      <c r="X37" s="92">
        <f t="shared" si="3"/>
        <v>10</v>
      </c>
      <c r="Y37" s="88">
        <v>27</v>
      </c>
      <c r="Z37" s="143">
        <v>0</v>
      </c>
      <c r="AA37" s="90">
        <f t="shared" si="4"/>
        <v>0</v>
      </c>
    </row>
    <row r="38" spans="1:27" ht="12.75" customHeight="1">
      <c r="A38" s="46">
        <v>29</v>
      </c>
      <c r="B38" s="47">
        <v>426</v>
      </c>
      <c r="C38" s="48" t="s">
        <v>106</v>
      </c>
      <c r="D38" s="145" t="s">
        <v>93</v>
      </c>
      <c r="E38" s="48"/>
      <c r="F38" s="88"/>
      <c r="G38" s="88"/>
      <c r="H38" s="88"/>
      <c r="I38" s="88"/>
      <c r="J38" s="88"/>
      <c r="K38" s="85" t="str">
        <f t="shared" si="0"/>
        <v> </v>
      </c>
      <c r="L38" s="89">
        <v>8</v>
      </c>
      <c r="M38" s="88">
        <v>5</v>
      </c>
      <c r="N38" s="88">
        <v>143</v>
      </c>
      <c r="O38" s="88">
        <v>18</v>
      </c>
      <c r="P38" s="90">
        <f t="shared" si="1"/>
        <v>12.6</v>
      </c>
      <c r="Q38" s="53">
        <v>5</v>
      </c>
      <c r="R38" s="54">
        <v>1</v>
      </c>
      <c r="S38" s="84">
        <v>29</v>
      </c>
      <c r="T38" s="195">
        <v>1</v>
      </c>
      <c r="U38" s="85">
        <f t="shared" si="2"/>
        <v>3.4</v>
      </c>
      <c r="V38" s="91">
        <v>42</v>
      </c>
      <c r="W38" s="88">
        <v>3</v>
      </c>
      <c r="X38" s="92">
        <f t="shared" si="3"/>
        <v>7.1</v>
      </c>
      <c r="Y38" s="88">
        <v>42</v>
      </c>
      <c r="Z38" s="143">
        <v>3</v>
      </c>
      <c r="AA38" s="90">
        <f t="shared" si="4"/>
        <v>7.1</v>
      </c>
    </row>
    <row r="39" spans="1:27" ht="12.75" customHeight="1">
      <c r="A39" s="46">
        <v>29</v>
      </c>
      <c r="B39" s="47">
        <v>427</v>
      </c>
      <c r="C39" s="48" t="s">
        <v>106</v>
      </c>
      <c r="D39" s="145" t="s">
        <v>94</v>
      </c>
      <c r="E39" s="48"/>
      <c r="F39" s="88"/>
      <c r="G39" s="88"/>
      <c r="H39" s="88"/>
      <c r="I39" s="88"/>
      <c r="J39" s="88"/>
      <c r="K39" s="85" t="str">
        <f t="shared" si="0"/>
        <v> </v>
      </c>
      <c r="L39" s="89">
        <v>9</v>
      </c>
      <c r="M39" s="88">
        <v>8</v>
      </c>
      <c r="N39" s="88">
        <v>191</v>
      </c>
      <c r="O39" s="88">
        <v>56</v>
      </c>
      <c r="P39" s="90">
        <f t="shared" si="1"/>
        <v>29.3</v>
      </c>
      <c r="Q39" s="53">
        <v>6</v>
      </c>
      <c r="R39" s="54">
        <v>2</v>
      </c>
      <c r="S39" s="54">
        <v>30</v>
      </c>
      <c r="T39" s="53">
        <v>2</v>
      </c>
      <c r="U39" s="85">
        <f t="shared" si="2"/>
        <v>6.7</v>
      </c>
      <c r="V39" s="91">
        <v>30</v>
      </c>
      <c r="W39" s="88">
        <v>1</v>
      </c>
      <c r="X39" s="92">
        <f t="shared" si="3"/>
        <v>3.3</v>
      </c>
      <c r="Y39" s="88">
        <v>25</v>
      </c>
      <c r="Z39" s="143">
        <v>0</v>
      </c>
      <c r="AA39" s="90">
        <f t="shared" si="4"/>
        <v>0</v>
      </c>
    </row>
    <row r="40" spans="1:27" ht="12.75" customHeight="1">
      <c r="A40" s="46">
        <v>29</v>
      </c>
      <c r="B40" s="47">
        <v>441</v>
      </c>
      <c r="C40" s="48" t="s">
        <v>106</v>
      </c>
      <c r="D40" s="145" t="s">
        <v>95</v>
      </c>
      <c r="E40" s="48"/>
      <c r="F40" s="88"/>
      <c r="G40" s="88"/>
      <c r="H40" s="88"/>
      <c r="I40" s="88"/>
      <c r="J40" s="88"/>
      <c r="K40" s="85" t="str">
        <f t="shared" si="0"/>
        <v> </v>
      </c>
      <c r="L40" s="89">
        <v>8</v>
      </c>
      <c r="M40" s="88">
        <v>4</v>
      </c>
      <c r="N40" s="88">
        <v>73</v>
      </c>
      <c r="O40" s="88">
        <v>12</v>
      </c>
      <c r="P40" s="90">
        <f t="shared" si="1"/>
        <v>16.4</v>
      </c>
      <c r="Q40" s="53">
        <v>5</v>
      </c>
      <c r="R40" s="54">
        <v>1</v>
      </c>
      <c r="S40" s="54">
        <v>32</v>
      </c>
      <c r="T40" s="53">
        <v>1</v>
      </c>
      <c r="U40" s="85">
        <f t="shared" si="2"/>
        <v>3.1</v>
      </c>
      <c r="V40" s="91">
        <v>15</v>
      </c>
      <c r="W40" s="88">
        <v>1</v>
      </c>
      <c r="X40" s="92">
        <f t="shared" si="3"/>
        <v>6.7</v>
      </c>
      <c r="Y40" s="88">
        <v>15</v>
      </c>
      <c r="Z40" s="143">
        <v>1</v>
      </c>
      <c r="AA40" s="90">
        <f t="shared" si="4"/>
        <v>6.7</v>
      </c>
    </row>
    <row r="41" spans="1:27" ht="12.75" customHeight="1">
      <c r="A41" s="46">
        <v>29</v>
      </c>
      <c r="B41" s="47">
        <v>442</v>
      </c>
      <c r="C41" s="48" t="s">
        <v>106</v>
      </c>
      <c r="D41" s="145" t="s">
        <v>96</v>
      </c>
      <c r="E41" s="48"/>
      <c r="F41" s="88"/>
      <c r="G41" s="88"/>
      <c r="H41" s="88"/>
      <c r="I41" s="88"/>
      <c r="J41" s="88"/>
      <c r="K41" s="85" t="str">
        <f t="shared" si="0"/>
        <v> </v>
      </c>
      <c r="L41" s="89">
        <v>7</v>
      </c>
      <c r="M41" s="88">
        <v>6</v>
      </c>
      <c r="N41" s="88">
        <v>99</v>
      </c>
      <c r="O41" s="88">
        <v>11</v>
      </c>
      <c r="P41" s="90">
        <f t="shared" si="1"/>
        <v>11.1</v>
      </c>
      <c r="Q41" s="53">
        <v>5</v>
      </c>
      <c r="R41" s="54">
        <v>1</v>
      </c>
      <c r="S41" s="54">
        <v>33</v>
      </c>
      <c r="T41" s="53">
        <v>2</v>
      </c>
      <c r="U41" s="85">
        <f t="shared" si="2"/>
        <v>6.1</v>
      </c>
      <c r="V41" s="91">
        <v>51</v>
      </c>
      <c r="W41" s="88">
        <v>10</v>
      </c>
      <c r="X41" s="92">
        <f t="shared" si="3"/>
        <v>19.6</v>
      </c>
      <c r="Y41" s="88">
        <v>21</v>
      </c>
      <c r="Z41" s="143">
        <v>0</v>
      </c>
      <c r="AA41" s="90">
        <f t="shared" si="4"/>
        <v>0</v>
      </c>
    </row>
    <row r="42" spans="1:27" ht="12.75" customHeight="1">
      <c r="A42" s="46">
        <v>29</v>
      </c>
      <c r="B42" s="47">
        <v>443</v>
      </c>
      <c r="C42" s="48" t="s">
        <v>106</v>
      </c>
      <c r="D42" s="145" t="s">
        <v>97</v>
      </c>
      <c r="E42" s="48"/>
      <c r="F42" s="88"/>
      <c r="G42" s="88"/>
      <c r="H42" s="88"/>
      <c r="I42" s="88"/>
      <c r="J42" s="88"/>
      <c r="K42" s="85" t="str">
        <f t="shared" si="0"/>
        <v> </v>
      </c>
      <c r="L42" s="89">
        <v>8</v>
      </c>
      <c r="M42" s="88">
        <v>4</v>
      </c>
      <c r="N42" s="88">
        <v>102</v>
      </c>
      <c r="O42" s="88">
        <v>8</v>
      </c>
      <c r="P42" s="90">
        <f t="shared" si="1"/>
        <v>7.8</v>
      </c>
      <c r="Q42" s="53">
        <v>5</v>
      </c>
      <c r="R42" s="54">
        <v>1</v>
      </c>
      <c r="S42" s="54">
        <v>36</v>
      </c>
      <c r="T42" s="53">
        <v>1</v>
      </c>
      <c r="U42" s="85">
        <f t="shared" si="2"/>
        <v>2.8</v>
      </c>
      <c r="V42" s="91">
        <v>20</v>
      </c>
      <c r="W42" s="88">
        <v>0</v>
      </c>
      <c r="X42" s="92">
        <f t="shared" si="3"/>
        <v>0</v>
      </c>
      <c r="Y42" s="88">
        <v>20</v>
      </c>
      <c r="Z42" s="143">
        <v>0</v>
      </c>
      <c r="AA42" s="90">
        <f t="shared" si="4"/>
        <v>0</v>
      </c>
    </row>
    <row r="43" spans="1:27" ht="12.75" customHeight="1">
      <c r="A43" s="46">
        <v>29</v>
      </c>
      <c r="B43" s="47">
        <v>444</v>
      </c>
      <c r="C43" s="48" t="s">
        <v>106</v>
      </c>
      <c r="D43" s="145" t="s">
        <v>98</v>
      </c>
      <c r="E43" s="48"/>
      <c r="F43" s="88"/>
      <c r="G43" s="88"/>
      <c r="H43" s="88"/>
      <c r="I43" s="88"/>
      <c r="J43" s="88"/>
      <c r="K43" s="85" t="str">
        <f t="shared" si="0"/>
        <v> </v>
      </c>
      <c r="L43" s="89">
        <v>8</v>
      </c>
      <c r="M43" s="88">
        <v>5</v>
      </c>
      <c r="N43" s="88">
        <v>108</v>
      </c>
      <c r="O43" s="88">
        <v>6</v>
      </c>
      <c r="P43" s="90">
        <f aca="true" t="shared" si="5" ref="P43:P50">IF(L43=""," ",ROUND(O43/N43*100,1))</f>
        <v>5.6</v>
      </c>
      <c r="Q43" s="53">
        <v>4</v>
      </c>
      <c r="R43" s="54">
        <v>1</v>
      </c>
      <c r="S43" s="54">
        <v>13</v>
      </c>
      <c r="T43" s="53">
        <v>1</v>
      </c>
      <c r="U43" s="85">
        <f t="shared" si="2"/>
        <v>7.7</v>
      </c>
      <c r="V43" s="91">
        <v>9</v>
      </c>
      <c r="W43" s="88">
        <v>1</v>
      </c>
      <c r="X43" s="92">
        <f t="shared" si="3"/>
        <v>11.1</v>
      </c>
      <c r="Y43" s="88">
        <v>8</v>
      </c>
      <c r="Z43" s="143">
        <v>0</v>
      </c>
      <c r="AA43" s="90">
        <f t="shared" si="4"/>
        <v>0</v>
      </c>
    </row>
    <row r="44" spans="1:27" ht="12.75" customHeight="1">
      <c r="A44" s="46">
        <v>29</v>
      </c>
      <c r="B44" s="47">
        <v>446</v>
      </c>
      <c r="C44" s="48" t="s">
        <v>106</v>
      </c>
      <c r="D44" s="145" t="s">
        <v>99</v>
      </c>
      <c r="E44" s="48"/>
      <c r="F44" s="88"/>
      <c r="G44" s="88"/>
      <c r="H44" s="88"/>
      <c r="I44" s="88"/>
      <c r="J44" s="88"/>
      <c r="K44" s="85" t="str">
        <f t="shared" si="0"/>
        <v> </v>
      </c>
      <c r="L44" s="89">
        <v>6</v>
      </c>
      <c r="M44" s="88">
        <v>5</v>
      </c>
      <c r="N44" s="88">
        <v>77</v>
      </c>
      <c r="O44" s="88">
        <v>15</v>
      </c>
      <c r="P44" s="90">
        <f t="shared" si="5"/>
        <v>19.5</v>
      </c>
      <c r="Q44" s="53">
        <v>5</v>
      </c>
      <c r="R44" s="54">
        <v>3</v>
      </c>
      <c r="S44" s="54">
        <v>26</v>
      </c>
      <c r="T44" s="53">
        <v>3</v>
      </c>
      <c r="U44" s="85">
        <f t="shared" si="2"/>
        <v>11.5</v>
      </c>
      <c r="V44" s="91">
        <v>7</v>
      </c>
      <c r="W44" s="88">
        <v>0</v>
      </c>
      <c r="X44" s="92">
        <f t="shared" si="3"/>
        <v>0</v>
      </c>
      <c r="Y44" s="88">
        <v>7</v>
      </c>
      <c r="Z44" s="143">
        <v>0</v>
      </c>
      <c r="AA44" s="90">
        <f t="shared" si="4"/>
        <v>0</v>
      </c>
    </row>
    <row r="45" spans="1:27" ht="12.75" customHeight="1">
      <c r="A45" s="46">
        <v>29</v>
      </c>
      <c r="B45" s="47">
        <v>447</v>
      </c>
      <c r="C45" s="48" t="s">
        <v>106</v>
      </c>
      <c r="D45" s="145" t="s">
        <v>100</v>
      </c>
      <c r="E45" s="48"/>
      <c r="F45" s="88"/>
      <c r="G45" s="88"/>
      <c r="H45" s="88"/>
      <c r="I45" s="88"/>
      <c r="J45" s="88"/>
      <c r="K45" s="85" t="str">
        <f t="shared" si="0"/>
        <v> </v>
      </c>
      <c r="L45" s="89">
        <v>8</v>
      </c>
      <c r="M45" s="88">
        <v>7</v>
      </c>
      <c r="N45" s="88">
        <v>78</v>
      </c>
      <c r="O45" s="88">
        <v>11</v>
      </c>
      <c r="P45" s="90">
        <f t="shared" si="5"/>
        <v>14.1</v>
      </c>
      <c r="Q45" s="53">
        <v>5</v>
      </c>
      <c r="R45" s="54">
        <v>1</v>
      </c>
      <c r="S45" s="54">
        <v>23</v>
      </c>
      <c r="T45" s="53">
        <v>1</v>
      </c>
      <c r="U45" s="85">
        <f t="shared" si="2"/>
        <v>4.3</v>
      </c>
      <c r="V45" s="91">
        <v>4</v>
      </c>
      <c r="W45" s="88">
        <v>1</v>
      </c>
      <c r="X45" s="92">
        <f t="shared" si="3"/>
        <v>25</v>
      </c>
      <c r="Y45" s="88">
        <v>4</v>
      </c>
      <c r="Z45" s="143">
        <v>1</v>
      </c>
      <c r="AA45" s="90">
        <f t="shared" si="4"/>
        <v>25</v>
      </c>
    </row>
    <row r="46" spans="1:27" ht="12.75" customHeight="1">
      <c r="A46" s="46">
        <v>29</v>
      </c>
      <c r="B46" s="47">
        <v>449</v>
      </c>
      <c r="C46" s="48" t="s">
        <v>106</v>
      </c>
      <c r="D46" s="145" t="s">
        <v>101</v>
      </c>
      <c r="E46" s="48"/>
      <c r="F46" s="88"/>
      <c r="G46" s="88"/>
      <c r="H46" s="88"/>
      <c r="I46" s="88"/>
      <c r="J46" s="88"/>
      <c r="K46" s="85" t="str">
        <f t="shared" si="0"/>
        <v> </v>
      </c>
      <c r="L46" s="89">
        <v>4</v>
      </c>
      <c r="M46" s="88">
        <v>2</v>
      </c>
      <c r="N46" s="88">
        <v>58</v>
      </c>
      <c r="O46" s="88">
        <v>6</v>
      </c>
      <c r="P46" s="90">
        <f t="shared" si="5"/>
        <v>10.3</v>
      </c>
      <c r="Q46" s="53">
        <v>5</v>
      </c>
      <c r="R46" s="54">
        <v>2</v>
      </c>
      <c r="S46" s="54">
        <v>25</v>
      </c>
      <c r="T46" s="53">
        <v>3</v>
      </c>
      <c r="U46" s="85">
        <f t="shared" si="2"/>
        <v>12</v>
      </c>
      <c r="V46" s="91">
        <v>12</v>
      </c>
      <c r="W46" s="88">
        <v>0</v>
      </c>
      <c r="X46" s="92">
        <f t="shared" si="3"/>
        <v>0</v>
      </c>
      <c r="Y46" s="88">
        <v>12</v>
      </c>
      <c r="Z46" s="88">
        <v>0</v>
      </c>
      <c r="AA46" s="90">
        <f t="shared" si="4"/>
        <v>0</v>
      </c>
    </row>
    <row r="47" spans="1:27" ht="12.75" customHeight="1">
      <c r="A47" s="46">
        <v>29</v>
      </c>
      <c r="B47" s="47">
        <v>450</v>
      </c>
      <c r="C47" s="48" t="s">
        <v>106</v>
      </c>
      <c r="D47" s="145" t="s">
        <v>102</v>
      </c>
      <c r="E47" s="48"/>
      <c r="F47" s="88"/>
      <c r="G47" s="88"/>
      <c r="H47" s="88"/>
      <c r="I47" s="88"/>
      <c r="J47" s="88"/>
      <c r="K47" s="85" t="str">
        <f t="shared" si="0"/>
        <v> </v>
      </c>
      <c r="L47" s="89">
        <v>4</v>
      </c>
      <c r="M47" s="88">
        <v>2</v>
      </c>
      <c r="N47" s="88">
        <v>64</v>
      </c>
      <c r="O47" s="88">
        <v>5</v>
      </c>
      <c r="P47" s="90">
        <f t="shared" si="5"/>
        <v>7.8</v>
      </c>
      <c r="Q47" s="53">
        <v>5</v>
      </c>
      <c r="R47" s="54">
        <v>1</v>
      </c>
      <c r="S47" s="54">
        <v>21</v>
      </c>
      <c r="T47" s="53">
        <v>2</v>
      </c>
      <c r="U47" s="85">
        <f t="shared" si="2"/>
        <v>9.5</v>
      </c>
      <c r="V47" s="91">
        <v>5</v>
      </c>
      <c r="W47" s="88">
        <v>0</v>
      </c>
      <c r="X47" s="92">
        <f t="shared" si="3"/>
        <v>0</v>
      </c>
      <c r="Y47" s="88">
        <v>5</v>
      </c>
      <c r="Z47" s="88">
        <v>0</v>
      </c>
      <c r="AA47" s="90">
        <f t="shared" si="4"/>
        <v>0</v>
      </c>
    </row>
    <row r="48" spans="1:27" ht="12.75" customHeight="1">
      <c r="A48" s="46">
        <v>29</v>
      </c>
      <c r="B48" s="47">
        <v>451</v>
      </c>
      <c r="C48" s="48" t="s">
        <v>106</v>
      </c>
      <c r="D48" s="145" t="s">
        <v>103</v>
      </c>
      <c r="E48" s="48"/>
      <c r="F48" s="88"/>
      <c r="G48" s="88"/>
      <c r="H48" s="88"/>
      <c r="I48" s="88"/>
      <c r="J48" s="88"/>
      <c r="K48" s="85" t="str">
        <f t="shared" si="0"/>
        <v> </v>
      </c>
      <c r="L48" s="89">
        <v>7</v>
      </c>
      <c r="M48" s="88">
        <v>2</v>
      </c>
      <c r="N48" s="88">
        <v>79</v>
      </c>
      <c r="O48" s="88">
        <v>7</v>
      </c>
      <c r="P48" s="90">
        <f t="shared" si="5"/>
        <v>8.9</v>
      </c>
      <c r="Q48" s="53">
        <v>4</v>
      </c>
      <c r="R48" s="54">
        <v>0</v>
      </c>
      <c r="S48" s="54">
        <v>11</v>
      </c>
      <c r="T48" s="53">
        <v>0</v>
      </c>
      <c r="U48" s="85">
        <f t="shared" si="2"/>
        <v>0</v>
      </c>
      <c r="V48" s="91">
        <v>5</v>
      </c>
      <c r="W48" s="88">
        <v>0</v>
      </c>
      <c r="X48" s="92">
        <f t="shared" si="3"/>
        <v>0</v>
      </c>
      <c r="Y48" s="88">
        <v>5</v>
      </c>
      <c r="Z48" s="88">
        <v>0</v>
      </c>
      <c r="AA48" s="90">
        <f t="shared" si="4"/>
        <v>0</v>
      </c>
    </row>
    <row r="49" spans="1:27" ht="12.75" customHeight="1">
      <c r="A49" s="46">
        <v>29</v>
      </c>
      <c r="B49" s="47">
        <v>452</v>
      </c>
      <c r="C49" s="48" t="s">
        <v>106</v>
      </c>
      <c r="D49" s="145" t="s">
        <v>104</v>
      </c>
      <c r="E49" s="48"/>
      <c r="F49" s="88"/>
      <c r="G49" s="88"/>
      <c r="H49" s="88"/>
      <c r="I49" s="88"/>
      <c r="J49" s="88"/>
      <c r="K49" s="85" t="str">
        <f t="shared" si="0"/>
        <v> </v>
      </c>
      <c r="L49" s="89">
        <v>4</v>
      </c>
      <c r="M49" s="88">
        <v>2</v>
      </c>
      <c r="N49" s="88">
        <v>55</v>
      </c>
      <c r="O49" s="88">
        <v>4</v>
      </c>
      <c r="P49" s="90">
        <f t="shared" si="5"/>
        <v>7.3</v>
      </c>
      <c r="Q49" s="53">
        <v>5</v>
      </c>
      <c r="R49" s="54">
        <v>0</v>
      </c>
      <c r="S49" s="54">
        <v>17</v>
      </c>
      <c r="T49" s="53">
        <v>0</v>
      </c>
      <c r="U49" s="85">
        <f aca="true" t="shared" si="6" ref="U49:U57">IF(Q49=""," ",ROUND(T49/S49*100,1))</f>
        <v>0</v>
      </c>
      <c r="V49" s="91">
        <v>5</v>
      </c>
      <c r="W49" s="88">
        <v>0</v>
      </c>
      <c r="X49" s="92">
        <f t="shared" si="3"/>
        <v>0</v>
      </c>
      <c r="Y49" s="88">
        <v>5</v>
      </c>
      <c r="Z49" s="88">
        <v>0</v>
      </c>
      <c r="AA49" s="90">
        <f t="shared" si="4"/>
        <v>0</v>
      </c>
    </row>
    <row r="50" spans="1:27" ht="12.75" customHeight="1" thickBot="1">
      <c r="A50" s="46">
        <v>29</v>
      </c>
      <c r="B50" s="47">
        <v>453</v>
      </c>
      <c r="C50" s="48" t="s">
        <v>106</v>
      </c>
      <c r="D50" s="145" t="s">
        <v>105</v>
      </c>
      <c r="E50" s="56"/>
      <c r="F50" s="95"/>
      <c r="G50" s="95"/>
      <c r="H50" s="88"/>
      <c r="I50" s="95"/>
      <c r="J50" s="88"/>
      <c r="K50" s="85" t="str">
        <f t="shared" si="0"/>
        <v> </v>
      </c>
      <c r="L50" s="96">
        <v>4</v>
      </c>
      <c r="M50" s="88">
        <v>3</v>
      </c>
      <c r="N50" s="95">
        <v>46</v>
      </c>
      <c r="O50" s="88">
        <v>3</v>
      </c>
      <c r="P50" s="90">
        <f t="shared" si="5"/>
        <v>6.5</v>
      </c>
      <c r="Q50" s="55">
        <v>5</v>
      </c>
      <c r="R50" s="54">
        <v>0</v>
      </c>
      <c r="S50" s="61">
        <v>26</v>
      </c>
      <c r="T50" s="55">
        <v>0</v>
      </c>
      <c r="U50" s="85">
        <f t="shared" si="6"/>
        <v>0</v>
      </c>
      <c r="V50" s="97">
        <v>6</v>
      </c>
      <c r="W50" s="88">
        <v>0</v>
      </c>
      <c r="X50" s="92">
        <f t="shared" si="3"/>
        <v>0</v>
      </c>
      <c r="Y50" s="88">
        <v>5</v>
      </c>
      <c r="Z50" s="88">
        <v>0</v>
      </c>
      <c r="AA50" s="90">
        <f t="shared" si="4"/>
        <v>0</v>
      </c>
    </row>
    <row r="51" spans="1:27" ht="18" customHeight="1" thickBot="1">
      <c r="A51" s="98"/>
      <c r="B51" s="99"/>
      <c r="C51" s="100"/>
      <c r="D51" s="101" t="s">
        <v>13</v>
      </c>
      <c r="E51" s="39"/>
      <c r="F51" s="74"/>
      <c r="G51" s="74"/>
      <c r="H51" s="74"/>
      <c r="I51" s="74"/>
      <c r="J51" s="74"/>
      <c r="K51" s="132"/>
      <c r="L51" s="102">
        <f>SUM(L12:L50)</f>
        <v>330</v>
      </c>
      <c r="M51" s="102">
        <f>SUM(M12:M50)</f>
        <v>230</v>
      </c>
      <c r="N51" s="102">
        <f>SUM(N12:N50)</f>
        <v>4930</v>
      </c>
      <c r="O51" s="102">
        <f>SUM(O12:O50)</f>
        <v>857</v>
      </c>
      <c r="P51" s="124">
        <f>IF(L51=" "," ",ROUND(O51/N51*100,1))</f>
        <v>17.4</v>
      </c>
      <c r="Q51" s="102">
        <f>SUM(Q12:Q50)</f>
        <v>215</v>
      </c>
      <c r="R51" s="102">
        <f>SUM(R12:R50)</f>
        <v>61</v>
      </c>
      <c r="S51" s="102">
        <f>SUM(S12:S50)</f>
        <v>1283</v>
      </c>
      <c r="T51" s="102">
        <f>SUM(T12:T50)</f>
        <v>75</v>
      </c>
      <c r="U51" s="124">
        <f t="shared" si="6"/>
        <v>5.8</v>
      </c>
      <c r="V51" s="103"/>
      <c r="W51" s="133"/>
      <c r="X51" s="128"/>
      <c r="Y51" s="133"/>
      <c r="Z51" s="133"/>
      <c r="AA51" s="134"/>
    </row>
    <row r="52" spans="1:27" ht="12.75" customHeight="1">
      <c r="A52" s="104"/>
      <c r="B52" s="105"/>
      <c r="C52" s="106" t="s">
        <v>106</v>
      </c>
      <c r="D52" s="107" t="s">
        <v>179</v>
      </c>
      <c r="E52" s="108"/>
      <c r="F52" s="109"/>
      <c r="G52" s="109"/>
      <c r="H52" s="109"/>
      <c r="I52" s="109"/>
      <c r="J52" s="109"/>
      <c r="K52" s="129"/>
      <c r="L52" s="96">
        <v>1</v>
      </c>
      <c r="M52" s="88">
        <v>1</v>
      </c>
      <c r="N52" s="95">
        <v>44</v>
      </c>
      <c r="O52" s="88">
        <v>11</v>
      </c>
      <c r="P52" s="158">
        <f aca="true" t="shared" si="7" ref="P52:P57">IF(L52=""," ",ROUND(O52/N52*100,1))</f>
        <v>25</v>
      </c>
      <c r="Q52" s="55"/>
      <c r="R52" s="54"/>
      <c r="S52" s="57"/>
      <c r="T52" s="54"/>
      <c r="U52" s="110" t="str">
        <f t="shared" si="6"/>
        <v> </v>
      </c>
      <c r="V52" s="111"/>
      <c r="W52" s="109"/>
      <c r="X52" s="125"/>
      <c r="Y52" s="109"/>
      <c r="Z52" s="109"/>
      <c r="AA52" s="135"/>
    </row>
    <row r="53" spans="1:27" ht="25.5" customHeight="1">
      <c r="A53" s="104"/>
      <c r="B53" s="105"/>
      <c r="C53" s="106" t="s">
        <v>106</v>
      </c>
      <c r="D53" s="157" t="s">
        <v>180</v>
      </c>
      <c r="E53" s="108"/>
      <c r="F53" s="109"/>
      <c r="G53" s="109"/>
      <c r="H53" s="109"/>
      <c r="I53" s="109"/>
      <c r="J53" s="109"/>
      <c r="K53" s="129"/>
      <c r="L53" s="96">
        <v>2</v>
      </c>
      <c r="M53" s="88">
        <v>2</v>
      </c>
      <c r="N53" s="95">
        <v>45</v>
      </c>
      <c r="O53" s="88">
        <v>14</v>
      </c>
      <c r="P53" s="90">
        <f t="shared" si="7"/>
        <v>31.1</v>
      </c>
      <c r="Q53" s="55"/>
      <c r="R53" s="54"/>
      <c r="S53" s="57"/>
      <c r="T53" s="54"/>
      <c r="U53" s="156"/>
      <c r="V53" s="111"/>
      <c r="W53" s="109"/>
      <c r="X53" s="125"/>
      <c r="Y53" s="109"/>
      <c r="Z53" s="109"/>
      <c r="AA53" s="135"/>
    </row>
    <row r="54" spans="1:27" ht="25.5" customHeight="1">
      <c r="A54" s="104"/>
      <c r="B54" s="105"/>
      <c r="C54" s="106" t="s">
        <v>106</v>
      </c>
      <c r="D54" s="157" t="s">
        <v>181</v>
      </c>
      <c r="E54" s="108"/>
      <c r="F54" s="109"/>
      <c r="G54" s="109"/>
      <c r="H54" s="109"/>
      <c r="I54" s="109"/>
      <c r="J54" s="109"/>
      <c r="K54" s="129"/>
      <c r="L54" s="96">
        <v>2</v>
      </c>
      <c r="M54" s="88">
        <v>2</v>
      </c>
      <c r="N54" s="95">
        <v>84</v>
      </c>
      <c r="O54" s="88">
        <v>37</v>
      </c>
      <c r="P54" s="90">
        <f t="shared" si="7"/>
        <v>44</v>
      </c>
      <c r="Q54" s="55"/>
      <c r="R54" s="54"/>
      <c r="S54" s="57"/>
      <c r="T54" s="54"/>
      <c r="U54" s="156"/>
      <c r="V54" s="111"/>
      <c r="W54" s="109"/>
      <c r="X54" s="125"/>
      <c r="Y54" s="109"/>
      <c r="Z54" s="109"/>
      <c r="AA54" s="135"/>
    </row>
    <row r="55" spans="1:27" ht="89.25" customHeight="1">
      <c r="A55" s="46"/>
      <c r="B55" s="86"/>
      <c r="C55" s="48" t="s">
        <v>106</v>
      </c>
      <c r="D55" s="160" t="s">
        <v>182</v>
      </c>
      <c r="E55" s="112"/>
      <c r="F55" s="113"/>
      <c r="G55" s="113"/>
      <c r="H55" s="113"/>
      <c r="I55" s="113"/>
      <c r="J55" s="113"/>
      <c r="K55" s="130"/>
      <c r="L55" s="96">
        <v>1</v>
      </c>
      <c r="M55" s="88">
        <v>1</v>
      </c>
      <c r="N55" s="95">
        <v>78</v>
      </c>
      <c r="O55" s="88">
        <v>30</v>
      </c>
      <c r="P55" s="90">
        <f t="shared" si="7"/>
        <v>38.5</v>
      </c>
      <c r="Q55" s="55"/>
      <c r="R55" s="54"/>
      <c r="S55" s="57"/>
      <c r="T55" s="54"/>
      <c r="U55" s="90" t="str">
        <f t="shared" si="6"/>
        <v> </v>
      </c>
      <c r="V55" s="114"/>
      <c r="W55" s="113"/>
      <c r="X55" s="126"/>
      <c r="Y55" s="113"/>
      <c r="Z55" s="113"/>
      <c r="AA55" s="136"/>
    </row>
    <row r="56" spans="1:27" ht="12.75" customHeight="1">
      <c r="A56" s="115"/>
      <c r="B56" s="116"/>
      <c r="C56" s="117" t="s">
        <v>106</v>
      </c>
      <c r="D56" s="161" t="s">
        <v>183</v>
      </c>
      <c r="E56" s="118"/>
      <c r="F56" s="119"/>
      <c r="G56" s="119"/>
      <c r="H56" s="119"/>
      <c r="I56" s="119"/>
      <c r="J56" s="119"/>
      <c r="K56" s="131"/>
      <c r="L56" s="96">
        <v>1</v>
      </c>
      <c r="M56" s="88">
        <v>1</v>
      </c>
      <c r="N56" s="95">
        <v>30</v>
      </c>
      <c r="O56" s="88">
        <v>12</v>
      </c>
      <c r="P56" s="162">
        <f t="shared" si="7"/>
        <v>40</v>
      </c>
      <c r="Q56" s="55"/>
      <c r="R56" s="54"/>
      <c r="S56" s="57"/>
      <c r="T56" s="54"/>
      <c r="U56" s="120"/>
      <c r="V56" s="121"/>
      <c r="W56" s="119"/>
      <c r="X56" s="127"/>
      <c r="Y56" s="119"/>
      <c r="Z56" s="119"/>
      <c r="AA56" s="137"/>
    </row>
    <row r="57" spans="1:27" ht="12.75" customHeight="1" thickBot="1">
      <c r="A57" s="163"/>
      <c r="B57" s="164"/>
      <c r="C57" s="63"/>
      <c r="D57" s="64"/>
      <c r="E57" s="165"/>
      <c r="F57" s="166"/>
      <c r="G57" s="166"/>
      <c r="H57" s="166"/>
      <c r="I57" s="166"/>
      <c r="J57" s="166"/>
      <c r="K57" s="167"/>
      <c r="L57" s="96"/>
      <c r="M57" s="88"/>
      <c r="N57" s="95"/>
      <c r="O57" s="88"/>
      <c r="P57" s="159" t="str">
        <f t="shared" si="7"/>
        <v> </v>
      </c>
      <c r="Q57" s="55"/>
      <c r="R57" s="54"/>
      <c r="S57" s="57"/>
      <c r="T57" s="54"/>
      <c r="U57" s="120" t="str">
        <f t="shared" si="6"/>
        <v> </v>
      </c>
      <c r="V57" s="121"/>
      <c r="W57" s="119"/>
      <c r="X57" s="127"/>
      <c r="Y57" s="119"/>
      <c r="Z57" s="119"/>
      <c r="AA57" s="137"/>
    </row>
    <row r="58" spans="1:27" ht="18" customHeight="1" thickBot="1">
      <c r="A58" s="98"/>
      <c r="B58" s="99"/>
      <c r="C58" s="281" t="s">
        <v>12</v>
      </c>
      <c r="D58" s="292"/>
      <c r="E58" s="39"/>
      <c r="F58" s="74"/>
      <c r="G58" s="74"/>
      <c r="H58" s="74"/>
      <c r="I58" s="74"/>
      <c r="J58" s="74"/>
      <c r="K58" s="132"/>
      <c r="L58" s="122">
        <f>SUM(L52:L57)</f>
        <v>7</v>
      </c>
      <c r="M58" s="122">
        <f>SUM(M52:M57)</f>
        <v>7</v>
      </c>
      <c r="N58" s="122">
        <f>SUM(N52:N57)</f>
        <v>281</v>
      </c>
      <c r="O58" s="122">
        <f>SUM(O52:O57)</f>
        <v>104</v>
      </c>
      <c r="P58" s="124">
        <f>IF(L58=0,"",ROUND(O58/N58*100,1))</f>
        <v>37</v>
      </c>
      <c r="Q58" s="122">
        <f>SUM(Q52:Q57)</f>
        <v>0</v>
      </c>
      <c r="R58" s="122">
        <f>SUM(R52:R57)</f>
        <v>0</v>
      </c>
      <c r="S58" s="122">
        <f>SUM(S52:S57)</f>
        <v>0</v>
      </c>
      <c r="T58" s="122">
        <f>SUM(T52:T57)</f>
        <v>0</v>
      </c>
      <c r="U58" s="124" t="str">
        <f>IF(Q58=0," ",ROUND(T58/S58*100,1))</f>
        <v> </v>
      </c>
      <c r="V58" s="103"/>
      <c r="W58" s="74"/>
      <c r="X58" s="128"/>
      <c r="Y58" s="74"/>
      <c r="Z58" s="74"/>
      <c r="AA58" s="138"/>
    </row>
    <row r="59" spans="1:27" ht="18" customHeight="1" thickBot="1">
      <c r="A59" s="98"/>
      <c r="B59" s="123"/>
      <c r="C59" s="281" t="s">
        <v>4</v>
      </c>
      <c r="D59" s="282"/>
      <c r="E59" s="39"/>
      <c r="F59" s="74"/>
      <c r="G59" s="77">
        <f>SUM(G12:G50)</f>
        <v>448</v>
      </c>
      <c r="H59" s="77">
        <f>SUM(H12:H50)</f>
        <v>350</v>
      </c>
      <c r="I59" s="77">
        <f>SUM(I12:I50)</f>
        <v>6369</v>
      </c>
      <c r="J59" s="77">
        <f>SUM(J12:J50)</f>
        <v>1486</v>
      </c>
      <c r="K59" s="124">
        <f>IF(G59=" "," ",ROUND(J59/I59*100,1))</f>
        <v>23.3</v>
      </c>
      <c r="L59" s="79">
        <f>L51+L58</f>
        <v>337</v>
      </c>
      <c r="M59" s="77">
        <f>M51+M58</f>
        <v>237</v>
      </c>
      <c r="N59" s="77">
        <f>N51+N58</f>
        <v>5211</v>
      </c>
      <c r="O59" s="77">
        <f>O51+O58</f>
        <v>961</v>
      </c>
      <c r="P59" s="124">
        <f>IF(L59=""," ",ROUND(O59/N59*100,1))</f>
        <v>18.4</v>
      </c>
      <c r="Q59" s="79">
        <f>Q51+Q58</f>
        <v>215</v>
      </c>
      <c r="R59" s="77">
        <f>R51+R58</f>
        <v>61</v>
      </c>
      <c r="S59" s="77">
        <f>S51+S58</f>
        <v>1283</v>
      </c>
      <c r="T59" s="77">
        <f>T51+T58</f>
        <v>75</v>
      </c>
      <c r="U59" s="124">
        <f>IF(Q59=""," ",ROUND(T59/S59*100,1))</f>
        <v>5.8</v>
      </c>
      <c r="V59" s="76">
        <f>SUM(V12:V50)</f>
        <v>1585</v>
      </c>
      <c r="W59" s="77">
        <f>SUM(W12:W50)</f>
        <v>133</v>
      </c>
      <c r="X59" s="139">
        <f>IF(V59=""," ",ROUND(W59/V59*100,1))</f>
        <v>8.4</v>
      </c>
      <c r="Y59" s="79">
        <f>SUM(Y12:Y50)</f>
        <v>1251</v>
      </c>
      <c r="Z59" s="77">
        <f>SUM(Z12:Z50)</f>
        <v>56</v>
      </c>
      <c r="AA59" s="124">
        <f>IF(Y59=0," ",ROUND(Z59/Y59*100,1))</f>
        <v>4.5</v>
      </c>
    </row>
  </sheetData>
  <sheetProtection/>
  <mergeCells count="42">
    <mergeCell ref="AA9:AA11"/>
    <mergeCell ref="H10:H11"/>
    <mergeCell ref="J10:J11"/>
    <mergeCell ref="M10:M11"/>
    <mergeCell ref="O10:O11"/>
    <mergeCell ref="R10:R11"/>
    <mergeCell ref="T10:T11"/>
    <mergeCell ref="W10:W11"/>
    <mergeCell ref="S8:S11"/>
    <mergeCell ref="Y8:AA8"/>
    <mergeCell ref="Q6:S6"/>
    <mergeCell ref="V6:X6"/>
    <mergeCell ref="E6:G6"/>
    <mergeCell ref="Q7:U7"/>
    <mergeCell ref="V7:AA7"/>
    <mergeCell ref="L6:N6"/>
    <mergeCell ref="L7:P7"/>
    <mergeCell ref="V8:V11"/>
    <mergeCell ref="U9:U11"/>
    <mergeCell ref="X9:X11"/>
    <mergeCell ref="Y9:Y11"/>
    <mergeCell ref="Q8:Q11"/>
    <mergeCell ref="A7:A11"/>
    <mergeCell ref="C7:C11"/>
    <mergeCell ref="D7:D11"/>
    <mergeCell ref="B7:B11"/>
    <mergeCell ref="N8:N11"/>
    <mergeCell ref="L8:L11"/>
    <mergeCell ref="K9:K11"/>
    <mergeCell ref="P9:P11"/>
    <mergeCell ref="C59:D59"/>
    <mergeCell ref="E7:K7"/>
    <mergeCell ref="I8:I11"/>
    <mergeCell ref="E8:E11"/>
    <mergeCell ref="G8:G11"/>
    <mergeCell ref="F8:F11"/>
    <mergeCell ref="C58:D58"/>
    <mergeCell ref="Y2:AA2"/>
    <mergeCell ref="E4:F4"/>
    <mergeCell ref="H4:J4"/>
    <mergeCell ref="L4:N4"/>
    <mergeCell ref="P4:T4"/>
  </mergeCells>
  <conditionalFormatting sqref="Z12:Z15 J12:J50 H12:H50 O12:O50 M12:M50 W12:W50 R12:R50 T39:T50 T12:T37 T52:T57 R52:R57 O52:O57 M52:M57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50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59 U51 K59" evalError="1"/>
    <ignoredError sqref="X59 P59 P51" evalError="1" formula="1"/>
    <ignoredError sqref="U58 P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2009-12-21T13:44:13Z</cp:lastPrinted>
  <dcterms:created xsi:type="dcterms:W3CDTF">2002-01-07T10:53:07Z</dcterms:created>
  <dcterms:modified xsi:type="dcterms:W3CDTF">2009-12-21T13:44:18Z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1738259355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961682387</vt:i4>
  </property>
  <property fmtid="{D5CDD505-2E9C-101B-9397-08002B2CF9AE}" pid="7" name="_ReviewingToolsShownOnce">
    <vt:lpwstr/>
  </property>
</Properties>
</file>