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京都府４－１" sheetId="1" r:id="rId1"/>
    <sheet name="京都府４－２" sheetId="2" r:id="rId2"/>
    <sheet name="京都府４－３ " sheetId="3" r:id="rId3"/>
    <sheet name="京都府４－４" sheetId="4" r:id="rId4"/>
  </sheets>
  <definedNames>
    <definedName name="_xlnm.Print_Area" localSheetId="2">'京都府４－３ '!$A$1:$S$34</definedName>
    <definedName name="_xlnm.Print_Titles" localSheetId="0">'京都府４－１'!$4:$7</definedName>
    <definedName name="_xlnm.Print_Titles" localSheetId="1">'京都府４－２'!$4:$6</definedName>
    <definedName name="_xlnm.Print_Titles" localSheetId="2">'京都府４－３ '!$4:$5</definedName>
    <definedName name="_xlnm.Print_Titles" localSheetId="3">'京都府４－４'!$7:$11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<sst xmlns="http://schemas.openxmlformats.org/spreadsheetml/2006/main" count="568" uniqueCount="272">
  <si>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</si>
  <si>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</si>
  <si>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</si>
  <si>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</si>
  <si>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</si>
  <si>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</si>
  <si>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</si>
  <si>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</si>
  <si>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</si>
  <si>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</si>
  <si>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</si>
  <si>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</si>
  <si>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</si>
  <si>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</si>
  <si>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</si>
  <si>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</si>
  <si>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</si>
  <si>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</si>
  <si>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</si>
  <si>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</si>
  <si>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</si>
  <si>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</si>
  <si>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</si>
  <si>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</si>
  <si>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</si>
  <si>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</si>
  <si>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</si>
  <si>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</si>
  <si>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</si>
  <si>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</si>
  <si>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</si>
  <si>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</si>
  <si>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</si>
  <si>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</si>
  <si>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</si>
  <si>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</si>
  <si>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</si>
  <si>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</si>
  <si>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</si>
  <si>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</si>
  <si>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</si>
  <si>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</si>
  <si>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</si>
  <si>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</si>
  <si>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</si>
  <si>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</si>
  <si>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</si>
  <si>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</si>
  <si>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</si>
  <si>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</si>
  <si>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</si>
  <si>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</si>
  <si>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</si>
  <si>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</si>
  <si>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</si>
  <si>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</si>
  <si>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</si>
  <si>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</si>
  <si>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</si>
  <si>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</si>
  <si>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</si>
  <si>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</si>
  <si>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</si>
  <si>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</si>
  <si>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</si>
  <si>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</si>
  <si>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</si>
  <si>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</si>
  <si>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</si>
  <si>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京都府</t>
  </si>
  <si>
    <t>福知山市</t>
  </si>
  <si>
    <t>人権推進室</t>
  </si>
  <si>
    <t>福知山市男女共同参画推進条例</t>
  </si>
  <si>
    <t>H13.4～23.3</t>
  </si>
  <si>
    <t>舞鶴市</t>
  </si>
  <si>
    <t>啓発推進課</t>
  </si>
  <si>
    <t>H19.4～28.3</t>
  </si>
  <si>
    <t>綾部市</t>
  </si>
  <si>
    <t>人権推進課</t>
  </si>
  <si>
    <t>綾部市男女共同参画条例</t>
  </si>
  <si>
    <t>H13.4～23.3</t>
  </si>
  <si>
    <t>宇治市</t>
  </si>
  <si>
    <t>男女共同参画課</t>
  </si>
  <si>
    <t>宇治市男女生き生きまちづくり条例</t>
  </si>
  <si>
    <t>H18.1～23.3</t>
  </si>
  <si>
    <t>宮津市</t>
  </si>
  <si>
    <t>市民室</t>
  </si>
  <si>
    <t>H14.4～24.3</t>
  </si>
  <si>
    <t>亀岡市</t>
  </si>
  <si>
    <t>人権啓発課</t>
  </si>
  <si>
    <t>亀岡市男女共同参画条例</t>
  </si>
  <si>
    <t>H14.4～23.3</t>
  </si>
  <si>
    <t>城陽市</t>
  </si>
  <si>
    <t>市民活動支援室</t>
  </si>
  <si>
    <t>H12.4～22.3</t>
  </si>
  <si>
    <t>向日市</t>
  </si>
  <si>
    <t>市民参画課</t>
  </si>
  <si>
    <t>向日市男女共同参画推進条例</t>
  </si>
  <si>
    <t>向日市男女共同参画プラン</t>
  </si>
  <si>
    <t>長岡京市</t>
  </si>
  <si>
    <t>政策推進課</t>
  </si>
  <si>
    <t>H18.4～23.3</t>
  </si>
  <si>
    <t>八幡市</t>
  </si>
  <si>
    <t>八幡市男女共同参画プラン</t>
  </si>
  <si>
    <t>京田辺市</t>
  </si>
  <si>
    <t>京丹後市</t>
  </si>
  <si>
    <t>市民課</t>
  </si>
  <si>
    <t>H18.4～28.3</t>
  </si>
  <si>
    <t>南丹市</t>
  </si>
  <si>
    <t>市民課</t>
  </si>
  <si>
    <t>木津川市</t>
  </si>
  <si>
    <t>人権推進課</t>
  </si>
  <si>
    <t>木津川市男女共同参画推進条例</t>
  </si>
  <si>
    <t>H17.4～27.3</t>
  </si>
  <si>
    <t>大山崎町</t>
  </si>
  <si>
    <t>H17.4～22.3</t>
  </si>
  <si>
    <t>久御山町</t>
  </si>
  <si>
    <t>社会教育課</t>
  </si>
  <si>
    <t>久御山町男女共同参画プラン</t>
  </si>
  <si>
    <t>H15.4～25.3</t>
  </si>
  <si>
    <t>井手町</t>
  </si>
  <si>
    <t>宇治田原町</t>
  </si>
  <si>
    <t>行革・計画推進室</t>
  </si>
  <si>
    <t>いきいきさわやかプラン</t>
  </si>
  <si>
    <t>H13～22</t>
  </si>
  <si>
    <t>笠置町</t>
  </si>
  <si>
    <t>和束町</t>
  </si>
  <si>
    <t>福祉課</t>
  </si>
  <si>
    <t>精華町</t>
  </si>
  <si>
    <t>精華町男女共同参画計画</t>
  </si>
  <si>
    <t>H17.4～27.3</t>
  </si>
  <si>
    <t>南山城村</t>
  </si>
  <si>
    <t>保健福祉課</t>
  </si>
  <si>
    <t>京丹波町</t>
  </si>
  <si>
    <t>企画情報課</t>
  </si>
  <si>
    <t>京丹波町男女共同参画計画</t>
  </si>
  <si>
    <t>H19.4～29.3</t>
  </si>
  <si>
    <t>伊根町</t>
  </si>
  <si>
    <t>住民生活課</t>
  </si>
  <si>
    <t>与謝野町</t>
  </si>
  <si>
    <t>企画財政課</t>
  </si>
  <si>
    <t>H20.4～30.3</t>
  </si>
  <si>
    <t>女性活動支援ルーム</t>
  </si>
  <si>
    <t>620-0087</t>
  </si>
  <si>
    <t>舞鶴市女性センター</t>
  </si>
  <si>
    <t>625-0087</t>
  </si>
  <si>
    <t>綾部市女性センター</t>
  </si>
  <si>
    <t>623-0016</t>
  </si>
  <si>
    <t>綾部市西町一丁目４９番地の１</t>
  </si>
  <si>
    <t>○　　　　　　一部委託</t>
  </si>
  <si>
    <t>宇治市男女共同参画支援センター</t>
  </si>
  <si>
    <t>611-0021</t>
  </si>
  <si>
    <t>城陽市男女共同参画支援センター</t>
  </si>
  <si>
    <t>ぱれっとJOYO</t>
  </si>
  <si>
    <t>610-0121</t>
  </si>
  <si>
    <t>城陽市寺田林ノ口１１番地の１１４</t>
  </si>
  <si>
    <t>女性交流支援センター</t>
  </si>
  <si>
    <t>617‐0833</t>
  </si>
  <si>
    <t>京田辺市女性交流支援ルーム</t>
  </si>
  <si>
    <t>ポケット</t>
  </si>
  <si>
    <t>610-0334　</t>
  </si>
  <si>
    <t>京丹後市女性センター</t>
  </si>
  <si>
    <t>627-0201</t>
  </si>
  <si>
    <t>南丹市園部女性の館</t>
  </si>
  <si>
    <t>南丹市園部町小桜町</t>
  </si>
  <si>
    <t>○</t>
  </si>
  <si>
    <t>○</t>
  </si>
  <si>
    <t>久御山町男女共同参画都市宣言</t>
  </si>
  <si>
    <t>H22</t>
  </si>
  <si>
    <t>H22</t>
  </si>
  <si>
    <t>H22</t>
  </si>
  <si>
    <t>H22</t>
  </si>
  <si>
    <t>H23</t>
  </si>
  <si>
    <t>H21</t>
  </si>
  <si>
    <t>H22</t>
  </si>
  <si>
    <t>H24</t>
  </si>
  <si>
    <t>H24</t>
  </si>
  <si>
    <t>H22</t>
  </si>
  <si>
    <t>－</t>
  </si>
  <si>
    <t>H26</t>
  </si>
  <si>
    <t>－</t>
  </si>
  <si>
    <t>－</t>
  </si>
  <si>
    <t>－</t>
  </si>
  <si>
    <t>H27</t>
  </si>
  <si>
    <t>－</t>
  </si>
  <si>
    <t>H28</t>
  </si>
  <si>
    <t>－</t>
  </si>
  <si>
    <t>城陽市男女共同参画を進めるための条例</t>
  </si>
  <si>
    <t>H14.3～23.3</t>
  </si>
  <si>
    <t>福知山市字岡ノ１０番地</t>
  </si>
  <si>
    <t>あいセンター</t>
  </si>
  <si>
    <t>京田辺市田辺中央五丁目2番地1　平和堂アル･プラザ京田辺２階</t>
  </si>
  <si>
    <t>生涯学習課</t>
  </si>
  <si>
    <t>総務財政課</t>
  </si>
  <si>
    <t>八幡市男女共同参画推進条例</t>
  </si>
  <si>
    <t>H22</t>
  </si>
  <si>
    <t>http://www.city.nagaokakyo.kyoto.jp/contents/ctg300.html</t>
  </si>
  <si>
    <t>南丹市男女共同参画行動計画</t>
  </si>
  <si>
    <t>H21.4～H31.3</t>
  </si>
  <si>
    <t>○</t>
  </si>
  <si>
    <t>622-0004</t>
  </si>
  <si>
    <t>○</t>
  </si>
  <si>
    <t>H30</t>
  </si>
  <si>
    <t>http://www.city.ayabe.kyoto.jp/html/womens/</t>
  </si>
  <si>
    <t>http://www.kyotanabe.jp/1ka1hp/shiminsankaku/jyoseisien/index.html</t>
  </si>
  <si>
    <t>http://www.city.uji.kyoto.jp/data/5qm2P5UDv1YcqkW/7d37050a1e390849.htm</t>
  </si>
  <si>
    <t>http://www.city.joyo.kyoto.jp/government/gender/page8</t>
  </si>
  <si>
    <t>京都市</t>
  </si>
  <si>
    <t>男女共同参画推進課</t>
  </si>
  <si>
    <t>京都市男女共同参画推進条例</t>
  </si>
  <si>
    <t>きょうと男女共同参画推進プラン（第３次女性行動計画）改定版
―ひとが輝き，未来へのゆめを彩るまち・京都をめざして―</t>
  </si>
  <si>
    <t>H19.4～H23.3</t>
  </si>
  <si>
    <t>京都市男女共同参画センター</t>
  </si>
  <si>
    <t>ウィングス京都</t>
  </si>
  <si>
    <t>604-8147</t>
  </si>
  <si>
    <t>京都市中京区東洞院六角下る御射山町262番地</t>
  </si>
  <si>
    <t>○</t>
  </si>
  <si>
    <t>H22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</si>
  <si>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</si>
  <si>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</si>
  <si>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</si>
  <si>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</si>
  <si>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</si>
  <si>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</si>
  <si>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</si>
  <si>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</si>
  <si>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</si>
  <si>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</si>
  <si>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</si>
  <si>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</si>
  <si>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</si>
  <si>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</si>
  <si>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</si>
  <si>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</si>
  <si>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</si>
  <si>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</si>
  <si>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福知山市男女共同参画計画
「新はばたきプラン」</t>
  </si>
  <si>
    <t>宇治市男女共同参画計画
（第２次UJIあさぎりプラン）</t>
  </si>
  <si>
    <t>舞鶴市男女共同参画計画
「まいプラン」</t>
  </si>
  <si>
    <t>綾部市男女共同参画計画
「第２次あいプラン」</t>
  </si>
  <si>
    <t>宮津市男女共同参画基本計画
　－新ウインドプラン21－</t>
  </si>
  <si>
    <t>新ゆう・あいプラン
～亀岡市男女共同参画計画～</t>
  </si>
  <si>
    <t>長岡京市男女共同参画計画
－第４次計画－</t>
  </si>
  <si>
    <t>京田辺市男女共同参画計画
－新かがやきプラン－</t>
  </si>
  <si>
    <t>京丹後市男女共同参画計画
デュエットプラン２１</t>
  </si>
  <si>
    <t>第２次キラリさわやかプラン
－木津町男女共同参画計画－</t>
  </si>
  <si>
    <t>大山崎町男女共同参画計画　
－みとめ愛プラン－</t>
  </si>
  <si>
    <t>男女（みんな）の和づくりプラン
与謝野町男女共同参画計画　　　</t>
  </si>
  <si>
    <t>城陽市男女共同参画計画
「さんさんプラン」</t>
  </si>
  <si>
    <t>(050)
7105-8501</t>
  </si>
  <si>
    <t>(050)
7105-8521</t>
  </si>
  <si>
    <t>(0772)
69-0714</t>
  </si>
  <si>
    <t>(0771)
63-1777</t>
  </si>
  <si>
    <t>(0774)
65-3709</t>
  </si>
  <si>
    <t>(0774)
54-7545</t>
  </si>
  <si>
    <t>(0774)
55-5601</t>
  </si>
  <si>
    <t>(0774)
39-9377</t>
  </si>
  <si>
    <t>(0774)
39-9378</t>
  </si>
  <si>
    <t>(0773)
42-1801</t>
  </si>
  <si>
    <t>(0773)
42-1801</t>
  </si>
  <si>
    <t>(0773)
65-0055</t>
  </si>
  <si>
    <t>(0773)
62-0872</t>
  </si>
  <si>
    <t>(0773)
22-7124</t>
  </si>
  <si>
    <t>(075)
212-7490</t>
  </si>
  <si>
    <t>(075)
212-7460</t>
  </si>
  <si>
    <t>http://www.city.maizuru.kyoto.jp/cgi-bin/odb-get.exe?WIT_template=AC020000&amp;WIT_oid=icityv2::Contents::1099&amp;cls=3</t>
  </si>
  <si>
    <t>http://www.wings-kyoto.jp/</t>
  </si>
  <si>
    <t>京丹後市丹後町間人1780　
京丹後市丹後庁舎２階</t>
  </si>
  <si>
    <t>長岡京市神足二丁目3番1号　
バンビオ１番館</t>
  </si>
  <si>
    <t>宇治市宇治里尻5-9JR
宇治駅前市民交流プラザゆめりあうじ内</t>
  </si>
  <si>
    <t>舞鶴市字余部下１１６７番地
（舞鶴市中総合会館５階）</t>
  </si>
  <si>
    <t>不明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</si>
</sst>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[&lt;=999]000;[&lt;=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187" fontId="0" fillId="2" borderId="18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88" fontId="2" fillId="2" borderId="6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1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90" fontId="2" fillId="4" borderId="3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4" xfId="0" applyNumberFormat="1" applyFont="1" applyFill="1" applyBorder="1" applyAlignment="1">
      <alignment vertical="center"/>
    </xf>
    <xf numFmtId="189" fontId="2" fillId="0" borderId="45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89" fontId="2" fillId="0" borderId="17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49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89" fontId="2" fillId="3" borderId="28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wrapText="1"/>
    </xf>
    <xf numFmtId="0" fontId="2" fillId="2" borderId="15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0" xfId="0" applyFont="1" applyBorder="1" applyAlignment="1">
      <alignment/>
    </xf>
    <xf numFmtId="0" fontId="4" fillId="2" borderId="3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4" fillId="0" borderId="52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2" borderId="57" xfId="0" applyFont="1" applyFill="1" applyBorder="1" applyAlignment="1">
      <alignment/>
    </xf>
    <xf numFmtId="57" fontId="2" fillId="2" borderId="20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8" fontId="2" fillId="3" borderId="31" xfId="0" applyNumberFormat="1" applyFont="1" applyFill="1" applyBorder="1" applyAlignment="1">
      <alignment vertical="center" shrinkToFit="1"/>
    </xf>
    <xf numFmtId="9" fontId="2" fillId="2" borderId="32" xfId="0" applyNumberFormat="1" applyFont="1" applyFill="1" applyBorder="1" applyAlignment="1">
      <alignment horizontal="center"/>
    </xf>
    <xf numFmtId="188" fontId="2" fillId="2" borderId="4" xfId="0" applyNumberFormat="1" applyFont="1" applyFill="1" applyBorder="1" applyAlignment="1">
      <alignment horizontal="center"/>
    </xf>
    <xf numFmtId="180" fontId="2" fillId="3" borderId="7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9" fontId="2" fillId="2" borderId="20" xfId="0" applyNumberFormat="1" applyFont="1" applyFill="1" applyBorder="1" applyAlignment="1">
      <alignment horizontal="center"/>
    </xf>
    <xf numFmtId="188" fontId="2" fillId="2" borderId="6" xfId="0" applyNumberFormat="1" applyFont="1" applyFill="1" applyBorder="1" applyAlignment="1">
      <alignment horizontal="center"/>
    </xf>
    <xf numFmtId="188" fontId="2" fillId="2" borderId="13" xfId="0" applyNumberFormat="1" applyFont="1" applyFill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0" fontId="2" fillId="0" borderId="58" xfId="0" applyFont="1" applyBorder="1" applyAlignment="1">
      <alignment vertical="center"/>
    </xf>
    <xf numFmtId="57" fontId="2" fillId="2" borderId="20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 shrinkToFit="1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59" xfId="0" applyFont="1" applyFill="1" applyBorder="1" applyAlignment="1">
      <alignment vertical="top"/>
    </xf>
    <xf numFmtId="57" fontId="2" fillId="2" borderId="15" xfId="0" applyNumberFormat="1" applyFont="1" applyFill="1" applyBorder="1" applyAlignment="1">
      <alignment horizontal="left" vertical="top"/>
    </xf>
    <xf numFmtId="0" fontId="2" fillId="2" borderId="5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57" fontId="2" fillId="2" borderId="6" xfId="0" applyNumberFormat="1" applyFont="1" applyFill="1" applyBorder="1" applyAlignment="1">
      <alignment horizontal="left" vertical="top"/>
    </xf>
    <xf numFmtId="0" fontId="2" fillId="2" borderId="59" xfId="0" applyFont="1" applyFill="1" applyBorder="1" applyAlignment="1">
      <alignment horizontal="left" vertical="top"/>
    </xf>
    <xf numFmtId="57" fontId="2" fillId="2" borderId="15" xfId="0" applyNumberFormat="1" applyFont="1" applyFill="1" applyBorder="1" applyAlignment="1">
      <alignment horizontal="left" vertical="top" shrinkToFit="1"/>
    </xf>
    <xf numFmtId="0" fontId="2" fillId="2" borderId="20" xfId="0" applyFont="1" applyFill="1" applyBorder="1" applyAlignment="1">
      <alignment horizontal="left" vertical="top" shrinkToFit="1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shrinkToFit="1"/>
    </xf>
    <xf numFmtId="0" fontId="2" fillId="0" borderId="41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0" borderId="59" xfId="0" applyFont="1" applyFill="1" applyBorder="1" applyAlignment="1">
      <alignment vertical="top" shrinkToFit="1"/>
    </xf>
    <xf numFmtId="0" fontId="2" fillId="2" borderId="22" xfId="0" applyFont="1" applyFill="1" applyBorder="1" applyAlignment="1">
      <alignment horizontal="center" vertical="top"/>
    </xf>
    <xf numFmtId="0" fontId="2" fillId="2" borderId="59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shrinkToFit="1"/>
    </xf>
    <xf numFmtId="0" fontId="2" fillId="2" borderId="55" xfId="0" applyFont="1" applyFill="1" applyBorder="1" applyAlignment="1">
      <alignment shrinkToFit="1"/>
    </xf>
    <xf numFmtId="188" fontId="2" fillId="2" borderId="7" xfId="0" applyNumberFormat="1" applyFont="1" applyFill="1" applyBorder="1" applyAlignment="1">
      <alignment horizontal="center"/>
    </xf>
    <xf numFmtId="179" fontId="2" fillId="3" borderId="60" xfId="0" applyNumberFormat="1" applyFont="1" applyFill="1" applyBorder="1" applyAlignment="1">
      <alignment/>
    </xf>
    <xf numFmtId="0" fontId="2" fillId="0" borderId="32" xfId="0" applyFont="1" applyBorder="1" applyAlignment="1">
      <alignment vertical="top" wrapText="1"/>
    </xf>
    <xf numFmtId="0" fontId="2" fillId="2" borderId="13" xfId="0" applyFont="1" applyFill="1" applyBorder="1" applyAlignment="1">
      <alignment vertical="top"/>
    </xf>
    <xf numFmtId="0" fontId="2" fillId="2" borderId="3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/>
    </xf>
    <xf numFmtId="0" fontId="2" fillId="2" borderId="39" xfId="0" applyFont="1" applyFill="1" applyBorder="1" applyAlignment="1">
      <alignment vertical="top" wrapText="1"/>
    </xf>
    <xf numFmtId="57" fontId="2" fillId="2" borderId="61" xfId="0" applyNumberFormat="1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79" fontId="2" fillId="3" borderId="3" xfId="0" applyNumberFormat="1" applyFont="1" applyFill="1" applyBorder="1" applyAlignment="1">
      <alignment vertical="center"/>
    </xf>
    <xf numFmtId="180" fontId="2" fillId="3" borderId="3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188" fontId="4" fillId="2" borderId="6" xfId="0" applyNumberFormat="1" applyFont="1" applyFill="1" applyBorder="1" applyAlignment="1">
      <alignment vertical="center"/>
    </xf>
    <xf numFmtId="188" fontId="2" fillId="2" borderId="4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13" xfId="0" applyNumberFormat="1" applyFont="1" applyFill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4" xfId="0" applyNumberFormat="1" applyFont="1" applyFill="1" applyBorder="1" applyAlignment="1">
      <alignment/>
    </xf>
    <xf numFmtId="188" fontId="2" fillId="0" borderId="6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188" fontId="2" fillId="2" borderId="14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13" fillId="2" borderId="13" xfId="0" applyNumberFormat="1" applyFont="1" applyFill="1" applyBorder="1" applyAlignment="1">
      <alignment/>
    </xf>
    <xf numFmtId="188" fontId="13" fillId="2" borderId="6" xfId="0" applyNumberFormat="1" applyFont="1" applyFill="1" applyBorder="1" applyAlignment="1">
      <alignment/>
    </xf>
    <xf numFmtId="188" fontId="2" fillId="2" borderId="53" xfId="0" applyNumberFormat="1" applyFont="1" applyFill="1" applyBorder="1" applyAlignment="1">
      <alignment/>
    </xf>
    <xf numFmtId="9" fontId="2" fillId="0" borderId="20" xfId="0" applyNumberFormat="1" applyFont="1" applyBorder="1" applyAlignment="1">
      <alignment horizontal="center"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187" fontId="2" fillId="2" borderId="51" xfId="0" applyNumberFormat="1" applyFont="1" applyFill="1" applyBorder="1" applyAlignment="1">
      <alignment vertical="center"/>
    </xf>
    <xf numFmtId="187" fontId="2" fillId="2" borderId="6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8" fontId="2" fillId="2" borderId="32" xfId="0" applyNumberFormat="1" applyFont="1" applyFill="1" applyBorder="1" applyAlignment="1">
      <alignment/>
    </xf>
    <xf numFmtId="188" fontId="2" fillId="2" borderId="32" xfId="0" applyNumberFormat="1" applyFont="1" applyFill="1" applyBorder="1" applyAlignment="1">
      <alignment vertical="center"/>
    </xf>
    <xf numFmtId="188" fontId="2" fillId="2" borderId="4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top" textRotation="255" wrapText="1"/>
    </xf>
    <xf numFmtId="0" fontId="4" fillId="2" borderId="15" xfId="0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0" fontId="2" fillId="2" borderId="61" xfId="0" applyFont="1" applyFill="1" applyBorder="1" applyAlignment="1">
      <alignment vertical="distributed" textRotation="255"/>
    </xf>
    <xf numFmtId="0" fontId="2" fillId="2" borderId="41" xfId="0" applyFont="1" applyFill="1" applyBorder="1" applyAlignment="1">
      <alignment vertical="distributed" textRotation="255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2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0" fillId="2" borderId="59" xfId="0" applyFont="1" applyFill="1" applyBorder="1" applyAlignment="1">
      <alignment horizontal="left" vertical="top" wrapText="1"/>
    </xf>
    <xf numFmtId="0" fontId="4" fillId="0" borderId="53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wrapText="1"/>
    </xf>
    <xf numFmtId="49" fontId="2" fillId="0" borderId="3" xfId="16" applyNumberFormat="1" applyFont="1" applyBorder="1" applyAlignment="1">
      <alignment vertical="center" wrapText="1"/>
    </xf>
    <xf numFmtId="49" fontId="2" fillId="0" borderId="3" xfId="16" applyNumberFormat="1" applyFont="1" applyBorder="1" applyAlignment="1">
      <alignment horizontal="left" vertical="center" wrapText="1"/>
    </xf>
    <xf numFmtId="49" fontId="2" fillId="0" borderId="3" xfId="16" applyNumberFormat="1" applyFont="1" applyBorder="1" applyAlignment="1">
      <alignment wrapText="1"/>
    </xf>
    <xf numFmtId="49" fontId="2" fillId="0" borderId="41" xfId="16" applyNumberFormat="1" applyFont="1" applyBorder="1" applyAlignment="1">
      <alignment vertical="center" wrapText="1"/>
    </xf>
    <xf numFmtId="49" fontId="2" fillId="0" borderId="0" xfId="16" applyNumberFormat="1" applyFont="1" applyAlignment="1">
      <alignment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0" fontId="2" fillId="0" borderId="61" xfId="0" applyFont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distributed" textRotation="255" shrinkToFit="1"/>
    </xf>
    <xf numFmtId="0" fontId="0" fillId="0" borderId="41" xfId="0" applyBorder="1" applyAlignment="1">
      <alignment/>
    </xf>
    <xf numFmtId="0" fontId="2" fillId="2" borderId="13" xfId="0" applyFont="1" applyFill="1" applyBorder="1" applyAlignment="1">
      <alignment horizontal="center" vertical="distributed" textRotation="255" shrinkToFit="1"/>
    </xf>
    <xf numFmtId="0" fontId="2" fillId="2" borderId="65" xfId="0" applyFont="1" applyFill="1" applyBorder="1" applyAlignment="1">
      <alignment horizontal="center" vertical="distributed" textRotation="255" shrinkToFit="1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188" fontId="4" fillId="0" borderId="53" xfId="0" applyNumberFormat="1" applyFont="1" applyFill="1" applyBorder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top"/>
    </xf>
    <xf numFmtId="186" fontId="2" fillId="0" borderId="8" xfId="0" applyNumberFormat="1" applyFont="1" applyFill="1" applyBorder="1" applyAlignment="1">
      <alignment vertical="top" wrapText="1"/>
    </xf>
    <xf numFmtId="186" fontId="2" fillId="2" borderId="7" xfId="0" applyNumberFormat="1" applyFont="1" applyFill="1" applyBorder="1" applyAlignment="1">
      <alignment/>
    </xf>
    <xf numFmtId="186" fontId="2" fillId="2" borderId="20" xfId="0" applyNumberFormat="1" applyFont="1" applyFill="1" applyBorder="1" applyAlignment="1">
      <alignment/>
    </xf>
    <xf numFmtId="186" fontId="2" fillId="2" borderId="2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center" vertical="top"/>
    </xf>
    <xf numFmtId="186" fontId="2" fillId="0" borderId="4" xfId="0" applyNumberFormat="1" applyFont="1" applyFill="1" applyBorder="1" applyAlignment="1">
      <alignment horizontal="center" vertical="top"/>
    </xf>
    <xf numFmtId="186" fontId="2" fillId="2" borderId="51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0" borderId="32" xfId="0" applyNumberFormat="1" applyFont="1" applyFill="1" applyBorder="1" applyAlignment="1">
      <alignment vertical="top"/>
    </xf>
    <xf numFmtId="186" fontId="2" fillId="0" borderId="8" xfId="0" applyNumberFormat="1" applyFont="1" applyFill="1" applyBorder="1" applyAlignment="1">
      <alignment vertical="top"/>
    </xf>
    <xf numFmtId="186" fontId="2" fillId="2" borderId="7" xfId="0" applyNumberFormat="1" applyFont="1" applyFill="1" applyBorder="1" applyAlignment="1">
      <alignment/>
    </xf>
    <xf numFmtId="186" fontId="4" fillId="0" borderId="66" xfId="0" applyNumberFormat="1" applyFont="1" applyBorder="1" applyAlignment="1">
      <alignment vertical="center"/>
    </xf>
    <xf numFmtId="186" fontId="2" fillId="2" borderId="66" xfId="0" applyNumberFormat="1" applyFont="1" applyFill="1" applyBorder="1" applyAlignment="1">
      <alignment/>
    </xf>
    <xf numFmtId="186" fontId="2" fillId="2" borderId="67" xfId="0" applyNumberFormat="1" applyFont="1" applyFill="1" applyBorder="1" applyAlignment="1">
      <alignment/>
    </xf>
    <xf numFmtId="186" fontId="2" fillId="2" borderId="68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0" fillId="0" borderId="33" xfId="0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distributed" textRotation="255" shrinkToFit="1"/>
    </xf>
    <xf numFmtId="0" fontId="2" fillId="2" borderId="8" xfId="0" applyFont="1" applyFill="1" applyBorder="1" applyAlignment="1">
      <alignment horizontal="center" vertical="distributed" textRotation="255" shrinkToFi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top" textRotation="255" wrapText="1"/>
    </xf>
    <xf numFmtId="0" fontId="4" fillId="2" borderId="76" xfId="0" applyFont="1" applyFill="1" applyBorder="1" applyAlignment="1">
      <alignment horizontal="center" vertical="top" textRotation="255" wrapText="1"/>
    </xf>
    <xf numFmtId="0" fontId="4" fillId="0" borderId="76" xfId="0" applyFont="1" applyBorder="1" applyAlignment="1">
      <alignment horizontal="center" vertical="top" textRotation="255" wrapText="1"/>
    </xf>
    <xf numFmtId="0" fontId="4" fillId="0" borderId="66" xfId="0" applyFont="1" applyBorder="1" applyAlignment="1">
      <alignment horizontal="center" vertical="top" textRotation="255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top" textRotation="255" wrapText="1"/>
    </xf>
    <xf numFmtId="0" fontId="2" fillId="0" borderId="4" xfId="0" applyFont="1" applyBorder="1" applyAlignment="1">
      <alignment horizontal="center" vertical="top" textRotation="255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39" xfId="0" applyFont="1" applyFill="1" applyBorder="1" applyAlignment="1">
      <alignment horizontal="center" vertical="distributed" textRotation="255"/>
    </xf>
    <xf numFmtId="0" fontId="2" fillId="2" borderId="32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6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distributed" textRotation="255" shrinkToFit="1"/>
    </xf>
    <xf numFmtId="0" fontId="2" fillId="2" borderId="39" xfId="0" applyFont="1" applyFill="1" applyBorder="1" applyAlignment="1">
      <alignment horizontal="center" vertical="distributed" textRotation="255" shrinkToFit="1"/>
    </xf>
    <xf numFmtId="0" fontId="2" fillId="2" borderId="32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58" fontId="11" fillId="0" borderId="79" xfId="0" applyNumberFormat="1" applyFont="1" applyBorder="1" applyAlignment="1">
      <alignment horizontal="center" vertical="center"/>
    </xf>
    <xf numFmtId="58" fontId="11" fillId="0" borderId="80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2" borderId="22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5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2" borderId="22" xfId="0" applyFont="1" applyFill="1" applyBorder="1" applyAlignment="1">
      <alignment vertical="center" textRotation="255" wrapText="1"/>
    </xf>
    <xf numFmtId="0" fontId="2" fillId="2" borderId="40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2" borderId="6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top" textRotation="255" wrapText="1"/>
    </xf>
    <xf numFmtId="0" fontId="2" fillId="2" borderId="4" xfId="0" applyFont="1" applyFill="1" applyBorder="1" applyAlignment="1">
      <alignment horizontal="center" vertical="top" textRotation="255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vertical="center" textRotation="255"/>
    </xf>
    <xf numFmtId="0" fontId="2" fillId="2" borderId="6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2" borderId="5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41" xfId="0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2" fillId="2" borderId="52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9" fillId="0" borderId="3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maizuru.kyoto.jp/cgi-bin/odb-get.exe?WIT_template=AC020000&amp;WIT_oid=icityv2::Contents::1099&amp;cls=3" TargetMode="External" /><Relationship Id="rId2" Type="http://schemas.openxmlformats.org/officeDocument/2006/relationships/hyperlink" Target="http://www.city.ayabe.kyoto.jp/html/womens/" TargetMode="External" /><Relationship Id="rId3" Type="http://schemas.openxmlformats.org/officeDocument/2006/relationships/hyperlink" Target="http://www.city.uji.kyoto.jp/data/5qm2P5UDv1YcqkW/7d37050a1e390849.htm" TargetMode="External" /><Relationship Id="rId4" Type="http://schemas.openxmlformats.org/officeDocument/2006/relationships/hyperlink" Target="http://www.city.joyo.kyoto.jp/government/gender/page8" TargetMode="External" /><Relationship Id="rId5" Type="http://schemas.openxmlformats.org/officeDocument/2006/relationships/hyperlink" Target="http://www.city.nagaokakyo.kyoto.jp/contents/ctg300.html" TargetMode="External" /><Relationship Id="rId6" Type="http://schemas.openxmlformats.org/officeDocument/2006/relationships/hyperlink" Target="http://www.kyotanabe.jp/1ka1hp/shiminsankaku/jyoseisien/index.html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7.00390625" style="2" customWidth="1"/>
    <col min="6" max="9" width="4.125" style="2" customWidth="1"/>
    <col min="10" max="10" width="30.625" style="2" customWidth="1"/>
    <col min="11" max="12" width="8.625" style="2" customWidth="1"/>
    <col min="13" max="13" width="4.125" style="2" customWidth="1"/>
    <col min="14" max="14" width="32.00390625" style="2" customWidth="1"/>
    <col min="15" max="15" width="15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0" t="s">
        <v>14</v>
      </c>
      <c r="B1" s="30"/>
    </row>
    <row r="2" spans="1:16" ht="22.5" customHeight="1" thickBot="1">
      <c r="A2" s="6" t="s">
        <v>18</v>
      </c>
      <c r="O2" s="329" t="s">
        <v>69</v>
      </c>
      <c r="P2" s="330"/>
    </row>
    <row r="3" ht="9.75" customHeight="1" thickBot="1"/>
    <row r="4" spans="1:16" s="1" customFormat="1" ht="31.5" customHeight="1">
      <c r="A4" s="333" t="s">
        <v>26</v>
      </c>
      <c r="B4" s="337" t="s">
        <v>64</v>
      </c>
      <c r="C4" s="308" t="s">
        <v>53</v>
      </c>
      <c r="D4" s="305" t="s">
        <v>17</v>
      </c>
      <c r="E4" s="349" t="s">
        <v>54</v>
      </c>
      <c r="F4" s="359" t="s">
        <v>55</v>
      </c>
      <c r="G4" s="352" t="s">
        <v>56</v>
      </c>
      <c r="H4" s="355" t="s">
        <v>63</v>
      </c>
      <c r="I4" s="305" t="s">
        <v>57</v>
      </c>
      <c r="J4" s="342" t="s">
        <v>235</v>
      </c>
      <c r="K4" s="343"/>
      <c r="L4" s="343"/>
      <c r="M4" s="344"/>
      <c r="N4" s="342" t="s">
        <v>66</v>
      </c>
      <c r="O4" s="343"/>
      <c r="P4" s="344"/>
    </row>
    <row r="5" spans="1:16" s="15" customFormat="1" ht="18" customHeight="1">
      <c r="A5" s="334"/>
      <c r="B5" s="338"/>
      <c r="C5" s="307"/>
      <c r="D5" s="306"/>
      <c r="E5" s="350"/>
      <c r="F5" s="360"/>
      <c r="G5" s="353"/>
      <c r="H5" s="356"/>
      <c r="I5" s="340"/>
      <c r="J5" s="345" t="s">
        <v>8</v>
      </c>
      <c r="K5" s="358"/>
      <c r="L5" s="346"/>
      <c r="M5" s="14" t="s">
        <v>9</v>
      </c>
      <c r="N5" s="345" t="s">
        <v>10</v>
      </c>
      <c r="O5" s="346"/>
      <c r="P5" s="14" t="s">
        <v>9</v>
      </c>
    </row>
    <row r="6" spans="1:16" s="15" customFormat="1" ht="18" customHeight="1">
      <c r="A6" s="334"/>
      <c r="B6" s="338"/>
      <c r="C6" s="307"/>
      <c r="D6" s="306"/>
      <c r="E6" s="350"/>
      <c r="F6" s="360"/>
      <c r="G6" s="353"/>
      <c r="H6" s="356"/>
      <c r="I6" s="340"/>
      <c r="J6" s="32"/>
      <c r="K6" s="33"/>
      <c r="L6" s="34"/>
      <c r="M6" s="347" t="s">
        <v>59</v>
      </c>
      <c r="N6" s="17"/>
      <c r="O6" s="31"/>
      <c r="P6" s="347" t="s">
        <v>59</v>
      </c>
    </row>
    <row r="7" spans="1:16" s="1" customFormat="1" ht="51.75" customHeight="1">
      <c r="A7" s="335"/>
      <c r="B7" s="339"/>
      <c r="C7" s="307"/>
      <c r="D7" s="336"/>
      <c r="E7" s="351"/>
      <c r="F7" s="361"/>
      <c r="G7" s="354"/>
      <c r="H7" s="357"/>
      <c r="I7" s="341"/>
      <c r="J7" s="18" t="s">
        <v>58</v>
      </c>
      <c r="K7" s="16" t="s">
        <v>2</v>
      </c>
      <c r="L7" s="16" t="s">
        <v>3</v>
      </c>
      <c r="M7" s="348"/>
      <c r="N7" s="17" t="s">
        <v>60</v>
      </c>
      <c r="O7" s="18" t="s">
        <v>25</v>
      </c>
      <c r="P7" s="348"/>
    </row>
    <row r="8" spans="1:16" s="217" customFormat="1" ht="53.25" customHeight="1">
      <c r="A8" s="206">
        <v>26</v>
      </c>
      <c r="B8" s="218">
        <v>100</v>
      </c>
      <c r="C8" s="207" t="s">
        <v>69</v>
      </c>
      <c r="D8" s="169" t="s">
        <v>207</v>
      </c>
      <c r="E8" s="208" t="s">
        <v>208</v>
      </c>
      <c r="F8" s="209">
        <v>1</v>
      </c>
      <c r="G8" s="301">
        <v>1</v>
      </c>
      <c r="H8" s="208">
        <v>1</v>
      </c>
      <c r="I8" s="210">
        <v>1</v>
      </c>
      <c r="J8" s="211" t="s">
        <v>209</v>
      </c>
      <c r="K8" s="212">
        <v>37981</v>
      </c>
      <c r="L8" s="212">
        <v>37981</v>
      </c>
      <c r="M8" s="213"/>
      <c r="N8" s="214" t="s">
        <v>210</v>
      </c>
      <c r="O8" s="215" t="s">
        <v>211</v>
      </c>
      <c r="P8" s="216"/>
    </row>
    <row r="9" spans="1:16" ht="24">
      <c r="A9" s="166">
        <v>26</v>
      </c>
      <c r="B9" s="167">
        <v>201</v>
      </c>
      <c r="C9" s="168" t="s">
        <v>69</v>
      </c>
      <c r="D9" s="169" t="s">
        <v>70</v>
      </c>
      <c r="E9" s="170" t="s">
        <v>71</v>
      </c>
      <c r="F9" s="171">
        <v>1</v>
      </c>
      <c r="G9" s="172">
        <v>1</v>
      </c>
      <c r="H9" s="173">
        <v>1</v>
      </c>
      <c r="I9" s="172">
        <v>1</v>
      </c>
      <c r="J9" s="174" t="s">
        <v>72</v>
      </c>
      <c r="K9" s="175">
        <v>38987</v>
      </c>
      <c r="L9" s="175">
        <v>38991</v>
      </c>
      <c r="M9" s="176"/>
      <c r="N9" s="283" t="s">
        <v>236</v>
      </c>
      <c r="O9" s="177" t="s">
        <v>73</v>
      </c>
      <c r="P9" s="178"/>
    </row>
    <row r="10" spans="1:16" ht="24">
      <c r="A10" s="166">
        <v>26</v>
      </c>
      <c r="B10" s="167">
        <v>202</v>
      </c>
      <c r="C10" s="168" t="s">
        <v>69</v>
      </c>
      <c r="D10" s="169" t="s">
        <v>74</v>
      </c>
      <c r="E10" s="170" t="s">
        <v>75</v>
      </c>
      <c r="F10" s="171">
        <v>1</v>
      </c>
      <c r="G10" s="172">
        <v>1</v>
      </c>
      <c r="H10" s="173">
        <v>1</v>
      </c>
      <c r="I10" s="172">
        <v>0</v>
      </c>
      <c r="J10" s="174"/>
      <c r="K10" s="179"/>
      <c r="L10" s="179"/>
      <c r="M10" s="176">
        <v>3</v>
      </c>
      <c r="N10" s="283" t="s">
        <v>238</v>
      </c>
      <c r="O10" s="180" t="s">
        <v>76</v>
      </c>
      <c r="P10" s="181"/>
    </row>
    <row r="11" spans="1:16" ht="24">
      <c r="A11" s="166">
        <v>26</v>
      </c>
      <c r="B11" s="167">
        <v>203</v>
      </c>
      <c r="C11" s="168" t="s">
        <v>69</v>
      </c>
      <c r="D11" s="169" t="s">
        <v>77</v>
      </c>
      <c r="E11" s="170" t="s">
        <v>78</v>
      </c>
      <c r="F11" s="171">
        <v>1</v>
      </c>
      <c r="G11" s="172">
        <v>1</v>
      </c>
      <c r="H11" s="173">
        <v>1</v>
      </c>
      <c r="I11" s="172">
        <v>1</v>
      </c>
      <c r="J11" s="174" t="s">
        <v>79</v>
      </c>
      <c r="K11" s="175">
        <v>38806</v>
      </c>
      <c r="L11" s="175">
        <v>38808</v>
      </c>
      <c r="M11" s="176"/>
      <c r="N11" s="283" t="s">
        <v>239</v>
      </c>
      <c r="O11" s="177" t="s">
        <v>80</v>
      </c>
      <c r="P11" s="178"/>
    </row>
    <row r="12" spans="1:16" ht="24">
      <c r="A12" s="166">
        <v>26</v>
      </c>
      <c r="B12" s="167">
        <v>204</v>
      </c>
      <c r="C12" s="168" t="s">
        <v>69</v>
      </c>
      <c r="D12" s="182" t="s">
        <v>81</v>
      </c>
      <c r="E12" s="170" t="s">
        <v>82</v>
      </c>
      <c r="F12" s="171">
        <v>1</v>
      </c>
      <c r="G12" s="172">
        <v>1</v>
      </c>
      <c r="H12" s="173">
        <v>1</v>
      </c>
      <c r="I12" s="172">
        <v>1</v>
      </c>
      <c r="J12" s="168" t="s">
        <v>83</v>
      </c>
      <c r="K12" s="183">
        <v>38268</v>
      </c>
      <c r="L12" s="183">
        <v>38328</v>
      </c>
      <c r="M12" s="172"/>
      <c r="N12" s="283" t="s">
        <v>237</v>
      </c>
      <c r="O12" s="171" t="s">
        <v>84</v>
      </c>
      <c r="P12" s="182"/>
    </row>
    <row r="13" spans="1:16" ht="24">
      <c r="A13" s="166">
        <v>26</v>
      </c>
      <c r="B13" s="167">
        <v>205</v>
      </c>
      <c r="C13" s="168" t="s">
        <v>69</v>
      </c>
      <c r="D13" s="169" t="s">
        <v>85</v>
      </c>
      <c r="E13" s="170" t="s">
        <v>86</v>
      </c>
      <c r="F13" s="171">
        <v>1</v>
      </c>
      <c r="G13" s="172">
        <v>2</v>
      </c>
      <c r="H13" s="173">
        <v>1</v>
      </c>
      <c r="I13" s="172">
        <v>0</v>
      </c>
      <c r="J13" s="174"/>
      <c r="K13" s="179"/>
      <c r="L13" s="179"/>
      <c r="M13" s="176">
        <v>0</v>
      </c>
      <c r="N13" s="283" t="s">
        <v>240</v>
      </c>
      <c r="O13" s="177" t="s">
        <v>87</v>
      </c>
      <c r="P13" s="172"/>
    </row>
    <row r="14" spans="1:16" ht="24">
      <c r="A14" s="166">
        <v>26</v>
      </c>
      <c r="B14" s="167">
        <v>206</v>
      </c>
      <c r="C14" s="168" t="s">
        <v>69</v>
      </c>
      <c r="D14" s="182" t="s">
        <v>88</v>
      </c>
      <c r="E14" s="170" t="s">
        <v>89</v>
      </c>
      <c r="F14" s="171">
        <v>1</v>
      </c>
      <c r="G14" s="172">
        <v>2</v>
      </c>
      <c r="H14" s="173">
        <v>1</v>
      </c>
      <c r="I14" s="172">
        <v>1</v>
      </c>
      <c r="J14" s="184" t="s">
        <v>90</v>
      </c>
      <c r="K14" s="185">
        <v>37615</v>
      </c>
      <c r="L14" s="175">
        <v>37712</v>
      </c>
      <c r="M14" s="176"/>
      <c r="N14" s="283" t="s">
        <v>241</v>
      </c>
      <c r="O14" s="177" t="s">
        <v>91</v>
      </c>
      <c r="P14" s="172"/>
    </row>
    <row r="15" spans="1:16" ht="24">
      <c r="A15" s="166">
        <v>26</v>
      </c>
      <c r="B15" s="167">
        <v>207</v>
      </c>
      <c r="C15" s="168" t="s">
        <v>69</v>
      </c>
      <c r="D15" s="182" t="s">
        <v>92</v>
      </c>
      <c r="E15" s="170" t="s">
        <v>93</v>
      </c>
      <c r="F15" s="171">
        <v>1</v>
      </c>
      <c r="G15" s="172">
        <v>1</v>
      </c>
      <c r="H15" s="173">
        <v>1</v>
      </c>
      <c r="I15" s="172">
        <v>1</v>
      </c>
      <c r="J15" s="186" t="s">
        <v>187</v>
      </c>
      <c r="K15" s="183">
        <v>38534</v>
      </c>
      <c r="L15" s="183">
        <v>38534</v>
      </c>
      <c r="M15" s="172"/>
      <c r="N15" s="283" t="s">
        <v>248</v>
      </c>
      <c r="O15" s="171" t="s">
        <v>94</v>
      </c>
      <c r="P15" s="182"/>
    </row>
    <row r="16" spans="1:16" ht="13.5">
      <c r="A16" s="166">
        <v>26</v>
      </c>
      <c r="B16" s="167">
        <v>208</v>
      </c>
      <c r="C16" s="168" t="s">
        <v>69</v>
      </c>
      <c r="D16" s="182" t="s">
        <v>95</v>
      </c>
      <c r="E16" s="170" t="s">
        <v>96</v>
      </c>
      <c r="F16" s="171">
        <v>1</v>
      </c>
      <c r="G16" s="172">
        <v>2</v>
      </c>
      <c r="H16" s="173">
        <v>1</v>
      </c>
      <c r="I16" s="172">
        <v>1</v>
      </c>
      <c r="J16" s="168" t="s">
        <v>97</v>
      </c>
      <c r="K16" s="183">
        <v>38803</v>
      </c>
      <c r="L16" s="183">
        <v>38808</v>
      </c>
      <c r="M16" s="187"/>
      <c r="N16" s="283" t="s">
        <v>98</v>
      </c>
      <c r="O16" s="171" t="s">
        <v>80</v>
      </c>
      <c r="P16" s="182"/>
    </row>
    <row r="17" spans="1:16" ht="24">
      <c r="A17" s="166">
        <v>26</v>
      </c>
      <c r="B17" s="167">
        <v>209</v>
      </c>
      <c r="C17" s="168" t="s">
        <v>69</v>
      </c>
      <c r="D17" s="182" t="s">
        <v>99</v>
      </c>
      <c r="E17" s="170" t="s">
        <v>100</v>
      </c>
      <c r="F17" s="171">
        <v>1</v>
      </c>
      <c r="G17" s="172">
        <v>2</v>
      </c>
      <c r="H17" s="173">
        <v>1</v>
      </c>
      <c r="I17" s="172">
        <v>1</v>
      </c>
      <c r="J17" s="168"/>
      <c r="K17" s="183"/>
      <c r="L17" s="183"/>
      <c r="M17" s="187">
        <v>2</v>
      </c>
      <c r="N17" s="283" t="s">
        <v>242</v>
      </c>
      <c r="O17" s="171" t="s">
        <v>101</v>
      </c>
      <c r="P17" s="182"/>
    </row>
    <row r="18" spans="1:16" ht="13.5">
      <c r="A18" s="166">
        <v>26</v>
      </c>
      <c r="B18" s="167">
        <v>210</v>
      </c>
      <c r="C18" s="168" t="s">
        <v>69</v>
      </c>
      <c r="D18" s="182" t="s">
        <v>102</v>
      </c>
      <c r="E18" s="170" t="s">
        <v>89</v>
      </c>
      <c r="F18" s="171">
        <v>1</v>
      </c>
      <c r="G18" s="172">
        <v>1</v>
      </c>
      <c r="H18" s="173">
        <v>1</v>
      </c>
      <c r="I18" s="172">
        <v>0</v>
      </c>
      <c r="J18" s="168" t="s">
        <v>194</v>
      </c>
      <c r="K18" s="183">
        <v>39902</v>
      </c>
      <c r="L18" s="183">
        <v>39904</v>
      </c>
      <c r="M18" s="172"/>
      <c r="N18" s="283" t="s">
        <v>103</v>
      </c>
      <c r="O18" s="177" t="s">
        <v>80</v>
      </c>
      <c r="P18" s="182"/>
    </row>
    <row r="19" spans="1:16" ht="24">
      <c r="A19" s="166">
        <v>26</v>
      </c>
      <c r="B19" s="167">
        <v>211</v>
      </c>
      <c r="C19" s="168" t="s">
        <v>69</v>
      </c>
      <c r="D19" s="182" t="s">
        <v>104</v>
      </c>
      <c r="E19" s="170" t="s">
        <v>96</v>
      </c>
      <c r="F19" s="171">
        <v>1</v>
      </c>
      <c r="G19" s="172">
        <v>1</v>
      </c>
      <c r="H19" s="173">
        <v>1</v>
      </c>
      <c r="I19" s="172">
        <v>1</v>
      </c>
      <c r="J19" s="168"/>
      <c r="K19" s="188"/>
      <c r="L19" s="188"/>
      <c r="M19" s="172">
        <v>1</v>
      </c>
      <c r="N19" s="283" t="s">
        <v>243</v>
      </c>
      <c r="O19" s="177" t="s">
        <v>188</v>
      </c>
      <c r="P19" s="182"/>
    </row>
    <row r="20" spans="1:16" ht="24">
      <c r="A20" s="166">
        <v>26</v>
      </c>
      <c r="B20" s="167">
        <v>212</v>
      </c>
      <c r="C20" s="168" t="s">
        <v>69</v>
      </c>
      <c r="D20" s="169" t="s">
        <v>105</v>
      </c>
      <c r="E20" s="170" t="s">
        <v>106</v>
      </c>
      <c r="F20" s="171">
        <v>1</v>
      </c>
      <c r="G20" s="172">
        <v>2</v>
      </c>
      <c r="H20" s="173">
        <v>1</v>
      </c>
      <c r="I20" s="172">
        <v>1</v>
      </c>
      <c r="J20" s="174"/>
      <c r="K20" s="179"/>
      <c r="L20" s="179"/>
      <c r="M20" s="176">
        <v>2</v>
      </c>
      <c r="N20" s="284" t="s">
        <v>244</v>
      </c>
      <c r="O20" s="177" t="s">
        <v>107</v>
      </c>
      <c r="P20" s="172"/>
    </row>
    <row r="21" spans="1:16" ht="13.5">
      <c r="A21" s="166">
        <v>26</v>
      </c>
      <c r="B21" s="167">
        <v>213</v>
      </c>
      <c r="C21" s="168" t="s">
        <v>69</v>
      </c>
      <c r="D21" s="169" t="s">
        <v>108</v>
      </c>
      <c r="E21" s="170" t="s">
        <v>109</v>
      </c>
      <c r="F21" s="171">
        <v>1</v>
      </c>
      <c r="G21" s="172">
        <v>2</v>
      </c>
      <c r="H21" s="173">
        <v>1</v>
      </c>
      <c r="I21" s="172">
        <v>1</v>
      </c>
      <c r="J21" s="174"/>
      <c r="K21" s="179"/>
      <c r="L21" s="179"/>
      <c r="M21" s="176">
        <v>3</v>
      </c>
      <c r="N21" s="285" t="s">
        <v>197</v>
      </c>
      <c r="O21" s="189" t="s">
        <v>198</v>
      </c>
      <c r="P21" s="172"/>
    </row>
    <row r="22" spans="1:16" ht="24">
      <c r="A22" s="166">
        <v>26</v>
      </c>
      <c r="B22" s="167">
        <v>214</v>
      </c>
      <c r="C22" s="168" t="s">
        <v>69</v>
      </c>
      <c r="D22" s="169" t="s">
        <v>110</v>
      </c>
      <c r="E22" s="170" t="s">
        <v>111</v>
      </c>
      <c r="F22" s="171">
        <v>1</v>
      </c>
      <c r="G22" s="172">
        <v>2</v>
      </c>
      <c r="H22" s="173">
        <v>1</v>
      </c>
      <c r="I22" s="172">
        <v>1</v>
      </c>
      <c r="J22" s="174" t="s">
        <v>112</v>
      </c>
      <c r="K22" s="175">
        <v>39153</v>
      </c>
      <c r="L22" s="175">
        <v>39153</v>
      </c>
      <c r="M22" s="190"/>
      <c r="N22" s="283" t="s">
        <v>245</v>
      </c>
      <c r="O22" s="189" t="s">
        <v>113</v>
      </c>
      <c r="P22" s="172"/>
    </row>
    <row r="23" spans="1:16" ht="27">
      <c r="A23" s="166">
        <v>26</v>
      </c>
      <c r="B23" s="167">
        <v>303</v>
      </c>
      <c r="C23" s="168" t="s">
        <v>69</v>
      </c>
      <c r="D23" s="182" t="s">
        <v>114</v>
      </c>
      <c r="E23" s="170" t="s">
        <v>192</v>
      </c>
      <c r="F23" s="171">
        <v>2</v>
      </c>
      <c r="G23" s="172">
        <v>2</v>
      </c>
      <c r="H23" s="173">
        <v>1</v>
      </c>
      <c r="I23" s="172">
        <v>1</v>
      </c>
      <c r="J23" s="168"/>
      <c r="K23" s="188"/>
      <c r="L23" s="191"/>
      <c r="M23" s="172">
        <v>0</v>
      </c>
      <c r="N23" s="286" t="s">
        <v>246</v>
      </c>
      <c r="O23" s="189" t="s">
        <v>115</v>
      </c>
      <c r="P23" s="182"/>
    </row>
    <row r="24" spans="1:16" ht="13.5">
      <c r="A24" s="166">
        <v>26</v>
      </c>
      <c r="B24" s="167">
        <v>322</v>
      </c>
      <c r="C24" s="168" t="s">
        <v>69</v>
      </c>
      <c r="D24" s="182" t="s">
        <v>116</v>
      </c>
      <c r="E24" s="192" t="s">
        <v>117</v>
      </c>
      <c r="F24" s="171">
        <v>2</v>
      </c>
      <c r="G24" s="172">
        <v>2</v>
      </c>
      <c r="H24" s="173">
        <v>1</v>
      </c>
      <c r="I24" s="172">
        <v>1</v>
      </c>
      <c r="J24" s="168"/>
      <c r="K24" s="191"/>
      <c r="L24" s="191"/>
      <c r="M24" s="172">
        <v>0</v>
      </c>
      <c r="N24" s="283" t="s">
        <v>118</v>
      </c>
      <c r="O24" s="177" t="s">
        <v>119</v>
      </c>
      <c r="P24" s="193"/>
    </row>
    <row r="25" spans="1:16" ht="13.5">
      <c r="A25" s="166">
        <v>26</v>
      </c>
      <c r="B25" s="167">
        <v>343</v>
      </c>
      <c r="C25" s="168" t="s">
        <v>69</v>
      </c>
      <c r="D25" s="182" t="s">
        <v>120</v>
      </c>
      <c r="E25" s="170" t="s">
        <v>117</v>
      </c>
      <c r="F25" s="171">
        <v>2</v>
      </c>
      <c r="G25" s="172">
        <v>2</v>
      </c>
      <c r="H25" s="173">
        <v>0</v>
      </c>
      <c r="I25" s="172">
        <v>0</v>
      </c>
      <c r="J25" s="168"/>
      <c r="K25" s="191"/>
      <c r="L25" s="191"/>
      <c r="M25" s="172">
        <v>0</v>
      </c>
      <c r="N25" s="285"/>
      <c r="O25" s="177"/>
      <c r="P25" s="172">
        <v>0</v>
      </c>
    </row>
    <row r="26" spans="1:16" ht="13.5">
      <c r="A26" s="166">
        <v>26</v>
      </c>
      <c r="B26" s="194">
        <v>344</v>
      </c>
      <c r="C26" s="168" t="s">
        <v>69</v>
      </c>
      <c r="D26" s="195" t="s">
        <v>121</v>
      </c>
      <c r="E26" s="192" t="s">
        <v>122</v>
      </c>
      <c r="F26" s="171">
        <v>1</v>
      </c>
      <c r="G26" s="172">
        <v>2</v>
      </c>
      <c r="H26" s="173">
        <v>0</v>
      </c>
      <c r="I26" s="172">
        <v>0</v>
      </c>
      <c r="J26" s="168"/>
      <c r="K26" s="191"/>
      <c r="L26" s="191"/>
      <c r="M26" s="172">
        <v>0</v>
      </c>
      <c r="N26" s="283" t="s">
        <v>123</v>
      </c>
      <c r="O26" s="177" t="s">
        <v>124</v>
      </c>
      <c r="P26" s="172"/>
    </row>
    <row r="27" spans="1:16" ht="13.5">
      <c r="A27" s="166">
        <v>26</v>
      </c>
      <c r="B27" s="194">
        <v>364</v>
      </c>
      <c r="C27" s="168" t="s">
        <v>69</v>
      </c>
      <c r="D27" s="182" t="s">
        <v>125</v>
      </c>
      <c r="E27" s="170" t="s">
        <v>193</v>
      </c>
      <c r="F27" s="171">
        <v>1</v>
      </c>
      <c r="G27" s="172">
        <v>2</v>
      </c>
      <c r="H27" s="173">
        <v>0</v>
      </c>
      <c r="I27" s="172">
        <v>0</v>
      </c>
      <c r="J27" s="168"/>
      <c r="K27" s="191"/>
      <c r="L27" s="191"/>
      <c r="M27" s="172">
        <v>0</v>
      </c>
      <c r="N27" s="285"/>
      <c r="O27" s="177"/>
      <c r="P27" s="172">
        <v>0</v>
      </c>
    </row>
    <row r="28" spans="1:16" ht="13.5">
      <c r="A28" s="166">
        <v>26</v>
      </c>
      <c r="B28" s="194">
        <v>365</v>
      </c>
      <c r="C28" s="168" t="s">
        <v>69</v>
      </c>
      <c r="D28" s="182" t="s">
        <v>126</v>
      </c>
      <c r="E28" s="170" t="s">
        <v>127</v>
      </c>
      <c r="F28" s="171">
        <v>1</v>
      </c>
      <c r="G28" s="172">
        <v>2</v>
      </c>
      <c r="H28" s="173">
        <v>0</v>
      </c>
      <c r="I28" s="172">
        <v>0</v>
      </c>
      <c r="J28" s="168"/>
      <c r="K28" s="191"/>
      <c r="L28" s="191"/>
      <c r="M28" s="172">
        <v>0</v>
      </c>
      <c r="N28" s="285"/>
      <c r="O28" s="177"/>
      <c r="P28" s="172">
        <v>0</v>
      </c>
    </row>
    <row r="29" spans="1:16" ht="13.5">
      <c r="A29" s="166">
        <v>26</v>
      </c>
      <c r="B29" s="167">
        <v>366</v>
      </c>
      <c r="C29" s="168" t="s">
        <v>69</v>
      </c>
      <c r="D29" s="182" t="s">
        <v>128</v>
      </c>
      <c r="E29" s="170" t="s">
        <v>89</v>
      </c>
      <c r="F29" s="171">
        <v>1</v>
      </c>
      <c r="G29" s="172">
        <v>1</v>
      </c>
      <c r="H29" s="173">
        <v>1</v>
      </c>
      <c r="I29" s="172">
        <v>1</v>
      </c>
      <c r="J29" s="168"/>
      <c r="K29" s="191"/>
      <c r="L29" s="191"/>
      <c r="M29" s="172">
        <v>0</v>
      </c>
      <c r="N29" s="283" t="s">
        <v>129</v>
      </c>
      <c r="O29" s="177" t="s">
        <v>130</v>
      </c>
      <c r="P29" s="172"/>
    </row>
    <row r="30" spans="1:16" ht="13.5">
      <c r="A30" s="166">
        <v>26</v>
      </c>
      <c r="B30" s="194">
        <v>367</v>
      </c>
      <c r="C30" s="168" t="s">
        <v>69</v>
      </c>
      <c r="D30" s="182" t="s">
        <v>131</v>
      </c>
      <c r="E30" s="170" t="s">
        <v>132</v>
      </c>
      <c r="F30" s="171">
        <v>1</v>
      </c>
      <c r="G30" s="172">
        <v>2</v>
      </c>
      <c r="H30" s="173">
        <v>0</v>
      </c>
      <c r="I30" s="172">
        <v>0</v>
      </c>
      <c r="J30" s="174"/>
      <c r="K30" s="120"/>
      <c r="L30" s="120"/>
      <c r="M30" s="176">
        <v>0</v>
      </c>
      <c r="N30" s="285"/>
      <c r="O30" s="177"/>
      <c r="P30" s="172">
        <v>0</v>
      </c>
    </row>
    <row r="31" spans="1:16" ht="13.5">
      <c r="A31" s="166">
        <v>26</v>
      </c>
      <c r="B31" s="194">
        <v>407</v>
      </c>
      <c r="C31" s="168" t="s">
        <v>69</v>
      </c>
      <c r="D31" s="169" t="s">
        <v>133</v>
      </c>
      <c r="E31" s="170" t="s">
        <v>134</v>
      </c>
      <c r="F31" s="171">
        <v>1</v>
      </c>
      <c r="G31" s="172">
        <v>2</v>
      </c>
      <c r="H31" s="173">
        <v>1</v>
      </c>
      <c r="I31" s="172">
        <v>1</v>
      </c>
      <c r="J31" s="174"/>
      <c r="K31" s="120"/>
      <c r="L31" s="120"/>
      <c r="M31" s="176">
        <v>0</v>
      </c>
      <c r="N31" s="284" t="s">
        <v>135</v>
      </c>
      <c r="O31" s="180" t="s">
        <v>136</v>
      </c>
      <c r="P31" s="172"/>
    </row>
    <row r="32" spans="1:16" ht="13.5">
      <c r="A32" s="166">
        <v>26</v>
      </c>
      <c r="B32" s="194">
        <v>463</v>
      </c>
      <c r="C32" s="168" t="s">
        <v>69</v>
      </c>
      <c r="D32" s="169" t="s">
        <v>137</v>
      </c>
      <c r="E32" s="192" t="s">
        <v>138</v>
      </c>
      <c r="F32" s="171">
        <v>1</v>
      </c>
      <c r="G32" s="172">
        <v>2</v>
      </c>
      <c r="H32" s="173">
        <v>0</v>
      </c>
      <c r="I32" s="172">
        <v>0</v>
      </c>
      <c r="J32" s="174"/>
      <c r="K32" s="120"/>
      <c r="L32" s="120"/>
      <c r="M32" s="176">
        <v>0</v>
      </c>
      <c r="N32" s="285"/>
      <c r="O32" s="177"/>
      <c r="P32" s="172">
        <v>0</v>
      </c>
    </row>
    <row r="33" spans="1:16" ht="27.75" thickBot="1">
      <c r="A33" s="166">
        <v>26</v>
      </c>
      <c r="B33" s="194">
        <v>465</v>
      </c>
      <c r="C33" s="168" t="s">
        <v>69</v>
      </c>
      <c r="D33" s="196" t="s">
        <v>139</v>
      </c>
      <c r="E33" s="197" t="s">
        <v>140</v>
      </c>
      <c r="F33" s="198">
        <v>1</v>
      </c>
      <c r="G33" s="176">
        <v>2</v>
      </c>
      <c r="H33" s="199">
        <v>1</v>
      </c>
      <c r="I33" s="200">
        <v>1</v>
      </c>
      <c r="J33" s="174"/>
      <c r="K33" s="120"/>
      <c r="L33" s="120"/>
      <c r="M33" s="176">
        <v>0</v>
      </c>
      <c r="N33" s="287" t="s">
        <v>247</v>
      </c>
      <c r="O33" s="180" t="s">
        <v>141</v>
      </c>
      <c r="P33" s="176"/>
    </row>
    <row r="34" spans="1:22" s="13" customFormat="1" ht="18.75" customHeight="1" thickBot="1">
      <c r="A34" s="36"/>
      <c r="B34" s="37"/>
      <c r="C34" s="331" t="s">
        <v>4</v>
      </c>
      <c r="D34" s="332"/>
      <c r="E34" s="38"/>
      <c r="F34" s="39"/>
      <c r="G34" s="40"/>
      <c r="H34" s="41">
        <f>SUM(H8:H33)</f>
        <v>20</v>
      </c>
      <c r="I34" s="42">
        <f>SUM(I8:I33)</f>
        <v>17</v>
      </c>
      <c r="J34" s="41">
        <f>COUNTA(J8:J33)</f>
        <v>9</v>
      </c>
      <c r="K34" s="43"/>
      <c r="L34" s="43"/>
      <c r="M34" s="44"/>
      <c r="N34" s="41">
        <f>COUNTA(N8:N33)</f>
        <v>21</v>
      </c>
      <c r="O34" s="45"/>
      <c r="P34" s="46"/>
      <c r="Q34" s="12"/>
      <c r="R34" s="12"/>
      <c r="S34" s="12"/>
      <c r="T34" s="12"/>
      <c r="U34" s="12"/>
      <c r="V34" s="12"/>
    </row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34:D34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7874015748031497" bottom="0.5905511811023623" header="0.5118110236220472" footer="0.31496062992125984"/>
  <pageSetup fitToHeight="0" fitToWidth="1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375" style="2" customWidth="1"/>
    <col min="5" max="5" width="19.375" style="2" customWidth="1"/>
    <col min="6" max="6" width="12.125" style="2" customWidth="1"/>
    <col min="7" max="7" width="8.625" style="2" customWidth="1"/>
    <col min="8" max="8" width="20.50390625" style="2" customWidth="1"/>
    <col min="9" max="10" width="8.00390625" style="2" customWidth="1"/>
    <col min="11" max="11" width="25.3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0" t="s">
        <v>15</v>
      </c>
      <c r="B1" s="30"/>
    </row>
    <row r="2" spans="1:21" ht="22.5" customHeight="1" thickBot="1">
      <c r="A2" s="6" t="s">
        <v>35</v>
      </c>
      <c r="S2" s="329" t="s">
        <v>69</v>
      </c>
      <c r="T2" s="363"/>
      <c r="U2" s="330"/>
    </row>
    <row r="3" ht="12.75" thickBot="1"/>
    <row r="4" spans="1:21" s="1" customFormat="1" ht="19.5" customHeight="1">
      <c r="A4" s="333" t="s">
        <v>26</v>
      </c>
      <c r="B4" s="337" t="s">
        <v>64</v>
      </c>
      <c r="C4" s="308" t="s">
        <v>53</v>
      </c>
      <c r="D4" s="305" t="s">
        <v>17</v>
      </c>
      <c r="E4" s="342" t="s">
        <v>65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4"/>
      <c r="U4" s="370" t="s">
        <v>232</v>
      </c>
    </row>
    <row r="5" spans="1:21" s="1" customFormat="1" ht="19.5" customHeight="1">
      <c r="A5" s="334"/>
      <c r="B5" s="338"/>
      <c r="C5" s="307"/>
      <c r="D5" s="306"/>
      <c r="E5" s="24"/>
      <c r="F5" s="22"/>
      <c r="G5" s="25"/>
      <c r="H5" s="25"/>
      <c r="I5" s="25"/>
      <c r="J5" s="25"/>
      <c r="K5" s="25"/>
      <c r="L5" s="345" t="s">
        <v>61</v>
      </c>
      <c r="M5" s="358"/>
      <c r="N5" s="358"/>
      <c r="O5" s="358"/>
      <c r="P5" s="358"/>
      <c r="Q5" s="358"/>
      <c r="R5" s="358"/>
      <c r="S5" s="358"/>
      <c r="T5" s="364"/>
      <c r="U5" s="371"/>
    </row>
    <row r="6" spans="1:21" s="1" customFormat="1" ht="19.5" customHeight="1">
      <c r="A6" s="334"/>
      <c r="B6" s="338"/>
      <c r="C6" s="307"/>
      <c r="D6" s="306"/>
      <c r="E6" s="374" t="s">
        <v>33</v>
      </c>
      <c r="F6" s="19"/>
      <c r="G6" s="365" t="s">
        <v>32</v>
      </c>
      <c r="H6" s="365"/>
      <c r="I6" s="365"/>
      <c r="J6" s="366"/>
      <c r="K6" s="366"/>
      <c r="L6" s="367" t="s">
        <v>38</v>
      </c>
      <c r="M6" s="368"/>
      <c r="N6" s="369"/>
      <c r="O6" s="366" t="s">
        <v>39</v>
      </c>
      <c r="P6" s="368"/>
      <c r="Q6" s="369"/>
      <c r="R6" s="366" t="s">
        <v>40</v>
      </c>
      <c r="S6" s="368"/>
      <c r="T6" s="376"/>
      <c r="U6" s="372"/>
    </row>
    <row r="7" spans="1:21" ht="60" customHeight="1">
      <c r="A7" s="335"/>
      <c r="B7" s="339"/>
      <c r="C7" s="307"/>
      <c r="D7" s="336"/>
      <c r="E7" s="375"/>
      <c r="F7" s="20" t="s">
        <v>28</v>
      </c>
      <c r="G7" s="21" t="s">
        <v>29</v>
      </c>
      <c r="H7" s="21" t="s">
        <v>31</v>
      </c>
      <c r="I7" s="21" t="s">
        <v>30</v>
      </c>
      <c r="J7" s="23" t="s">
        <v>62</v>
      </c>
      <c r="K7" s="23" t="s">
        <v>233</v>
      </c>
      <c r="L7" s="288" t="s">
        <v>68</v>
      </c>
      <c r="M7" s="280" t="s">
        <v>234</v>
      </c>
      <c r="N7" s="289" t="s">
        <v>34</v>
      </c>
      <c r="O7" s="281" t="s">
        <v>68</v>
      </c>
      <c r="P7" s="280" t="s">
        <v>234</v>
      </c>
      <c r="Q7" s="282" t="s">
        <v>34</v>
      </c>
      <c r="R7" s="289" t="s">
        <v>68</v>
      </c>
      <c r="S7" s="280" t="s">
        <v>234</v>
      </c>
      <c r="T7" s="290" t="s">
        <v>34</v>
      </c>
      <c r="U7" s="373"/>
    </row>
    <row r="8" spans="1:21" s="227" customFormat="1" ht="24">
      <c r="A8" s="300">
        <v>26</v>
      </c>
      <c r="B8" s="301">
        <v>100</v>
      </c>
      <c r="C8" s="207" t="s">
        <v>69</v>
      </c>
      <c r="D8" s="228" t="s">
        <v>207</v>
      </c>
      <c r="E8" s="214" t="s">
        <v>212</v>
      </c>
      <c r="F8" s="229" t="s">
        <v>213</v>
      </c>
      <c r="G8" s="219" t="s">
        <v>214</v>
      </c>
      <c r="H8" s="220" t="s">
        <v>215</v>
      </c>
      <c r="I8" s="291" t="s">
        <v>263</v>
      </c>
      <c r="J8" s="292" t="s">
        <v>264</v>
      </c>
      <c r="K8" s="217" t="s">
        <v>266</v>
      </c>
      <c r="L8" s="221"/>
      <c r="M8" s="222" t="s">
        <v>216</v>
      </c>
      <c r="N8" s="223"/>
      <c r="O8" s="224"/>
      <c r="P8" s="222" t="s">
        <v>216</v>
      </c>
      <c r="Q8" s="223"/>
      <c r="R8" s="224"/>
      <c r="S8" s="225"/>
      <c r="T8" s="226"/>
      <c r="U8" s="325">
        <v>1</v>
      </c>
    </row>
    <row r="9" spans="1:21" ht="24">
      <c r="A9" s="131">
        <v>26</v>
      </c>
      <c r="B9" s="132">
        <v>201</v>
      </c>
      <c r="C9" s="49" t="s">
        <v>69</v>
      </c>
      <c r="D9" s="51" t="s">
        <v>70</v>
      </c>
      <c r="E9" s="133" t="s">
        <v>142</v>
      </c>
      <c r="F9" s="52"/>
      <c r="G9" s="302" t="s">
        <v>143</v>
      </c>
      <c r="H9" s="134" t="s">
        <v>189</v>
      </c>
      <c r="I9" s="135" t="s">
        <v>262</v>
      </c>
      <c r="J9" s="51"/>
      <c r="K9" s="293"/>
      <c r="L9" s="125" t="s">
        <v>165</v>
      </c>
      <c r="M9" s="128"/>
      <c r="N9" s="128"/>
      <c r="O9" s="126" t="s">
        <v>165</v>
      </c>
      <c r="P9" s="128"/>
      <c r="Q9" s="128"/>
      <c r="R9" s="128"/>
      <c r="S9" s="128"/>
      <c r="T9" s="127"/>
      <c r="U9" s="326">
        <v>1</v>
      </c>
    </row>
    <row r="10" spans="1:21" ht="60">
      <c r="A10" s="131">
        <v>26</v>
      </c>
      <c r="B10" s="132">
        <v>202</v>
      </c>
      <c r="C10" s="49" t="s">
        <v>69</v>
      </c>
      <c r="D10" s="51" t="s">
        <v>74</v>
      </c>
      <c r="E10" s="136" t="s">
        <v>144</v>
      </c>
      <c r="F10" s="52"/>
      <c r="G10" s="302" t="s">
        <v>145</v>
      </c>
      <c r="H10" s="134" t="s">
        <v>270</v>
      </c>
      <c r="I10" s="135" t="s">
        <v>260</v>
      </c>
      <c r="J10" s="165" t="s">
        <v>261</v>
      </c>
      <c r="K10" s="295" t="s">
        <v>265</v>
      </c>
      <c r="L10" s="125" t="s">
        <v>166</v>
      </c>
      <c r="M10" s="128"/>
      <c r="N10" s="128"/>
      <c r="O10" s="18" t="s">
        <v>149</v>
      </c>
      <c r="P10" s="128"/>
      <c r="Q10" s="18"/>
      <c r="R10" s="128"/>
      <c r="S10" s="128"/>
      <c r="T10" s="127"/>
      <c r="U10" s="326">
        <v>0</v>
      </c>
    </row>
    <row r="11" spans="1:21" ht="24">
      <c r="A11" s="131">
        <v>26</v>
      </c>
      <c r="B11" s="132">
        <v>203</v>
      </c>
      <c r="C11" s="49" t="s">
        <v>69</v>
      </c>
      <c r="D11" s="51" t="s">
        <v>77</v>
      </c>
      <c r="E11" s="136" t="s">
        <v>146</v>
      </c>
      <c r="F11" s="201" t="s">
        <v>190</v>
      </c>
      <c r="G11" s="302" t="s">
        <v>147</v>
      </c>
      <c r="H11" s="134" t="s">
        <v>148</v>
      </c>
      <c r="I11" s="135" t="s">
        <v>258</v>
      </c>
      <c r="J11" s="135" t="s">
        <v>259</v>
      </c>
      <c r="K11" s="296" t="s">
        <v>203</v>
      </c>
      <c r="L11" s="125" t="s">
        <v>166</v>
      </c>
      <c r="M11" s="128"/>
      <c r="N11" s="128"/>
      <c r="O11" s="18" t="s">
        <v>166</v>
      </c>
      <c r="P11" s="128"/>
      <c r="Q11" s="128"/>
      <c r="R11" s="128"/>
      <c r="S11" s="128"/>
      <c r="T11" s="127"/>
      <c r="U11" s="326">
        <v>1</v>
      </c>
    </row>
    <row r="12" spans="1:21" ht="36">
      <c r="A12" s="131">
        <v>26</v>
      </c>
      <c r="B12" s="132">
        <v>204</v>
      </c>
      <c r="C12" s="49" t="s">
        <v>69</v>
      </c>
      <c r="D12" s="50" t="s">
        <v>81</v>
      </c>
      <c r="E12" s="136" t="s">
        <v>150</v>
      </c>
      <c r="F12" s="52"/>
      <c r="G12" s="302" t="s">
        <v>151</v>
      </c>
      <c r="H12" s="137" t="s">
        <v>269</v>
      </c>
      <c r="I12" s="135" t="s">
        <v>256</v>
      </c>
      <c r="J12" s="165" t="s">
        <v>257</v>
      </c>
      <c r="K12" s="297" t="s">
        <v>205</v>
      </c>
      <c r="L12" s="125" t="s">
        <v>166</v>
      </c>
      <c r="M12" s="128"/>
      <c r="N12" s="128"/>
      <c r="O12" s="18" t="s">
        <v>149</v>
      </c>
      <c r="P12" s="128"/>
      <c r="Q12" s="128"/>
      <c r="R12" s="128"/>
      <c r="S12" s="128"/>
      <c r="T12" s="127"/>
      <c r="U12" s="326">
        <v>1</v>
      </c>
    </row>
    <row r="13" spans="1:21" ht="12">
      <c r="A13" s="131">
        <v>26</v>
      </c>
      <c r="B13" s="132">
        <v>205</v>
      </c>
      <c r="C13" s="124" t="s">
        <v>69</v>
      </c>
      <c r="D13" s="51" t="s">
        <v>85</v>
      </c>
      <c r="E13" s="139"/>
      <c r="F13" s="128"/>
      <c r="G13" s="303"/>
      <c r="H13" s="128"/>
      <c r="I13" s="128"/>
      <c r="J13" s="51"/>
      <c r="K13" s="294"/>
      <c r="L13" s="124"/>
      <c r="M13" s="128"/>
      <c r="N13" s="128"/>
      <c r="O13" s="128"/>
      <c r="P13" s="128"/>
      <c r="Q13" s="128"/>
      <c r="R13" s="128"/>
      <c r="S13" s="128"/>
      <c r="T13" s="127"/>
      <c r="U13" s="327">
        <v>0</v>
      </c>
    </row>
    <row r="14" spans="1:21" ht="12">
      <c r="A14" s="131">
        <v>26</v>
      </c>
      <c r="B14" s="132">
        <v>206</v>
      </c>
      <c r="C14" s="124" t="s">
        <v>69</v>
      </c>
      <c r="D14" s="51" t="s">
        <v>88</v>
      </c>
      <c r="E14" s="139"/>
      <c r="F14" s="128"/>
      <c r="G14" s="303"/>
      <c r="H14" s="128"/>
      <c r="I14" s="128"/>
      <c r="J14" s="51"/>
      <c r="K14" s="294"/>
      <c r="L14" s="124"/>
      <c r="M14" s="128"/>
      <c r="N14" s="128"/>
      <c r="O14" s="128"/>
      <c r="P14" s="128"/>
      <c r="Q14" s="128"/>
      <c r="R14" s="128"/>
      <c r="S14" s="128"/>
      <c r="T14" s="127"/>
      <c r="U14" s="327">
        <v>1</v>
      </c>
    </row>
    <row r="15" spans="1:21" ht="24">
      <c r="A15" s="131">
        <v>26</v>
      </c>
      <c r="B15" s="132">
        <v>207</v>
      </c>
      <c r="C15" s="49" t="s">
        <v>69</v>
      </c>
      <c r="D15" s="50" t="s">
        <v>92</v>
      </c>
      <c r="E15" s="138" t="s">
        <v>152</v>
      </c>
      <c r="F15" s="164" t="s">
        <v>153</v>
      </c>
      <c r="G15" s="304" t="s">
        <v>154</v>
      </c>
      <c r="H15" s="137" t="s">
        <v>155</v>
      </c>
      <c r="I15" s="135" t="s">
        <v>254</v>
      </c>
      <c r="J15" s="135" t="s">
        <v>255</v>
      </c>
      <c r="K15" s="298" t="s">
        <v>206</v>
      </c>
      <c r="L15" s="125" t="s">
        <v>166</v>
      </c>
      <c r="M15" s="128"/>
      <c r="N15" s="128"/>
      <c r="O15" s="126" t="s">
        <v>166</v>
      </c>
      <c r="P15" s="128"/>
      <c r="Q15" s="128"/>
      <c r="R15" s="128"/>
      <c r="S15" s="128"/>
      <c r="T15" s="127"/>
      <c r="U15" s="327">
        <v>1</v>
      </c>
    </row>
    <row r="16" spans="1:21" ht="12">
      <c r="A16" s="131">
        <v>26</v>
      </c>
      <c r="B16" s="132">
        <v>208</v>
      </c>
      <c r="C16" s="124" t="s">
        <v>69</v>
      </c>
      <c r="D16" s="51" t="s">
        <v>95</v>
      </c>
      <c r="E16" s="139"/>
      <c r="F16" s="128"/>
      <c r="G16" s="303"/>
      <c r="H16" s="128"/>
      <c r="I16" s="128"/>
      <c r="J16" s="51"/>
      <c r="K16" s="294"/>
      <c r="L16" s="124"/>
      <c r="M16" s="128"/>
      <c r="N16" s="128"/>
      <c r="O16" s="128"/>
      <c r="P16" s="128"/>
      <c r="Q16" s="128"/>
      <c r="R16" s="128"/>
      <c r="S16" s="128"/>
      <c r="T16" s="127"/>
      <c r="U16" s="327">
        <v>1</v>
      </c>
    </row>
    <row r="17" spans="1:21" ht="36">
      <c r="A17" s="131">
        <v>26</v>
      </c>
      <c r="B17" s="132">
        <v>209</v>
      </c>
      <c r="C17" s="49" t="s">
        <v>69</v>
      </c>
      <c r="D17" s="50" t="s">
        <v>99</v>
      </c>
      <c r="E17" s="136" t="s">
        <v>156</v>
      </c>
      <c r="F17" s="52"/>
      <c r="G17" s="302" t="s">
        <v>157</v>
      </c>
      <c r="H17" s="134" t="s">
        <v>268</v>
      </c>
      <c r="I17" s="135" t="s">
        <v>249</v>
      </c>
      <c r="J17" s="135" t="s">
        <v>250</v>
      </c>
      <c r="K17" s="299" t="s">
        <v>196</v>
      </c>
      <c r="L17" s="125" t="s">
        <v>166</v>
      </c>
      <c r="M17" s="128"/>
      <c r="N17" s="128"/>
      <c r="O17" s="18" t="s">
        <v>166</v>
      </c>
      <c r="P17" s="128"/>
      <c r="Q17" s="128"/>
      <c r="R17" s="128"/>
      <c r="S17" s="128"/>
      <c r="T17" s="127"/>
      <c r="U17" s="327">
        <v>0</v>
      </c>
    </row>
    <row r="18" spans="1:21" ht="12">
      <c r="A18" s="131">
        <v>26</v>
      </c>
      <c r="B18" s="132">
        <v>210</v>
      </c>
      <c r="C18" s="124" t="s">
        <v>69</v>
      </c>
      <c r="D18" s="51" t="s">
        <v>102</v>
      </c>
      <c r="E18" s="139"/>
      <c r="F18" s="128"/>
      <c r="G18" s="303"/>
      <c r="H18" s="128"/>
      <c r="I18" s="128"/>
      <c r="J18" s="51"/>
      <c r="K18" s="294"/>
      <c r="L18" s="124"/>
      <c r="M18" s="128"/>
      <c r="N18" s="128"/>
      <c r="O18" s="128"/>
      <c r="P18" s="128"/>
      <c r="Q18" s="128"/>
      <c r="R18" s="128"/>
      <c r="S18" s="128"/>
      <c r="T18" s="127"/>
      <c r="U18" s="327">
        <v>0</v>
      </c>
    </row>
    <row r="19" spans="1:21" ht="36">
      <c r="A19" s="131">
        <v>26</v>
      </c>
      <c r="B19" s="132">
        <v>211</v>
      </c>
      <c r="C19" s="49" t="s">
        <v>69</v>
      </c>
      <c r="D19" s="50" t="s">
        <v>104</v>
      </c>
      <c r="E19" s="138" t="s">
        <v>158</v>
      </c>
      <c r="F19" s="52" t="s">
        <v>159</v>
      </c>
      <c r="G19" s="302" t="s">
        <v>160</v>
      </c>
      <c r="H19" s="134" t="s">
        <v>191</v>
      </c>
      <c r="I19" s="135" t="s">
        <v>253</v>
      </c>
      <c r="J19" s="135" t="s">
        <v>253</v>
      </c>
      <c r="K19" s="296" t="s">
        <v>204</v>
      </c>
      <c r="L19" s="125" t="s">
        <v>166</v>
      </c>
      <c r="M19" s="128"/>
      <c r="N19" s="128"/>
      <c r="O19" s="18" t="s">
        <v>166</v>
      </c>
      <c r="P19" s="128"/>
      <c r="Q19" s="128"/>
      <c r="R19" s="128"/>
      <c r="S19" s="128"/>
      <c r="T19" s="127"/>
      <c r="U19" s="327">
        <v>0</v>
      </c>
    </row>
    <row r="20" spans="1:21" ht="24">
      <c r="A20" s="131">
        <v>26</v>
      </c>
      <c r="B20" s="132">
        <v>212</v>
      </c>
      <c r="C20" s="49" t="s">
        <v>69</v>
      </c>
      <c r="D20" s="51" t="s">
        <v>105</v>
      </c>
      <c r="E20" s="133" t="s">
        <v>161</v>
      </c>
      <c r="F20" s="52"/>
      <c r="G20" s="302" t="s">
        <v>162</v>
      </c>
      <c r="H20" s="134" t="s">
        <v>267</v>
      </c>
      <c r="I20" s="135" t="s">
        <v>251</v>
      </c>
      <c r="J20" s="51"/>
      <c r="K20" s="293"/>
      <c r="L20" s="125" t="s">
        <v>199</v>
      </c>
      <c r="M20" s="128"/>
      <c r="N20" s="128"/>
      <c r="O20" s="126" t="s">
        <v>199</v>
      </c>
      <c r="P20" s="128"/>
      <c r="Q20" s="128"/>
      <c r="R20" s="128"/>
      <c r="S20" s="128"/>
      <c r="T20" s="127"/>
      <c r="U20" s="326">
        <v>0</v>
      </c>
    </row>
    <row r="21" spans="1:21" ht="36">
      <c r="A21" s="131">
        <v>26</v>
      </c>
      <c r="B21" s="132">
        <v>213</v>
      </c>
      <c r="C21" s="49" t="s">
        <v>69</v>
      </c>
      <c r="D21" s="51" t="s">
        <v>108</v>
      </c>
      <c r="E21" s="136" t="s">
        <v>163</v>
      </c>
      <c r="F21" s="52"/>
      <c r="G21" s="304" t="s">
        <v>200</v>
      </c>
      <c r="H21" s="137" t="s">
        <v>164</v>
      </c>
      <c r="I21" s="135" t="s">
        <v>252</v>
      </c>
      <c r="J21" s="51"/>
      <c r="K21" s="293"/>
      <c r="L21" s="125" t="s">
        <v>201</v>
      </c>
      <c r="M21" s="128"/>
      <c r="N21" s="128"/>
      <c r="O21" s="18" t="s">
        <v>149</v>
      </c>
      <c r="P21" s="128"/>
      <c r="Q21" s="128"/>
      <c r="R21" s="128"/>
      <c r="S21" s="128"/>
      <c r="T21" s="127"/>
      <c r="U21" s="327">
        <v>0</v>
      </c>
    </row>
    <row r="22" spans="1:21" ht="12.75" customHeight="1">
      <c r="A22" s="131">
        <v>26</v>
      </c>
      <c r="B22" s="132">
        <v>214</v>
      </c>
      <c r="C22" s="124" t="s">
        <v>69</v>
      </c>
      <c r="D22" s="51" t="s">
        <v>110</v>
      </c>
      <c r="E22" s="139"/>
      <c r="F22" s="128"/>
      <c r="G22" s="202"/>
      <c r="H22" s="128"/>
      <c r="I22" s="128"/>
      <c r="J22" s="51"/>
      <c r="K22" s="127"/>
      <c r="L22" s="124"/>
      <c r="M22" s="128"/>
      <c r="N22" s="128"/>
      <c r="O22" s="128"/>
      <c r="P22" s="128"/>
      <c r="Q22" s="128"/>
      <c r="R22" s="128"/>
      <c r="S22" s="128"/>
      <c r="T22" s="127"/>
      <c r="U22" s="327">
        <v>1</v>
      </c>
    </row>
    <row r="23" spans="1:21" ht="12.75" customHeight="1">
      <c r="A23" s="131">
        <v>26</v>
      </c>
      <c r="B23" s="132">
        <v>303</v>
      </c>
      <c r="C23" s="124" t="s">
        <v>69</v>
      </c>
      <c r="D23" s="50" t="s">
        <v>114</v>
      </c>
      <c r="E23" s="139"/>
      <c r="F23" s="128"/>
      <c r="G23" s="202"/>
      <c r="H23" s="128"/>
      <c r="I23" s="128"/>
      <c r="J23" s="51"/>
      <c r="K23" s="127"/>
      <c r="L23" s="124"/>
      <c r="M23" s="128"/>
      <c r="N23" s="128"/>
      <c r="O23" s="128"/>
      <c r="P23" s="128"/>
      <c r="Q23" s="128"/>
      <c r="R23" s="128"/>
      <c r="S23" s="128"/>
      <c r="T23" s="127"/>
      <c r="U23" s="327">
        <v>0</v>
      </c>
    </row>
    <row r="24" spans="1:21" ht="12.75" customHeight="1">
      <c r="A24" s="131">
        <v>26</v>
      </c>
      <c r="B24" s="132">
        <v>322</v>
      </c>
      <c r="C24" s="124" t="s">
        <v>69</v>
      </c>
      <c r="D24" s="50" t="s">
        <v>116</v>
      </c>
      <c r="E24" s="139"/>
      <c r="F24" s="128"/>
      <c r="G24" s="202"/>
      <c r="H24" s="128"/>
      <c r="I24" s="128"/>
      <c r="J24" s="51"/>
      <c r="K24" s="127"/>
      <c r="L24" s="124"/>
      <c r="M24" s="128"/>
      <c r="N24" s="128"/>
      <c r="O24" s="128"/>
      <c r="P24" s="128"/>
      <c r="Q24" s="128"/>
      <c r="R24" s="128"/>
      <c r="S24" s="128"/>
      <c r="T24" s="127"/>
      <c r="U24" s="327">
        <v>0</v>
      </c>
    </row>
    <row r="25" spans="1:21" ht="12.75" customHeight="1">
      <c r="A25" s="131">
        <v>26</v>
      </c>
      <c r="B25" s="132">
        <v>343</v>
      </c>
      <c r="C25" s="124" t="s">
        <v>69</v>
      </c>
      <c r="D25" s="50" t="s">
        <v>120</v>
      </c>
      <c r="E25" s="139"/>
      <c r="F25" s="128"/>
      <c r="G25" s="202"/>
      <c r="H25" s="128"/>
      <c r="I25" s="128"/>
      <c r="J25" s="51"/>
      <c r="K25" s="127"/>
      <c r="L25" s="124"/>
      <c r="M25" s="128"/>
      <c r="N25" s="128"/>
      <c r="O25" s="128"/>
      <c r="P25" s="128"/>
      <c r="Q25" s="128"/>
      <c r="R25" s="128"/>
      <c r="S25" s="128"/>
      <c r="T25" s="127"/>
      <c r="U25" s="327">
        <v>0</v>
      </c>
    </row>
    <row r="26" spans="1:21" ht="12.75" customHeight="1">
      <c r="A26" s="131">
        <v>26</v>
      </c>
      <c r="B26" s="140">
        <v>344</v>
      </c>
      <c r="C26" s="124" t="s">
        <v>69</v>
      </c>
      <c r="D26" s="130" t="s">
        <v>121</v>
      </c>
      <c r="E26" s="139"/>
      <c r="F26" s="128"/>
      <c r="G26" s="202"/>
      <c r="H26" s="128"/>
      <c r="I26" s="128"/>
      <c r="J26" s="51"/>
      <c r="K26" s="127"/>
      <c r="L26" s="124"/>
      <c r="M26" s="128"/>
      <c r="N26" s="128"/>
      <c r="O26" s="128"/>
      <c r="P26" s="128"/>
      <c r="Q26" s="128"/>
      <c r="R26" s="128"/>
      <c r="S26" s="128"/>
      <c r="T26" s="127"/>
      <c r="U26" s="327">
        <v>0</v>
      </c>
    </row>
    <row r="27" spans="1:21" ht="12.75" customHeight="1">
      <c r="A27" s="131">
        <v>26</v>
      </c>
      <c r="B27" s="140">
        <v>364</v>
      </c>
      <c r="C27" s="124" t="s">
        <v>69</v>
      </c>
      <c r="D27" s="50" t="s">
        <v>125</v>
      </c>
      <c r="E27" s="139"/>
      <c r="F27" s="128"/>
      <c r="G27" s="202"/>
      <c r="H27" s="128"/>
      <c r="I27" s="128"/>
      <c r="J27" s="51"/>
      <c r="K27" s="127"/>
      <c r="L27" s="124"/>
      <c r="M27" s="128"/>
      <c r="N27" s="128"/>
      <c r="O27" s="128"/>
      <c r="P27" s="128"/>
      <c r="Q27" s="128"/>
      <c r="R27" s="128"/>
      <c r="S27" s="128"/>
      <c r="T27" s="127"/>
      <c r="U27" s="327">
        <v>0</v>
      </c>
    </row>
    <row r="28" spans="1:21" ht="12.75" customHeight="1">
      <c r="A28" s="131">
        <v>26</v>
      </c>
      <c r="B28" s="140">
        <v>365</v>
      </c>
      <c r="C28" s="124" t="s">
        <v>69</v>
      </c>
      <c r="D28" s="50" t="s">
        <v>126</v>
      </c>
      <c r="E28" s="139"/>
      <c r="F28" s="128"/>
      <c r="G28" s="202"/>
      <c r="H28" s="128"/>
      <c r="I28" s="128"/>
      <c r="J28" s="51"/>
      <c r="K28" s="127"/>
      <c r="L28" s="124"/>
      <c r="M28" s="128"/>
      <c r="N28" s="128"/>
      <c r="O28" s="128"/>
      <c r="P28" s="128"/>
      <c r="Q28" s="128"/>
      <c r="R28" s="128"/>
      <c r="S28" s="128"/>
      <c r="T28" s="127"/>
      <c r="U28" s="327">
        <v>0</v>
      </c>
    </row>
    <row r="29" spans="1:21" ht="12.75" customHeight="1">
      <c r="A29" s="131">
        <v>26</v>
      </c>
      <c r="B29" s="140">
        <v>366</v>
      </c>
      <c r="C29" s="124" t="s">
        <v>69</v>
      </c>
      <c r="D29" s="50" t="s">
        <v>128</v>
      </c>
      <c r="E29" s="139"/>
      <c r="F29" s="128"/>
      <c r="G29" s="202"/>
      <c r="H29" s="128"/>
      <c r="I29" s="128"/>
      <c r="J29" s="51"/>
      <c r="K29" s="127"/>
      <c r="L29" s="124"/>
      <c r="M29" s="128"/>
      <c r="N29" s="128"/>
      <c r="O29" s="128"/>
      <c r="P29" s="128"/>
      <c r="Q29" s="128"/>
      <c r="R29" s="128"/>
      <c r="S29" s="128"/>
      <c r="T29" s="127"/>
      <c r="U29" s="327">
        <v>0</v>
      </c>
    </row>
    <row r="30" spans="1:21" ht="12.75" customHeight="1">
      <c r="A30" s="131">
        <v>26</v>
      </c>
      <c r="B30" s="140">
        <v>367</v>
      </c>
      <c r="C30" s="124" t="s">
        <v>69</v>
      </c>
      <c r="D30" s="50" t="s">
        <v>131</v>
      </c>
      <c r="E30" s="139"/>
      <c r="F30" s="128"/>
      <c r="G30" s="202"/>
      <c r="H30" s="128"/>
      <c r="I30" s="128"/>
      <c r="J30" s="51"/>
      <c r="K30" s="127"/>
      <c r="L30" s="124"/>
      <c r="M30" s="128"/>
      <c r="N30" s="128"/>
      <c r="O30" s="128"/>
      <c r="P30" s="128"/>
      <c r="Q30" s="128"/>
      <c r="R30" s="128"/>
      <c r="S30" s="128"/>
      <c r="T30" s="127"/>
      <c r="U30" s="327">
        <v>0</v>
      </c>
    </row>
    <row r="31" spans="1:21" ht="12.75" customHeight="1">
      <c r="A31" s="131">
        <v>26</v>
      </c>
      <c r="B31" s="140">
        <v>407</v>
      </c>
      <c r="C31" s="124" t="s">
        <v>69</v>
      </c>
      <c r="D31" s="51" t="s">
        <v>133</v>
      </c>
      <c r="E31" s="139"/>
      <c r="F31" s="128"/>
      <c r="G31" s="202"/>
      <c r="H31" s="128"/>
      <c r="I31" s="128"/>
      <c r="J31" s="51"/>
      <c r="K31" s="127"/>
      <c r="L31" s="124"/>
      <c r="M31" s="128"/>
      <c r="N31" s="128"/>
      <c r="O31" s="128"/>
      <c r="P31" s="128"/>
      <c r="Q31" s="128"/>
      <c r="R31" s="128"/>
      <c r="S31" s="128"/>
      <c r="T31" s="127"/>
      <c r="U31" s="327">
        <v>0</v>
      </c>
    </row>
    <row r="32" spans="1:21" ht="12.75" customHeight="1">
      <c r="A32" s="131">
        <v>26</v>
      </c>
      <c r="B32" s="140">
        <v>463</v>
      </c>
      <c r="C32" s="124" t="s">
        <v>69</v>
      </c>
      <c r="D32" s="51" t="s">
        <v>137</v>
      </c>
      <c r="E32" s="139"/>
      <c r="F32" s="128"/>
      <c r="G32" s="202"/>
      <c r="H32" s="128"/>
      <c r="I32" s="128"/>
      <c r="J32" s="51"/>
      <c r="K32" s="127"/>
      <c r="L32" s="124"/>
      <c r="M32" s="128"/>
      <c r="N32" s="128"/>
      <c r="O32" s="128"/>
      <c r="P32" s="128"/>
      <c r="Q32" s="128"/>
      <c r="R32" s="128"/>
      <c r="S32" s="128"/>
      <c r="T32" s="127"/>
      <c r="U32" s="327">
        <v>0</v>
      </c>
    </row>
    <row r="33" spans="1:21" ht="12.75" customHeight="1" thickBot="1">
      <c r="A33" s="131">
        <v>26</v>
      </c>
      <c r="B33" s="140">
        <v>465</v>
      </c>
      <c r="C33" s="124" t="s">
        <v>69</v>
      </c>
      <c r="D33" s="55" t="s">
        <v>139</v>
      </c>
      <c r="E33" s="141"/>
      <c r="F33" s="142"/>
      <c r="G33" s="203"/>
      <c r="H33" s="142"/>
      <c r="I33" s="142"/>
      <c r="J33" s="57"/>
      <c r="K33" s="144"/>
      <c r="L33" s="143"/>
      <c r="M33" s="142"/>
      <c r="N33" s="142"/>
      <c r="O33" s="142"/>
      <c r="P33" s="142"/>
      <c r="Q33" s="142"/>
      <c r="R33" s="142"/>
      <c r="S33" s="142"/>
      <c r="T33" s="144"/>
      <c r="U33" s="328">
        <v>0</v>
      </c>
    </row>
    <row r="34" spans="1:21" ht="15" customHeight="1" thickBot="1">
      <c r="A34" s="36"/>
      <c r="B34" s="37"/>
      <c r="C34" s="362" t="s">
        <v>4</v>
      </c>
      <c r="D34" s="362"/>
      <c r="E34" s="60">
        <f>COUNTA(E8:E33)</f>
        <v>10</v>
      </c>
      <c r="F34" s="58"/>
      <c r="G34" s="58"/>
      <c r="H34" s="58"/>
      <c r="I34" s="58"/>
      <c r="J34" s="59"/>
      <c r="K34" s="162"/>
      <c r="L34" s="62">
        <f>COUNTA(L8:L33)</f>
        <v>9</v>
      </c>
      <c r="M34" s="63">
        <f>COUNTA(M8:M33)</f>
        <v>1</v>
      </c>
      <c r="N34" s="63">
        <f aca="true" t="shared" si="0" ref="N34:S34">COUNTA(N8:N33)</f>
        <v>0</v>
      </c>
      <c r="O34" s="63">
        <f t="shared" si="0"/>
        <v>9</v>
      </c>
      <c r="P34" s="63">
        <f t="shared" si="0"/>
        <v>1</v>
      </c>
      <c r="Q34" s="63">
        <f t="shared" si="0"/>
        <v>0</v>
      </c>
      <c r="R34" s="63">
        <f t="shared" si="0"/>
        <v>0</v>
      </c>
      <c r="S34" s="63">
        <f t="shared" si="0"/>
        <v>0</v>
      </c>
      <c r="T34" s="63">
        <f>COUNTA(T8:T33)</f>
        <v>0</v>
      </c>
      <c r="U34" s="61">
        <f>SUM(U8:U33)</f>
        <v>8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34:D34"/>
    <mergeCell ref="A4:A7"/>
    <mergeCell ref="B4:B7"/>
    <mergeCell ref="C4:C7"/>
    <mergeCell ref="D4:D7"/>
  </mergeCells>
  <hyperlinks>
    <hyperlink ref="K10" r:id="rId1" display="http://www.city.maizuru.kyoto.jp/cgi-bin/odb-get.exe?WIT_template=AC020000&amp;WIT_oid=icityv2::Contents::1099&amp;cls=3"/>
    <hyperlink ref="K11" r:id="rId2" display="http://www.city.ayabe.kyoto.jp/html/womens/"/>
    <hyperlink ref="K12" r:id="rId3" display="http://www.city.uji.kyoto.jp/data/5qm2P5UDv1YcqkW/7d37050a1e390849.htm"/>
    <hyperlink ref="K15" r:id="rId4" display="http://www.city.joyo.kyoto.jp/government/gender/page8"/>
    <hyperlink ref="K17" r:id="rId5" display="http://www.city.nagaokakyo.kyoto.jp/contents/ctg300.html"/>
    <hyperlink ref="K19" r:id="rId6" display="http://www.kyotanabe.jp/1ka1hp/shiminsankaku/jyoseisien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7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2.625" style="2" customWidth="1"/>
    <col min="5" max="5" width="10.375" style="2" customWidth="1"/>
    <col min="6" max="6" width="33.875" style="2" customWidth="1"/>
    <col min="7" max="19" width="5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329" t="s">
        <v>69</v>
      </c>
      <c r="R2" s="363"/>
      <c r="S2" s="330"/>
    </row>
    <row r="3" ht="12.75" thickBot="1"/>
    <row r="4" spans="1:19" s="1" customFormat="1" ht="19.5" customHeight="1">
      <c r="A4" s="333" t="s">
        <v>26</v>
      </c>
      <c r="B4" s="337" t="s">
        <v>64</v>
      </c>
      <c r="C4" s="398" t="s">
        <v>53</v>
      </c>
      <c r="D4" s="305" t="s">
        <v>17</v>
      </c>
      <c r="E4" s="402" t="s">
        <v>36</v>
      </c>
      <c r="F4" s="403"/>
      <c r="G4" s="403"/>
      <c r="H4" s="404"/>
      <c r="I4" s="379" t="s">
        <v>41</v>
      </c>
      <c r="J4" s="380"/>
      <c r="K4" s="380"/>
      <c r="L4" s="380"/>
      <c r="M4" s="380"/>
      <c r="N4" s="380"/>
      <c r="O4" s="380"/>
      <c r="P4" s="380"/>
      <c r="Q4" s="380"/>
      <c r="R4" s="380"/>
      <c r="S4" s="381"/>
    </row>
    <row r="5" spans="1:19" s="30" customFormat="1" ht="19.5" customHeight="1">
      <c r="A5" s="334"/>
      <c r="B5" s="338"/>
      <c r="C5" s="399"/>
      <c r="D5" s="340"/>
      <c r="E5" s="383" t="s">
        <v>52</v>
      </c>
      <c r="F5" s="392" t="s">
        <v>5</v>
      </c>
      <c r="G5" s="395" t="s">
        <v>6</v>
      </c>
      <c r="H5" s="389" t="s">
        <v>7</v>
      </c>
      <c r="I5" s="383" t="s">
        <v>20</v>
      </c>
      <c r="J5" s="386" t="s">
        <v>22</v>
      </c>
      <c r="K5" s="35" t="s">
        <v>221</v>
      </c>
      <c r="L5" s="276"/>
      <c r="M5" s="382" t="s">
        <v>24</v>
      </c>
      <c r="N5" s="382" t="s">
        <v>51</v>
      </c>
      <c r="O5" s="35" t="s">
        <v>226</v>
      </c>
      <c r="P5" s="276"/>
      <c r="Q5" s="386" t="s">
        <v>23</v>
      </c>
      <c r="R5" s="35" t="s">
        <v>221</v>
      </c>
      <c r="S5" s="277"/>
    </row>
    <row r="6" spans="1:19" s="1" customFormat="1" ht="60" customHeight="1">
      <c r="A6" s="334"/>
      <c r="B6" s="338"/>
      <c r="C6" s="399"/>
      <c r="D6" s="340"/>
      <c r="E6" s="384"/>
      <c r="F6" s="393"/>
      <c r="G6" s="396"/>
      <c r="H6" s="390"/>
      <c r="I6" s="384"/>
      <c r="J6" s="387"/>
      <c r="K6" s="377" t="s">
        <v>227</v>
      </c>
      <c r="L6" s="278" t="s">
        <v>228</v>
      </c>
      <c r="M6" s="360"/>
      <c r="N6" s="360"/>
      <c r="O6" s="377" t="s">
        <v>229</v>
      </c>
      <c r="P6" s="278" t="s">
        <v>228</v>
      </c>
      <c r="Q6" s="387"/>
      <c r="R6" s="377" t="s">
        <v>230</v>
      </c>
      <c r="S6" s="279" t="s">
        <v>228</v>
      </c>
    </row>
    <row r="7" spans="1:19" ht="19.5" customHeight="1">
      <c r="A7" s="335"/>
      <c r="B7" s="339"/>
      <c r="C7" s="400"/>
      <c r="D7" s="401"/>
      <c r="E7" s="385"/>
      <c r="F7" s="394"/>
      <c r="G7" s="397"/>
      <c r="H7" s="391"/>
      <c r="I7" s="385"/>
      <c r="J7" s="388"/>
      <c r="K7" s="378"/>
      <c r="L7" s="222" t="s">
        <v>231</v>
      </c>
      <c r="M7" s="361"/>
      <c r="N7" s="361"/>
      <c r="O7" s="378"/>
      <c r="P7" s="222" t="s">
        <v>231</v>
      </c>
      <c r="Q7" s="388"/>
      <c r="R7" s="378"/>
      <c r="S7" s="241" t="s">
        <v>231</v>
      </c>
    </row>
    <row r="8" spans="1:19" s="227" customFormat="1" ht="12.75" customHeight="1">
      <c r="A8" s="206">
        <v>26</v>
      </c>
      <c r="B8" s="218">
        <v>100</v>
      </c>
      <c r="C8" s="207" t="s">
        <v>69</v>
      </c>
      <c r="D8" s="169" t="s">
        <v>207</v>
      </c>
      <c r="E8" s="230"/>
      <c r="F8" s="231"/>
      <c r="G8" s="232"/>
      <c r="H8" s="233"/>
      <c r="I8" s="322">
        <v>1</v>
      </c>
      <c r="J8" s="313">
        <v>3</v>
      </c>
      <c r="K8" s="323">
        <v>0</v>
      </c>
      <c r="L8" s="148">
        <f>IF(J8=""," ",ROUND(K8/J8*100,1))</f>
        <v>0</v>
      </c>
      <c r="M8" s="318"/>
      <c r="N8" s="319"/>
      <c r="O8" s="314"/>
      <c r="P8" s="148" t="str">
        <f>IF(O8=""," ",ROUND(O8/N8*100,1))</f>
        <v> </v>
      </c>
      <c r="Q8" s="309" t="s">
        <v>271</v>
      </c>
      <c r="R8" s="310" t="s">
        <v>271</v>
      </c>
      <c r="S8" s="149"/>
    </row>
    <row r="9" spans="1:19" ht="12.75" customHeight="1">
      <c r="A9" s="122">
        <v>26</v>
      </c>
      <c r="B9" s="123">
        <v>201</v>
      </c>
      <c r="C9" s="124" t="s">
        <v>69</v>
      </c>
      <c r="D9" s="51" t="s">
        <v>70</v>
      </c>
      <c r="E9" s="145"/>
      <c r="F9" s="128"/>
      <c r="G9" s="146"/>
      <c r="H9" s="147"/>
      <c r="I9" s="317">
        <v>1</v>
      </c>
      <c r="J9" s="324">
        <v>2</v>
      </c>
      <c r="K9" s="324">
        <v>0</v>
      </c>
      <c r="L9" s="148">
        <f>IF(J9=""," ",ROUND(K9/J9*100,1))</f>
        <v>0</v>
      </c>
      <c r="M9" s="320"/>
      <c r="N9" s="321"/>
      <c r="O9" s="315"/>
      <c r="P9" s="148" t="str">
        <f>IF(O9=""," ",ROUND(O9/N9*100,1))</f>
        <v> </v>
      </c>
      <c r="Q9" s="320">
        <v>325</v>
      </c>
      <c r="R9" s="315">
        <v>0</v>
      </c>
      <c r="S9" s="149">
        <f>IF(Q9=""," ",ROUND(R9/Q9*100,1))</f>
        <v>0</v>
      </c>
    </row>
    <row r="10" spans="1:19" ht="12.75" customHeight="1">
      <c r="A10" s="122">
        <v>26</v>
      </c>
      <c r="B10" s="123">
        <v>202</v>
      </c>
      <c r="C10" s="124" t="s">
        <v>69</v>
      </c>
      <c r="D10" s="51" t="s">
        <v>74</v>
      </c>
      <c r="E10" s="145"/>
      <c r="F10" s="128"/>
      <c r="G10" s="146"/>
      <c r="H10" s="147"/>
      <c r="I10" s="316">
        <v>1</v>
      </c>
      <c r="J10" s="315">
        <v>1</v>
      </c>
      <c r="K10" s="315">
        <v>0</v>
      </c>
      <c r="L10" s="148">
        <f>IF(J10=""," ",ROUND(K10/J10*100,1))</f>
        <v>0</v>
      </c>
      <c r="M10" s="320"/>
      <c r="N10" s="321"/>
      <c r="O10" s="315"/>
      <c r="P10" s="148"/>
      <c r="Q10" s="320"/>
      <c r="R10" s="315"/>
      <c r="S10" s="149"/>
    </row>
    <row r="11" spans="1:19" ht="12.75" customHeight="1">
      <c r="A11" s="122">
        <v>26</v>
      </c>
      <c r="B11" s="123">
        <v>203</v>
      </c>
      <c r="C11" s="124" t="s">
        <v>69</v>
      </c>
      <c r="D11" s="51" t="s">
        <v>77</v>
      </c>
      <c r="E11" s="145"/>
      <c r="F11" s="128"/>
      <c r="G11" s="146"/>
      <c r="H11" s="147"/>
      <c r="I11" s="317">
        <v>1</v>
      </c>
      <c r="J11" s="315">
        <v>1</v>
      </c>
      <c r="K11" s="315">
        <v>0</v>
      </c>
      <c r="L11" s="148">
        <f>IF(J11=""," ",ROUND(K11/J11*100,1))</f>
        <v>0</v>
      </c>
      <c r="M11" s="320"/>
      <c r="N11" s="321"/>
      <c r="O11" s="315"/>
      <c r="P11" s="148"/>
      <c r="Q11" s="320">
        <v>195</v>
      </c>
      <c r="R11" s="315">
        <v>1</v>
      </c>
      <c r="S11" s="149">
        <f>IF(Q11=""," ",ROUND(R11/Q11*100,1))</f>
        <v>0.5</v>
      </c>
    </row>
    <row r="12" spans="1:19" ht="12.75" customHeight="1">
      <c r="A12" s="47">
        <v>26</v>
      </c>
      <c r="B12" s="48">
        <v>204</v>
      </c>
      <c r="C12" s="49" t="s">
        <v>69</v>
      </c>
      <c r="D12" s="50" t="s">
        <v>81</v>
      </c>
      <c r="E12" s="124"/>
      <c r="F12" s="150"/>
      <c r="G12" s="150"/>
      <c r="H12" s="123"/>
      <c r="I12" s="316">
        <v>1</v>
      </c>
      <c r="J12" s="315">
        <v>2</v>
      </c>
      <c r="K12" s="315">
        <v>0</v>
      </c>
      <c r="L12" s="148">
        <f aca="true" t="shared" si="0" ref="L12:L33">IF(J12=""," ",ROUND(K12/J12*100,1))</f>
        <v>0</v>
      </c>
      <c r="M12" s="320"/>
      <c r="N12" s="321"/>
      <c r="O12" s="315"/>
      <c r="P12" s="148" t="str">
        <f aca="true" t="shared" si="1" ref="P12:P33">IF(O12=""," ",ROUND(O12/N12*100,1))</f>
        <v> </v>
      </c>
      <c r="Q12" s="320">
        <v>9</v>
      </c>
      <c r="R12" s="315">
        <v>0</v>
      </c>
      <c r="S12" s="149">
        <f aca="true" t="shared" si="2" ref="S12:S33">IF(Q12=""," ",ROUND(R12/Q12*100,1))</f>
        <v>0</v>
      </c>
    </row>
    <row r="13" spans="1:19" ht="12.75" customHeight="1">
      <c r="A13" s="122">
        <v>26</v>
      </c>
      <c r="B13" s="123">
        <v>205</v>
      </c>
      <c r="C13" s="124" t="s">
        <v>69</v>
      </c>
      <c r="D13" s="51" t="s">
        <v>85</v>
      </c>
      <c r="E13" s="124"/>
      <c r="F13" s="150"/>
      <c r="G13" s="150"/>
      <c r="H13" s="123"/>
      <c r="I13" s="316">
        <v>1</v>
      </c>
      <c r="J13" s="315">
        <v>1</v>
      </c>
      <c r="K13" s="315">
        <v>0</v>
      </c>
      <c r="L13" s="148">
        <f t="shared" si="0"/>
        <v>0</v>
      </c>
      <c r="M13" s="320"/>
      <c r="N13" s="321"/>
      <c r="O13" s="315"/>
      <c r="P13" s="148" t="str">
        <f t="shared" si="1"/>
        <v> </v>
      </c>
      <c r="Q13" s="320">
        <v>103</v>
      </c>
      <c r="R13" s="315">
        <v>2</v>
      </c>
      <c r="S13" s="149">
        <f t="shared" si="2"/>
        <v>1.9</v>
      </c>
    </row>
    <row r="14" spans="1:19" ht="12.75" customHeight="1">
      <c r="A14" s="122">
        <v>26</v>
      </c>
      <c r="B14" s="123">
        <v>206</v>
      </c>
      <c r="C14" s="124" t="s">
        <v>69</v>
      </c>
      <c r="D14" s="50" t="s">
        <v>88</v>
      </c>
      <c r="E14" s="124"/>
      <c r="F14" s="150"/>
      <c r="G14" s="150"/>
      <c r="H14" s="123"/>
      <c r="I14" s="316">
        <v>1</v>
      </c>
      <c r="J14" s="315">
        <v>2</v>
      </c>
      <c r="K14" s="315">
        <v>0</v>
      </c>
      <c r="L14" s="148">
        <f t="shared" si="0"/>
        <v>0</v>
      </c>
      <c r="M14" s="320"/>
      <c r="N14" s="321"/>
      <c r="O14" s="315"/>
      <c r="P14" s="148" t="str">
        <f t="shared" si="1"/>
        <v> </v>
      </c>
      <c r="Q14" s="320">
        <v>23</v>
      </c>
      <c r="R14" s="315">
        <v>0</v>
      </c>
      <c r="S14" s="149">
        <f t="shared" si="2"/>
        <v>0</v>
      </c>
    </row>
    <row r="15" spans="1:19" ht="12.75" customHeight="1">
      <c r="A15" s="47">
        <v>26</v>
      </c>
      <c r="B15" s="48">
        <v>207</v>
      </c>
      <c r="C15" s="49" t="s">
        <v>69</v>
      </c>
      <c r="D15" s="50" t="s">
        <v>92</v>
      </c>
      <c r="E15" s="124"/>
      <c r="F15" s="150"/>
      <c r="G15" s="150"/>
      <c r="H15" s="123"/>
      <c r="I15" s="316">
        <v>1</v>
      </c>
      <c r="J15" s="315">
        <v>1</v>
      </c>
      <c r="K15" s="315">
        <v>0</v>
      </c>
      <c r="L15" s="148">
        <f t="shared" si="0"/>
        <v>0</v>
      </c>
      <c r="M15" s="320"/>
      <c r="N15" s="321"/>
      <c r="O15" s="315"/>
      <c r="P15" s="148" t="str">
        <f t="shared" si="1"/>
        <v> </v>
      </c>
      <c r="Q15" s="320">
        <v>130</v>
      </c>
      <c r="R15" s="315">
        <v>8</v>
      </c>
      <c r="S15" s="149">
        <f t="shared" si="2"/>
        <v>6.2</v>
      </c>
    </row>
    <row r="16" spans="1:19" ht="12.75" customHeight="1">
      <c r="A16" s="122">
        <v>26</v>
      </c>
      <c r="B16" s="123">
        <v>208</v>
      </c>
      <c r="C16" s="124" t="s">
        <v>69</v>
      </c>
      <c r="D16" s="50" t="s">
        <v>95</v>
      </c>
      <c r="E16" s="124"/>
      <c r="F16" s="150"/>
      <c r="G16" s="150"/>
      <c r="H16" s="123"/>
      <c r="I16" s="316">
        <v>1</v>
      </c>
      <c r="J16" s="315">
        <v>1</v>
      </c>
      <c r="K16" s="315">
        <v>0</v>
      </c>
      <c r="L16" s="148">
        <f t="shared" si="0"/>
        <v>0</v>
      </c>
      <c r="M16" s="320"/>
      <c r="N16" s="321"/>
      <c r="O16" s="315"/>
      <c r="P16" s="148" t="str">
        <f t="shared" si="1"/>
        <v> </v>
      </c>
      <c r="Q16" s="320">
        <v>8</v>
      </c>
      <c r="R16" s="315">
        <v>0</v>
      </c>
      <c r="S16" s="149">
        <f t="shared" si="2"/>
        <v>0</v>
      </c>
    </row>
    <row r="17" spans="1:19" ht="12.75" customHeight="1">
      <c r="A17" s="47">
        <v>26</v>
      </c>
      <c r="B17" s="48">
        <v>209</v>
      </c>
      <c r="C17" s="49" t="s">
        <v>69</v>
      </c>
      <c r="D17" s="50" t="s">
        <v>99</v>
      </c>
      <c r="E17" s="124"/>
      <c r="F17" s="150"/>
      <c r="G17" s="150"/>
      <c r="H17" s="123"/>
      <c r="I17" s="316">
        <v>1</v>
      </c>
      <c r="J17" s="315">
        <v>1</v>
      </c>
      <c r="K17" s="315">
        <v>0</v>
      </c>
      <c r="L17" s="148">
        <f t="shared" si="0"/>
        <v>0</v>
      </c>
      <c r="M17" s="320"/>
      <c r="N17" s="321"/>
      <c r="O17" s="315"/>
      <c r="P17" s="148" t="str">
        <f t="shared" si="1"/>
        <v> </v>
      </c>
      <c r="Q17" s="320">
        <v>58</v>
      </c>
      <c r="R17" s="315">
        <v>5</v>
      </c>
      <c r="S17" s="149">
        <f t="shared" si="2"/>
        <v>8.6</v>
      </c>
    </row>
    <row r="18" spans="1:19" ht="12.75" customHeight="1">
      <c r="A18" s="122">
        <v>26</v>
      </c>
      <c r="B18" s="123">
        <v>210</v>
      </c>
      <c r="C18" s="124" t="s">
        <v>69</v>
      </c>
      <c r="D18" s="50" t="s">
        <v>102</v>
      </c>
      <c r="E18" s="124"/>
      <c r="F18" s="150"/>
      <c r="G18" s="150"/>
      <c r="H18" s="123"/>
      <c r="I18" s="316">
        <v>1</v>
      </c>
      <c r="J18" s="315">
        <v>1</v>
      </c>
      <c r="K18" s="315">
        <v>0</v>
      </c>
      <c r="L18" s="148">
        <f t="shared" si="0"/>
        <v>0</v>
      </c>
      <c r="M18" s="320"/>
      <c r="N18" s="321"/>
      <c r="O18" s="315"/>
      <c r="P18" s="148" t="str">
        <f t="shared" si="1"/>
        <v> </v>
      </c>
      <c r="Q18" s="320">
        <v>47</v>
      </c>
      <c r="R18" s="315">
        <v>3</v>
      </c>
      <c r="S18" s="149">
        <f t="shared" si="2"/>
        <v>6.4</v>
      </c>
    </row>
    <row r="19" spans="1:19" ht="12.75" customHeight="1">
      <c r="A19" s="47">
        <v>26</v>
      </c>
      <c r="B19" s="48">
        <v>211</v>
      </c>
      <c r="C19" s="49" t="s">
        <v>69</v>
      </c>
      <c r="D19" s="50" t="s">
        <v>104</v>
      </c>
      <c r="E19" s="124"/>
      <c r="F19" s="150"/>
      <c r="G19" s="150"/>
      <c r="H19" s="123"/>
      <c r="I19" s="316">
        <v>1</v>
      </c>
      <c r="J19" s="315">
        <v>1</v>
      </c>
      <c r="K19" s="315">
        <v>0</v>
      </c>
      <c r="L19" s="148">
        <f t="shared" si="0"/>
        <v>0</v>
      </c>
      <c r="M19" s="320"/>
      <c r="N19" s="321"/>
      <c r="O19" s="315"/>
      <c r="P19" s="148"/>
      <c r="Q19" s="320"/>
      <c r="R19" s="315"/>
      <c r="S19" s="149"/>
    </row>
    <row r="20" spans="1:19" ht="12.75" customHeight="1">
      <c r="A20" s="122">
        <v>26</v>
      </c>
      <c r="B20" s="123">
        <v>212</v>
      </c>
      <c r="C20" s="124" t="s">
        <v>69</v>
      </c>
      <c r="D20" s="51" t="s">
        <v>105</v>
      </c>
      <c r="E20" s="124"/>
      <c r="F20" s="150"/>
      <c r="G20" s="150"/>
      <c r="H20" s="123"/>
      <c r="I20" s="316">
        <v>1</v>
      </c>
      <c r="J20" s="315">
        <v>2</v>
      </c>
      <c r="K20" s="315">
        <v>0</v>
      </c>
      <c r="L20" s="148">
        <f t="shared" si="0"/>
        <v>0</v>
      </c>
      <c r="M20" s="320"/>
      <c r="N20" s="321"/>
      <c r="O20" s="315"/>
      <c r="P20" s="148" t="str">
        <f t="shared" si="1"/>
        <v> </v>
      </c>
      <c r="Q20" s="320">
        <v>231</v>
      </c>
      <c r="R20" s="315">
        <v>0</v>
      </c>
      <c r="S20" s="149">
        <f t="shared" si="2"/>
        <v>0</v>
      </c>
    </row>
    <row r="21" spans="1:19" ht="12.75" customHeight="1">
      <c r="A21" s="122">
        <v>26</v>
      </c>
      <c r="B21" s="123">
        <v>213</v>
      </c>
      <c r="C21" s="124" t="s">
        <v>69</v>
      </c>
      <c r="D21" s="51" t="s">
        <v>108</v>
      </c>
      <c r="E21" s="124"/>
      <c r="F21" s="150"/>
      <c r="G21" s="150"/>
      <c r="H21" s="123"/>
      <c r="I21" s="316">
        <v>1</v>
      </c>
      <c r="J21" s="315">
        <v>2</v>
      </c>
      <c r="K21" s="315">
        <v>0</v>
      </c>
      <c r="L21" s="148">
        <f t="shared" si="0"/>
        <v>0</v>
      </c>
      <c r="M21" s="320"/>
      <c r="N21" s="321"/>
      <c r="O21" s="315"/>
      <c r="P21" s="148" t="str">
        <f t="shared" si="1"/>
        <v> </v>
      </c>
      <c r="Q21" s="320">
        <v>114</v>
      </c>
      <c r="R21" s="315">
        <v>0</v>
      </c>
      <c r="S21" s="149">
        <f t="shared" si="2"/>
        <v>0</v>
      </c>
    </row>
    <row r="22" spans="1:19" ht="12.75" customHeight="1">
      <c r="A22" s="122">
        <v>26</v>
      </c>
      <c r="B22" s="123">
        <v>214</v>
      </c>
      <c r="C22" s="124" t="s">
        <v>69</v>
      </c>
      <c r="D22" s="51" t="s">
        <v>110</v>
      </c>
      <c r="E22" s="124"/>
      <c r="F22" s="150"/>
      <c r="G22" s="150"/>
      <c r="H22" s="123"/>
      <c r="I22" s="316">
        <v>2</v>
      </c>
      <c r="J22" s="315">
        <v>1</v>
      </c>
      <c r="K22" s="315">
        <v>0</v>
      </c>
      <c r="L22" s="148">
        <f t="shared" si="0"/>
        <v>0</v>
      </c>
      <c r="M22" s="320"/>
      <c r="N22" s="321"/>
      <c r="O22" s="315"/>
      <c r="P22" s="148"/>
      <c r="Q22" s="320"/>
      <c r="R22" s="315"/>
      <c r="S22" s="149"/>
    </row>
    <row r="23" spans="1:19" ht="12.75" customHeight="1">
      <c r="A23" s="122">
        <v>26</v>
      </c>
      <c r="B23" s="123">
        <v>303</v>
      </c>
      <c r="C23" s="124" t="s">
        <v>69</v>
      </c>
      <c r="D23" s="50" t="s">
        <v>114</v>
      </c>
      <c r="E23" s="124"/>
      <c r="F23" s="150"/>
      <c r="G23" s="150"/>
      <c r="H23" s="123"/>
      <c r="I23" s="316"/>
      <c r="J23" s="315"/>
      <c r="K23" s="315"/>
      <c r="L23" s="148"/>
      <c r="M23" s="320">
        <v>1</v>
      </c>
      <c r="N23" s="321">
        <v>0</v>
      </c>
      <c r="O23" s="315">
        <v>0</v>
      </c>
      <c r="P23" s="148"/>
      <c r="Q23" s="320">
        <v>62</v>
      </c>
      <c r="R23" s="315">
        <v>8</v>
      </c>
      <c r="S23" s="149">
        <f t="shared" si="2"/>
        <v>12.9</v>
      </c>
    </row>
    <row r="24" spans="1:19" ht="12.75" customHeight="1">
      <c r="A24" s="122">
        <v>26</v>
      </c>
      <c r="B24" s="123">
        <v>322</v>
      </c>
      <c r="C24" s="124" t="s">
        <v>69</v>
      </c>
      <c r="D24" s="50" t="s">
        <v>116</v>
      </c>
      <c r="E24" s="163">
        <v>38291</v>
      </c>
      <c r="F24" s="150" t="s">
        <v>167</v>
      </c>
      <c r="G24" s="151">
        <v>2</v>
      </c>
      <c r="H24" s="152">
        <v>0</v>
      </c>
      <c r="I24" s="316"/>
      <c r="J24" s="315"/>
      <c r="K24" s="315"/>
      <c r="L24" s="148"/>
      <c r="M24" s="320">
        <v>1</v>
      </c>
      <c r="N24" s="321">
        <v>1</v>
      </c>
      <c r="O24" s="315">
        <v>0</v>
      </c>
      <c r="P24" s="148">
        <f>IF(O24=""," ",ROUND(O24/N24*100,1))</f>
        <v>0</v>
      </c>
      <c r="Q24" s="320">
        <v>38</v>
      </c>
      <c r="R24" s="315">
        <v>3</v>
      </c>
      <c r="S24" s="149">
        <f t="shared" si="2"/>
        <v>7.9</v>
      </c>
    </row>
    <row r="25" spans="1:19" ht="12.75" customHeight="1">
      <c r="A25" s="122">
        <v>26</v>
      </c>
      <c r="B25" s="123">
        <v>343</v>
      </c>
      <c r="C25" s="124" t="s">
        <v>69</v>
      </c>
      <c r="D25" s="50" t="s">
        <v>120</v>
      </c>
      <c r="E25" s="124"/>
      <c r="F25" s="150"/>
      <c r="G25" s="150"/>
      <c r="H25" s="123"/>
      <c r="I25" s="316"/>
      <c r="J25" s="315"/>
      <c r="K25" s="315"/>
      <c r="L25" s="148"/>
      <c r="M25" s="320">
        <v>1</v>
      </c>
      <c r="N25" s="321">
        <v>1</v>
      </c>
      <c r="O25" s="315">
        <v>0</v>
      </c>
      <c r="P25" s="148">
        <f>IF(O25=""," ",ROUND(O25/N25*100,1))</f>
        <v>0</v>
      </c>
      <c r="Q25" s="320">
        <v>12</v>
      </c>
      <c r="R25" s="315">
        <v>0</v>
      </c>
      <c r="S25" s="149">
        <f t="shared" si="2"/>
        <v>0</v>
      </c>
    </row>
    <row r="26" spans="1:19" ht="12.75" customHeight="1">
      <c r="A26" s="122">
        <v>26</v>
      </c>
      <c r="B26" s="129">
        <v>344</v>
      </c>
      <c r="C26" s="124" t="s">
        <v>69</v>
      </c>
      <c r="D26" s="130" t="s">
        <v>121</v>
      </c>
      <c r="E26" s="124"/>
      <c r="F26" s="150"/>
      <c r="G26" s="150"/>
      <c r="H26" s="123"/>
      <c r="I26" s="316"/>
      <c r="J26" s="315"/>
      <c r="K26" s="315"/>
      <c r="L26" s="148"/>
      <c r="M26" s="320">
        <v>1</v>
      </c>
      <c r="N26" s="321">
        <v>1</v>
      </c>
      <c r="O26" s="315">
        <v>0</v>
      </c>
      <c r="P26" s="148">
        <f>IF(O26=""," ",ROUND(O26/N26*100,1))</f>
        <v>0</v>
      </c>
      <c r="Q26" s="320"/>
      <c r="R26" s="315"/>
      <c r="S26" s="149"/>
    </row>
    <row r="27" spans="1:19" ht="12.75" customHeight="1">
      <c r="A27" s="122">
        <v>26</v>
      </c>
      <c r="B27" s="129">
        <v>364</v>
      </c>
      <c r="C27" s="124" t="s">
        <v>69</v>
      </c>
      <c r="D27" s="50" t="s">
        <v>125</v>
      </c>
      <c r="E27" s="124"/>
      <c r="F27" s="150"/>
      <c r="G27" s="150"/>
      <c r="H27" s="123"/>
      <c r="I27" s="316"/>
      <c r="J27" s="315"/>
      <c r="K27" s="315"/>
      <c r="L27" s="148" t="str">
        <f t="shared" si="0"/>
        <v> </v>
      </c>
      <c r="M27" s="320">
        <v>1</v>
      </c>
      <c r="N27" s="321">
        <v>1</v>
      </c>
      <c r="O27" s="315">
        <v>0</v>
      </c>
      <c r="P27" s="148">
        <f t="shared" si="1"/>
        <v>0</v>
      </c>
      <c r="Q27" s="320">
        <v>1</v>
      </c>
      <c r="R27" s="315">
        <v>0</v>
      </c>
      <c r="S27" s="149">
        <f t="shared" si="2"/>
        <v>0</v>
      </c>
    </row>
    <row r="28" spans="1:19" ht="12.75" customHeight="1">
      <c r="A28" s="122">
        <v>26</v>
      </c>
      <c r="B28" s="129">
        <v>365</v>
      </c>
      <c r="C28" s="124" t="s">
        <v>69</v>
      </c>
      <c r="D28" s="50" t="s">
        <v>126</v>
      </c>
      <c r="E28" s="124"/>
      <c r="F28" s="150"/>
      <c r="G28" s="150"/>
      <c r="H28" s="123"/>
      <c r="I28" s="316"/>
      <c r="J28" s="315"/>
      <c r="K28" s="315"/>
      <c r="L28" s="148"/>
      <c r="M28" s="320">
        <v>1</v>
      </c>
      <c r="N28" s="321">
        <v>1</v>
      </c>
      <c r="O28" s="315">
        <v>0</v>
      </c>
      <c r="P28" s="148">
        <f t="shared" si="1"/>
        <v>0</v>
      </c>
      <c r="Q28" s="320"/>
      <c r="R28" s="315"/>
      <c r="S28" s="149"/>
    </row>
    <row r="29" spans="1:19" ht="12.75" customHeight="1">
      <c r="A29" s="122">
        <v>26</v>
      </c>
      <c r="B29" s="129">
        <v>366</v>
      </c>
      <c r="C29" s="124" t="s">
        <v>69</v>
      </c>
      <c r="D29" s="50" t="s">
        <v>128</v>
      </c>
      <c r="E29" s="124"/>
      <c r="F29" s="150"/>
      <c r="G29" s="150"/>
      <c r="H29" s="123"/>
      <c r="I29" s="316"/>
      <c r="J29" s="315"/>
      <c r="K29" s="315"/>
      <c r="L29" s="148"/>
      <c r="M29" s="320">
        <v>1</v>
      </c>
      <c r="N29" s="321">
        <v>1</v>
      </c>
      <c r="O29" s="315">
        <v>0</v>
      </c>
      <c r="P29" s="148">
        <f t="shared" si="1"/>
        <v>0</v>
      </c>
      <c r="Q29" s="320">
        <v>41</v>
      </c>
      <c r="R29" s="315">
        <v>3</v>
      </c>
      <c r="S29" s="149">
        <f t="shared" si="2"/>
        <v>7.3</v>
      </c>
    </row>
    <row r="30" spans="1:19" ht="12.75" customHeight="1">
      <c r="A30" s="122">
        <v>26</v>
      </c>
      <c r="B30" s="129">
        <v>367</v>
      </c>
      <c r="C30" s="124" t="s">
        <v>69</v>
      </c>
      <c r="D30" s="50" t="s">
        <v>131</v>
      </c>
      <c r="E30" s="124"/>
      <c r="F30" s="150"/>
      <c r="G30" s="150"/>
      <c r="H30" s="123"/>
      <c r="I30" s="316"/>
      <c r="J30" s="315"/>
      <c r="K30" s="315"/>
      <c r="L30" s="148"/>
      <c r="M30" s="320">
        <v>1</v>
      </c>
      <c r="N30" s="321">
        <v>1</v>
      </c>
      <c r="O30" s="315">
        <v>0</v>
      </c>
      <c r="P30" s="148">
        <f t="shared" si="1"/>
        <v>0</v>
      </c>
      <c r="Q30" s="320"/>
      <c r="R30" s="315"/>
      <c r="S30" s="149"/>
    </row>
    <row r="31" spans="1:19" ht="12.75" customHeight="1">
      <c r="A31" s="122">
        <v>26</v>
      </c>
      <c r="B31" s="129">
        <v>407</v>
      </c>
      <c r="C31" s="124" t="s">
        <v>69</v>
      </c>
      <c r="D31" s="51" t="s">
        <v>133</v>
      </c>
      <c r="E31" s="124"/>
      <c r="F31" s="150"/>
      <c r="G31" s="150"/>
      <c r="H31" s="123"/>
      <c r="I31" s="316"/>
      <c r="J31" s="315"/>
      <c r="K31" s="315"/>
      <c r="L31" s="148" t="str">
        <f t="shared" si="0"/>
        <v> </v>
      </c>
      <c r="M31" s="320">
        <v>1</v>
      </c>
      <c r="N31" s="321">
        <v>1</v>
      </c>
      <c r="O31" s="315">
        <v>0</v>
      </c>
      <c r="P31" s="148">
        <f t="shared" si="1"/>
        <v>0</v>
      </c>
      <c r="Q31" s="320">
        <v>85</v>
      </c>
      <c r="R31" s="315">
        <v>1</v>
      </c>
      <c r="S31" s="149">
        <f t="shared" si="2"/>
        <v>1.2</v>
      </c>
    </row>
    <row r="32" spans="1:19" ht="12.75" customHeight="1">
      <c r="A32" s="122">
        <v>26</v>
      </c>
      <c r="B32" s="129">
        <v>463</v>
      </c>
      <c r="C32" s="124" t="s">
        <v>69</v>
      </c>
      <c r="D32" s="51" t="s">
        <v>137</v>
      </c>
      <c r="E32" s="124"/>
      <c r="F32" s="150"/>
      <c r="G32" s="150"/>
      <c r="H32" s="123"/>
      <c r="I32" s="316"/>
      <c r="J32" s="315"/>
      <c r="K32" s="315"/>
      <c r="L32" s="148" t="str">
        <f t="shared" si="0"/>
        <v> </v>
      </c>
      <c r="M32" s="320">
        <v>1</v>
      </c>
      <c r="N32" s="321">
        <v>1</v>
      </c>
      <c r="O32" s="315">
        <v>0</v>
      </c>
      <c r="P32" s="148">
        <f t="shared" si="1"/>
        <v>0</v>
      </c>
      <c r="Q32" s="320">
        <v>28</v>
      </c>
      <c r="R32" s="315">
        <v>0</v>
      </c>
      <c r="S32" s="149">
        <f t="shared" si="2"/>
        <v>0</v>
      </c>
    </row>
    <row r="33" spans="1:19" ht="12.75" customHeight="1" thickBot="1">
      <c r="A33" s="122">
        <v>26</v>
      </c>
      <c r="B33" s="129">
        <v>465</v>
      </c>
      <c r="C33" s="124" t="s">
        <v>69</v>
      </c>
      <c r="D33" s="55" t="s">
        <v>139</v>
      </c>
      <c r="E33" s="124"/>
      <c r="F33" s="150"/>
      <c r="G33" s="150"/>
      <c r="H33" s="123"/>
      <c r="I33" s="316"/>
      <c r="J33" s="315"/>
      <c r="K33" s="315"/>
      <c r="L33" s="148" t="str">
        <f t="shared" si="0"/>
        <v> </v>
      </c>
      <c r="M33" s="320">
        <v>2</v>
      </c>
      <c r="N33" s="321">
        <v>1</v>
      </c>
      <c r="O33" s="315">
        <v>0</v>
      </c>
      <c r="P33" s="148">
        <f t="shared" si="1"/>
        <v>0</v>
      </c>
      <c r="Q33" s="320">
        <v>15</v>
      </c>
      <c r="R33" s="315">
        <v>0</v>
      </c>
      <c r="S33" s="149">
        <f t="shared" si="2"/>
        <v>0</v>
      </c>
    </row>
    <row r="34" spans="1:19" ht="18.75" customHeight="1" thickBot="1">
      <c r="A34" s="4"/>
      <c r="B34" s="5"/>
      <c r="C34" s="362" t="s">
        <v>4</v>
      </c>
      <c r="D34" s="362"/>
      <c r="E34" s="38"/>
      <c r="F34" s="64">
        <f>COUNTA(F8:F33)</f>
        <v>1</v>
      </c>
      <c r="G34" s="65"/>
      <c r="H34" s="66">
        <f>SUM(H8:H33)</f>
        <v>0</v>
      </c>
      <c r="I34" s="67">
        <f>COUNTA(I8:I33)</f>
        <v>15</v>
      </c>
      <c r="J34" s="68">
        <f>SUM(J8:J33)</f>
        <v>22</v>
      </c>
      <c r="K34" s="68">
        <f>SUM(K8:K33)</f>
        <v>0</v>
      </c>
      <c r="L34" s="68">
        <f>IF(J34=""," ",ROUND(K34/J34*100,1))</f>
        <v>0</v>
      </c>
      <c r="M34" s="69">
        <f>COUNTA(M8:M33)</f>
        <v>11</v>
      </c>
      <c r="N34" s="68">
        <f>SUM(N8:N33)</f>
        <v>10</v>
      </c>
      <c r="O34" s="68">
        <f>SUM(O8:O33)</f>
        <v>0</v>
      </c>
      <c r="P34" s="68">
        <f>IF(N34=""," ",ROUND(O34/N34*100,1))</f>
        <v>0</v>
      </c>
      <c r="Q34" s="153">
        <f>SUM(Q8:Q33)</f>
        <v>1525</v>
      </c>
      <c r="R34" s="68">
        <f>SUM(R8:R33)</f>
        <v>34</v>
      </c>
      <c r="S34" s="103">
        <f>IF(Q34=""," ",ROUND(R34/Q34*100,1))</f>
        <v>2.2</v>
      </c>
    </row>
    <row r="38" ht="12">
      <c r="F38" s="2" t="s">
        <v>27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  <mergeCell ref="C34:D34"/>
    <mergeCell ref="H5:H7"/>
    <mergeCell ref="E5:E7"/>
    <mergeCell ref="F5:F7"/>
    <mergeCell ref="G5:G7"/>
    <mergeCell ref="R6:R7"/>
    <mergeCell ref="I4:S4"/>
    <mergeCell ref="N5:N7"/>
    <mergeCell ref="I5:I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S34" evalError="1"/>
    <ignoredError sqref="P3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5.625" style="2" customWidth="1"/>
    <col min="6" max="6" width="7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8" t="s">
        <v>37</v>
      </c>
      <c r="B1" s="28"/>
    </row>
    <row r="2" spans="1:27" ht="21" customHeight="1" thickBot="1">
      <c r="A2" s="6" t="s">
        <v>16</v>
      </c>
      <c r="B2" s="3"/>
      <c r="Y2" s="329" t="s">
        <v>69</v>
      </c>
      <c r="Z2" s="363"/>
      <c r="AA2" s="330"/>
    </row>
    <row r="3" ht="9.75" customHeight="1" thickBot="1"/>
    <row r="4" spans="5:27" s="12" customFormat="1" ht="18.75" customHeight="1" thickBot="1">
      <c r="E4" s="405" t="s">
        <v>218</v>
      </c>
      <c r="F4" s="406"/>
      <c r="G4" s="268">
        <v>1</v>
      </c>
      <c r="H4" s="407">
        <v>39904</v>
      </c>
      <c r="I4" s="408"/>
      <c r="J4" s="409"/>
      <c r="K4" s="29">
        <v>2</v>
      </c>
      <c r="L4" s="407">
        <v>39934</v>
      </c>
      <c r="M4" s="408"/>
      <c r="N4" s="409"/>
      <c r="O4" s="29">
        <v>3</v>
      </c>
      <c r="P4" s="407" t="s">
        <v>67</v>
      </c>
      <c r="Q4" s="408"/>
      <c r="R4" s="408"/>
      <c r="S4" s="408"/>
      <c r="T4" s="409"/>
      <c r="AA4" s="13"/>
    </row>
    <row r="5" spans="1:27" ht="9.75" customHeight="1" thickBot="1">
      <c r="A5"/>
      <c r="B5" s="7"/>
      <c r="C5" s="7"/>
      <c r="D5" s="7"/>
      <c r="E5" s="7"/>
      <c r="F5" s="26"/>
      <c r="G5" s="26"/>
      <c r="H5" s="7"/>
      <c r="I5" s="8"/>
      <c r="J5" s="9"/>
      <c r="K5" s="9"/>
      <c r="L5" s="26"/>
      <c r="M5" s="26"/>
      <c r="N5" s="26"/>
      <c r="O5" s="7"/>
      <c r="P5" s="7"/>
      <c r="Q5" s="26"/>
      <c r="R5" s="26"/>
      <c r="S5" s="27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436" t="s">
        <v>19</v>
      </c>
      <c r="F6" s="437"/>
      <c r="G6" s="269">
        <v>1</v>
      </c>
      <c r="I6" s="10"/>
      <c r="J6" s="10"/>
      <c r="K6" s="10"/>
      <c r="L6" s="442" t="s">
        <v>19</v>
      </c>
      <c r="M6" s="443"/>
      <c r="N6" s="444"/>
      <c r="O6" s="269">
        <v>1</v>
      </c>
      <c r="P6" s="7"/>
      <c r="Q6" s="442" t="s">
        <v>19</v>
      </c>
      <c r="R6" s="443"/>
      <c r="S6" s="444"/>
      <c r="T6" s="269">
        <v>1</v>
      </c>
      <c r="U6" s="9"/>
      <c r="V6" s="436" t="s">
        <v>19</v>
      </c>
      <c r="W6" s="437"/>
      <c r="X6" s="448"/>
      <c r="Y6" s="269">
        <v>1</v>
      </c>
      <c r="Z6" s="9"/>
      <c r="AA6"/>
    </row>
    <row r="7" spans="1:27" ht="27" customHeight="1">
      <c r="A7" s="333" t="s">
        <v>26</v>
      </c>
      <c r="B7" s="337" t="s">
        <v>64</v>
      </c>
      <c r="C7" s="308" t="s">
        <v>53</v>
      </c>
      <c r="D7" s="305" t="s">
        <v>17</v>
      </c>
      <c r="E7" s="342" t="s">
        <v>43</v>
      </c>
      <c r="F7" s="343"/>
      <c r="G7" s="343"/>
      <c r="H7" s="343"/>
      <c r="I7" s="343"/>
      <c r="J7" s="343"/>
      <c r="K7" s="344"/>
      <c r="L7" s="342" t="s">
        <v>49</v>
      </c>
      <c r="M7" s="343"/>
      <c r="N7" s="343"/>
      <c r="O7" s="343"/>
      <c r="P7" s="344"/>
      <c r="Q7" s="342" t="s">
        <v>50</v>
      </c>
      <c r="R7" s="343"/>
      <c r="S7" s="343"/>
      <c r="T7" s="343"/>
      <c r="U7" s="344"/>
      <c r="V7" s="402" t="s">
        <v>48</v>
      </c>
      <c r="W7" s="403"/>
      <c r="X7" s="403"/>
      <c r="Y7" s="403"/>
      <c r="Z7" s="403"/>
      <c r="AA7" s="404"/>
    </row>
    <row r="8" spans="1:27" ht="13.5" customHeight="1">
      <c r="A8" s="334"/>
      <c r="B8" s="338"/>
      <c r="C8" s="307"/>
      <c r="D8" s="306"/>
      <c r="E8" s="415" t="s">
        <v>219</v>
      </c>
      <c r="F8" s="386" t="s">
        <v>44</v>
      </c>
      <c r="G8" s="418" t="s">
        <v>1</v>
      </c>
      <c r="H8" s="119"/>
      <c r="I8" s="412" t="s">
        <v>0</v>
      </c>
      <c r="J8" s="119"/>
      <c r="K8" s="270"/>
      <c r="L8" s="438" t="s">
        <v>1</v>
      </c>
      <c r="M8" s="119"/>
      <c r="N8" s="412" t="s">
        <v>0</v>
      </c>
      <c r="O8" s="119"/>
      <c r="P8" s="271"/>
      <c r="Q8" s="445" t="s">
        <v>1</v>
      </c>
      <c r="R8" s="119"/>
      <c r="S8" s="412" t="s">
        <v>0</v>
      </c>
      <c r="T8" s="119"/>
      <c r="U8" s="271"/>
      <c r="V8" s="430" t="s">
        <v>11</v>
      </c>
      <c r="W8" s="272"/>
      <c r="X8" s="273"/>
      <c r="Y8" s="427" t="s">
        <v>220</v>
      </c>
      <c r="Z8" s="428"/>
      <c r="AA8" s="429"/>
    </row>
    <row r="9" spans="1:27" ht="13.5" customHeight="1">
      <c r="A9" s="334"/>
      <c r="B9" s="338"/>
      <c r="C9" s="307"/>
      <c r="D9" s="306"/>
      <c r="E9" s="416"/>
      <c r="F9" s="387"/>
      <c r="G9" s="419"/>
      <c r="H9" s="120" t="s">
        <v>221</v>
      </c>
      <c r="I9" s="413"/>
      <c r="J9" s="120" t="s">
        <v>221</v>
      </c>
      <c r="K9" s="425" t="s">
        <v>222</v>
      </c>
      <c r="L9" s="439"/>
      <c r="M9" s="120" t="s">
        <v>223</v>
      </c>
      <c r="N9" s="413"/>
      <c r="O9" s="120" t="s">
        <v>223</v>
      </c>
      <c r="P9" s="441" t="s">
        <v>222</v>
      </c>
      <c r="Q9" s="446"/>
      <c r="R9" s="120" t="s">
        <v>223</v>
      </c>
      <c r="S9" s="413"/>
      <c r="T9" s="120" t="s">
        <v>223</v>
      </c>
      <c r="U9" s="433" t="s">
        <v>222</v>
      </c>
      <c r="V9" s="431"/>
      <c r="W9" s="120" t="s">
        <v>223</v>
      </c>
      <c r="X9" s="435" t="s">
        <v>222</v>
      </c>
      <c r="Y9" s="424" t="s">
        <v>45</v>
      </c>
      <c r="Z9" s="121"/>
      <c r="AA9" s="449" t="s">
        <v>222</v>
      </c>
    </row>
    <row r="10" spans="1:27" ht="13.5" customHeight="1">
      <c r="A10" s="334"/>
      <c r="B10" s="338"/>
      <c r="C10" s="307"/>
      <c r="D10" s="306"/>
      <c r="E10" s="416"/>
      <c r="F10" s="387"/>
      <c r="G10" s="419"/>
      <c r="H10" s="422" t="s">
        <v>46</v>
      </c>
      <c r="I10" s="413"/>
      <c r="J10" s="422" t="s">
        <v>46</v>
      </c>
      <c r="K10" s="425"/>
      <c r="L10" s="439"/>
      <c r="M10" s="422" t="s">
        <v>46</v>
      </c>
      <c r="N10" s="413"/>
      <c r="O10" s="422" t="s">
        <v>46</v>
      </c>
      <c r="P10" s="441"/>
      <c r="Q10" s="446"/>
      <c r="R10" s="422" t="s">
        <v>46</v>
      </c>
      <c r="S10" s="413"/>
      <c r="T10" s="422" t="s">
        <v>46</v>
      </c>
      <c r="U10" s="433"/>
      <c r="V10" s="431"/>
      <c r="W10" s="422" t="s">
        <v>47</v>
      </c>
      <c r="X10" s="433"/>
      <c r="Y10" s="425"/>
      <c r="Z10" s="274" t="s">
        <v>224</v>
      </c>
      <c r="AA10" s="450"/>
    </row>
    <row r="11" spans="1:27" ht="54.75" customHeight="1">
      <c r="A11" s="335"/>
      <c r="B11" s="339"/>
      <c r="C11" s="307"/>
      <c r="D11" s="336"/>
      <c r="E11" s="417"/>
      <c r="F11" s="388"/>
      <c r="G11" s="420"/>
      <c r="H11" s="423"/>
      <c r="I11" s="414"/>
      <c r="J11" s="423"/>
      <c r="K11" s="426"/>
      <c r="L11" s="440"/>
      <c r="M11" s="423"/>
      <c r="N11" s="414"/>
      <c r="O11" s="423"/>
      <c r="P11" s="348"/>
      <c r="Q11" s="447"/>
      <c r="R11" s="423"/>
      <c r="S11" s="414"/>
      <c r="T11" s="423"/>
      <c r="U11" s="434"/>
      <c r="V11" s="432"/>
      <c r="W11" s="423"/>
      <c r="X11" s="434"/>
      <c r="Y11" s="426"/>
      <c r="Z11" s="275" t="s">
        <v>225</v>
      </c>
      <c r="AA11" s="451"/>
    </row>
    <row r="12" spans="1:27" s="15" customFormat="1" ht="13.5" customHeight="1">
      <c r="A12" s="234">
        <v>26</v>
      </c>
      <c r="B12" s="235">
        <v>100</v>
      </c>
      <c r="C12" s="236" t="s">
        <v>69</v>
      </c>
      <c r="D12" s="237" t="s">
        <v>207</v>
      </c>
      <c r="E12" s="257">
        <v>0.35</v>
      </c>
      <c r="F12" s="126" t="s">
        <v>217</v>
      </c>
      <c r="G12" s="258">
        <v>179</v>
      </c>
      <c r="H12" s="259">
        <v>174</v>
      </c>
      <c r="I12" s="258">
        <v>3466</v>
      </c>
      <c r="J12" s="259">
        <v>1056</v>
      </c>
      <c r="K12" s="238">
        <f aca="true" t="shared" si="0" ref="K12:K37">IF(G12=""," ",ROUND(J12/I12*100,1))</f>
        <v>30.5</v>
      </c>
      <c r="L12" s="260">
        <v>80</v>
      </c>
      <c r="M12" s="261">
        <v>72</v>
      </c>
      <c r="N12" s="262">
        <v>1889</v>
      </c>
      <c r="O12" s="261">
        <v>518</v>
      </c>
      <c r="P12" s="238">
        <f>IF(L12=""," ",ROUND(O12/N12*100,1))</f>
        <v>27.4</v>
      </c>
      <c r="Q12" s="260">
        <v>6</v>
      </c>
      <c r="R12" s="261">
        <v>4</v>
      </c>
      <c r="S12" s="262">
        <v>67</v>
      </c>
      <c r="T12" s="261">
        <v>8</v>
      </c>
      <c r="U12" s="238">
        <f>IF(Q12=""," ",ROUND(T12/S12*100,1))</f>
        <v>11.9</v>
      </c>
      <c r="V12" s="311">
        <v>976</v>
      </c>
      <c r="W12" s="312">
        <v>83</v>
      </c>
      <c r="X12" s="156">
        <f>IF(V12=""," ",ROUND(W12/V12*100,1))</f>
        <v>8.5</v>
      </c>
      <c r="Y12" s="242">
        <v>485</v>
      </c>
      <c r="Z12" s="242">
        <v>45</v>
      </c>
      <c r="AA12" s="239">
        <f>IF(Y12=""," ",ROUND(Z12/Y12*100,1))</f>
        <v>9.3</v>
      </c>
    </row>
    <row r="13" spans="1:27" ht="12.75" customHeight="1">
      <c r="A13" s="122">
        <v>26</v>
      </c>
      <c r="B13" s="123">
        <v>201</v>
      </c>
      <c r="C13" s="124" t="s">
        <v>69</v>
      </c>
      <c r="D13" s="51" t="s">
        <v>70</v>
      </c>
      <c r="E13" s="154">
        <v>0.3</v>
      </c>
      <c r="F13" s="155" t="s">
        <v>168</v>
      </c>
      <c r="G13" s="248">
        <v>39</v>
      </c>
      <c r="H13" s="248">
        <v>31</v>
      </c>
      <c r="I13" s="248">
        <v>552</v>
      </c>
      <c r="J13" s="248">
        <v>105</v>
      </c>
      <c r="K13" s="149">
        <f t="shared" si="0"/>
        <v>19</v>
      </c>
      <c r="L13" s="252">
        <v>33</v>
      </c>
      <c r="M13" s="243">
        <v>27</v>
      </c>
      <c r="N13" s="243">
        <v>494</v>
      </c>
      <c r="O13" s="243">
        <v>99</v>
      </c>
      <c r="P13" s="149">
        <f>IF(L13=""," ",ROUND(O13/N13*100,1))</f>
        <v>20</v>
      </c>
      <c r="Q13" s="263">
        <v>6</v>
      </c>
      <c r="R13" s="243">
        <v>4</v>
      </c>
      <c r="S13" s="243">
        <v>58</v>
      </c>
      <c r="T13" s="243">
        <v>6</v>
      </c>
      <c r="U13" s="149">
        <f>IF(Q13=""," ",ROUND(T13/S13*100,1))</f>
        <v>10.3</v>
      </c>
      <c r="V13" s="264">
        <v>146</v>
      </c>
      <c r="W13" s="265">
        <v>12</v>
      </c>
      <c r="X13" s="156">
        <f>IF(V13=""," ",ROUND(W13/V13*100,1))</f>
        <v>8.2</v>
      </c>
      <c r="Y13" s="265">
        <v>87</v>
      </c>
      <c r="Z13" s="265">
        <v>4</v>
      </c>
      <c r="AA13" s="157">
        <f>IF(Y13=""," ",ROUND(Z13/Y13*100,1))</f>
        <v>4.6</v>
      </c>
    </row>
    <row r="14" spans="1:27" ht="12.75" customHeight="1">
      <c r="A14" s="122">
        <v>26</v>
      </c>
      <c r="B14" s="123">
        <v>202</v>
      </c>
      <c r="C14" s="124" t="s">
        <v>69</v>
      </c>
      <c r="D14" s="51" t="s">
        <v>74</v>
      </c>
      <c r="E14" s="158">
        <v>0.3</v>
      </c>
      <c r="F14" s="159" t="s">
        <v>169</v>
      </c>
      <c r="G14" s="249">
        <v>41</v>
      </c>
      <c r="H14" s="249">
        <v>30</v>
      </c>
      <c r="I14" s="249">
        <v>664</v>
      </c>
      <c r="J14" s="249">
        <v>135</v>
      </c>
      <c r="K14" s="149">
        <f t="shared" si="0"/>
        <v>20.3</v>
      </c>
      <c r="L14" s="245">
        <v>26</v>
      </c>
      <c r="M14" s="244">
        <v>20</v>
      </c>
      <c r="N14" s="244">
        <v>404</v>
      </c>
      <c r="O14" s="244">
        <v>74</v>
      </c>
      <c r="P14" s="149">
        <f aca="true" t="shared" si="1" ref="P14:P37">IF(L14=""," ",ROUND(O14/N14*100,1))</f>
        <v>18.3</v>
      </c>
      <c r="Q14" s="253">
        <v>6</v>
      </c>
      <c r="R14" s="244">
        <v>3</v>
      </c>
      <c r="S14" s="244">
        <v>51</v>
      </c>
      <c r="T14" s="244">
        <v>3</v>
      </c>
      <c r="U14" s="149">
        <f aca="true" t="shared" si="2" ref="U14:U37">IF(Q14=""," ",ROUND(T14/S14*100,1))</f>
        <v>5.9</v>
      </c>
      <c r="V14" s="266">
        <v>132</v>
      </c>
      <c r="W14" s="72">
        <v>6</v>
      </c>
      <c r="X14" s="156">
        <f aca="true" t="shared" si="3" ref="X14:X37">IF(V14=""," ",ROUND(W14/V14*100,1))</f>
        <v>4.5</v>
      </c>
      <c r="Y14" s="72">
        <v>104</v>
      </c>
      <c r="Z14" s="72">
        <v>4</v>
      </c>
      <c r="AA14" s="157">
        <f aca="true" t="shared" si="4" ref="AA14:AA23">IF(Y14=""," ",ROUND(Z14/Y14*100,1))</f>
        <v>3.8</v>
      </c>
    </row>
    <row r="15" spans="1:27" ht="12.75" customHeight="1">
      <c r="A15" s="122">
        <v>26</v>
      </c>
      <c r="B15" s="123">
        <v>203</v>
      </c>
      <c r="C15" s="124" t="s">
        <v>69</v>
      </c>
      <c r="D15" s="51" t="s">
        <v>77</v>
      </c>
      <c r="E15" s="158">
        <v>0.4</v>
      </c>
      <c r="F15" s="159" t="s">
        <v>170</v>
      </c>
      <c r="G15" s="249">
        <v>42</v>
      </c>
      <c r="H15" s="249">
        <v>38</v>
      </c>
      <c r="I15" s="249">
        <v>1039</v>
      </c>
      <c r="J15" s="249">
        <v>320</v>
      </c>
      <c r="K15" s="149">
        <f t="shared" si="0"/>
        <v>30.8</v>
      </c>
      <c r="L15" s="245">
        <v>20</v>
      </c>
      <c r="M15" s="244">
        <v>19</v>
      </c>
      <c r="N15" s="244">
        <v>245</v>
      </c>
      <c r="O15" s="244">
        <v>79</v>
      </c>
      <c r="P15" s="149">
        <f t="shared" si="1"/>
        <v>32.2</v>
      </c>
      <c r="Q15" s="253">
        <v>6</v>
      </c>
      <c r="R15" s="244">
        <v>5</v>
      </c>
      <c r="S15" s="244">
        <v>41</v>
      </c>
      <c r="T15" s="244">
        <v>10</v>
      </c>
      <c r="U15" s="149">
        <f t="shared" si="2"/>
        <v>24.4</v>
      </c>
      <c r="V15" s="266">
        <v>53</v>
      </c>
      <c r="W15" s="72">
        <v>5</v>
      </c>
      <c r="X15" s="156">
        <f t="shared" si="3"/>
        <v>9.4</v>
      </c>
      <c r="Y15" s="72">
        <v>42</v>
      </c>
      <c r="Z15" s="72">
        <v>2</v>
      </c>
      <c r="AA15" s="157">
        <f t="shared" si="4"/>
        <v>4.8</v>
      </c>
    </row>
    <row r="16" spans="1:27" ht="12.75" customHeight="1">
      <c r="A16" s="47">
        <v>26</v>
      </c>
      <c r="B16" s="48">
        <v>204</v>
      </c>
      <c r="C16" s="49" t="s">
        <v>69</v>
      </c>
      <c r="D16" s="50" t="s">
        <v>81</v>
      </c>
      <c r="E16" s="158">
        <v>0.35</v>
      </c>
      <c r="F16" s="159" t="s">
        <v>171</v>
      </c>
      <c r="G16" s="249">
        <v>32</v>
      </c>
      <c r="H16" s="249">
        <v>30</v>
      </c>
      <c r="I16" s="249">
        <v>552</v>
      </c>
      <c r="J16" s="249">
        <v>125</v>
      </c>
      <c r="K16" s="149">
        <f t="shared" si="0"/>
        <v>22.6</v>
      </c>
      <c r="L16" s="245">
        <v>26</v>
      </c>
      <c r="M16" s="244">
        <v>26</v>
      </c>
      <c r="N16" s="244">
        <v>515</v>
      </c>
      <c r="O16" s="244">
        <v>120</v>
      </c>
      <c r="P16" s="149">
        <f t="shared" si="1"/>
        <v>23.3</v>
      </c>
      <c r="Q16" s="253">
        <v>6</v>
      </c>
      <c r="R16" s="244">
        <v>4</v>
      </c>
      <c r="S16" s="244">
        <v>37</v>
      </c>
      <c r="T16" s="244">
        <v>5</v>
      </c>
      <c r="U16" s="149">
        <f t="shared" si="2"/>
        <v>13.5</v>
      </c>
      <c r="V16" s="266">
        <v>209</v>
      </c>
      <c r="W16" s="72">
        <v>26</v>
      </c>
      <c r="X16" s="156">
        <f t="shared" si="3"/>
        <v>12.4</v>
      </c>
      <c r="Y16" s="72">
        <v>147</v>
      </c>
      <c r="Z16" s="72">
        <v>13</v>
      </c>
      <c r="AA16" s="157">
        <f t="shared" si="4"/>
        <v>8.8</v>
      </c>
    </row>
    <row r="17" spans="1:27" ht="12.75" customHeight="1">
      <c r="A17" s="122">
        <v>26</v>
      </c>
      <c r="B17" s="123">
        <v>205</v>
      </c>
      <c r="C17" s="124" t="s">
        <v>69</v>
      </c>
      <c r="D17" s="51" t="s">
        <v>85</v>
      </c>
      <c r="E17" s="158">
        <v>0.35</v>
      </c>
      <c r="F17" s="160" t="s">
        <v>172</v>
      </c>
      <c r="G17" s="250">
        <v>47</v>
      </c>
      <c r="H17" s="250">
        <v>42</v>
      </c>
      <c r="I17" s="250">
        <v>585</v>
      </c>
      <c r="J17" s="250">
        <v>128</v>
      </c>
      <c r="K17" s="149">
        <f t="shared" si="0"/>
        <v>21.9</v>
      </c>
      <c r="L17" s="253">
        <v>16</v>
      </c>
      <c r="M17" s="245">
        <v>15</v>
      </c>
      <c r="N17" s="244">
        <v>242</v>
      </c>
      <c r="O17" s="244">
        <v>45</v>
      </c>
      <c r="P17" s="149">
        <f t="shared" si="1"/>
        <v>18.6</v>
      </c>
      <c r="Q17" s="253">
        <v>6</v>
      </c>
      <c r="R17" s="244">
        <v>5</v>
      </c>
      <c r="S17" s="244">
        <v>40</v>
      </c>
      <c r="T17" s="244">
        <v>8</v>
      </c>
      <c r="U17" s="149">
        <f t="shared" si="2"/>
        <v>20</v>
      </c>
      <c r="V17" s="267">
        <v>30</v>
      </c>
      <c r="W17" s="72">
        <v>2</v>
      </c>
      <c r="X17" s="156">
        <f t="shared" si="3"/>
        <v>6.7</v>
      </c>
      <c r="Y17" s="72">
        <v>28</v>
      </c>
      <c r="Z17" s="72">
        <v>2</v>
      </c>
      <c r="AA17" s="157">
        <f t="shared" si="4"/>
        <v>7.1</v>
      </c>
    </row>
    <row r="18" spans="1:27" ht="12.75" customHeight="1">
      <c r="A18" s="122">
        <v>26</v>
      </c>
      <c r="B18" s="123">
        <v>206</v>
      </c>
      <c r="C18" s="124" t="s">
        <v>69</v>
      </c>
      <c r="D18" s="50" t="s">
        <v>88</v>
      </c>
      <c r="E18" s="158">
        <v>0.5</v>
      </c>
      <c r="F18" s="159" t="s">
        <v>170</v>
      </c>
      <c r="G18" s="249">
        <v>43</v>
      </c>
      <c r="H18" s="249">
        <v>39</v>
      </c>
      <c r="I18" s="249">
        <v>612</v>
      </c>
      <c r="J18" s="249">
        <v>187</v>
      </c>
      <c r="K18" s="149">
        <f t="shared" si="0"/>
        <v>30.6</v>
      </c>
      <c r="L18" s="245">
        <v>27</v>
      </c>
      <c r="M18" s="244">
        <v>23</v>
      </c>
      <c r="N18" s="244">
        <v>390</v>
      </c>
      <c r="O18" s="244">
        <v>106</v>
      </c>
      <c r="P18" s="149">
        <f t="shared" si="1"/>
        <v>27.2</v>
      </c>
      <c r="Q18" s="253">
        <v>6</v>
      </c>
      <c r="R18" s="244">
        <v>5</v>
      </c>
      <c r="S18" s="244">
        <v>48</v>
      </c>
      <c r="T18" s="244">
        <v>9</v>
      </c>
      <c r="U18" s="149">
        <f t="shared" si="2"/>
        <v>18.8</v>
      </c>
      <c r="V18" s="266">
        <v>119</v>
      </c>
      <c r="W18" s="72">
        <v>15</v>
      </c>
      <c r="X18" s="156">
        <f t="shared" si="3"/>
        <v>12.6</v>
      </c>
      <c r="Y18" s="72">
        <v>96</v>
      </c>
      <c r="Z18" s="72">
        <v>5</v>
      </c>
      <c r="AA18" s="157">
        <f t="shared" si="4"/>
        <v>5.2</v>
      </c>
    </row>
    <row r="19" spans="1:27" ht="12.75" customHeight="1">
      <c r="A19" s="47">
        <v>26</v>
      </c>
      <c r="B19" s="48">
        <v>207</v>
      </c>
      <c r="C19" s="49" t="s">
        <v>69</v>
      </c>
      <c r="D19" s="50" t="s">
        <v>92</v>
      </c>
      <c r="E19" s="158">
        <v>0.3</v>
      </c>
      <c r="F19" s="159" t="s">
        <v>173</v>
      </c>
      <c r="G19" s="249">
        <v>39</v>
      </c>
      <c r="H19" s="249">
        <v>27</v>
      </c>
      <c r="I19" s="249">
        <v>457</v>
      </c>
      <c r="J19" s="249">
        <v>111</v>
      </c>
      <c r="K19" s="149">
        <f t="shared" si="0"/>
        <v>24.3</v>
      </c>
      <c r="L19" s="245">
        <v>33</v>
      </c>
      <c r="M19" s="244">
        <v>24</v>
      </c>
      <c r="N19" s="244">
        <v>418</v>
      </c>
      <c r="O19" s="244">
        <v>105</v>
      </c>
      <c r="P19" s="149">
        <f t="shared" si="1"/>
        <v>25.1</v>
      </c>
      <c r="Q19" s="253">
        <v>6</v>
      </c>
      <c r="R19" s="244">
        <v>3</v>
      </c>
      <c r="S19" s="244">
        <v>39</v>
      </c>
      <c r="T19" s="244">
        <v>6</v>
      </c>
      <c r="U19" s="149">
        <f t="shared" si="2"/>
        <v>15.4</v>
      </c>
      <c r="V19" s="266">
        <v>91</v>
      </c>
      <c r="W19" s="72">
        <v>13</v>
      </c>
      <c r="X19" s="156">
        <f t="shared" si="3"/>
        <v>14.3</v>
      </c>
      <c r="Y19" s="72">
        <v>69</v>
      </c>
      <c r="Z19" s="72">
        <v>7</v>
      </c>
      <c r="AA19" s="157">
        <f t="shared" si="4"/>
        <v>10.1</v>
      </c>
    </row>
    <row r="20" spans="1:27" ht="12.75" customHeight="1">
      <c r="A20" s="122">
        <v>26</v>
      </c>
      <c r="B20" s="123">
        <v>208</v>
      </c>
      <c r="C20" s="124" t="s">
        <v>69</v>
      </c>
      <c r="D20" s="50" t="s">
        <v>95</v>
      </c>
      <c r="E20" s="158">
        <v>0.4</v>
      </c>
      <c r="F20" s="159" t="s">
        <v>174</v>
      </c>
      <c r="G20" s="251">
        <v>55</v>
      </c>
      <c r="H20" s="251">
        <v>40</v>
      </c>
      <c r="I20" s="251">
        <v>694</v>
      </c>
      <c r="J20" s="251">
        <v>190</v>
      </c>
      <c r="K20" s="149">
        <f t="shared" si="0"/>
        <v>27.4</v>
      </c>
      <c r="L20" s="245">
        <v>16</v>
      </c>
      <c r="M20" s="244">
        <v>13</v>
      </c>
      <c r="N20" s="244">
        <v>166</v>
      </c>
      <c r="O20" s="244">
        <v>30</v>
      </c>
      <c r="P20" s="149">
        <f t="shared" si="1"/>
        <v>18.1</v>
      </c>
      <c r="Q20" s="253">
        <v>6</v>
      </c>
      <c r="R20" s="244">
        <v>4</v>
      </c>
      <c r="S20" s="244">
        <v>33</v>
      </c>
      <c r="T20" s="244">
        <v>5</v>
      </c>
      <c r="U20" s="149">
        <f t="shared" si="2"/>
        <v>15.2</v>
      </c>
      <c r="V20" s="266">
        <v>64</v>
      </c>
      <c r="W20" s="72">
        <v>5</v>
      </c>
      <c r="X20" s="156">
        <f t="shared" si="3"/>
        <v>7.8</v>
      </c>
      <c r="Y20" s="72">
        <v>64</v>
      </c>
      <c r="Z20" s="72">
        <v>5</v>
      </c>
      <c r="AA20" s="157">
        <f t="shared" si="4"/>
        <v>7.8</v>
      </c>
    </row>
    <row r="21" spans="1:27" ht="12.75" customHeight="1">
      <c r="A21" s="47">
        <v>26</v>
      </c>
      <c r="B21" s="48">
        <v>209</v>
      </c>
      <c r="C21" s="49" t="s">
        <v>69</v>
      </c>
      <c r="D21" s="50" t="s">
        <v>99</v>
      </c>
      <c r="E21" s="158">
        <v>0.5</v>
      </c>
      <c r="F21" s="204" t="s">
        <v>195</v>
      </c>
      <c r="G21" s="249">
        <v>56</v>
      </c>
      <c r="H21" s="249">
        <v>48</v>
      </c>
      <c r="I21" s="249">
        <v>834</v>
      </c>
      <c r="J21" s="249">
        <v>279</v>
      </c>
      <c r="K21" s="205">
        <f t="shared" si="0"/>
        <v>33.5</v>
      </c>
      <c r="L21" s="245">
        <v>21</v>
      </c>
      <c r="M21" s="244">
        <v>18</v>
      </c>
      <c r="N21" s="244">
        <v>228</v>
      </c>
      <c r="O21" s="244">
        <v>51</v>
      </c>
      <c r="P21" s="149">
        <f t="shared" si="1"/>
        <v>22.4</v>
      </c>
      <c r="Q21" s="253">
        <v>6</v>
      </c>
      <c r="R21" s="244">
        <v>3</v>
      </c>
      <c r="S21" s="244">
        <v>39</v>
      </c>
      <c r="T21" s="244">
        <v>5</v>
      </c>
      <c r="U21" s="149">
        <f t="shared" si="2"/>
        <v>12.8</v>
      </c>
      <c r="V21" s="266">
        <v>99</v>
      </c>
      <c r="W21" s="72">
        <v>8</v>
      </c>
      <c r="X21" s="156">
        <f t="shared" si="3"/>
        <v>8.1</v>
      </c>
      <c r="Y21" s="72">
        <v>91</v>
      </c>
      <c r="Z21" s="72">
        <v>8</v>
      </c>
      <c r="AA21" s="157">
        <f t="shared" si="4"/>
        <v>8.8</v>
      </c>
    </row>
    <row r="22" spans="1:27" ht="12.75" customHeight="1">
      <c r="A22" s="122">
        <v>26</v>
      </c>
      <c r="B22" s="123">
        <v>210</v>
      </c>
      <c r="C22" s="124" t="s">
        <v>69</v>
      </c>
      <c r="D22" s="50" t="s">
        <v>102</v>
      </c>
      <c r="E22" s="158">
        <v>0.3</v>
      </c>
      <c r="F22" s="159" t="s">
        <v>172</v>
      </c>
      <c r="G22" s="248">
        <v>18</v>
      </c>
      <c r="H22" s="248">
        <v>18</v>
      </c>
      <c r="I22" s="248">
        <v>248</v>
      </c>
      <c r="J22" s="248">
        <v>59</v>
      </c>
      <c r="K22" s="149">
        <f t="shared" si="0"/>
        <v>23.8</v>
      </c>
      <c r="L22" s="245">
        <v>18</v>
      </c>
      <c r="M22" s="244">
        <v>18</v>
      </c>
      <c r="N22" s="244">
        <v>248</v>
      </c>
      <c r="O22" s="244">
        <v>59</v>
      </c>
      <c r="P22" s="149">
        <f t="shared" si="1"/>
        <v>23.8</v>
      </c>
      <c r="Q22" s="253">
        <v>6</v>
      </c>
      <c r="R22" s="244">
        <v>3</v>
      </c>
      <c r="S22" s="244">
        <v>43</v>
      </c>
      <c r="T22" s="244">
        <v>4</v>
      </c>
      <c r="U22" s="149">
        <f t="shared" si="2"/>
        <v>9.3</v>
      </c>
      <c r="V22" s="266">
        <v>106</v>
      </c>
      <c r="W22" s="72">
        <v>17</v>
      </c>
      <c r="X22" s="156">
        <f t="shared" si="3"/>
        <v>16</v>
      </c>
      <c r="Y22" s="72">
        <v>73</v>
      </c>
      <c r="Z22" s="72">
        <v>6</v>
      </c>
      <c r="AA22" s="157">
        <f t="shared" si="4"/>
        <v>8.2</v>
      </c>
    </row>
    <row r="23" spans="1:27" ht="12.75" customHeight="1">
      <c r="A23" s="47">
        <v>26</v>
      </c>
      <c r="B23" s="48">
        <v>211</v>
      </c>
      <c r="C23" s="49" t="s">
        <v>69</v>
      </c>
      <c r="D23" s="50" t="s">
        <v>104</v>
      </c>
      <c r="E23" s="158">
        <v>0.3</v>
      </c>
      <c r="F23" s="159" t="s">
        <v>177</v>
      </c>
      <c r="G23" s="249">
        <v>75</v>
      </c>
      <c r="H23" s="249">
        <v>56</v>
      </c>
      <c r="I23" s="249">
        <v>1101</v>
      </c>
      <c r="J23" s="249">
        <v>309</v>
      </c>
      <c r="K23" s="149">
        <f t="shared" si="0"/>
        <v>28.1</v>
      </c>
      <c r="L23" s="245">
        <v>11</v>
      </c>
      <c r="M23" s="244">
        <v>8</v>
      </c>
      <c r="N23" s="244">
        <v>174</v>
      </c>
      <c r="O23" s="244">
        <v>26</v>
      </c>
      <c r="P23" s="149">
        <f t="shared" si="1"/>
        <v>14.9</v>
      </c>
      <c r="Q23" s="253">
        <v>6</v>
      </c>
      <c r="R23" s="244">
        <v>4</v>
      </c>
      <c r="S23" s="244">
        <v>44</v>
      </c>
      <c r="T23" s="244">
        <v>9</v>
      </c>
      <c r="U23" s="149">
        <f t="shared" si="2"/>
        <v>20.5</v>
      </c>
      <c r="V23" s="266">
        <v>73</v>
      </c>
      <c r="W23" s="72">
        <v>3</v>
      </c>
      <c r="X23" s="156">
        <f t="shared" si="3"/>
        <v>4.1</v>
      </c>
      <c r="Y23" s="72">
        <v>48</v>
      </c>
      <c r="Z23" s="72">
        <v>3</v>
      </c>
      <c r="AA23" s="157">
        <f t="shared" si="4"/>
        <v>6.3</v>
      </c>
    </row>
    <row r="24" spans="1:27" ht="14.25" customHeight="1">
      <c r="A24" s="122">
        <v>26</v>
      </c>
      <c r="B24" s="123">
        <v>212</v>
      </c>
      <c r="C24" s="124" t="s">
        <v>69</v>
      </c>
      <c r="D24" s="51" t="s">
        <v>105</v>
      </c>
      <c r="E24" s="158">
        <v>0.5</v>
      </c>
      <c r="F24" s="159" t="s">
        <v>177</v>
      </c>
      <c r="G24" s="249">
        <v>27</v>
      </c>
      <c r="H24" s="249">
        <v>18</v>
      </c>
      <c r="I24" s="249">
        <v>304</v>
      </c>
      <c r="J24" s="249">
        <v>79</v>
      </c>
      <c r="K24" s="149">
        <f t="shared" si="0"/>
        <v>26</v>
      </c>
      <c r="L24" s="247">
        <v>21</v>
      </c>
      <c r="M24" s="247">
        <v>16</v>
      </c>
      <c r="N24" s="246">
        <v>249</v>
      </c>
      <c r="O24" s="246">
        <v>74</v>
      </c>
      <c r="P24" s="149">
        <f t="shared" si="1"/>
        <v>29.7</v>
      </c>
      <c r="Q24" s="253">
        <v>6</v>
      </c>
      <c r="R24" s="244">
        <v>2</v>
      </c>
      <c r="S24" s="244">
        <v>55</v>
      </c>
      <c r="T24" s="244">
        <v>5</v>
      </c>
      <c r="U24" s="149">
        <f t="shared" si="2"/>
        <v>9.1</v>
      </c>
      <c r="V24" s="267">
        <v>102</v>
      </c>
      <c r="W24" s="72">
        <v>9</v>
      </c>
      <c r="X24" s="156">
        <f t="shared" si="3"/>
        <v>8.8</v>
      </c>
      <c r="Y24" s="72">
        <v>65</v>
      </c>
      <c r="Z24" s="72">
        <v>2</v>
      </c>
      <c r="AA24" s="157">
        <f aca="true" t="shared" si="5" ref="AA24:AA37">IF(Y24=0," ",ROUND(Z24/Y24*100,1))</f>
        <v>3.1</v>
      </c>
    </row>
    <row r="25" spans="1:27" ht="12.75" customHeight="1">
      <c r="A25" s="122">
        <v>26</v>
      </c>
      <c r="B25" s="123">
        <v>213</v>
      </c>
      <c r="C25" s="124" t="s">
        <v>69</v>
      </c>
      <c r="D25" s="51" t="s">
        <v>108</v>
      </c>
      <c r="E25" s="158">
        <v>0.3</v>
      </c>
      <c r="F25" s="159" t="s">
        <v>202</v>
      </c>
      <c r="G25" s="249">
        <v>14</v>
      </c>
      <c r="H25" s="249">
        <v>11</v>
      </c>
      <c r="I25" s="249">
        <v>247</v>
      </c>
      <c r="J25" s="249">
        <v>37</v>
      </c>
      <c r="K25" s="149">
        <f t="shared" si="0"/>
        <v>15</v>
      </c>
      <c r="L25" s="245">
        <v>14</v>
      </c>
      <c r="M25" s="244">
        <v>11</v>
      </c>
      <c r="N25" s="244">
        <v>247</v>
      </c>
      <c r="O25" s="244">
        <v>37</v>
      </c>
      <c r="P25" s="149">
        <f t="shared" si="1"/>
        <v>15</v>
      </c>
      <c r="Q25" s="253">
        <v>6</v>
      </c>
      <c r="R25" s="244">
        <v>2</v>
      </c>
      <c r="S25" s="244">
        <v>55</v>
      </c>
      <c r="T25" s="244">
        <v>3</v>
      </c>
      <c r="U25" s="149">
        <f t="shared" si="2"/>
        <v>5.5</v>
      </c>
      <c r="V25" s="266">
        <v>57</v>
      </c>
      <c r="W25" s="72">
        <v>6</v>
      </c>
      <c r="X25" s="156">
        <f t="shared" si="3"/>
        <v>10.5</v>
      </c>
      <c r="Y25" s="72">
        <v>51</v>
      </c>
      <c r="Z25" s="72">
        <v>4</v>
      </c>
      <c r="AA25" s="157">
        <f t="shared" si="5"/>
        <v>7.8</v>
      </c>
    </row>
    <row r="26" spans="1:27" ht="12.75" customHeight="1">
      <c r="A26" s="122">
        <v>26</v>
      </c>
      <c r="B26" s="123">
        <v>214</v>
      </c>
      <c r="C26" s="124" t="s">
        <v>69</v>
      </c>
      <c r="D26" s="51" t="s">
        <v>110</v>
      </c>
      <c r="E26" s="158">
        <v>0.35</v>
      </c>
      <c r="F26" s="159" t="s">
        <v>179</v>
      </c>
      <c r="G26" s="249">
        <v>42</v>
      </c>
      <c r="H26" s="249">
        <v>34</v>
      </c>
      <c r="I26" s="249">
        <v>624</v>
      </c>
      <c r="J26" s="249">
        <v>183</v>
      </c>
      <c r="K26" s="149">
        <f t="shared" si="0"/>
        <v>29.3</v>
      </c>
      <c r="L26" s="245">
        <v>27</v>
      </c>
      <c r="M26" s="244">
        <v>24</v>
      </c>
      <c r="N26" s="244">
        <v>360</v>
      </c>
      <c r="O26" s="244">
        <v>92</v>
      </c>
      <c r="P26" s="149">
        <f t="shared" si="1"/>
        <v>25.6</v>
      </c>
      <c r="Q26" s="253">
        <v>6</v>
      </c>
      <c r="R26" s="244">
        <v>2</v>
      </c>
      <c r="S26" s="244">
        <v>43</v>
      </c>
      <c r="T26" s="244">
        <v>3</v>
      </c>
      <c r="U26" s="149">
        <f t="shared" si="2"/>
        <v>7</v>
      </c>
      <c r="V26" s="266">
        <v>81</v>
      </c>
      <c r="W26" s="72">
        <v>13</v>
      </c>
      <c r="X26" s="156">
        <f t="shared" si="3"/>
        <v>16</v>
      </c>
      <c r="Y26" s="72">
        <v>71</v>
      </c>
      <c r="Z26" s="72">
        <v>10</v>
      </c>
      <c r="AA26" s="157">
        <f t="shared" si="5"/>
        <v>14.1</v>
      </c>
    </row>
    <row r="27" spans="1:27" ht="12.75" customHeight="1">
      <c r="A27" s="122">
        <v>26</v>
      </c>
      <c r="B27" s="123">
        <v>303</v>
      </c>
      <c r="C27" s="124" t="s">
        <v>69</v>
      </c>
      <c r="D27" s="50" t="s">
        <v>114</v>
      </c>
      <c r="E27" s="158" t="s">
        <v>180</v>
      </c>
      <c r="F27" s="159" t="s">
        <v>180</v>
      </c>
      <c r="G27" s="249" t="s">
        <v>180</v>
      </c>
      <c r="H27" s="249" t="s">
        <v>180</v>
      </c>
      <c r="I27" s="249" t="s">
        <v>180</v>
      </c>
      <c r="J27" s="249" t="s">
        <v>180</v>
      </c>
      <c r="K27" s="149"/>
      <c r="L27" s="245">
        <v>12</v>
      </c>
      <c r="M27" s="244">
        <v>6</v>
      </c>
      <c r="N27" s="244">
        <v>162</v>
      </c>
      <c r="O27" s="244">
        <v>18</v>
      </c>
      <c r="P27" s="149">
        <f t="shared" si="1"/>
        <v>11.1</v>
      </c>
      <c r="Q27" s="253">
        <v>6</v>
      </c>
      <c r="R27" s="244">
        <v>1</v>
      </c>
      <c r="S27" s="244">
        <v>24</v>
      </c>
      <c r="T27" s="244">
        <v>3</v>
      </c>
      <c r="U27" s="149">
        <f t="shared" si="2"/>
        <v>12.5</v>
      </c>
      <c r="V27" s="266">
        <v>33</v>
      </c>
      <c r="W27" s="72">
        <v>3</v>
      </c>
      <c r="X27" s="156">
        <f t="shared" si="3"/>
        <v>9.1</v>
      </c>
      <c r="Y27" s="72">
        <v>27</v>
      </c>
      <c r="Z27" s="72">
        <v>0</v>
      </c>
      <c r="AA27" s="157">
        <f t="shared" si="5"/>
        <v>0</v>
      </c>
    </row>
    <row r="28" spans="1:27" ht="12.75" customHeight="1">
      <c r="A28" s="122">
        <v>26</v>
      </c>
      <c r="B28" s="123">
        <v>322</v>
      </c>
      <c r="C28" s="124" t="s">
        <v>69</v>
      </c>
      <c r="D28" s="50" t="s">
        <v>116</v>
      </c>
      <c r="E28" s="158">
        <v>0.3</v>
      </c>
      <c r="F28" s="159" t="s">
        <v>176</v>
      </c>
      <c r="G28" s="249">
        <v>17</v>
      </c>
      <c r="H28" s="249">
        <v>13</v>
      </c>
      <c r="I28" s="249">
        <v>185</v>
      </c>
      <c r="J28" s="249">
        <v>27</v>
      </c>
      <c r="K28" s="149">
        <f t="shared" si="0"/>
        <v>14.6</v>
      </c>
      <c r="L28" s="245">
        <v>11</v>
      </c>
      <c r="M28" s="244">
        <v>8</v>
      </c>
      <c r="N28" s="244">
        <v>147</v>
      </c>
      <c r="O28" s="244">
        <v>20</v>
      </c>
      <c r="P28" s="149">
        <f t="shared" si="1"/>
        <v>13.6</v>
      </c>
      <c r="Q28" s="253">
        <v>6</v>
      </c>
      <c r="R28" s="244">
        <v>5</v>
      </c>
      <c r="S28" s="244">
        <v>38</v>
      </c>
      <c r="T28" s="244">
        <v>7</v>
      </c>
      <c r="U28" s="149">
        <f t="shared" si="2"/>
        <v>18.4</v>
      </c>
      <c r="V28" s="266">
        <v>33</v>
      </c>
      <c r="W28" s="72">
        <v>7</v>
      </c>
      <c r="X28" s="156">
        <f t="shared" si="3"/>
        <v>21.2</v>
      </c>
      <c r="Y28" s="72">
        <v>30</v>
      </c>
      <c r="Z28" s="72">
        <v>4</v>
      </c>
      <c r="AA28" s="157">
        <f t="shared" si="5"/>
        <v>13.3</v>
      </c>
    </row>
    <row r="29" spans="1:27" ht="12.75" customHeight="1">
      <c r="A29" s="122">
        <v>26</v>
      </c>
      <c r="B29" s="123">
        <v>343</v>
      </c>
      <c r="C29" s="124" t="s">
        <v>69</v>
      </c>
      <c r="D29" s="50" t="s">
        <v>120</v>
      </c>
      <c r="E29" s="158" t="s">
        <v>181</v>
      </c>
      <c r="F29" s="159" t="s">
        <v>181</v>
      </c>
      <c r="G29" s="249" t="s">
        <v>181</v>
      </c>
      <c r="H29" s="249" t="s">
        <v>181</v>
      </c>
      <c r="I29" s="249" t="s">
        <v>181</v>
      </c>
      <c r="J29" s="249" t="s">
        <v>181</v>
      </c>
      <c r="K29" s="149"/>
      <c r="L29" s="254">
        <v>9</v>
      </c>
      <c r="M29" s="255">
        <v>4</v>
      </c>
      <c r="N29" s="255">
        <v>135</v>
      </c>
      <c r="O29" s="255">
        <v>22</v>
      </c>
      <c r="P29" s="149">
        <f t="shared" si="1"/>
        <v>16.3</v>
      </c>
      <c r="Q29" s="253">
        <v>6</v>
      </c>
      <c r="R29" s="244">
        <v>1</v>
      </c>
      <c r="S29" s="244">
        <v>26</v>
      </c>
      <c r="T29" s="244">
        <v>2</v>
      </c>
      <c r="U29" s="149">
        <f t="shared" si="2"/>
        <v>7.7</v>
      </c>
      <c r="V29" s="266">
        <v>23</v>
      </c>
      <c r="W29" s="72">
        <v>3</v>
      </c>
      <c r="X29" s="156">
        <f t="shared" si="3"/>
        <v>13</v>
      </c>
      <c r="Y29" s="72">
        <v>18</v>
      </c>
      <c r="Z29" s="72">
        <v>3</v>
      </c>
      <c r="AA29" s="157">
        <f t="shared" si="5"/>
        <v>16.7</v>
      </c>
    </row>
    <row r="30" spans="1:27" ht="12.75" customHeight="1">
      <c r="A30" s="122">
        <v>26</v>
      </c>
      <c r="B30" s="129">
        <v>344</v>
      </c>
      <c r="C30" s="124" t="s">
        <v>69</v>
      </c>
      <c r="D30" s="130" t="s">
        <v>121</v>
      </c>
      <c r="E30" s="158" t="s">
        <v>182</v>
      </c>
      <c r="F30" s="159" t="s">
        <v>182</v>
      </c>
      <c r="G30" s="249" t="s">
        <v>182</v>
      </c>
      <c r="H30" s="249" t="s">
        <v>182</v>
      </c>
      <c r="I30" s="249" t="s">
        <v>182</v>
      </c>
      <c r="J30" s="249" t="s">
        <v>182</v>
      </c>
      <c r="K30" s="149"/>
      <c r="L30" s="245">
        <v>17</v>
      </c>
      <c r="M30" s="244">
        <v>14</v>
      </c>
      <c r="N30" s="244">
        <v>267</v>
      </c>
      <c r="O30" s="244">
        <v>106</v>
      </c>
      <c r="P30" s="149">
        <f t="shared" si="1"/>
        <v>39.7</v>
      </c>
      <c r="Q30" s="253">
        <v>6</v>
      </c>
      <c r="R30" s="244">
        <v>1</v>
      </c>
      <c r="S30" s="244">
        <v>40</v>
      </c>
      <c r="T30" s="244">
        <v>1</v>
      </c>
      <c r="U30" s="149">
        <f t="shared" si="2"/>
        <v>2.5</v>
      </c>
      <c r="V30" s="266">
        <v>16</v>
      </c>
      <c r="W30" s="72">
        <v>2</v>
      </c>
      <c r="X30" s="156">
        <f t="shared" si="3"/>
        <v>12.5</v>
      </c>
      <c r="Y30" s="72">
        <v>16</v>
      </c>
      <c r="Z30" s="72">
        <v>2</v>
      </c>
      <c r="AA30" s="157">
        <f t="shared" si="5"/>
        <v>12.5</v>
      </c>
    </row>
    <row r="31" spans="1:27" ht="14.25" customHeight="1">
      <c r="A31" s="122">
        <v>26</v>
      </c>
      <c r="B31" s="129">
        <v>364</v>
      </c>
      <c r="C31" s="124" t="s">
        <v>69</v>
      </c>
      <c r="D31" s="50" t="s">
        <v>125</v>
      </c>
      <c r="E31" s="158" t="s">
        <v>181</v>
      </c>
      <c r="F31" s="159" t="s">
        <v>181</v>
      </c>
      <c r="G31" s="249" t="s">
        <v>181</v>
      </c>
      <c r="H31" s="249" t="s">
        <v>181</v>
      </c>
      <c r="I31" s="249" t="s">
        <v>181</v>
      </c>
      <c r="J31" s="249" t="s">
        <v>181</v>
      </c>
      <c r="K31" s="149"/>
      <c r="L31" s="245">
        <v>4</v>
      </c>
      <c r="M31" s="244">
        <v>3</v>
      </c>
      <c r="N31" s="244">
        <v>54</v>
      </c>
      <c r="O31" s="244">
        <v>3</v>
      </c>
      <c r="P31" s="149">
        <f t="shared" si="1"/>
        <v>5.6</v>
      </c>
      <c r="Q31" s="253">
        <v>5</v>
      </c>
      <c r="R31" s="244">
        <v>0</v>
      </c>
      <c r="S31" s="244">
        <v>25</v>
      </c>
      <c r="T31" s="244">
        <v>0</v>
      </c>
      <c r="U31" s="149">
        <f t="shared" si="2"/>
        <v>0</v>
      </c>
      <c r="V31" s="266">
        <v>7</v>
      </c>
      <c r="W31" s="72">
        <v>1</v>
      </c>
      <c r="X31" s="156">
        <f t="shared" si="3"/>
        <v>14.3</v>
      </c>
      <c r="Y31" s="72">
        <v>7</v>
      </c>
      <c r="Z31" s="72">
        <v>0</v>
      </c>
      <c r="AA31" s="157">
        <f t="shared" si="5"/>
        <v>0</v>
      </c>
    </row>
    <row r="32" spans="1:27" ht="12.75" customHeight="1">
      <c r="A32" s="122">
        <v>26</v>
      </c>
      <c r="B32" s="129">
        <v>365</v>
      </c>
      <c r="C32" s="124" t="s">
        <v>69</v>
      </c>
      <c r="D32" s="50" t="s">
        <v>126</v>
      </c>
      <c r="E32" s="158" t="s">
        <v>178</v>
      </c>
      <c r="F32" s="159" t="s">
        <v>178</v>
      </c>
      <c r="G32" s="249" t="s">
        <v>178</v>
      </c>
      <c r="H32" s="249" t="s">
        <v>178</v>
      </c>
      <c r="I32" s="249" t="s">
        <v>178</v>
      </c>
      <c r="J32" s="249" t="s">
        <v>178</v>
      </c>
      <c r="K32" s="149"/>
      <c r="L32" s="245">
        <v>4</v>
      </c>
      <c r="M32" s="244">
        <v>3</v>
      </c>
      <c r="N32" s="244">
        <v>65</v>
      </c>
      <c r="O32" s="244">
        <v>14</v>
      </c>
      <c r="P32" s="149">
        <f t="shared" si="1"/>
        <v>21.5</v>
      </c>
      <c r="Q32" s="253">
        <v>6</v>
      </c>
      <c r="R32" s="244">
        <v>2</v>
      </c>
      <c r="S32" s="244">
        <v>31</v>
      </c>
      <c r="T32" s="244">
        <v>6</v>
      </c>
      <c r="U32" s="149">
        <f t="shared" si="2"/>
        <v>19.4</v>
      </c>
      <c r="V32" s="266">
        <v>16</v>
      </c>
      <c r="W32" s="72">
        <v>4</v>
      </c>
      <c r="X32" s="156">
        <f t="shared" si="3"/>
        <v>25</v>
      </c>
      <c r="Y32" s="72">
        <v>16</v>
      </c>
      <c r="Z32" s="72">
        <v>4</v>
      </c>
      <c r="AA32" s="157">
        <f t="shared" si="5"/>
        <v>25</v>
      </c>
    </row>
    <row r="33" spans="1:27" ht="12.75" customHeight="1">
      <c r="A33" s="122">
        <v>26</v>
      </c>
      <c r="B33" s="129">
        <v>366</v>
      </c>
      <c r="C33" s="124" t="s">
        <v>69</v>
      </c>
      <c r="D33" s="50" t="s">
        <v>128</v>
      </c>
      <c r="E33" s="158">
        <v>0.3</v>
      </c>
      <c r="F33" s="159" t="s">
        <v>183</v>
      </c>
      <c r="G33" s="249">
        <v>19</v>
      </c>
      <c r="H33" s="249">
        <v>16</v>
      </c>
      <c r="I33" s="249">
        <v>207</v>
      </c>
      <c r="J33" s="249">
        <v>41</v>
      </c>
      <c r="K33" s="149">
        <f t="shared" si="0"/>
        <v>19.8</v>
      </c>
      <c r="L33" s="245">
        <v>13</v>
      </c>
      <c r="M33" s="244">
        <v>11</v>
      </c>
      <c r="N33" s="244">
        <v>167</v>
      </c>
      <c r="O33" s="244">
        <v>33</v>
      </c>
      <c r="P33" s="149">
        <f t="shared" si="1"/>
        <v>19.8</v>
      </c>
      <c r="Q33" s="253">
        <v>6</v>
      </c>
      <c r="R33" s="244">
        <v>5</v>
      </c>
      <c r="S33" s="244">
        <v>40</v>
      </c>
      <c r="T33" s="244">
        <v>8</v>
      </c>
      <c r="U33" s="149">
        <f t="shared" si="2"/>
        <v>20</v>
      </c>
      <c r="V33" s="266">
        <v>34</v>
      </c>
      <c r="W33" s="72">
        <v>3</v>
      </c>
      <c r="X33" s="156">
        <f t="shared" si="3"/>
        <v>8.8</v>
      </c>
      <c r="Y33" s="72">
        <v>23</v>
      </c>
      <c r="Z33" s="72">
        <v>0</v>
      </c>
      <c r="AA33" s="157">
        <f t="shared" si="5"/>
        <v>0</v>
      </c>
    </row>
    <row r="34" spans="1:27" ht="12.75" customHeight="1">
      <c r="A34" s="122">
        <v>26</v>
      </c>
      <c r="B34" s="129">
        <v>367</v>
      </c>
      <c r="C34" s="124" t="s">
        <v>69</v>
      </c>
      <c r="D34" s="50" t="s">
        <v>131</v>
      </c>
      <c r="E34" s="158" t="s">
        <v>184</v>
      </c>
      <c r="F34" s="159" t="s">
        <v>184</v>
      </c>
      <c r="G34" s="249" t="s">
        <v>184</v>
      </c>
      <c r="H34" s="249" t="s">
        <v>184</v>
      </c>
      <c r="I34" s="249" t="s">
        <v>184</v>
      </c>
      <c r="J34" s="249" t="s">
        <v>184</v>
      </c>
      <c r="K34" s="149"/>
      <c r="L34" s="245">
        <v>3</v>
      </c>
      <c r="M34" s="244">
        <v>1</v>
      </c>
      <c r="N34" s="244">
        <v>42</v>
      </c>
      <c r="O34" s="244">
        <v>3</v>
      </c>
      <c r="P34" s="149">
        <f t="shared" si="1"/>
        <v>7.1</v>
      </c>
      <c r="Q34" s="253">
        <v>5</v>
      </c>
      <c r="R34" s="244">
        <v>1</v>
      </c>
      <c r="S34" s="244">
        <v>30</v>
      </c>
      <c r="T34" s="244">
        <v>2</v>
      </c>
      <c r="U34" s="149">
        <f t="shared" si="2"/>
        <v>6.7</v>
      </c>
      <c r="V34" s="266">
        <v>7</v>
      </c>
      <c r="W34" s="72">
        <v>1</v>
      </c>
      <c r="X34" s="156">
        <f t="shared" si="3"/>
        <v>14.3</v>
      </c>
      <c r="Y34" s="72">
        <v>7</v>
      </c>
      <c r="Z34" s="72">
        <v>1</v>
      </c>
      <c r="AA34" s="157">
        <f t="shared" si="5"/>
        <v>14.3</v>
      </c>
    </row>
    <row r="35" spans="1:27" ht="12.75" customHeight="1">
      <c r="A35" s="122">
        <v>26</v>
      </c>
      <c r="B35" s="129">
        <v>407</v>
      </c>
      <c r="C35" s="124" t="s">
        <v>69</v>
      </c>
      <c r="D35" s="51" t="s">
        <v>133</v>
      </c>
      <c r="E35" s="158">
        <v>0.3</v>
      </c>
      <c r="F35" s="159" t="s">
        <v>185</v>
      </c>
      <c r="G35" s="249">
        <v>14</v>
      </c>
      <c r="H35" s="249">
        <v>11</v>
      </c>
      <c r="I35" s="249">
        <v>240</v>
      </c>
      <c r="J35" s="249">
        <v>30</v>
      </c>
      <c r="K35" s="149">
        <f t="shared" si="0"/>
        <v>12.5</v>
      </c>
      <c r="L35" s="245">
        <v>14</v>
      </c>
      <c r="M35" s="244">
        <v>11</v>
      </c>
      <c r="N35" s="244">
        <v>240</v>
      </c>
      <c r="O35" s="244">
        <v>30</v>
      </c>
      <c r="P35" s="149">
        <f t="shared" si="1"/>
        <v>12.5</v>
      </c>
      <c r="Q35" s="253">
        <v>6</v>
      </c>
      <c r="R35" s="244">
        <v>3</v>
      </c>
      <c r="S35" s="244">
        <v>48</v>
      </c>
      <c r="T35" s="244">
        <v>6</v>
      </c>
      <c r="U35" s="149">
        <f t="shared" si="2"/>
        <v>12.5</v>
      </c>
      <c r="V35" s="266">
        <v>27</v>
      </c>
      <c r="W35" s="72">
        <v>8</v>
      </c>
      <c r="X35" s="156">
        <f t="shared" si="3"/>
        <v>29.6</v>
      </c>
      <c r="Y35" s="72">
        <v>22</v>
      </c>
      <c r="Z35" s="72">
        <v>6</v>
      </c>
      <c r="AA35" s="157">
        <f t="shared" si="5"/>
        <v>27.3</v>
      </c>
    </row>
    <row r="36" spans="1:27" ht="14.25" customHeight="1">
      <c r="A36" s="122">
        <v>26</v>
      </c>
      <c r="B36" s="129">
        <v>463</v>
      </c>
      <c r="C36" s="124" t="s">
        <v>69</v>
      </c>
      <c r="D36" s="51" t="s">
        <v>137</v>
      </c>
      <c r="E36" s="158" t="s">
        <v>181</v>
      </c>
      <c r="F36" s="161" t="s">
        <v>186</v>
      </c>
      <c r="G36" s="250" t="s">
        <v>186</v>
      </c>
      <c r="H36" s="250" t="s">
        <v>186</v>
      </c>
      <c r="I36" s="250" t="s">
        <v>186</v>
      </c>
      <c r="J36" s="250" t="s">
        <v>186</v>
      </c>
      <c r="K36" s="149"/>
      <c r="L36" s="256">
        <v>7</v>
      </c>
      <c r="M36" s="244">
        <v>4</v>
      </c>
      <c r="N36" s="244">
        <v>92</v>
      </c>
      <c r="O36" s="245">
        <v>16</v>
      </c>
      <c r="P36" s="149">
        <f t="shared" si="1"/>
        <v>17.4</v>
      </c>
      <c r="Q36" s="253">
        <v>6</v>
      </c>
      <c r="R36" s="244">
        <v>3</v>
      </c>
      <c r="S36" s="244">
        <v>26</v>
      </c>
      <c r="T36" s="244">
        <v>3</v>
      </c>
      <c r="U36" s="149">
        <f t="shared" si="2"/>
        <v>11.5</v>
      </c>
      <c r="V36" s="266">
        <v>11</v>
      </c>
      <c r="W36" s="72">
        <v>2</v>
      </c>
      <c r="X36" s="156">
        <f t="shared" si="3"/>
        <v>18.2</v>
      </c>
      <c r="Y36" s="72">
        <v>11</v>
      </c>
      <c r="Z36" s="72">
        <v>2</v>
      </c>
      <c r="AA36" s="157">
        <f t="shared" si="5"/>
        <v>18.2</v>
      </c>
    </row>
    <row r="37" spans="1:27" ht="12.75" customHeight="1" thickBot="1">
      <c r="A37" s="122">
        <v>26</v>
      </c>
      <c r="B37" s="129">
        <v>465</v>
      </c>
      <c r="C37" s="124" t="s">
        <v>69</v>
      </c>
      <c r="D37" s="55" t="s">
        <v>139</v>
      </c>
      <c r="E37" s="158">
        <v>0.3</v>
      </c>
      <c r="F37" s="161" t="s">
        <v>175</v>
      </c>
      <c r="G37" s="250">
        <v>59</v>
      </c>
      <c r="H37" s="250">
        <v>38</v>
      </c>
      <c r="I37" s="250">
        <v>790</v>
      </c>
      <c r="J37" s="250">
        <v>163</v>
      </c>
      <c r="K37" s="149">
        <f t="shared" si="0"/>
        <v>20.6</v>
      </c>
      <c r="L37" s="247">
        <v>19</v>
      </c>
      <c r="M37" s="247">
        <v>17</v>
      </c>
      <c r="N37" s="247">
        <v>252</v>
      </c>
      <c r="O37" s="247">
        <v>57</v>
      </c>
      <c r="P37" s="149">
        <f t="shared" si="1"/>
        <v>22.6</v>
      </c>
      <c r="Q37" s="253">
        <v>6</v>
      </c>
      <c r="R37" s="244">
        <v>1</v>
      </c>
      <c r="S37" s="244">
        <v>46</v>
      </c>
      <c r="T37" s="244">
        <v>2</v>
      </c>
      <c r="U37" s="149">
        <f t="shared" si="2"/>
        <v>4.3</v>
      </c>
      <c r="V37" s="266">
        <v>41</v>
      </c>
      <c r="W37" s="72">
        <v>10</v>
      </c>
      <c r="X37" s="156">
        <f t="shared" si="3"/>
        <v>24.4</v>
      </c>
      <c r="Y37" s="72">
        <v>26</v>
      </c>
      <c r="Z37" s="72">
        <v>0</v>
      </c>
      <c r="AA37" s="157">
        <f t="shared" si="5"/>
        <v>0</v>
      </c>
    </row>
    <row r="38" spans="1:27" ht="18" customHeight="1" thickBot="1">
      <c r="A38" s="76"/>
      <c r="B38" s="77"/>
      <c r="C38" s="78"/>
      <c r="D38" s="79" t="s">
        <v>13</v>
      </c>
      <c r="E38" s="38"/>
      <c r="F38" s="65"/>
      <c r="G38" s="65"/>
      <c r="H38" s="65"/>
      <c r="I38" s="65"/>
      <c r="J38" s="65"/>
      <c r="K38" s="111"/>
      <c r="L38" s="80">
        <f>SUM(L12:L37)</f>
        <v>502</v>
      </c>
      <c r="M38" s="80">
        <f>SUM(M12:M37)</f>
        <v>416</v>
      </c>
      <c r="N38" s="80">
        <f>SUM(N12:N37)</f>
        <v>7892</v>
      </c>
      <c r="O38" s="80">
        <f>SUM(O12:O37)</f>
        <v>1837</v>
      </c>
      <c r="P38" s="103">
        <f>IF(L38=" "," ",ROUND(O38/N38*100,1))</f>
        <v>23.3</v>
      </c>
      <c r="Q38" s="80">
        <f>SUM(Q12:Q37)</f>
        <v>154</v>
      </c>
      <c r="R38" s="80">
        <f>SUM(R12:R37)</f>
        <v>76</v>
      </c>
      <c r="S38" s="80">
        <f>SUM(S12:S37)</f>
        <v>1067</v>
      </c>
      <c r="T38" s="80">
        <f>SUM(T12:T37)</f>
        <v>129</v>
      </c>
      <c r="U38" s="103">
        <f>IF(Q38=""," ",ROUND(T38/S38*100,1))</f>
        <v>12.1</v>
      </c>
      <c r="V38" s="81"/>
      <c r="W38" s="112"/>
      <c r="X38" s="107"/>
      <c r="Y38" s="112"/>
      <c r="Z38" s="112"/>
      <c r="AA38" s="113"/>
    </row>
    <row r="39" spans="1:27" ht="12.75" customHeight="1">
      <c r="A39" s="82"/>
      <c r="B39" s="83"/>
      <c r="C39" s="84"/>
      <c r="D39" s="85"/>
      <c r="E39" s="86"/>
      <c r="F39" s="87"/>
      <c r="G39" s="87"/>
      <c r="H39" s="87"/>
      <c r="I39" s="87"/>
      <c r="J39" s="87"/>
      <c r="K39" s="108"/>
      <c r="L39" s="75"/>
      <c r="M39" s="72"/>
      <c r="N39" s="74"/>
      <c r="O39" s="72"/>
      <c r="P39" s="88" t="str">
        <f>IF(L39=""," ",ROUND(O39/N39*100,1))</f>
        <v> </v>
      </c>
      <c r="Q39" s="54"/>
      <c r="R39" s="53"/>
      <c r="S39" s="56"/>
      <c r="T39" s="53"/>
      <c r="U39" s="88" t="str">
        <f>IF(Q39=""," ",ROUND(T39/S39*100,1))</f>
        <v> </v>
      </c>
      <c r="V39" s="89"/>
      <c r="W39" s="87"/>
      <c r="X39" s="104"/>
      <c r="Y39" s="87"/>
      <c r="Z39" s="87"/>
      <c r="AA39" s="114"/>
    </row>
    <row r="40" spans="1:27" ht="12.75" customHeight="1">
      <c r="A40" s="47"/>
      <c r="B40" s="71"/>
      <c r="C40" s="49"/>
      <c r="D40" s="50"/>
      <c r="E40" s="90"/>
      <c r="F40" s="91"/>
      <c r="G40" s="91"/>
      <c r="H40" s="91"/>
      <c r="I40" s="91"/>
      <c r="J40" s="91"/>
      <c r="K40" s="109"/>
      <c r="L40" s="75"/>
      <c r="M40" s="72"/>
      <c r="N40" s="74"/>
      <c r="O40" s="72"/>
      <c r="P40" s="73" t="str">
        <f>IF(L40=""," ",ROUND(O40/N40*100,1))</f>
        <v> </v>
      </c>
      <c r="Q40" s="54"/>
      <c r="R40" s="53"/>
      <c r="S40" s="56"/>
      <c r="T40" s="53"/>
      <c r="U40" s="73" t="str">
        <f>IF(Q40=""," ",ROUND(T40/S40*100,1))</f>
        <v> </v>
      </c>
      <c r="V40" s="92"/>
      <c r="W40" s="91"/>
      <c r="X40" s="105"/>
      <c r="Y40" s="91"/>
      <c r="Z40" s="91"/>
      <c r="AA40" s="115"/>
    </row>
    <row r="41" spans="1:27" ht="12.75" customHeight="1" thickBot="1">
      <c r="A41" s="93"/>
      <c r="B41" s="94"/>
      <c r="C41" s="95"/>
      <c r="D41" s="96"/>
      <c r="E41" s="97"/>
      <c r="F41" s="98"/>
      <c r="G41" s="98"/>
      <c r="H41" s="98"/>
      <c r="I41" s="98"/>
      <c r="J41" s="98"/>
      <c r="K41" s="110"/>
      <c r="L41" s="75"/>
      <c r="M41" s="72"/>
      <c r="N41" s="74"/>
      <c r="O41" s="72"/>
      <c r="P41" s="99" t="str">
        <f>IF(L41=""," ",ROUND(O41/N41*100,1))</f>
        <v> </v>
      </c>
      <c r="Q41" s="54"/>
      <c r="R41" s="53"/>
      <c r="S41" s="56"/>
      <c r="T41" s="53"/>
      <c r="U41" s="99" t="str">
        <f>IF(Q41=""," ",ROUND(T41/S41*100,1))</f>
        <v> </v>
      </c>
      <c r="V41" s="100"/>
      <c r="W41" s="98"/>
      <c r="X41" s="106"/>
      <c r="Y41" s="98"/>
      <c r="Z41" s="98"/>
      <c r="AA41" s="116"/>
    </row>
    <row r="42" spans="1:27" ht="18" customHeight="1" thickBot="1">
      <c r="A42" s="76"/>
      <c r="B42" s="77"/>
      <c r="C42" s="410" t="s">
        <v>12</v>
      </c>
      <c r="D42" s="421"/>
      <c r="E42" s="38"/>
      <c r="F42" s="65"/>
      <c r="G42" s="65"/>
      <c r="H42" s="65"/>
      <c r="I42" s="65"/>
      <c r="J42" s="65"/>
      <c r="K42" s="111"/>
      <c r="L42" s="101">
        <f>SUM(L39:L41)</f>
        <v>0</v>
      </c>
      <c r="M42" s="101">
        <f>SUM(M39:M41)</f>
        <v>0</v>
      </c>
      <c r="N42" s="101">
        <f>SUM(N39:N41)</f>
        <v>0</v>
      </c>
      <c r="O42" s="101">
        <f>SUM(O39:O41)</f>
        <v>0</v>
      </c>
      <c r="P42" s="103">
        <f>IF(L42=0,"",ROUND(O42/N42*100,1))</f>
      </c>
      <c r="Q42" s="101">
        <f>SUM(Q39:Q41)</f>
        <v>0</v>
      </c>
      <c r="R42" s="101">
        <f>SUM(R39:R41)</f>
        <v>0</v>
      </c>
      <c r="S42" s="101">
        <f>SUM(S39:S41)</f>
        <v>0</v>
      </c>
      <c r="T42" s="101">
        <f>SUM(T39:T41)</f>
        <v>0</v>
      </c>
      <c r="U42" s="103" t="str">
        <f>IF(Q42=0," ",ROUND(T42/S42*100,1))</f>
        <v> </v>
      </c>
      <c r="V42" s="81"/>
      <c r="W42" s="65"/>
      <c r="X42" s="107"/>
      <c r="Y42" s="65"/>
      <c r="Z42" s="65"/>
      <c r="AA42" s="117"/>
    </row>
    <row r="43" spans="1:27" ht="18" customHeight="1" thickBot="1">
      <c r="A43" s="76"/>
      <c r="B43" s="102"/>
      <c r="C43" s="410" t="s">
        <v>4</v>
      </c>
      <c r="D43" s="411"/>
      <c r="E43" s="38"/>
      <c r="F43" s="65"/>
      <c r="G43" s="68">
        <f>SUM(G12:G37)</f>
        <v>858</v>
      </c>
      <c r="H43" s="68">
        <f>SUM(H12:H37)</f>
        <v>714</v>
      </c>
      <c r="I43" s="68">
        <f>SUM(I12:I37)</f>
        <v>13401</v>
      </c>
      <c r="J43" s="68">
        <f>SUM(J12:J37)</f>
        <v>3564</v>
      </c>
      <c r="K43" s="103">
        <f>IF(G43=" "," ",ROUND(J43/I43*100,1))</f>
        <v>26.6</v>
      </c>
      <c r="L43" s="70">
        <f>L38+L42</f>
        <v>502</v>
      </c>
      <c r="M43" s="68">
        <f>M38+M42</f>
        <v>416</v>
      </c>
      <c r="N43" s="68">
        <f>N38+N42</f>
        <v>7892</v>
      </c>
      <c r="O43" s="68">
        <f>O38+O42</f>
        <v>1837</v>
      </c>
      <c r="P43" s="103">
        <f>IF(L43=""," ",ROUND(O43/N43*100,1))</f>
        <v>23.3</v>
      </c>
      <c r="Q43" s="70">
        <f>Q38+Q42</f>
        <v>154</v>
      </c>
      <c r="R43" s="68">
        <f>R38+R42</f>
        <v>76</v>
      </c>
      <c r="S43" s="68">
        <f>S38+S42</f>
        <v>1067</v>
      </c>
      <c r="T43" s="68">
        <f>T38+T42</f>
        <v>129</v>
      </c>
      <c r="U43" s="103">
        <f>IF(Q43=""," ",ROUND(T43/S43*100,1))</f>
        <v>12.1</v>
      </c>
      <c r="V43" s="240">
        <f>SUM(V12:V37)</f>
        <v>2586</v>
      </c>
      <c r="W43" s="68">
        <f>SUM(W12:W37)</f>
        <v>267</v>
      </c>
      <c r="X43" s="118">
        <f>IF(V43=""," ",ROUND(W43/V43*100,1))</f>
        <v>10.3</v>
      </c>
      <c r="Y43" s="70">
        <f>SUM(Y12:Y37)</f>
        <v>1724</v>
      </c>
      <c r="Z43" s="70">
        <f>SUM(Z12:Z37)</f>
        <v>142</v>
      </c>
      <c r="AA43" s="103">
        <f>IF(Y43=0," ",ROUND(Z43/Y43*100,1))</f>
        <v>8.2</v>
      </c>
    </row>
  </sheetData>
  <sheetProtection/>
  <mergeCells count="42">
    <mergeCell ref="V6:X6"/>
    <mergeCell ref="Q7:U7"/>
    <mergeCell ref="V7:AA7"/>
    <mergeCell ref="M10:M11"/>
    <mergeCell ref="O10:O11"/>
    <mergeCell ref="R10:R11"/>
    <mergeCell ref="T10:T11"/>
    <mergeCell ref="L6:N6"/>
    <mergeCell ref="L7:P7"/>
    <mergeCell ref="AA9:AA11"/>
    <mergeCell ref="E6:F6"/>
    <mergeCell ref="S8:S11"/>
    <mergeCell ref="N8:N11"/>
    <mergeCell ref="L8:L11"/>
    <mergeCell ref="K9:K11"/>
    <mergeCell ref="P9:P11"/>
    <mergeCell ref="Q6:S6"/>
    <mergeCell ref="Q8:Q11"/>
    <mergeCell ref="Y9:Y11"/>
    <mergeCell ref="Y8:AA8"/>
    <mergeCell ref="V8:V11"/>
    <mergeCell ref="U9:U11"/>
    <mergeCell ref="X9:X11"/>
    <mergeCell ref="W10:W11"/>
    <mergeCell ref="A7:A11"/>
    <mergeCell ref="C7:C11"/>
    <mergeCell ref="D7:D11"/>
    <mergeCell ref="B7:B11"/>
    <mergeCell ref="C43:D43"/>
    <mergeCell ref="E7:K7"/>
    <mergeCell ref="I8:I11"/>
    <mergeCell ref="E8:E11"/>
    <mergeCell ref="G8:G11"/>
    <mergeCell ref="F8:F11"/>
    <mergeCell ref="C42:D42"/>
    <mergeCell ref="H10:H11"/>
    <mergeCell ref="J10:J11"/>
    <mergeCell ref="Y2:AA2"/>
    <mergeCell ref="E4:F4"/>
    <mergeCell ref="H4:J4"/>
    <mergeCell ref="L4:N4"/>
    <mergeCell ref="P4:T4"/>
  </mergeCells>
  <conditionalFormatting sqref="T39:T41 R39:R41 O39:O41 M39:M41 J13:J37 H13:H37 O13:O37 M13:M37 T13:T37 R13:R37 W13:W37 Z13:Z37">
    <cfRule type="cellIs" priority="1" dxfId="0" operator="lessThanOrEqual" stopIfTrue="1">
      <formula>G13</formula>
    </cfRule>
    <cfRule type="cellIs" priority="2" dxfId="1" operator="greaterThan" stopIfTrue="1">
      <formula>G13</formula>
    </cfRule>
  </conditionalFormatting>
  <conditionalFormatting sqref="Y13:Y37">
    <cfRule type="cellIs" priority="3" dxfId="0" operator="lessThanOrEqual" stopIfTrue="1">
      <formula>V13</formula>
    </cfRule>
    <cfRule type="cellIs" priority="4" dxfId="1" operator="greaterThan" stopIfTrue="1">
      <formula>V13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43 U38 K43" evalError="1"/>
    <ignoredError sqref="X43 P43 P38" evalError="1" formula="1"/>
    <ignoredError sqref="U42 P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2009-12-21T12:49:00Z</cp:lastPrinted>
  <dcterms:created xsi:type="dcterms:W3CDTF">2002-01-07T10:53:07Z</dcterms:created>
  <dcterms:modified xsi:type="dcterms:W3CDTF">2009-12-21T12:50:21Z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