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静岡県４－１" sheetId="1" r:id="rId1"/>
    <sheet name="静岡県４－２" sheetId="2" r:id="rId2"/>
    <sheet name="静岡県４－３" sheetId="3" r:id="rId3"/>
    <sheet name="静岡県４－４" sheetId="4" r:id="rId4"/>
  </sheets>
  <definedNames>
    <definedName name="_xlnm.Print_Area" localSheetId="2">'静岡県４－３'!$A$1:$S$45</definedName>
    <definedName name="_xlnm.Print_Titles" localSheetId="0">'静岡県４－１'!$4:$7</definedName>
    <definedName name="_xlnm.Print_Titles" localSheetId="1">'静岡県４－２'!$4:$7</definedName>
    <definedName name="_xlnm.Print_Titles" localSheetId="2">'静岡県４－３'!$4:$7</definedName>
    <definedName name="_xlnm.Print_Titles" localSheetId="3">'静岡県４－４'!$7:$11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<sst xmlns="http://schemas.openxmlformats.org/spreadsheetml/2006/main" count="604" uniqueCount="270">
  <si>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</si>
  <si>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</si>
  <si>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</si>
  <si>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</si>
  <si>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</si>
  <si>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</si>
  <si>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</si>
  <si>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</si>
  <si>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</si>
  <si>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</si>
  <si>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</si>
  <si>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</si>
  <si>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</si>
  <si>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</si>
  <si>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</si>
  <si>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</si>
  <si>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</si>
  <si>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</si>
  <si>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</si>
  <si>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</si>
  <si>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</si>
  <si>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</si>
  <si>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</si>
  <si>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</si>
  <si>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</si>
  <si>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</si>
  <si>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</si>
  <si>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</si>
  <si>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</si>
  <si>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</si>
  <si>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</si>
  <si>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</si>
  <si>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</si>
  <si>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</si>
  <si>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</si>
  <si>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</si>
  <si>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</si>
  <si>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</si>
  <si>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</si>
  <si>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</si>
  <si>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</si>
  <si>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</si>
  <si>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</si>
  <si>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</si>
  <si>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</si>
  <si>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</si>
  <si>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</si>
  <si>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</si>
  <si>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</si>
  <si>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</si>
  <si>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</si>
  <si>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</si>
  <si>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</si>
  <si>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</si>
  <si>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</si>
  <si>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</si>
  <si>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</si>
  <si>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</si>
  <si>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</si>
  <si>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</si>
  <si>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</si>
  <si>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</si>
  <si>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</si>
  <si>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</si>
  <si>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</si>
  <si>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</si>
  <si>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</si>
  <si>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</si>
  <si>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静岡県</t>
  </si>
  <si>
    <t>藤枝市</t>
  </si>
  <si>
    <t>男女共同参画課</t>
  </si>
  <si>
    <t>藤枝市男女共同参画推進条例</t>
  </si>
  <si>
    <t>藤枝市男女共同参画推進センター</t>
  </si>
  <si>
    <t>ぱりて</t>
  </si>
  <si>
    <t>426-0026</t>
  </si>
  <si>
    <t>藤枝市岡出山1丁目10番9号</t>
  </si>
  <si>
    <t>牧之原市</t>
  </si>
  <si>
    <t>東伊豆町</t>
  </si>
  <si>
    <t>協働推進室</t>
  </si>
  <si>
    <t>教育委員会事務局</t>
  </si>
  <si>
    <t>輝いてひがしいず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</si>
  <si>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</si>
  <si>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</si>
  <si>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</si>
  <si>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</si>
  <si>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</si>
  <si>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</si>
  <si>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</si>
  <si>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</si>
  <si>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</si>
  <si>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</si>
  <si>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</si>
  <si>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</si>
  <si>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</si>
  <si>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</si>
  <si>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</si>
  <si>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</si>
  <si>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</si>
  <si>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</si>
  <si>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</si>
  <si>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</si>
  <si>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</si>
  <si>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</si>
  <si>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</si>
  <si>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</si>
  <si>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</si>
  <si>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</si>
  <si>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</si>
  <si>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</si>
  <si>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</si>
  <si>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</si>
  <si>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</si>
  <si>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</si>
  <si>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川根本町</t>
  </si>
  <si>
    <t>森町</t>
  </si>
  <si>
    <t>新居町</t>
  </si>
  <si>
    <t>企画調整課</t>
  </si>
  <si>
    <t>企画財政課</t>
  </si>
  <si>
    <t>新居町男女共同参画計画</t>
  </si>
  <si>
    <t>男女共同参画係</t>
  </si>
  <si>
    <t>掛川市男女共同参画条例</t>
  </si>
  <si>
    <t>掛川市男女共同参画行動計画</t>
  </si>
  <si>
    <t>伊豆市男女共同参画プラン</t>
  </si>
  <si>
    <t>男女共同参画課</t>
  </si>
  <si>
    <t>静岡市男女共同参画推進条例</t>
  </si>
  <si>
    <t>第２次　静岡市男女共同参画行動計画</t>
  </si>
  <si>
    <t>静岡市女性会館</t>
  </si>
  <si>
    <t>アイセル２１</t>
  </si>
  <si>
    <t>420-0865</t>
  </si>
  <si>
    <t>静岡市葵区東草深町3番18号</t>
  </si>
  <si>
    <t>www.aicel21.jp</t>
  </si>
  <si>
    <t>男女共同参画室</t>
  </si>
  <si>
    <t>沼津市男女共同参画推進条例</t>
  </si>
  <si>
    <t>ぬまづ男女（ひと）ハーモニープラン２</t>
  </si>
  <si>
    <t>社会教育室</t>
  </si>
  <si>
    <t>熱海市男女共同参画推進条例</t>
  </si>
  <si>
    <t>企画課</t>
  </si>
  <si>
    <t>島田市男女共同参画推進条例</t>
  </si>
  <si>
    <t>島田市男女共同参画行動計画</t>
  </si>
  <si>
    <t>磐田市男女共同参画推進条例</t>
  </si>
  <si>
    <t>磐田市男女共同参画プラン</t>
  </si>
  <si>
    <t>磐田市男女共同参画センター</t>
  </si>
  <si>
    <t>ともりあ</t>
  </si>
  <si>
    <t>437-1292</t>
  </si>
  <si>
    <t>http://www.city.iwata.shizuoka.jp/gov/20/go2007.html</t>
  </si>
  <si>
    <t>島田市男女共同参画都市宣言</t>
  </si>
  <si>
    <t>御殿場市男女共同参画推進条例</t>
  </si>
  <si>
    <t>企画政策課</t>
  </si>
  <si>
    <t>菊川市男女共同参画プラン</t>
  </si>
  <si>
    <t>富士市男女共同参画条例</t>
  </si>
  <si>
    <t>富士市男女共同参画プラン</t>
  </si>
  <si>
    <t>富士市男女共同参画センター</t>
  </si>
  <si>
    <t>416-8558</t>
  </si>
  <si>
    <t>富士市本市場432-1</t>
  </si>
  <si>
    <t>第2次下田市男女共同参画推進プラン</t>
  </si>
  <si>
    <t>伊豆の国市男女共同参画基本プラン</t>
  </si>
  <si>
    <t>総務課</t>
  </si>
  <si>
    <t>教育委員会事務局</t>
  </si>
  <si>
    <t>南伊豆町男女共同参画プラン</t>
  </si>
  <si>
    <t>平成15年4月～</t>
  </si>
  <si>
    <t>ユニバーサル社会・男女共同参画推進課</t>
  </si>
  <si>
    <t>浜松市男女共同参画推進条例</t>
  </si>
  <si>
    <t>浜松市男女共同参画計画</t>
  </si>
  <si>
    <t>浜松市男女共同参画推進センター</t>
  </si>
  <si>
    <t>あいホール</t>
  </si>
  <si>
    <t>433-8123</t>
  </si>
  <si>
    <t>浜松市中区幸三丁目3-1</t>
  </si>
  <si>
    <t>http://www.ai-hall.com/</t>
  </si>
  <si>
    <t>富士宮市男女共同参画推進条例</t>
  </si>
  <si>
    <t>富士宮市男女共同参画センター</t>
  </si>
  <si>
    <t>418-0005</t>
  </si>
  <si>
    <t>富士宮市宮原7番地の１</t>
  </si>
  <si>
    <t>http://www.city.fujinomiya.shizuoka.jp/</t>
  </si>
  <si>
    <t>地域振興課</t>
  </si>
  <si>
    <t>袋井市男女共同参画プラン</t>
  </si>
  <si>
    <t>地域振興課</t>
  </si>
  <si>
    <t>輝く未来を・・・女と男プラン湖西</t>
  </si>
  <si>
    <t>社会教育係</t>
  </si>
  <si>
    <t>教育委員会</t>
  </si>
  <si>
    <t>西伊豆町男女共同参画推進プラン</t>
  </si>
  <si>
    <t>生涯学習課</t>
  </si>
  <si>
    <t>函南町男女共同参画計画（改訂版）</t>
  </si>
  <si>
    <t>清水町男女行動計画</t>
  </si>
  <si>
    <t>女性青少年チーム</t>
  </si>
  <si>
    <t>総務課</t>
  </si>
  <si>
    <t>パートナーシッププランしばかわ</t>
  </si>
  <si>
    <t>企画課</t>
  </si>
  <si>
    <t>吉田町男女共同参画プラン</t>
  </si>
  <si>
    <t>まちづくり室</t>
  </si>
  <si>
    <t>川根本町男女共同参画プラン</t>
  </si>
  <si>
    <t>社会教育課</t>
  </si>
  <si>
    <t>企画・土地政策係</t>
  </si>
  <si>
    <t>男女共同参画担当</t>
  </si>
  <si>
    <t>焼津市男女共同参画プラン</t>
  </si>
  <si>
    <t>男女共同参画係</t>
  </si>
  <si>
    <t>地域振興室男女共同参画係</t>
  </si>
  <si>
    <t>教育文化課男女共同参画係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</si>
  <si>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</si>
  <si>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</si>
  <si>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</si>
  <si>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</si>
  <si>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</si>
  <si>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</si>
  <si>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</si>
  <si>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</si>
  <si>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</si>
  <si>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</si>
  <si>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</si>
  <si>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</si>
  <si>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</si>
  <si>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</si>
  <si>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</si>
  <si>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</si>
  <si>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</si>
  <si>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静岡県</t>
  </si>
  <si>
    <t>静岡県</t>
  </si>
  <si>
    <t>○</t>
  </si>
  <si>
    <t>ﾎｰﾑﾍﾟｰｼﾞ</t>
  </si>
  <si>
    <t>(054)
248-7330</t>
  </si>
  <si>
    <t>(054)
246-7833</t>
  </si>
  <si>
    <t>(053)
473-4501</t>
  </si>
  <si>
    <t>(053)
473-4503</t>
  </si>
  <si>
    <t>(0544)
22-0341</t>
  </si>
  <si>
    <t>(0544)
22-0326</t>
  </si>
  <si>
    <t>(0545)
64-9017</t>
  </si>
  <si>
    <t>(0545)
61-9017</t>
  </si>
  <si>
    <t>(0538)
58-2383</t>
  </si>
  <si>
    <t>(0538)
58-2678</t>
  </si>
  <si>
    <t>(054)
641-7777</t>
  </si>
  <si>
    <t>http://www.city.fuji.shizuoka.jp/hp/page000003500/hpg000003409.htm</t>
  </si>
  <si>
    <t>磐田市福田400番地
（磐田市福田支所３階）</t>
  </si>
  <si>
    <t>平成21年4月～27年3月</t>
  </si>
  <si>
    <t>平成20年4月～30年3月</t>
  </si>
  <si>
    <t>平成18年4月～23年3月</t>
  </si>
  <si>
    <t>平成14年4月～23年3月</t>
  </si>
  <si>
    <t>平成18年4月～27年3月</t>
  </si>
  <si>
    <t>平成14年4月～23年3月</t>
  </si>
  <si>
    <t>平成21年4月～26年3月</t>
  </si>
  <si>
    <t>平成13年4月～23年3月</t>
  </si>
  <si>
    <t>平成19年4月～29年3月</t>
  </si>
  <si>
    <t>平成20年4月～26年3月</t>
  </si>
  <si>
    <t>平成19年4月～24年3月</t>
  </si>
  <si>
    <t>平成19年4月～24年3月</t>
  </si>
  <si>
    <t>平成20年4月～30年3月</t>
  </si>
  <si>
    <t>平成21年4月～29年3月</t>
  </si>
  <si>
    <t>平成21年4月～30年3月</t>
  </si>
  <si>
    <t>平成16年4月～23年3月</t>
  </si>
  <si>
    <t>平成19年4月～22年3月</t>
  </si>
  <si>
    <t>平成18年4月～22年3月</t>
  </si>
  <si>
    <t>平成18年9月～22年9月</t>
  </si>
  <si>
    <t>平成20年4月～25年3月</t>
  </si>
  <si>
    <t>平成18年5月～23年3月</t>
  </si>
  <si>
    <t>平成21年4月～23年3月</t>
  </si>
  <si>
    <t>平成21年1月～29年3月</t>
  </si>
  <si>
    <t>平成11年3月～23年3月</t>
  </si>
  <si>
    <t>平成17年4月～23年3月</t>
  </si>
  <si>
    <t>平成18年4月～23年3月</t>
  </si>
  <si>
    <t>平成21年4月～31年3月</t>
  </si>
  <si>
    <t>平成12年4月～
（平成19年3月旧計画期間終了後、期限は設定せず延長）</t>
  </si>
  <si>
    <t>伊東市男女共同参画　
あすを奏でるハーモニープラン</t>
  </si>
  <si>
    <t>御殿場市男女共同参画計画
「第三次レインボープラン御殿場」</t>
  </si>
  <si>
    <t>男女共同参画プラン　
はじめのいっぽⅡ</t>
  </si>
  <si>
    <t>きらり輝くしあわせづくり計画
（御前崎市男女共同参画）</t>
  </si>
  <si>
    <t>藤枝市男女共同参画
第２次行動計画</t>
  </si>
  <si>
    <t>三島市男女共同参画プラン
（みしまアクションプラン・パート２）</t>
  </si>
  <si>
    <t>男女が共に輝くみらい２１プラン
(改訂版　平成１８～２２年度)</t>
  </si>
  <si>
    <t>「ぱっとなあしっぷⅡ」
～あなたらしく生きる生きるために～</t>
  </si>
  <si>
    <t>第２次小山町男女共同参画社会づくり行動計画</t>
  </si>
  <si>
    <t>男女共同参画行動計画　
第2次富士宮市男女共同参画プラン</t>
  </si>
  <si>
    <t>平成 17年4月
　　～ 23年3月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</si>
</sst>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5" xfId="0" applyNumberFormat="1" applyFont="1" applyFill="1" applyBorder="1" applyAlignment="1">
      <alignment vertical="center"/>
    </xf>
    <xf numFmtId="187" fontId="0" fillId="3" borderId="16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57" fontId="2" fillId="2" borderId="5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30" xfId="0" applyNumberFormat="1" applyFont="1" applyFill="1" applyBorder="1" applyAlignment="1">
      <alignment vertical="center"/>
    </xf>
    <xf numFmtId="187" fontId="2" fillId="3" borderId="15" xfId="0" applyNumberFormat="1" applyFont="1" applyFill="1" applyBorder="1" applyAlignment="1">
      <alignment vertical="center"/>
    </xf>
    <xf numFmtId="187" fontId="2" fillId="3" borderId="31" xfId="0" applyNumberFormat="1" applyFont="1" applyFill="1" applyBorder="1" applyAlignment="1">
      <alignment vertical="center"/>
    </xf>
    <xf numFmtId="187" fontId="2" fillId="3" borderId="16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15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79" fontId="2" fillId="3" borderId="5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12" xfId="0" applyNumberFormat="1" applyFont="1" applyFill="1" applyBorder="1" applyAlignment="1">
      <alignment vertical="center"/>
    </xf>
    <xf numFmtId="189" fontId="2" fillId="3" borderId="1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6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8" fontId="2" fillId="2" borderId="22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9" fontId="2" fillId="3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9" fontId="2" fillId="3" borderId="43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189" fontId="2" fillId="3" borderId="16" xfId="0" applyNumberFormat="1" applyFont="1" applyFill="1" applyBorder="1" applyAlignment="1">
      <alignment vertical="center"/>
    </xf>
    <xf numFmtId="179" fontId="2" fillId="0" borderId="46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9" fontId="2" fillId="3" borderId="3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wrapText="1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188" fontId="2" fillId="0" borderId="5" xfId="0" applyNumberFormat="1" applyFont="1" applyBorder="1" applyAlignment="1">
      <alignment vertical="center"/>
    </xf>
    <xf numFmtId="0" fontId="2" fillId="2" borderId="17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57" fontId="2" fillId="0" borderId="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179" fontId="2" fillId="4" borderId="1" xfId="0" applyNumberFormat="1" applyFont="1" applyFill="1" applyBorder="1" applyAlignment="1">
      <alignment vertical="center"/>
    </xf>
    <xf numFmtId="189" fontId="2" fillId="4" borderId="6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right"/>
    </xf>
    <xf numFmtId="188" fontId="2" fillId="3" borderId="50" xfId="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top" wrapText="1"/>
    </xf>
    <xf numFmtId="0" fontId="2" fillId="0" borderId="50" xfId="0" applyFont="1" applyBorder="1" applyAlignment="1">
      <alignment horizontal="right"/>
    </xf>
    <xf numFmtId="57" fontId="2" fillId="2" borderId="12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188" fontId="12" fillId="2" borderId="5" xfId="0" applyNumberFormat="1" applyFont="1" applyFill="1" applyBorder="1" applyAlignment="1">
      <alignment vertical="center"/>
    </xf>
    <xf numFmtId="179" fontId="12" fillId="3" borderId="1" xfId="0" applyNumberFormat="1" applyFont="1" applyFill="1" applyBorder="1" applyAlignment="1">
      <alignment vertical="center"/>
    </xf>
    <xf numFmtId="188" fontId="12" fillId="2" borderId="12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center"/>
    </xf>
    <xf numFmtId="188" fontId="12" fillId="0" borderId="5" xfId="0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88" fontId="12" fillId="0" borderId="21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2" borderId="52" xfId="0" applyFont="1" applyFill="1" applyBorder="1" applyAlignment="1">
      <alignment vertical="top" wrapText="1"/>
    </xf>
    <xf numFmtId="0" fontId="2" fillId="2" borderId="54" xfId="0" applyFont="1" applyFill="1" applyBorder="1" applyAlignment="1">
      <alignment vertical="top" wrapText="1"/>
    </xf>
    <xf numFmtId="0" fontId="2" fillId="2" borderId="55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79" fontId="2" fillId="3" borderId="56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179" fontId="2" fillId="3" borderId="54" xfId="0" applyNumberFormat="1" applyFont="1" applyFill="1" applyBorder="1" applyAlignment="1">
      <alignment vertical="center"/>
    </xf>
    <xf numFmtId="188" fontId="2" fillId="3" borderId="57" xfId="0" applyNumberFormat="1" applyFont="1" applyFill="1" applyBorder="1" applyAlignment="1">
      <alignment vertical="center"/>
    </xf>
    <xf numFmtId="188" fontId="2" fillId="5" borderId="5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189" fontId="12" fillId="3" borderId="6" xfId="0" applyNumberFormat="1" applyFont="1" applyFill="1" applyBorder="1" applyAlignment="1">
      <alignment vertical="center"/>
    </xf>
    <xf numFmtId="179" fontId="12" fillId="3" borderId="1" xfId="0" applyNumberFormat="1" applyFont="1" applyFill="1" applyBorder="1" applyAlignment="1">
      <alignment vertical="center"/>
    </xf>
    <xf numFmtId="189" fontId="12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8" fillId="0" borderId="58" xfId="0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2" fillId="2" borderId="59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top" textRotation="255" wrapText="1"/>
    </xf>
    <xf numFmtId="0" fontId="3" fillId="2" borderId="14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2" fillId="2" borderId="60" xfId="0" applyFont="1" applyFill="1" applyBorder="1" applyAlignment="1">
      <alignment vertical="distributed" textRotation="255"/>
    </xf>
    <xf numFmtId="0" fontId="2" fillId="2" borderId="43" xfId="0" applyFont="1" applyFill="1" applyBorder="1" applyAlignment="1">
      <alignment vertical="distributed" textRotation="255"/>
    </xf>
    <xf numFmtId="0" fontId="2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189" fontId="2" fillId="4" borderId="1" xfId="0" applyNumberFormat="1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188" fontId="2" fillId="0" borderId="31" xfId="0" applyNumberFormat="1" applyFont="1" applyFill="1" applyBorder="1" applyAlignment="1">
      <alignment vertical="center"/>
    </xf>
    <xf numFmtId="189" fontId="2" fillId="0" borderId="34" xfId="0" applyNumberFormat="1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vertical="center"/>
    </xf>
    <xf numFmtId="189" fontId="2" fillId="0" borderId="7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188" fontId="2" fillId="2" borderId="2" xfId="0" applyNumberFormat="1" applyFont="1" applyFill="1" applyBorder="1" applyAlignment="1">
      <alignment vertical="center"/>
    </xf>
    <xf numFmtId="188" fontId="2" fillId="2" borderId="60" xfId="0" applyNumberFormat="1" applyFont="1" applyFill="1" applyBorder="1" applyAlignment="1">
      <alignment vertical="center"/>
    </xf>
    <xf numFmtId="189" fontId="2" fillId="0" borderId="42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31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2" borderId="6" xfId="16" applyFont="1" applyFill="1" applyBorder="1" applyAlignment="1">
      <alignment vertical="center" wrapText="1"/>
    </xf>
    <xf numFmtId="0" fontId="2" fillId="0" borderId="6" xfId="16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86" fontId="2" fillId="2" borderId="6" xfId="0" applyNumberFormat="1" applyFont="1" applyFill="1" applyBorder="1" applyAlignment="1">
      <alignment vertical="center"/>
    </xf>
    <xf numFmtId="186" fontId="2" fillId="2" borderId="1" xfId="0" applyNumberFormat="1" applyFont="1" applyFill="1" applyBorder="1" applyAlignment="1">
      <alignment vertical="center"/>
    </xf>
    <xf numFmtId="186" fontId="2" fillId="0" borderId="6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6" fontId="2" fillId="2" borderId="59" xfId="0" applyNumberFormat="1" applyFont="1" applyFill="1" applyBorder="1" applyAlignment="1">
      <alignment vertical="center"/>
    </xf>
    <xf numFmtId="186" fontId="2" fillId="2" borderId="24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 vertical="center" textRotation="255"/>
    </xf>
    <xf numFmtId="188" fontId="2" fillId="2" borderId="33" xfId="0" applyNumberFormat="1" applyFont="1" applyFill="1" applyBorder="1" applyAlignment="1">
      <alignment vertical="center"/>
    </xf>
    <xf numFmtId="188" fontId="2" fillId="2" borderId="6" xfId="0" applyNumberFormat="1" applyFont="1" applyFill="1" applyBorder="1" applyAlignment="1">
      <alignment vertical="center"/>
    </xf>
    <xf numFmtId="188" fontId="2" fillId="0" borderId="33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188" fontId="13" fillId="7" borderId="33" xfId="0" applyNumberFormat="1" applyFont="1" applyFill="1" applyBorder="1" applyAlignment="1">
      <alignment vertical="center"/>
    </xf>
    <xf numFmtId="188" fontId="13" fillId="7" borderId="6" xfId="0" applyNumberFormat="1" applyFont="1" applyFill="1" applyBorder="1" applyAlignment="1">
      <alignment vertical="center"/>
    </xf>
    <xf numFmtId="188" fontId="2" fillId="2" borderId="63" xfId="0" applyNumberFormat="1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186" fontId="2" fillId="0" borderId="5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2" borderId="12" xfId="0" applyFont="1" applyFill="1" applyBorder="1" applyAlignment="1">
      <alignment horizontal="center" vertical="distributed" textRotation="255" shrinkToFit="1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2" fillId="0" borderId="67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distributed" textRotation="255" shrinkToFit="1"/>
    </xf>
    <xf numFmtId="0" fontId="2" fillId="2" borderId="36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distributed" textRotation="255"/>
    </xf>
    <xf numFmtId="0" fontId="0" fillId="0" borderId="43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60" xfId="0" applyFont="1" applyFill="1" applyBorder="1" applyAlignment="1">
      <alignment horizontal="center" vertical="distributed" textRotation="255"/>
    </xf>
    <xf numFmtId="0" fontId="2" fillId="2" borderId="3" xfId="0" applyFont="1" applyFill="1" applyBorder="1" applyAlignment="1">
      <alignment horizontal="center" vertical="distributed" textRotation="255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top" textRotation="255" wrapText="1"/>
    </xf>
    <xf numFmtId="0" fontId="3" fillId="2" borderId="73" xfId="0" applyFont="1" applyFill="1" applyBorder="1" applyAlignment="1">
      <alignment horizontal="center" vertical="top" textRotation="255" wrapText="1"/>
    </xf>
    <xf numFmtId="0" fontId="3" fillId="0" borderId="73" xfId="0" applyFont="1" applyBorder="1" applyAlignment="1">
      <alignment horizontal="center" vertical="top" textRotation="255" wrapText="1"/>
    </xf>
    <xf numFmtId="0" fontId="3" fillId="0" borderId="25" xfId="0" applyFont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2" xfId="0" applyFont="1" applyFill="1" applyBorder="1" applyAlignment="1">
      <alignment horizontal="center" vertical="distributed" textRotation="255"/>
    </xf>
    <xf numFmtId="0" fontId="2" fillId="2" borderId="35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top" textRotation="255" wrapText="1"/>
    </xf>
    <xf numFmtId="0" fontId="2" fillId="0" borderId="3" xfId="0" applyFont="1" applyBorder="1" applyAlignment="1">
      <alignment horizontal="center" vertical="top" textRotation="255" wrapText="1"/>
    </xf>
    <xf numFmtId="0" fontId="2" fillId="2" borderId="14" xfId="0" applyFont="1" applyFill="1" applyBorder="1" applyAlignment="1">
      <alignment horizontal="center" vertical="distributed" textRotation="255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 textRotation="255"/>
    </xf>
    <xf numFmtId="0" fontId="3" fillId="0" borderId="60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2" borderId="2" xfId="0" applyFont="1" applyFill="1" applyBorder="1" applyAlignment="1">
      <alignment horizontal="center" vertical="distributed" textRotation="255" shrinkToFit="1"/>
    </xf>
    <xf numFmtId="0" fontId="2" fillId="2" borderId="35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2" borderId="76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4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58" fontId="10" fillId="0" borderId="79" xfId="0" applyNumberFormat="1" applyFont="1" applyBorder="1" applyAlignment="1">
      <alignment horizontal="center" vertical="center"/>
    </xf>
    <xf numFmtId="58" fontId="10" fillId="0" borderId="80" xfId="0" applyNumberFormat="1" applyFont="1" applyBorder="1" applyAlignment="1">
      <alignment horizontal="center" vertical="center"/>
    </xf>
    <xf numFmtId="58" fontId="10" fillId="0" borderId="7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 textRotation="255"/>
    </xf>
    <xf numFmtId="0" fontId="2" fillId="2" borderId="42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2" fillId="2" borderId="2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2" borderId="59" xfId="0" applyFont="1" applyFill="1" applyBorder="1" applyAlignment="1">
      <alignment vertical="center" textRotation="255" wrapText="1"/>
    </xf>
    <xf numFmtId="0" fontId="2" fillId="2" borderId="42" xfId="0" applyFont="1" applyFill="1" applyBorder="1" applyAlignment="1">
      <alignment vertical="center" textRotation="255" wrapText="1"/>
    </xf>
    <xf numFmtId="0" fontId="2" fillId="2" borderId="7" xfId="0" applyFont="1" applyFill="1" applyBorder="1" applyAlignment="1">
      <alignment vertical="center" textRotation="255" wrapText="1"/>
    </xf>
    <xf numFmtId="0" fontId="8" fillId="0" borderId="7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" fillId="2" borderId="8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76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2" borderId="4" xfId="0" applyFont="1" applyFill="1" applyBorder="1" applyAlignment="1">
      <alignment vertical="center" textRotation="255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top" textRotation="255" wrapText="1"/>
    </xf>
    <xf numFmtId="0" fontId="2" fillId="2" borderId="3" xfId="0" applyFont="1" applyFill="1" applyBorder="1" applyAlignment="1">
      <alignment horizontal="center" vertical="top" textRotation="255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icel21.jp/" TargetMode="External" /><Relationship Id="rId2" Type="http://schemas.openxmlformats.org/officeDocument/2006/relationships/hyperlink" Target="http://www.city.iwata.shizuoka.jp/gov/20/go2007.html" TargetMode="External" /><Relationship Id="rId3" Type="http://schemas.openxmlformats.org/officeDocument/2006/relationships/hyperlink" Target="http://www.city.fuji.shizuoka.jp/hp/page000003500/hpg000003409.htm" TargetMode="External" /><Relationship Id="rId4" Type="http://schemas.openxmlformats.org/officeDocument/2006/relationships/hyperlink" Target="http://www.ai-hall.com/" TargetMode="External" /><Relationship Id="rId5" Type="http://schemas.openxmlformats.org/officeDocument/2006/relationships/hyperlink" Target="http://www.city.fujinomiya.shizuoka.jp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4.25390625" style="2" customWidth="1"/>
    <col min="3" max="3" width="6.625" style="2" customWidth="1"/>
    <col min="4" max="4" width="9.625" style="2" customWidth="1"/>
    <col min="5" max="5" width="17.625" style="34" customWidth="1"/>
    <col min="6" max="9" width="4.125" style="2" customWidth="1"/>
    <col min="10" max="10" width="25.375" style="2" customWidth="1"/>
    <col min="11" max="12" width="9.125" style="2" customWidth="1"/>
    <col min="13" max="13" width="4.125" style="2" customWidth="1"/>
    <col min="14" max="14" width="30.125" style="2" customWidth="1"/>
    <col min="15" max="15" width="19.625" style="2" customWidth="1"/>
    <col min="16" max="16" width="4.125" style="2" customWidth="1"/>
    <col min="23" max="16384" width="9.00390625" style="2" customWidth="1"/>
  </cols>
  <sheetData>
    <row r="1" spans="1:5" ht="16.5" customHeight="1" thickBot="1">
      <c r="A1" s="29" t="s">
        <v>14</v>
      </c>
      <c r="B1" s="29"/>
      <c r="E1" s="2"/>
    </row>
    <row r="2" spans="1:16" ht="22.5" customHeight="1" thickBot="1">
      <c r="A2" s="3" t="s">
        <v>18</v>
      </c>
      <c r="E2" s="2"/>
      <c r="O2" s="272" t="s">
        <v>68</v>
      </c>
      <c r="P2" s="273"/>
    </row>
    <row r="3" ht="9.75" customHeight="1" thickBot="1">
      <c r="E3" s="2"/>
    </row>
    <row r="4" spans="1:16" s="1" customFormat="1" ht="31.5" customHeight="1">
      <c r="A4" s="276" t="s">
        <v>26</v>
      </c>
      <c r="B4" s="284" t="s">
        <v>63</v>
      </c>
      <c r="C4" s="279" t="s">
        <v>52</v>
      </c>
      <c r="D4" s="281" t="s">
        <v>17</v>
      </c>
      <c r="E4" s="296" t="s">
        <v>53</v>
      </c>
      <c r="F4" s="259" t="s">
        <v>54</v>
      </c>
      <c r="G4" s="299" t="s">
        <v>55</v>
      </c>
      <c r="H4" s="302" t="s">
        <v>62</v>
      </c>
      <c r="I4" s="281" t="s">
        <v>56</v>
      </c>
      <c r="J4" s="289" t="s">
        <v>213</v>
      </c>
      <c r="K4" s="290"/>
      <c r="L4" s="290"/>
      <c r="M4" s="291"/>
      <c r="N4" s="289" t="s">
        <v>65</v>
      </c>
      <c r="O4" s="290"/>
      <c r="P4" s="291"/>
    </row>
    <row r="5" spans="1:16" s="13" customFormat="1" ht="18" customHeight="1">
      <c r="A5" s="277"/>
      <c r="B5" s="285"/>
      <c r="C5" s="280"/>
      <c r="D5" s="282"/>
      <c r="E5" s="297"/>
      <c r="F5" s="303"/>
      <c r="G5" s="300"/>
      <c r="H5" s="260"/>
      <c r="I5" s="287"/>
      <c r="J5" s="292" t="s">
        <v>8</v>
      </c>
      <c r="K5" s="258"/>
      <c r="L5" s="293"/>
      <c r="M5" s="12" t="s">
        <v>9</v>
      </c>
      <c r="N5" s="292" t="s">
        <v>10</v>
      </c>
      <c r="O5" s="293"/>
      <c r="P5" s="12" t="s">
        <v>9</v>
      </c>
    </row>
    <row r="6" spans="1:16" s="13" customFormat="1" ht="18" customHeight="1">
      <c r="A6" s="277"/>
      <c r="B6" s="285"/>
      <c r="C6" s="280"/>
      <c r="D6" s="282"/>
      <c r="E6" s="297"/>
      <c r="F6" s="303"/>
      <c r="G6" s="300"/>
      <c r="H6" s="260"/>
      <c r="I6" s="287"/>
      <c r="J6" s="31"/>
      <c r="K6" s="32"/>
      <c r="L6" s="33"/>
      <c r="M6" s="294" t="s">
        <v>58</v>
      </c>
      <c r="N6" s="16"/>
      <c r="O6" s="30"/>
      <c r="P6" s="294" t="s">
        <v>58</v>
      </c>
    </row>
    <row r="7" spans="1:16" s="1" customFormat="1" ht="51.75" customHeight="1">
      <c r="A7" s="278"/>
      <c r="B7" s="286"/>
      <c r="C7" s="280"/>
      <c r="D7" s="283"/>
      <c r="E7" s="298"/>
      <c r="F7" s="304"/>
      <c r="G7" s="301"/>
      <c r="H7" s="257"/>
      <c r="I7" s="288"/>
      <c r="J7" s="14" t="s">
        <v>57</v>
      </c>
      <c r="K7" s="15" t="s">
        <v>2</v>
      </c>
      <c r="L7" s="15" t="s">
        <v>3</v>
      </c>
      <c r="M7" s="295"/>
      <c r="N7" s="16" t="s">
        <v>59</v>
      </c>
      <c r="O7" s="17" t="s">
        <v>25</v>
      </c>
      <c r="P7" s="295"/>
    </row>
    <row r="8" spans="1:16" ht="13.5">
      <c r="A8" s="120">
        <v>22</v>
      </c>
      <c r="B8" s="121">
        <v>100</v>
      </c>
      <c r="C8" s="122" t="s">
        <v>81</v>
      </c>
      <c r="D8" s="123" t="s">
        <v>82</v>
      </c>
      <c r="E8" s="237" t="s">
        <v>123</v>
      </c>
      <c r="F8" s="249">
        <v>1</v>
      </c>
      <c r="G8" s="250">
        <v>1</v>
      </c>
      <c r="H8" s="79">
        <v>1</v>
      </c>
      <c r="I8" s="250">
        <v>1</v>
      </c>
      <c r="J8" s="237" t="s">
        <v>124</v>
      </c>
      <c r="K8" s="52">
        <v>37712</v>
      </c>
      <c r="L8" s="52">
        <v>37712</v>
      </c>
      <c r="M8" s="250"/>
      <c r="N8" s="231" t="s">
        <v>125</v>
      </c>
      <c r="O8" s="226" t="s">
        <v>231</v>
      </c>
      <c r="P8" s="50"/>
    </row>
    <row r="9" spans="1:16" ht="24">
      <c r="A9" s="120">
        <v>22</v>
      </c>
      <c r="B9" s="121">
        <v>130</v>
      </c>
      <c r="C9" s="122" t="s">
        <v>81</v>
      </c>
      <c r="D9" s="123" t="s">
        <v>83</v>
      </c>
      <c r="E9" s="237" t="s">
        <v>160</v>
      </c>
      <c r="F9" s="249">
        <v>1</v>
      </c>
      <c r="G9" s="250">
        <v>2</v>
      </c>
      <c r="H9" s="79">
        <v>1</v>
      </c>
      <c r="I9" s="250">
        <v>1</v>
      </c>
      <c r="J9" s="237" t="s">
        <v>161</v>
      </c>
      <c r="K9" s="52">
        <v>37607</v>
      </c>
      <c r="L9" s="52">
        <v>37712</v>
      </c>
      <c r="M9" s="250"/>
      <c r="N9" s="231" t="s">
        <v>162</v>
      </c>
      <c r="O9" s="226" t="s">
        <v>232</v>
      </c>
      <c r="P9" s="50"/>
    </row>
    <row r="10" spans="1:16" ht="24">
      <c r="A10" s="120">
        <v>22</v>
      </c>
      <c r="B10" s="121">
        <v>203</v>
      </c>
      <c r="C10" s="122" t="s">
        <v>81</v>
      </c>
      <c r="D10" s="125" t="s">
        <v>84</v>
      </c>
      <c r="E10" s="237" t="s">
        <v>131</v>
      </c>
      <c r="F10" s="249">
        <v>1</v>
      </c>
      <c r="G10" s="250">
        <v>1</v>
      </c>
      <c r="H10" s="79">
        <v>1</v>
      </c>
      <c r="I10" s="250">
        <v>1</v>
      </c>
      <c r="J10" s="237" t="s">
        <v>132</v>
      </c>
      <c r="K10" s="52">
        <v>39528</v>
      </c>
      <c r="L10" s="52">
        <v>39539</v>
      </c>
      <c r="M10" s="250"/>
      <c r="N10" s="231" t="s">
        <v>133</v>
      </c>
      <c r="O10" s="226" t="s">
        <v>269</v>
      </c>
      <c r="P10" s="50"/>
    </row>
    <row r="11" spans="1:16" ht="24">
      <c r="A11" s="120">
        <v>22</v>
      </c>
      <c r="B11" s="121">
        <v>205</v>
      </c>
      <c r="C11" s="122" t="s">
        <v>81</v>
      </c>
      <c r="D11" s="123" t="s">
        <v>85</v>
      </c>
      <c r="E11" s="237" t="s">
        <v>134</v>
      </c>
      <c r="F11" s="249">
        <v>2</v>
      </c>
      <c r="G11" s="250">
        <v>2</v>
      </c>
      <c r="H11" s="79">
        <v>0</v>
      </c>
      <c r="I11" s="250">
        <v>1</v>
      </c>
      <c r="J11" s="237" t="s">
        <v>135</v>
      </c>
      <c r="K11" s="52">
        <v>37614</v>
      </c>
      <c r="L11" s="52">
        <v>37614</v>
      </c>
      <c r="M11" s="250"/>
      <c r="N11" s="237" t="s">
        <v>265</v>
      </c>
      <c r="O11" s="226" t="s">
        <v>233</v>
      </c>
      <c r="P11" s="50"/>
    </row>
    <row r="12" spans="1:22" s="4" customFormat="1" ht="24">
      <c r="A12" s="128">
        <v>22</v>
      </c>
      <c r="B12" s="129">
        <v>206</v>
      </c>
      <c r="C12" s="128" t="s">
        <v>81</v>
      </c>
      <c r="D12" s="129" t="s">
        <v>86</v>
      </c>
      <c r="E12" s="239" t="s">
        <v>191</v>
      </c>
      <c r="F12" s="251">
        <v>1</v>
      </c>
      <c r="G12" s="252">
        <v>2</v>
      </c>
      <c r="H12" s="253">
        <v>1</v>
      </c>
      <c r="I12" s="252">
        <v>1</v>
      </c>
      <c r="J12" s="239"/>
      <c r="K12" s="133"/>
      <c r="L12" s="133"/>
      <c r="M12" s="252">
        <v>0</v>
      </c>
      <c r="N12" s="239" t="s">
        <v>264</v>
      </c>
      <c r="O12" s="227" t="s">
        <v>234</v>
      </c>
      <c r="P12" s="131"/>
      <c r="Q12" s="119"/>
      <c r="R12" s="119"/>
      <c r="S12" s="119"/>
      <c r="T12" s="119"/>
      <c r="U12" s="119"/>
      <c r="V12" s="119"/>
    </row>
    <row r="13" spans="1:16" ht="24">
      <c r="A13" s="120">
        <v>22</v>
      </c>
      <c r="B13" s="121">
        <v>207</v>
      </c>
      <c r="C13" s="124" t="s">
        <v>81</v>
      </c>
      <c r="D13" s="125" t="s">
        <v>87</v>
      </c>
      <c r="E13" s="237" t="s">
        <v>196</v>
      </c>
      <c r="F13" s="249">
        <v>2</v>
      </c>
      <c r="G13" s="250">
        <v>1</v>
      </c>
      <c r="H13" s="79">
        <v>1</v>
      </c>
      <c r="I13" s="250">
        <v>1</v>
      </c>
      <c r="J13" s="237" t="s">
        <v>168</v>
      </c>
      <c r="K13" s="52">
        <v>38069</v>
      </c>
      <c r="L13" s="52">
        <v>38078</v>
      </c>
      <c r="M13" s="250"/>
      <c r="N13" s="237" t="s">
        <v>268</v>
      </c>
      <c r="O13" s="226" t="s">
        <v>235</v>
      </c>
      <c r="P13" s="50"/>
    </row>
    <row r="14" spans="1:22" s="4" customFormat="1" ht="24">
      <c r="A14" s="128">
        <v>22</v>
      </c>
      <c r="B14" s="129">
        <v>208</v>
      </c>
      <c r="C14" s="134" t="s">
        <v>81</v>
      </c>
      <c r="D14" s="135" t="s">
        <v>88</v>
      </c>
      <c r="E14" s="239" t="s">
        <v>147</v>
      </c>
      <c r="F14" s="251">
        <v>1</v>
      </c>
      <c r="G14" s="252">
        <v>2</v>
      </c>
      <c r="H14" s="253">
        <v>1</v>
      </c>
      <c r="I14" s="252">
        <v>1</v>
      </c>
      <c r="J14" s="239"/>
      <c r="K14" s="133"/>
      <c r="L14" s="133"/>
      <c r="M14" s="252">
        <v>0</v>
      </c>
      <c r="N14" s="239" t="s">
        <v>259</v>
      </c>
      <c r="O14" s="227" t="s">
        <v>236</v>
      </c>
      <c r="P14" s="131"/>
      <c r="Q14" s="119"/>
      <c r="R14" s="119"/>
      <c r="S14" s="119"/>
      <c r="T14" s="119"/>
      <c r="U14" s="119"/>
      <c r="V14" s="119"/>
    </row>
    <row r="15" spans="1:16" ht="13.5">
      <c r="A15" s="120">
        <v>22</v>
      </c>
      <c r="B15" s="121">
        <v>209</v>
      </c>
      <c r="C15" s="124" t="s">
        <v>81</v>
      </c>
      <c r="D15" s="125" t="s">
        <v>89</v>
      </c>
      <c r="E15" s="237" t="s">
        <v>194</v>
      </c>
      <c r="F15" s="249">
        <v>1</v>
      </c>
      <c r="G15" s="250">
        <v>2</v>
      </c>
      <c r="H15" s="79">
        <v>1</v>
      </c>
      <c r="I15" s="250">
        <v>1</v>
      </c>
      <c r="J15" s="237" t="s">
        <v>137</v>
      </c>
      <c r="K15" s="52">
        <v>39261</v>
      </c>
      <c r="L15" s="52">
        <v>39293</v>
      </c>
      <c r="M15" s="250"/>
      <c r="N15" s="237" t="s">
        <v>138</v>
      </c>
      <c r="O15" s="226" t="s">
        <v>237</v>
      </c>
      <c r="P15" s="50"/>
    </row>
    <row r="16" spans="1:16" ht="13.5">
      <c r="A16" s="120">
        <v>22</v>
      </c>
      <c r="B16" s="121">
        <v>210</v>
      </c>
      <c r="C16" s="124" t="s">
        <v>81</v>
      </c>
      <c r="D16" s="125" t="s">
        <v>90</v>
      </c>
      <c r="E16" s="237" t="s">
        <v>123</v>
      </c>
      <c r="F16" s="249">
        <v>1</v>
      </c>
      <c r="G16" s="250">
        <v>1</v>
      </c>
      <c r="H16" s="79">
        <v>1</v>
      </c>
      <c r="I16" s="250">
        <v>1</v>
      </c>
      <c r="J16" s="237" t="s">
        <v>149</v>
      </c>
      <c r="K16" s="52">
        <v>38069</v>
      </c>
      <c r="L16" s="52">
        <v>38078</v>
      </c>
      <c r="M16" s="250"/>
      <c r="N16" s="237" t="s">
        <v>150</v>
      </c>
      <c r="O16" s="226" t="s">
        <v>238</v>
      </c>
      <c r="P16" s="50"/>
    </row>
    <row r="17" spans="1:16" ht="28.5" customHeight="1">
      <c r="A17" s="120">
        <v>22</v>
      </c>
      <c r="B17" s="121">
        <v>211</v>
      </c>
      <c r="C17" s="124" t="s">
        <v>81</v>
      </c>
      <c r="D17" s="125" t="s">
        <v>91</v>
      </c>
      <c r="E17" s="237" t="s">
        <v>119</v>
      </c>
      <c r="F17" s="249">
        <v>1</v>
      </c>
      <c r="G17" s="250">
        <v>1</v>
      </c>
      <c r="H17" s="79">
        <v>1</v>
      </c>
      <c r="I17" s="250">
        <v>1</v>
      </c>
      <c r="J17" s="237" t="s">
        <v>139</v>
      </c>
      <c r="K17" s="52">
        <v>38708</v>
      </c>
      <c r="L17" s="52">
        <v>38808</v>
      </c>
      <c r="M17" s="250"/>
      <c r="N17" s="237" t="s">
        <v>140</v>
      </c>
      <c r="O17" s="226" t="s">
        <v>239</v>
      </c>
      <c r="P17" s="50"/>
    </row>
    <row r="18" spans="1:22" s="4" customFormat="1" ht="13.5">
      <c r="A18" s="128">
        <v>22</v>
      </c>
      <c r="B18" s="129">
        <v>212</v>
      </c>
      <c r="C18" s="134" t="s">
        <v>81</v>
      </c>
      <c r="D18" s="135" t="s">
        <v>92</v>
      </c>
      <c r="E18" s="239" t="s">
        <v>192</v>
      </c>
      <c r="F18" s="251">
        <v>1</v>
      </c>
      <c r="G18" s="252">
        <v>2</v>
      </c>
      <c r="H18" s="253">
        <v>1</v>
      </c>
      <c r="I18" s="252">
        <v>1</v>
      </c>
      <c r="J18" s="239"/>
      <c r="K18" s="133"/>
      <c r="L18" s="133"/>
      <c r="M18" s="252">
        <v>3</v>
      </c>
      <c r="N18" s="239" t="s">
        <v>193</v>
      </c>
      <c r="O18" s="227" t="s">
        <v>240</v>
      </c>
      <c r="P18" s="131"/>
      <c r="Q18" s="119"/>
      <c r="R18" s="119"/>
      <c r="S18" s="119"/>
      <c r="T18" s="119"/>
      <c r="U18" s="119"/>
      <c r="V18" s="119"/>
    </row>
    <row r="19" spans="1:16" ht="13.5">
      <c r="A19" s="120">
        <v>22</v>
      </c>
      <c r="B19" s="121">
        <v>213</v>
      </c>
      <c r="C19" s="124" t="s">
        <v>81</v>
      </c>
      <c r="D19" s="125" t="s">
        <v>93</v>
      </c>
      <c r="E19" s="237" t="s">
        <v>119</v>
      </c>
      <c r="F19" s="249">
        <v>1</v>
      </c>
      <c r="G19" s="250">
        <v>1</v>
      </c>
      <c r="H19" s="79">
        <v>1</v>
      </c>
      <c r="I19" s="250">
        <v>1</v>
      </c>
      <c r="J19" s="237" t="s">
        <v>120</v>
      </c>
      <c r="K19" s="52">
        <v>38808</v>
      </c>
      <c r="L19" s="52">
        <v>38808</v>
      </c>
      <c r="M19" s="250"/>
      <c r="N19" s="237" t="s">
        <v>121</v>
      </c>
      <c r="O19" s="226" t="s">
        <v>242</v>
      </c>
      <c r="P19" s="50"/>
    </row>
    <row r="20" spans="1:16" ht="24">
      <c r="A20" s="47">
        <v>22</v>
      </c>
      <c r="B20" s="48">
        <v>214</v>
      </c>
      <c r="C20" s="53" t="s">
        <v>68</v>
      </c>
      <c r="D20" s="51" t="s">
        <v>69</v>
      </c>
      <c r="E20" s="237" t="s">
        <v>70</v>
      </c>
      <c r="F20" s="249">
        <v>1</v>
      </c>
      <c r="G20" s="250">
        <v>2</v>
      </c>
      <c r="H20" s="79">
        <v>0</v>
      </c>
      <c r="I20" s="250">
        <v>1</v>
      </c>
      <c r="J20" s="237" t="s">
        <v>71</v>
      </c>
      <c r="K20" s="52">
        <v>39437</v>
      </c>
      <c r="L20" s="52">
        <v>39539</v>
      </c>
      <c r="M20" s="250"/>
      <c r="N20" s="237" t="s">
        <v>263</v>
      </c>
      <c r="O20" s="246" t="s">
        <v>243</v>
      </c>
      <c r="P20" s="50"/>
    </row>
    <row r="21" spans="1:16" ht="24">
      <c r="A21" s="120">
        <v>22</v>
      </c>
      <c r="B21" s="121">
        <v>215</v>
      </c>
      <c r="C21" s="124" t="s">
        <v>81</v>
      </c>
      <c r="D21" s="125" t="s">
        <v>94</v>
      </c>
      <c r="E21" s="237" t="s">
        <v>136</v>
      </c>
      <c r="F21" s="249">
        <v>1</v>
      </c>
      <c r="G21" s="250">
        <v>2</v>
      </c>
      <c r="H21" s="79">
        <v>1</v>
      </c>
      <c r="I21" s="250">
        <v>1</v>
      </c>
      <c r="J21" s="237" t="s">
        <v>146</v>
      </c>
      <c r="K21" s="52">
        <v>39808</v>
      </c>
      <c r="L21" s="52">
        <v>39808</v>
      </c>
      <c r="M21" s="250"/>
      <c r="N21" s="237" t="s">
        <v>260</v>
      </c>
      <c r="O21" s="226" t="s">
        <v>244</v>
      </c>
      <c r="P21" s="50"/>
    </row>
    <row r="22" spans="1:16" ht="13.5">
      <c r="A22" s="120">
        <v>22</v>
      </c>
      <c r="B22" s="121">
        <v>216</v>
      </c>
      <c r="C22" s="124" t="s">
        <v>81</v>
      </c>
      <c r="D22" s="125" t="s">
        <v>95</v>
      </c>
      <c r="E22" s="237" t="s">
        <v>173</v>
      </c>
      <c r="F22" s="249">
        <v>1</v>
      </c>
      <c r="G22" s="250">
        <v>2</v>
      </c>
      <c r="H22" s="79">
        <v>1</v>
      </c>
      <c r="I22" s="250">
        <v>1</v>
      </c>
      <c r="J22" s="49"/>
      <c r="K22" s="52"/>
      <c r="L22" s="52"/>
      <c r="M22" s="250">
        <v>0</v>
      </c>
      <c r="N22" s="237" t="s">
        <v>174</v>
      </c>
      <c r="O22" s="226" t="s">
        <v>233</v>
      </c>
      <c r="P22" s="50"/>
    </row>
    <row r="23" spans="1:16" ht="13.5">
      <c r="A23" s="120">
        <v>22</v>
      </c>
      <c r="B23" s="121">
        <v>219</v>
      </c>
      <c r="C23" s="124" t="s">
        <v>81</v>
      </c>
      <c r="D23" s="125" t="s">
        <v>96</v>
      </c>
      <c r="E23" s="237" t="s">
        <v>117</v>
      </c>
      <c r="F23" s="249">
        <v>1</v>
      </c>
      <c r="G23" s="250">
        <v>2</v>
      </c>
      <c r="H23" s="79">
        <v>1</v>
      </c>
      <c r="I23" s="250">
        <v>1</v>
      </c>
      <c r="J23" s="49"/>
      <c r="K23" s="52"/>
      <c r="L23" s="52"/>
      <c r="M23" s="250">
        <v>0</v>
      </c>
      <c r="N23" s="237" t="s">
        <v>154</v>
      </c>
      <c r="O23" s="226" t="s">
        <v>245</v>
      </c>
      <c r="P23" s="50"/>
    </row>
    <row r="24" spans="1:16" ht="24">
      <c r="A24" s="120">
        <v>22</v>
      </c>
      <c r="B24" s="121">
        <v>220</v>
      </c>
      <c r="C24" s="124" t="s">
        <v>81</v>
      </c>
      <c r="D24" s="125" t="s">
        <v>97</v>
      </c>
      <c r="E24" s="237" t="s">
        <v>195</v>
      </c>
      <c r="F24" s="249">
        <v>1</v>
      </c>
      <c r="G24" s="250">
        <v>2</v>
      </c>
      <c r="H24" s="79">
        <v>1</v>
      </c>
      <c r="I24" s="250">
        <v>1</v>
      </c>
      <c r="J24" s="49"/>
      <c r="K24" s="52"/>
      <c r="L24" s="52"/>
      <c r="M24" s="250">
        <v>0</v>
      </c>
      <c r="N24" s="237" t="s">
        <v>261</v>
      </c>
      <c r="O24" s="226" t="s">
        <v>246</v>
      </c>
      <c r="P24" s="50"/>
    </row>
    <row r="25" spans="1:16" ht="13.5">
      <c r="A25" s="120">
        <v>22</v>
      </c>
      <c r="B25" s="121">
        <v>221</v>
      </c>
      <c r="C25" s="124" t="s">
        <v>81</v>
      </c>
      <c r="D25" s="125" t="s">
        <v>98</v>
      </c>
      <c r="E25" s="237" t="s">
        <v>175</v>
      </c>
      <c r="F25" s="249">
        <v>1</v>
      </c>
      <c r="G25" s="250">
        <v>2</v>
      </c>
      <c r="H25" s="79">
        <v>1</v>
      </c>
      <c r="I25" s="250">
        <v>1</v>
      </c>
      <c r="J25" s="49"/>
      <c r="K25" s="52"/>
      <c r="L25" s="52"/>
      <c r="M25" s="250">
        <v>0</v>
      </c>
      <c r="N25" s="237" t="s">
        <v>176</v>
      </c>
      <c r="O25" s="226" t="s">
        <v>247</v>
      </c>
      <c r="P25" s="50"/>
    </row>
    <row r="26" spans="1:16" ht="13.5">
      <c r="A26" s="120">
        <v>22</v>
      </c>
      <c r="B26" s="121">
        <v>222</v>
      </c>
      <c r="C26" s="124" t="s">
        <v>81</v>
      </c>
      <c r="D26" s="125" t="s">
        <v>99</v>
      </c>
      <c r="E26" s="237" t="s">
        <v>117</v>
      </c>
      <c r="F26" s="249">
        <v>1</v>
      </c>
      <c r="G26" s="250">
        <v>2</v>
      </c>
      <c r="H26" s="79">
        <v>0</v>
      </c>
      <c r="I26" s="250">
        <v>0</v>
      </c>
      <c r="J26" s="49"/>
      <c r="K26" s="52"/>
      <c r="L26" s="52"/>
      <c r="M26" s="250">
        <v>0</v>
      </c>
      <c r="N26" s="237" t="s">
        <v>122</v>
      </c>
      <c r="O26" s="226" t="s">
        <v>248</v>
      </c>
      <c r="P26" s="50"/>
    </row>
    <row r="27" spans="1:16" ht="24">
      <c r="A27" s="120">
        <v>22</v>
      </c>
      <c r="B27" s="121">
        <v>223</v>
      </c>
      <c r="C27" s="124" t="s">
        <v>81</v>
      </c>
      <c r="D27" s="125" t="s">
        <v>100</v>
      </c>
      <c r="E27" s="237" t="s">
        <v>116</v>
      </c>
      <c r="F27" s="249">
        <v>1</v>
      </c>
      <c r="G27" s="250">
        <v>2</v>
      </c>
      <c r="H27" s="79">
        <v>1</v>
      </c>
      <c r="I27" s="250">
        <v>1</v>
      </c>
      <c r="J27" s="49"/>
      <c r="K27" s="52"/>
      <c r="L27" s="52"/>
      <c r="M27" s="250">
        <v>1</v>
      </c>
      <c r="N27" s="237" t="s">
        <v>262</v>
      </c>
      <c r="O27" s="226" t="s">
        <v>241</v>
      </c>
      <c r="P27" s="50"/>
    </row>
    <row r="28" spans="1:16" ht="13.5">
      <c r="A28" s="120">
        <v>22</v>
      </c>
      <c r="B28" s="121">
        <v>224</v>
      </c>
      <c r="C28" s="124" t="s">
        <v>81</v>
      </c>
      <c r="D28" s="125" t="s">
        <v>101</v>
      </c>
      <c r="E28" s="237" t="s">
        <v>147</v>
      </c>
      <c r="F28" s="249">
        <v>1</v>
      </c>
      <c r="G28" s="250">
        <v>2</v>
      </c>
      <c r="H28" s="79">
        <v>1</v>
      </c>
      <c r="I28" s="250">
        <v>1</v>
      </c>
      <c r="J28" s="49"/>
      <c r="K28" s="52"/>
      <c r="L28" s="52"/>
      <c r="M28" s="250">
        <v>0</v>
      </c>
      <c r="N28" s="237" t="s">
        <v>148</v>
      </c>
      <c r="O28" s="226" t="s">
        <v>249</v>
      </c>
      <c r="P28" s="50"/>
    </row>
    <row r="29" spans="1:16" ht="13.5">
      <c r="A29" s="120">
        <v>22</v>
      </c>
      <c r="B29" s="121">
        <v>225</v>
      </c>
      <c r="C29" s="124" t="s">
        <v>81</v>
      </c>
      <c r="D29" s="125" t="s">
        <v>102</v>
      </c>
      <c r="E29" s="237" t="s">
        <v>136</v>
      </c>
      <c r="F29" s="249">
        <v>1</v>
      </c>
      <c r="G29" s="250">
        <v>2</v>
      </c>
      <c r="H29" s="79">
        <v>1</v>
      </c>
      <c r="I29" s="250">
        <v>0</v>
      </c>
      <c r="J29" s="49"/>
      <c r="K29" s="52"/>
      <c r="L29" s="52"/>
      <c r="M29" s="250">
        <v>0</v>
      </c>
      <c r="N29" s="237" t="s">
        <v>155</v>
      </c>
      <c r="O29" s="226" t="s">
        <v>250</v>
      </c>
      <c r="P29" s="50"/>
    </row>
    <row r="30" spans="1:16" ht="13.5">
      <c r="A30" s="47">
        <v>22</v>
      </c>
      <c r="B30" s="48">
        <v>226</v>
      </c>
      <c r="C30" s="53" t="s">
        <v>68</v>
      </c>
      <c r="D30" s="51" t="s">
        <v>76</v>
      </c>
      <c r="E30" s="237" t="s">
        <v>78</v>
      </c>
      <c r="F30" s="249">
        <v>1</v>
      </c>
      <c r="G30" s="250">
        <v>2</v>
      </c>
      <c r="H30" s="79">
        <v>0</v>
      </c>
      <c r="I30" s="250">
        <v>0</v>
      </c>
      <c r="J30" s="49"/>
      <c r="K30" s="52"/>
      <c r="L30" s="52"/>
      <c r="M30" s="250">
        <v>0</v>
      </c>
      <c r="N30" s="237"/>
      <c r="O30" s="246"/>
      <c r="P30" s="50">
        <v>1</v>
      </c>
    </row>
    <row r="31" spans="1:16" ht="13.5">
      <c r="A31" s="47">
        <v>22</v>
      </c>
      <c r="B31" s="48">
        <v>301</v>
      </c>
      <c r="C31" s="53" t="s">
        <v>68</v>
      </c>
      <c r="D31" s="51" t="s">
        <v>77</v>
      </c>
      <c r="E31" s="237" t="s">
        <v>79</v>
      </c>
      <c r="F31" s="249">
        <v>2</v>
      </c>
      <c r="G31" s="250">
        <v>2</v>
      </c>
      <c r="H31" s="79">
        <v>0</v>
      </c>
      <c r="I31" s="250">
        <v>0</v>
      </c>
      <c r="J31" s="49"/>
      <c r="K31" s="52"/>
      <c r="L31" s="52"/>
      <c r="M31" s="250">
        <v>0</v>
      </c>
      <c r="N31" s="237" t="s">
        <v>80</v>
      </c>
      <c r="O31" s="226" t="s">
        <v>251</v>
      </c>
      <c r="P31" s="50"/>
    </row>
    <row r="32" spans="1:16" ht="13.5">
      <c r="A32" s="120">
        <v>22</v>
      </c>
      <c r="B32" s="121">
        <v>302</v>
      </c>
      <c r="C32" s="124" t="s">
        <v>81</v>
      </c>
      <c r="D32" s="125" t="s">
        <v>103</v>
      </c>
      <c r="E32" s="237" t="s">
        <v>156</v>
      </c>
      <c r="F32" s="249">
        <v>1</v>
      </c>
      <c r="G32" s="250">
        <v>2</v>
      </c>
      <c r="H32" s="79">
        <v>0</v>
      </c>
      <c r="I32" s="250">
        <v>0</v>
      </c>
      <c r="J32" s="49"/>
      <c r="K32" s="52"/>
      <c r="L32" s="52"/>
      <c r="M32" s="250">
        <v>0</v>
      </c>
      <c r="N32" s="237"/>
      <c r="O32" s="226"/>
      <c r="P32" s="50">
        <v>0</v>
      </c>
    </row>
    <row r="33" spans="1:16" ht="13.5">
      <c r="A33" s="120">
        <v>22</v>
      </c>
      <c r="B33" s="121">
        <v>304</v>
      </c>
      <c r="C33" s="124" t="s">
        <v>81</v>
      </c>
      <c r="D33" s="125" t="s">
        <v>104</v>
      </c>
      <c r="E33" s="237" t="s">
        <v>157</v>
      </c>
      <c r="F33" s="249">
        <v>2</v>
      </c>
      <c r="G33" s="250">
        <v>2</v>
      </c>
      <c r="H33" s="79">
        <v>1</v>
      </c>
      <c r="I33" s="250">
        <v>0</v>
      </c>
      <c r="J33" s="49"/>
      <c r="K33" s="52"/>
      <c r="L33" s="52"/>
      <c r="M33" s="250">
        <v>0</v>
      </c>
      <c r="N33" s="237" t="s">
        <v>158</v>
      </c>
      <c r="O33" s="226" t="s">
        <v>159</v>
      </c>
      <c r="P33" s="50"/>
    </row>
    <row r="34" spans="1:16" ht="13.5">
      <c r="A34" s="120">
        <v>22</v>
      </c>
      <c r="B34" s="121">
        <v>305</v>
      </c>
      <c r="C34" s="124" t="s">
        <v>81</v>
      </c>
      <c r="D34" s="125" t="s">
        <v>105</v>
      </c>
      <c r="E34" s="237" t="s">
        <v>177</v>
      </c>
      <c r="F34" s="249">
        <v>2</v>
      </c>
      <c r="G34" s="250">
        <v>2</v>
      </c>
      <c r="H34" s="79">
        <v>0</v>
      </c>
      <c r="I34" s="250">
        <v>0</v>
      </c>
      <c r="J34" s="49"/>
      <c r="K34" s="52"/>
      <c r="L34" s="52"/>
      <c r="M34" s="250">
        <v>0</v>
      </c>
      <c r="N34" s="237"/>
      <c r="O34" s="226"/>
      <c r="P34" s="50">
        <v>0</v>
      </c>
    </row>
    <row r="35" spans="1:16" ht="13.5">
      <c r="A35" s="120">
        <v>22</v>
      </c>
      <c r="B35" s="121">
        <v>306</v>
      </c>
      <c r="C35" s="124" t="s">
        <v>81</v>
      </c>
      <c r="D35" s="125" t="s">
        <v>106</v>
      </c>
      <c r="E35" s="237" t="s">
        <v>178</v>
      </c>
      <c r="F35" s="249">
        <v>2</v>
      </c>
      <c r="G35" s="250">
        <v>2</v>
      </c>
      <c r="H35" s="79">
        <v>0</v>
      </c>
      <c r="I35" s="250">
        <v>0</v>
      </c>
      <c r="J35" s="49"/>
      <c r="K35" s="52"/>
      <c r="L35" s="52"/>
      <c r="M35" s="250">
        <v>0</v>
      </c>
      <c r="N35" s="237" t="s">
        <v>179</v>
      </c>
      <c r="O35" s="226" t="s">
        <v>252</v>
      </c>
      <c r="P35" s="50"/>
    </row>
    <row r="36" spans="1:16" ht="13.5">
      <c r="A36" s="120">
        <v>22</v>
      </c>
      <c r="B36" s="121">
        <v>325</v>
      </c>
      <c r="C36" s="124" t="s">
        <v>81</v>
      </c>
      <c r="D36" s="125" t="s">
        <v>107</v>
      </c>
      <c r="E36" s="237" t="s">
        <v>180</v>
      </c>
      <c r="F36" s="249">
        <v>2</v>
      </c>
      <c r="G36" s="250">
        <v>2</v>
      </c>
      <c r="H36" s="79">
        <v>0</v>
      </c>
      <c r="I36" s="250">
        <v>0</v>
      </c>
      <c r="J36" s="49"/>
      <c r="K36" s="52"/>
      <c r="L36" s="52"/>
      <c r="M36" s="250">
        <v>0</v>
      </c>
      <c r="N36" s="237" t="s">
        <v>181</v>
      </c>
      <c r="O36" s="226" t="s">
        <v>253</v>
      </c>
      <c r="P36" s="131"/>
    </row>
    <row r="37" spans="1:16" ht="13.5">
      <c r="A37" s="120">
        <v>22</v>
      </c>
      <c r="B37" s="121">
        <v>341</v>
      </c>
      <c r="C37" s="124" t="s">
        <v>81</v>
      </c>
      <c r="D37" s="125" t="s">
        <v>108</v>
      </c>
      <c r="E37" s="237" t="s">
        <v>180</v>
      </c>
      <c r="F37" s="249">
        <v>2</v>
      </c>
      <c r="G37" s="250">
        <v>2</v>
      </c>
      <c r="H37" s="79">
        <v>1</v>
      </c>
      <c r="I37" s="250">
        <v>0</v>
      </c>
      <c r="J37" s="49"/>
      <c r="K37" s="52"/>
      <c r="L37" s="52"/>
      <c r="M37" s="250">
        <v>0</v>
      </c>
      <c r="N37" s="237" t="s">
        <v>182</v>
      </c>
      <c r="O37" s="226" t="s">
        <v>254</v>
      </c>
      <c r="P37" s="50"/>
    </row>
    <row r="38" spans="1:16" ht="24">
      <c r="A38" s="120">
        <v>22</v>
      </c>
      <c r="B38" s="121">
        <v>342</v>
      </c>
      <c r="C38" s="124" t="s">
        <v>81</v>
      </c>
      <c r="D38" s="125" t="s">
        <v>109</v>
      </c>
      <c r="E38" s="237" t="s">
        <v>183</v>
      </c>
      <c r="F38" s="249">
        <v>2</v>
      </c>
      <c r="G38" s="250">
        <v>2</v>
      </c>
      <c r="H38" s="79">
        <v>1</v>
      </c>
      <c r="I38" s="250">
        <v>1</v>
      </c>
      <c r="J38" s="49"/>
      <c r="K38" s="52"/>
      <c r="L38" s="52"/>
      <c r="M38" s="250">
        <v>0</v>
      </c>
      <c r="N38" s="237" t="s">
        <v>266</v>
      </c>
      <c r="O38" s="226" t="s">
        <v>255</v>
      </c>
      <c r="P38" s="50"/>
    </row>
    <row r="39" spans="1:16" ht="24">
      <c r="A39" s="120">
        <v>22</v>
      </c>
      <c r="B39" s="121">
        <v>344</v>
      </c>
      <c r="C39" s="124" t="s">
        <v>81</v>
      </c>
      <c r="D39" s="125" t="s">
        <v>110</v>
      </c>
      <c r="E39" s="237" t="s">
        <v>116</v>
      </c>
      <c r="F39" s="249">
        <v>1</v>
      </c>
      <c r="G39" s="250">
        <v>2</v>
      </c>
      <c r="H39" s="79">
        <v>1</v>
      </c>
      <c r="I39" s="250">
        <v>0</v>
      </c>
      <c r="J39" s="49"/>
      <c r="K39" s="52"/>
      <c r="L39" s="52"/>
      <c r="M39" s="250">
        <v>0</v>
      </c>
      <c r="N39" s="237" t="s">
        <v>267</v>
      </c>
      <c r="O39" s="226" t="s">
        <v>233</v>
      </c>
      <c r="P39" s="50"/>
    </row>
    <row r="40" spans="1:16" ht="48">
      <c r="A40" s="120">
        <v>22</v>
      </c>
      <c r="B40" s="121">
        <v>361</v>
      </c>
      <c r="C40" s="124" t="s">
        <v>81</v>
      </c>
      <c r="D40" s="125" t="s">
        <v>111</v>
      </c>
      <c r="E40" s="237" t="s">
        <v>184</v>
      </c>
      <c r="F40" s="249">
        <v>1</v>
      </c>
      <c r="G40" s="250">
        <v>2</v>
      </c>
      <c r="H40" s="79">
        <v>1</v>
      </c>
      <c r="I40" s="250">
        <v>0</v>
      </c>
      <c r="J40" s="49"/>
      <c r="K40" s="52"/>
      <c r="L40" s="52"/>
      <c r="M40" s="250">
        <v>0</v>
      </c>
      <c r="N40" s="237" t="s">
        <v>185</v>
      </c>
      <c r="O40" s="226" t="s">
        <v>258</v>
      </c>
      <c r="P40" s="50"/>
    </row>
    <row r="41" spans="1:16" ht="13.5">
      <c r="A41" s="120">
        <v>22</v>
      </c>
      <c r="B41" s="121">
        <v>424</v>
      </c>
      <c r="C41" s="124" t="s">
        <v>81</v>
      </c>
      <c r="D41" s="125" t="s">
        <v>112</v>
      </c>
      <c r="E41" s="237" t="s">
        <v>186</v>
      </c>
      <c r="F41" s="249">
        <v>1</v>
      </c>
      <c r="G41" s="250">
        <v>2</v>
      </c>
      <c r="H41" s="79">
        <v>0</v>
      </c>
      <c r="I41" s="250">
        <v>0</v>
      </c>
      <c r="J41" s="49"/>
      <c r="K41" s="52"/>
      <c r="L41" s="52"/>
      <c r="M41" s="250">
        <v>0</v>
      </c>
      <c r="N41" s="237" t="s">
        <v>187</v>
      </c>
      <c r="O41" s="226" t="s">
        <v>256</v>
      </c>
      <c r="P41" s="50"/>
    </row>
    <row r="42" spans="1:16" ht="13.5">
      <c r="A42" s="120">
        <v>22</v>
      </c>
      <c r="B42" s="121">
        <v>429</v>
      </c>
      <c r="C42" s="124" t="s">
        <v>81</v>
      </c>
      <c r="D42" s="125" t="s">
        <v>113</v>
      </c>
      <c r="E42" s="237" t="s">
        <v>188</v>
      </c>
      <c r="F42" s="249">
        <v>1</v>
      </c>
      <c r="G42" s="250">
        <v>2</v>
      </c>
      <c r="H42" s="79">
        <v>0</v>
      </c>
      <c r="I42" s="250">
        <v>0</v>
      </c>
      <c r="J42" s="49"/>
      <c r="K42" s="52"/>
      <c r="L42" s="52"/>
      <c r="M42" s="250">
        <v>0</v>
      </c>
      <c r="N42" s="237" t="s">
        <v>189</v>
      </c>
      <c r="O42" s="226" t="s">
        <v>257</v>
      </c>
      <c r="P42" s="50"/>
    </row>
    <row r="43" spans="1:16" ht="13.5">
      <c r="A43" s="120">
        <v>22</v>
      </c>
      <c r="B43" s="121">
        <v>461</v>
      </c>
      <c r="C43" s="124" t="s">
        <v>81</v>
      </c>
      <c r="D43" s="125" t="s">
        <v>114</v>
      </c>
      <c r="E43" s="237" t="s">
        <v>190</v>
      </c>
      <c r="F43" s="249">
        <v>2</v>
      </c>
      <c r="G43" s="250">
        <v>2</v>
      </c>
      <c r="H43" s="79">
        <v>0</v>
      </c>
      <c r="I43" s="250">
        <v>0</v>
      </c>
      <c r="J43" s="49"/>
      <c r="K43" s="52"/>
      <c r="L43" s="52"/>
      <c r="M43" s="250">
        <v>0</v>
      </c>
      <c r="N43" s="237"/>
      <c r="O43" s="226"/>
      <c r="P43" s="50">
        <v>1</v>
      </c>
    </row>
    <row r="44" spans="1:16" ht="14.25" thickBot="1">
      <c r="A44" s="120">
        <v>22</v>
      </c>
      <c r="B44" s="121">
        <v>503</v>
      </c>
      <c r="C44" s="124" t="s">
        <v>81</v>
      </c>
      <c r="D44" s="125" t="s">
        <v>115</v>
      </c>
      <c r="E44" s="247" t="s">
        <v>117</v>
      </c>
      <c r="F44" s="254">
        <v>1</v>
      </c>
      <c r="G44" s="255">
        <v>2</v>
      </c>
      <c r="H44" s="256">
        <v>0</v>
      </c>
      <c r="I44" s="255">
        <v>0</v>
      </c>
      <c r="J44" s="56"/>
      <c r="K44" s="52"/>
      <c r="L44" s="52"/>
      <c r="M44" s="255">
        <v>0</v>
      </c>
      <c r="N44" s="247" t="s">
        <v>118</v>
      </c>
      <c r="O44" s="248" t="s">
        <v>248</v>
      </c>
      <c r="P44" s="57"/>
    </row>
    <row r="45" spans="1:22" s="11" customFormat="1" ht="18.75" customHeight="1" thickBot="1">
      <c r="A45" s="36"/>
      <c r="B45" s="37"/>
      <c r="C45" s="274" t="s">
        <v>4</v>
      </c>
      <c r="D45" s="275"/>
      <c r="E45" s="127"/>
      <c r="F45" s="39"/>
      <c r="G45" s="40"/>
      <c r="H45" s="41">
        <f>SUM(H8:H44)</f>
        <v>24</v>
      </c>
      <c r="I45" s="42">
        <f>SUM(I8:I44)</f>
        <v>21</v>
      </c>
      <c r="J45" s="41">
        <f>COUNTA(J8:J44)</f>
        <v>11</v>
      </c>
      <c r="K45" s="43"/>
      <c r="L45" s="43"/>
      <c r="M45" s="44"/>
      <c r="N45" s="41">
        <f>COUNTA(N8:N44)</f>
        <v>33</v>
      </c>
      <c r="O45" s="45"/>
      <c r="P45" s="46"/>
      <c r="Q45" s="10"/>
      <c r="R45" s="10"/>
      <c r="S45" s="10"/>
      <c r="T45" s="10"/>
      <c r="U45" s="10"/>
      <c r="V45" s="10"/>
    </row>
    <row r="46" ht="18.75" customHeight="1"/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45:D45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7874015748031497" header="0.31496062992125984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25390625" style="2" customWidth="1"/>
    <col min="4" max="4" width="9.625" style="2" customWidth="1"/>
    <col min="5" max="5" width="20.625" style="2" customWidth="1"/>
    <col min="6" max="6" width="10.125" style="2" customWidth="1"/>
    <col min="7" max="7" width="8.375" style="2" customWidth="1"/>
    <col min="8" max="8" width="20.625" style="2" customWidth="1"/>
    <col min="9" max="10" width="8.125" style="2" customWidth="1"/>
    <col min="11" max="11" width="17.625" style="2" customWidth="1"/>
    <col min="12" max="20" width="4.00390625" style="2" customWidth="1"/>
    <col min="21" max="21" width="6.625" style="2" customWidth="1"/>
    <col min="22" max="16384" width="9.00390625" style="2" customWidth="1"/>
  </cols>
  <sheetData>
    <row r="1" spans="1:2" ht="12.75" thickBot="1">
      <c r="A1" s="29" t="s">
        <v>15</v>
      </c>
      <c r="B1" s="29"/>
    </row>
    <row r="2" spans="1:21" ht="22.5" customHeight="1" thickBot="1">
      <c r="A2" s="3" t="s">
        <v>34</v>
      </c>
      <c r="S2" s="272" t="s">
        <v>214</v>
      </c>
      <c r="T2" s="307"/>
      <c r="U2" s="273"/>
    </row>
    <row r="3" ht="12.75" thickBot="1"/>
    <row r="4" spans="1:21" s="1" customFormat="1" ht="19.5" customHeight="1">
      <c r="A4" s="276" t="s">
        <v>26</v>
      </c>
      <c r="B4" s="284" t="s">
        <v>63</v>
      </c>
      <c r="C4" s="279" t="s">
        <v>52</v>
      </c>
      <c r="D4" s="281" t="s">
        <v>17</v>
      </c>
      <c r="E4" s="289" t="s">
        <v>64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1"/>
      <c r="U4" s="314" t="s">
        <v>211</v>
      </c>
    </row>
    <row r="5" spans="1:21" s="1" customFormat="1" ht="19.5" customHeight="1">
      <c r="A5" s="277"/>
      <c r="B5" s="285"/>
      <c r="C5" s="280"/>
      <c r="D5" s="282"/>
      <c r="E5" s="23"/>
      <c r="F5" s="21"/>
      <c r="G5" s="24"/>
      <c r="H5" s="24"/>
      <c r="I5" s="24"/>
      <c r="J5" s="24"/>
      <c r="K5" s="24"/>
      <c r="L5" s="292" t="s">
        <v>60</v>
      </c>
      <c r="M5" s="258"/>
      <c r="N5" s="258"/>
      <c r="O5" s="258"/>
      <c r="P5" s="258"/>
      <c r="Q5" s="258"/>
      <c r="R5" s="258"/>
      <c r="S5" s="258"/>
      <c r="T5" s="308"/>
      <c r="U5" s="315"/>
    </row>
    <row r="6" spans="1:21" s="1" customFormat="1" ht="19.5" customHeight="1">
      <c r="A6" s="277"/>
      <c r="B6" s="285"/>
      <c r="C6" s="280"/>
      <c r="D6" s="282"/>
      <c r="E6" s="318" t="s">
        <v>32</v>
      </c>
      <c r="F6" s="18"/>
      <c r="G6" s="309" t="s">
        <v>31</v>
      </c>
      <c r="H6" s="309"/>
      <c r="I6" s="309"/>
      <c r="J6" s="310"/>
      <c r="K6" s="310"/>
      <c r="L6" s="311" t="s">
        <v>37</v>
      </c>
      <c r="M6" s="312"/>
      <c r="N6" s="313"/>
      <c r="O6" s="310" t="s">
        <v>38</v>
      </c>
      <c r="P6" s="312"/>
      <c r="Q6" s="313"/>
      <c r="R6" s="310" t="s">
        <v>39</v>
      </c>
      <c r="S6" s="312"/>
      <c r="T6" s="320"/>
      <c r="U6" s="316"/>
    </row>
    <row r="7" spans="1:21" ht="60" customHeight="1">
      <c r="A7" s="278"/>
      <c r="B7" s="286"/>
      <c r="C7" s="280"/>
      <c r="D7" s="283"/>
      <c r="E7" s="319"/>
      <c r="F7" s="19" t="s">
        <v>27</v>
      </c>
      <c r="G7" s="20" t="s">
        <v>28</v>
      </c>
      <c r="H7" s="20" t="s">
        <v>30</v>
      </c>
      <c r="I7" s="20" t="s">
        <v>29</v>
      </c>
      <c r="J7" s="22" t="s">
        <v>61</v>
      </c>
      <c r="K7" s="245" t="s">
        <v>217</v>
      </c>
      <c r="L7" s="199" t="s">
        <v>67</v>
      </c>
      <c r="M7" s="200" t="s">
        <v>212</v>
      </c>
      <c r="N7" s="201" t="s">
        <v>33</v>
      </c>
      <c r="O7" s="202" t="s">
        <v>67</v>
      </c>
      <c r="P7" s="200" t="s">
        <v>212</v>
      </c>
      <c r="Q7" s="203" t="s">
        <v>33</v>
      </c>
      <c r="R7" s="201" t="s">
        <v>67</v>
      </c>
      <c r="S7" s="200" t="s">
        <v>212</v>
      </c>
      <c r="T7" s="201" t="s">
        <v>33</v>
      </c>
      <c r="U7" s="317"/>
    </row>
    <row r="8" spans="1:21" ht="30" customHeight="1">
      <c r="A8" s="235">
        <v>22</v>
      </c>
      <c r="B8" s="236">
        <v>100</v>
      </c>
      <c r="C8" s="237" t="s">
        <v>81</v>
      </c>
      <c r="D8" s="238" t="s">
        <v>82</v>
      </c>
      <c r="E8" s="231" t="s">
        <v>126</v>
      </c>
      <c r="F8" s="54" t="s">
        <v>127</v>
      </c>
      <c r="G8" s="54" t="s">
        <v>128</v>
      </c>
      <c r="H8" s="226" t="s">
        <v>129</v>
      </c>
      <c r="I8" s="226" t="s">
        <v>218</v>
      </c>
      <c r="J8" s="229" t="s">
        <v>219</v>
      </c>
      <c r="K8" s="233" t="s">
        <v>130</v>
      </c>
      <c r="L8" s="220"/>
      <c r="M8" s="221" t="s">
        <v>216</v>
      </c>
      <c r="N8" s="221"/>
      <c r="O8" s="221"/>
      <c r="P8" s="221" t="s">
        <v>216</v>
      </c>
      <c r="Q8" s="221"/>
      <c r="R8" s="221"/>
      <c r="S8" s="221"/>
      <c r="T8" s="222"/>
      <c r="U8" s="59">
        <v>1</v>
      </c>
    </row>
    <row r="9" spans="1:21" ht="30" customHeight="1">
      <c r="A9" s="235">
        <v>22</v>
      </c>
      <c r="B9" s="236">
        <v>130</v>
      </c>
      <c r="C9" s="237" t="s">
        <v>81</v>
      </c>
      <c r="D9" s="238" t="s">
        <v>83</v>
      </c>
      <c r="E9" s="231" t="s">
        <v>163</v>
      </c>
      <c r="F9" s="54" t="s">
        <v>164</v>
      </c>
      <c r="G9" s="54" t="s">
        <v>165</v>
      </c>
      <c r="H9" s="226" t="s">
        <v>166</v>
      </c>
      <c r="I9" s="226" t="s">
        <v>220</v>
      </c>
      <c r="J9" s="229" t="s">
        <v>221</v>
      </c>
      <c r="K9" s="233" t="s">
        <v>167</v>
      </c>
      <c r="L9" s="220"/>
      <c r="M9" s="221" t="s">
        <v>216</v>
      </c>
      <c r="N9" s="221"/>
      <c r="O9" s="221"/>
      <c r="P9" s="221" t="s">
        <v>216</v>
      </c>
      <c r="Q9" s="221"/>
      <c r="R9" s="221"/>
      <c r="S9" s="221"/>
      <c r="T9" s="222"/>
      <c r="U9" s="59">
        <v>1</v>
      </c>
    </row>
    <row r="10" spans="1:21" ht="12.75" customHeight="1">
      <c r="A10" s="235">
        <v>22</v>
      </c>
      <c r="B10" s="236">
        <v>203</v>
      </c>
      <c r="C10" s="237" t="s">
        <v>81</v>
      </c>
      <c r="D10" s="229" t="s">
        <v>84</v>
      </c>
      <c r="E10" s="231"/>
      <c r="F10" s="54"/>
      <c r="G10" s="54"/>
      <c r="H10" s="226"/>
      <c r="I10" s="226"/>
      <c r="J10" s="229"/>
      <c r="K10" s="229"/>
      <c r="L10" s="220"/>
      <c r="M10" s="221"/>
      <c r="N10" s="221"/>
      <c r="O10" s="221"/>
      <c r="P10" s="221"/>
      <c r="Q10" s="221"/>
      <c r="R10" s="221"/>
      <c r="S10" s="221"/>
      <c r="T10" s="222"/>
      <c r="U10" s="60">
        <v>1</v>
      </c>
    </row>
    <row r="11" spans="1:21" ht="12.75" customHeight="1">
      <c r="A11" s="235">
        <v>22</v>
      </c>
      <c r="B11" s="236">
        <v>205</v>
      </c>
      <c r="C11" s="237" t="s">
        <v>81</v>
      </c>
      <c r="D11" s="238" t="s">
        <v>85</v>
      </c>
      <c r="E11" s="231"/>
      <c r="F11" s="54"/>
      <c r="G11" s="54"/>
      <c r="H11" s="226"/>
      <c r="I11" s="226"/>
      <c r="J11" s="229"/>
      <c r="K11" s="229"/>
      <c r="L11" s="220"/>
      <c r="M11" s="221"/>
      <c r="N11" s="221"/>
      <c r="O11" s="221"/>
      <c r="P11" s="221"/>
      <c r="Q11" s="221"/>
      <c r="R11" s="221"/>
      <c r="S11" s="221"/>
      <c r="T11" s="222"/>
      <c r="U11" s="60">
        <v>0</v>
      </c>
    </row>
    <row r="12" spans="1:21" s="4" customFormat="1" ht="12.75" customHeight="1">
      <c r="A12" s="239">
        <v>22</v>
      </c>
      <c r="B12" s="240">
        <v>206</v>
      </c>
      <c r="C12" s="239" t="s">
        <v>81</v>
      </c>
      <c r="D12" s="240" t="s">
        <v>86</v>
      </c>
      <c r="E12" s="232"/>
      <c r="F12" s="136"/>
      <c r="G12" s="136"/>
      <c r="H12" s="227"/>
      <c r="I12" s="227"/>
      <c r="J12" s="230"/>
      <c r="K12" s="230"/>
      <c r="L12" s="223"/>
      <c r="M12" s="224"/>
      <c r="N12" s="224"/>
      <c r="O12" s="224"/>
      <c r="P12" s="224"/>
      <c r="Q12" s="224"/>
      <c r="R12" s="224"/>
      <c r="S12" s="224"/>
      <c r="T12" s="225"/>
      <c r="U12" s="137">
        <v>0</v>
      </c>
    </row>
    <row r="13" spans="1:21" ht="30" customHeight="1">
      <c r="A13" s="235">
        <v>22</v>
      </c>
      <c r="B13" s="236">
        <v>207</v>
      </c>
      <c r="C13" s="241" t="s">
        <v>81</v>
      </c>
      <c r="D13" s="229" t="s">
        <v>87</v>
      </c>
      <c r="E13" s="231" t="s">
        <v>169</v>
      </c>
      <c r="F13" s="54"/>
      <c r="G13" s="54" t="s">
        <v>170</v>
      </c>
      <c r="H13" s="226" t="s">
        <v>171</v>
      </c>
      <c r="I13" s="226" t="s">
        <v>222</v>
      </c>
      <c r="J13" s="229" t="s">
        <v>223</v>
      </c>
      <c r="K13" s="233" t="s">
        <v>172</v>
      </c>
      <c r="L13" s="220"/>
      <c r="M13" s="221" t="s">
        <v>216</v>
      </c>
      <c r="N13" s="221"/>
      <c r="O13" s="221" t="s">
        <v>216</v>
      </c>
      <c r="P13" s="221"/>
      <c r="Q13" s="221"/>
      <c r="R13" s="221"/>
      <c r="S13" s="221"/>
      <c r="T13" s="222"/>
      <c r="U13" s="60">
        <v>0</v>
      </c>
    </row>
    <row r="14" spans="1:21" s="4" customFormat="1" ht="12.75" customHeight="1">
      <c r="A14" s="239">
        <v>22</v>
      </c>
      <c r="B14" s="240">
        <v>208</v>
      </c>
      <c r="C14" s="242" t="s">
        <v>81</v>
      </c>
      <c r="D14" s="230" t="s">
        <v>88</v>
      </c>
      <c r="E14" s="232"/>
      <c r="F14" s="136"/>
      <c r="G14" s="136"/>
      <c r="H14" s="227"/>
      <c r="I14" s="227"/>
      <c r="J14" s="230"/>
      <c r="K14" s="230"/>
      <c r="L14" s="223"/>
      <c r="M14" s="224"/>
      <c r="N14" s="224"/>
      <c r="O14" s="224"/>
      <c r="P14" s="224"/>
      <c r="Q14" s="224"/>
      <c r="R14" s="224"/>
      <c r="S14" s="224"/>
      <c r="T14" s="225"/>
      <c r="U14" s="137">
        <v>1</v>
      </c>
    </row>
    <row r="15" spans="1:21" ht="12.75" customHeight="1">
      <c r="A15" s="235">
        <v>22</v>
      </c>
      <c r="B15" s="236">
        <v>209</v>
      </c>
      <c r="C15" s="241" t="s">
        <v>81</v>
      </c>
      <c r="D15" s="238" t="s">
        <v>89</v>
      </c>
      <c r="E15" s="13"/>
      <c r="F15" s="76"/>
      <c r="G15" s="76"/>
      <c r="H15" s="228"/>
      <c r="I15" s="228"/>
      <c r="J15" s="228"/>
      <c r="K15" s="13"/>
      <c r="L15" s="220"/>
      <c r="M15" s="221"/>
      <c r="N15" s="221"/>
      <c r="O15" s="221"/>
      <c r="P15" s="221"/>
      <c r="Q15" s="221"/>
      <c r="R15" s="221"/>
      <c r="S15" s="221"/>
      <c r="T15" s="222"/>
      <c r="U15" s="60">
        <v>0</v>
      </c>
    </row>
    <row r="16" spans="1:21" ht="38.25" customHeight="1">
      <c r="A16" s="235">
        <v>22</v>
      </c>
      <c r="B16" s="236">
        <v>210</v>
      </c>
      <c r="C16" s="241" t="s">
        <v>81</v>
      </c>
      <c r="D16" s="229" t="s">
        <v>90</v>
      </c>
      <c r="E16" s="231" t="s">
        <v>151</v>
      </c>
      <c r="F16" s="54"/>
      <c r="G16" s="54" t="s">
        <v>152</v>
      </c>
      <c r="H16" s="226" t="s">
        <v>153</v>
      </c>
      <c r="I16" s="226" t="s">
        <v>224</v>
      </c>
      <c r="J16" s="229" t="s">
        <v>225</v>
      </c>
      <c r="K16" s="233" t="s">
        <v>229</v>
      </c>
      <c r="L16" s="220" t="s">
        <v>216</v>
      </c>
      <c r="M16" s="221"/>
      <c r="N16" s="221"/>
      <c r="O16" s="221" t="s">
        <v>216</v>
      </c>
      <c r="P16" s="221"/>
      <c r="Q16" s="221"/>
      <c r="R16" s="221"/>
      <c r="S16" s="221"/>
      <c r="T16" s="222"/>
      <c r="U16" s="60">
        <v>1</v>
      </c>
    </row>
    <row r="17" spans="1:21" s="4" customFormat="1" ht="38.25" customHeight="1">
      <c r="A17" s="239">
        <v>22</v>
      </c>
      <c r="B17" s="240">
        <v>211</v>
      </c>
      <c r="C17" s="242" t="s">
        <v>81</v>
      </c>
      <c r="D17" s="230" t="s">
        <v>91</v>
      </c>
      <c r="E17" s="232" t="s">
        <v>141</v>
      </c>
      <c r="F17" s="136" t="s">
        <v>142</v>
      </c>
      <c r="G17" s="136" t="s">
        <v>143</v>
      </c>
      <c r="H17" s="227" t="s">
        <v>230</v>
      </c>
      <c r="I17" s="227" t="s">
        <v>226</v>
      </c>
      <c r="J17" s="230" t="s">
        <v>227</v>
      </c>
      <c r="K17" s="234" t="s">
        <v>144</v>
      </c>
      <c r="L17" s="223" t="s">
        <v>216</v>
      </c>
      <c r="M17" s="224"/>
      <c r="N17" s="224"/>
      <c r="O17" s="224" t="s">
        <v>216</v>
      </c>
      <c r="P17" s="224"/>
      <c r="Q17" s="224"/>
      <c r="R17" s="224" t="s">
        <v>216</v>
      </c>
      <c r="S17" s="224"/>
      <c r="T17" s="225"/>
      <c r="U17" s="137">
        <v>1</v>
      </c>
    </row>
    <row r="18" spans="1:21" s="4" customFormat="1" ht="12.75" customHeight="1">
      <c r="A18" s="239">
        <v>22</v>
      </c>
      <c r="B18" s="240">
        <v>212</v>
      </c>
      <c r="C18" s="242" t="s">
        <v>81</v>
      </c>
      <c r="D18" s="230" t="s">
        <v>92</v>
      </c>
      <c r="E18" s="232"/>
      <c r="F18" s="136"/>
      <c r="G18" s="136"/>
      <c r="H18" s="227"/>
      <c r="I18" s="227"/>
      <c r="J18" s="230"/>
      <c r="K18" s="230"/>
      <c r="L18" s="223"/>
      <c r="M18" s="224"/>
      <c r="N18" s="224"/>
      <c r="O18" s="224"/>
      <c r="P18" s="224"/>
      <c r="Q18" s="224"/>
      <c r="R18" s="224"/>
      <c r="S18" s="224"/>
      <c r="T18" s="225"/>
      <c r="U18" s="137">
        <v>0</v>
      </c>
    </row>
    <row r="19" spans="1:21" ht="12.75" customHeight="1">
      <c r="A19" s="235">
        <v>22</v>
      </c>
      <c r="B19" s="236">
        <v>213</v>
      </c>
      <c r="C19" s="241" t="s">
        <v>81</v>
      </c>
      <c r="D19" s="229" t="s">
        <v>93</v>
      </c>
      <c r="E19" s="231"/>
      <c r="F19" s="54"/>
      <c r="G19" s="54"/>
      <c r="H19" s="226"/>
      <c r="I19" s="226"/>
      <c r="J19" s="229"/>
      <c r="K19" s="229"/>
      <c r="L19" s="220"/>
      <c r="M19" s="221"/>
      <c r="N19" s="221"/>
      <c r="O19" s="221"/>
      <c r="P19" s="221"/>
      <c r="Q19" s="221"/>
      <c r="R19" s="221"/>
      <c r="S19" s="221"/>
      <c r="T19" s="222"/>
      <c r="U19" s="60">
        <v>0</v>
      </c>
    </row>
    <row r="20" spans="1:21" ht="30" customHeight="1">
      <c r="A20" s="47">
        <v>22</v>
      </c>
      <c r="B20" s="48">
        <v>214</v>
      </c>
      <c r="C20" s="53" t="s">
        <v>68</v>
      </c>
      <c r="D20" s="51" t="s">
        <v>69</v>
      </c>
      <c r="E20" s="231" t="s">
        <v>72</v>
      </c>
      <c r="F20" s="54" t="s">
        <v>73</v>
      </c>
      <c r="G20" s="54" t="s">
        <v>74</v>
      </c>
      <c r="H20" s="226" t="s">
        <v>75</v>
      </c>
      <c r="I20" s="226" t="s">
        <v>228</v>
      </c>
      <c r="J20" s="229" t="s">
        <v>228</v>
      </c>
      <c r="K20" s="229"/>
      <c r="L20" s="220"/>
      <c r="M20" s="221"/>
      <c r="N20" s="221" t="s">
        <v>216</v>
      </c>
      <c r="O20" s="221"/>
      <c r="P20" s="221"/>
      <c r="Q20" s="221" t="s">
        <v>216</v>
      </c>
      <c r="R20" s="221"/>
      <c r="S20" s="221"/>
      <c r="T20" s="222" t="s">
        <v>216</v>
      </c>
      <c r="U20" s="60">
        <v>1</v>
      </c>
    </row>
    <row r="21" spans="1:21" ht="12.75" customHeight="1">
      <c r="A21" s="235">
        <v>22</v>
      </c>
      <c r="B21" s="236">
        <v>215</v>
      </c>
      <c r="C21" s="241" t="s">
        <v>81</v>
      </c>
      <c r="D21" s="229" t="s">
        <v>94</v>
      </c>
      <c r="E21" s="243"/>
      <c r="F21" s="54"/>
      <c r="G21" s="54"/>
      <c r="H21" s="226"/>
      <c r="I21" s="226"/>
      <c r="J21" s="229"/>
      <c r="K21" s="229"/>
      <c r="L21" s="220"/>
      <c r="M21" s="221"/>
      <c r="N21" s="221"/>
      <c r="O21" s="221"/>
      <c r="P21" s="221"/>
      <c r="Q21" s="221"/>
      <c r="R21" s="221"/>
      <c r="S21" s="221"/>
      <c r="T21" s="222"/>
      <c r="U21" s="60">
        <v>0</v>
      </c>
    </row>
    <row r="22" spans="1:21" ht="12.75" customHeight="1">
      <c r="A22" s="235">
        <v>22</v>
      </c>
      <c r="B22" s="236">
        <v>216</v>
      </c>
      <c r="C22" s="241" t="s">
        <v>81</v>
      </c>
      <c r="D22" s="229" t="s">
        <v>95</v>
      </c>
      <c r="E22" s="243"/>
      <c r="F22" s="54"/>
      <c r="G22" s="54"/>
      <c r="H22" s="54"/>
      <c r="I22" s="226"/>
      <c r="J22" s="229"/>
      <c r="K22" s="229"/>
      <c r="L22" s="220"/>
      <c r="M22" s="221"/>
      <c r="N22" s="221"/>
      <c r="O22" s="221"/>
      <c r="P22" s="221"/>
      <c r="Q22" s="221"/>
      <c r="R22" s="221"/>
      <c r="S22" s="221"/>
      <c r="T22" s="222"/>
      <c r="U22" s="60">
        <v>0</v>
      </c>
    </row>
    <row r="23" spans="1:21" ht="12.75" customHeight="1">
      <c r="A23" s="235">
        <v>22</v>
      </c>
      <c r="B23" s="236">
        <v>219</v>
      </c>
      <c r="C23" s="241" t="s">
        <v>81</v>
      </c>
      <c r="D23" s="229" t="s">
        <v>96</v>
      </c>
      <c r="E23" s="243"/>
      <c r="F23" s="54"/>
      <c r="G23" s="54"/>
      <c r="H23" s="54"/>
      <c r="I23" s="54"/>
      <c r="J23" s="51"/>
      <c r="K23" s="51"/>
      <c r="L23" s="220"/>
      <c r="M23" s="221"/>
      <c r="N23" s="221"/>
      <c r="O23" s="221"/>
      <c r="P23" s="221"/>
      <c r="Q23" s="221"/>
      <c r="R23" s="221"/>
      <c r="S23" s="221"/>
      <c r="T23" s="222"/>
      <c r="U23" s="60">
        <v>0</v>
      </c>
    </row>
    <row r="24" spans="1:21" ht="12.75" customHeight="1">
      <c r="A24" s="235">
        <v>22</v>
      </c>
      <c r="B24" s="236">
        <v>220</v>
      </c>
      <c r="C24" s="241" t="s">
        <v>81</v>
      </c>
      <c r="D24" s="229" t="s">
        <v>97</v>
      </c>
      <c r="E24" s="243"/>
      <c r="F24" s="54"/>
      <c r="G24" s="54"/>
      <c r="H24" s="54"/>
      <c r="I24" s="54"/>
      <c r="J24" s="51"/>
      <c r="K24" s="51"/>
      <c r="L24" s="220"/>
      <c r="M24" s="221"/>
      <c r="N24" s="221"/>
      <c r="O24" s="221"/>
      <c r="P24" s="221"/>
      <c r="Q24" s="221"/>
      <c r="R24" s="221"/>
      <c r="S24" s="221"/>
      <c r="T24" s="222"/>
      <c r="U24" s="60">
        <v>0</v>
      </c>
    </row>
    <row r="25" spans="1:21" ht="12.75" customHeight="1">
      <c r="A25" s="235">
        <v>22</v>
      </c>
      <c r="B25" s="236">
        <v>221</v>
      </c>
      <c r="C25" s="241" t="s">
        <v>81</v>
      </c>
      <c r="D25" s="229" t="s">
        <v>98</v>
      </c>
      <c r="E25" s="243"/>
      <c r="F25" s="54"/>
      <c r="G25" s="54"/>
      <c r="H25" s="54"/>
      <c r="I25" s="54"/>
      <c r="J25" s="51"/>
      <c r="K25" s="51"/>
      <c r="L25" s="220"/>
      <c r="M25" s="221"/>
      <c r="N25" s="221"/>
      <c r="O25" s="221"/>
      <c r="P25" s="221"/>
      <c r="Q25" s="221"/>
      <c r="R25" s="221"/>
      <c r="S25" s="221"/>
      <c r="T25" s="222"/>
      <c r="U25" s="60">
        <v>0</v>
      </c>
    </row>
    <row r="26" spans="1:21" ht="12.75" customHeight="1">
      <c r="A26" s="235">
        <v>22</v>
      </c>
      <c r="B26" s="236">
        <v>222</v>
      </c>
      <c r="C26" s="241" t="s">
        <v>81</v>
      </c>
      <c r="D26" s="229" t="s">
        <v>99</v>
      </c>
      <c r="E26" s="243"/>
      <c r="F26" s="54"/>
      <c r="G26" s="54"/>
      <c r="H26" s="54"/>
      <c r="I26" s="54"/>
      <c r="J26" s="51"/>
      <c r="K26" s="51"/>
      <c r="L26" s="220"/>
      <c r="M26" s="221"/>
      <c r="N26" s="221"/>
      <c r="O26" s="221"/>
      <c r="P26" s="221"/>
      <c r="Q26" s="221"/>
      <c r="R26" s="221"/>
      <c r="S26" s="221"/>
      <c r="T26" s="222"/>
      <c r="U26" s="60">
        <v>0</v>
      </c>
    </row>
    <row r="27" spans="1:21" ht="12.75" customHeight="1">
      <c r="A27" s="235">
        <v>22</v>
      </c>
      <c r="B27" s="236">
        <v>223</v>
      </c>
      <c r="C27" s="241" t="s">
        <v>81</v>
      </c>
      <c r="D27" s="229" t="s">
        <v>100</v>
      </c>
      <c r="E27" s="243"/>
      <c r="F27" s="54"/>
      <c r="G27" s="54"/>
      <c r="H27" s="54"/>
      <c r="I27" s="54"/>
      <c r="J27" s="51"/>
      <c r="K27" s="51"/>
      <c r="L27" s="220"/>
      <c r="M27" s="221"/>
      <c r="N27" s="221"/>
      <c r="O27" s="221"/>
      <c r="P27" s="221"/>
      <c r="Q27" s="221"/>
      <c r="R27" s="221"/>
      <c r="S27" s="221"/>
      <c r="T27" s="222"/>
      <c r="U27" s="60">
        <v>0</v>
      </c>
    </row>
    <row r="28" spans="1:21" ht="12.75" customHeight="1">
      <c r="A28" s="235">
        <v>22</v>
      </c>
      <c r="B28" s="236">
        <v>224</v>
      </c>
      <c r="C28" s="241" t="s">
        <v>81</v>
      </c>
      <c r="D28" s="229" t="s">
        <v>101</v>
      </c>
      <c r="E28" s="243"/>
      <c r="F28" s="54"/>
      <c r="G28" s="54"/>
      <c r="H28" s="54"/>
      <c r="I28" s="54"/>
      <c r="J28" s="51"/>
      <c r="K28" s="51"/>
      <c r="L28" s="220"/>
      <c r="M28" s="221"/>
      <c r="N28" s="221"/>
      <c r="O28" s="221"/>
      <c r="P28" s="221"/>
      <c r="Q28" s="221"/>
      <c r="R28" s="221"/>
      <c r="S28" s="221"/>
      <c r="T28" s="222"/>
      <c r="U28" s="60">
        <v>0</v>
      </c>
    </row>
    <row r="29" spans="1:21" ht="12.75" customHeight="1">
      <c r="A29" s="235">
        <v>22</v>
      </c>
      <c r="B29" s="236">
        <v>225</v>
      </c>
      <c r="C29" s="241" t="s">
        <v>81</v>
      </c>
      <c r="D29" s="229" t="s">
        <v>102</v>
      </c>
      <c r="E29" s="243"/>
      <c r="F29" s="54"/>
      <c r="G29" s="54"/>
      <c r="H29" s="54"/>
      <c r="I29" s="54"/>
      <c r="J29" s="51"/>
      <c r="K29" s="51"/>
      <c r="L29" s="220"/>
      <c r="M29" s="221"/>
      <c r="N29" s="221"/>
      <c r="O29" s="221"/>
      <c r="P29" s="221"/>
      <c r="Q29" s="221"/>
      <c r="R29" s="221"/>
      <c r="S29" s="221"/>
      <c r="T29" s="222"/>
      <c r="U29" s="60">
        <v>0</v>
      </c>
    </row>
    <row r="30" spans="1:21" ht="12.75" customHeight="1">
      <c r="A30" s="47">
        <v>22</v>
      </c>
      <c r="B30" s="48">
        <v>226</v>
      </c>
      <c r="C30" s="53" t="s">
        <v>68</v>
      </c>
      <c r="D30" s="51" t="s">
        <v>76</v>
      </c>
      <c r="E30" s="243"/>
      <c r="F30" s="54"/>
      <c r="G30" s="54"/>
      <c r="H30" s="54"/>
      <c r="I30" s="54"/>
      <c r="J30" s="51"/>
      <c r="K30" s="51"/>
      <c r="L30" s="220"/>
      <c r="M30" s="221"/>
      <c r="N30" s="221"/>
      <c r="O30" s="221"/>
      <c r="P30" s="221"/>
      <c r="Q30" s="221"/>
      <c r="R30" s="221"/>
      <c r="S30" s="221"/>
      <c r="T30" s="222"/>
      <c r="U30" s="60">
        <v>0</v>
      </c>
    </row>
    <row r="31" spans="1:21" ht="12.75" customHeight="1">
      <c r="A31" s="47">
        <v>22</v>
      </c>
      <c r="B31" s="48">
        <v>301</v>
      </c>
      <c r="C31" s="53" t="s">
        <v>68</v>
      </c>
      <c r="D31" s="51" t="s">
        <v>77</v>
      </c>
      <c r="E31" s="243"/>
      <c r="F31" s="54"/>
      <c r="G31" s="54"/>
      <c r="H31" s="54"/>
      <c r="I31" s="54"/>
      <c r="J31" s="51"/>
      <c r="K31" s="51"/>
      <c r="L31" s="220"/>
      <c r="M31" s="221"/>
      <c r="N31" s="221"/>
      <c r="O31" s="221"/>
      <c r="P31" s="221"/>
      <c r="Q31" s="221"/>
      <c r="R31" s="221"/>
      <c r="S31" s="221"/>
      <c r="T31" s="222"/>
      <c r="U31" s="60">
        <v>0</v>
      </c>
    </row>
    <row r="32" spans="1:21" ht="12.75" customHeight="1">
      <c r="A32" s="235">
        <v>22</v>
      </c>
      <c r="B32" s="236">
        <v>302</v>
      </c>
      <c r="C32" s="241" t="s">
        <v>81</v>
      </c>
      <c r="D32" s="229" t="s">
        <v>103</v>
      </c>
      <c r="E32" s="243"/>
      <c r="F32" s="54"/>
      <c r="G32" s="54"/>
      <c r="H32" s="54"/>
      <c r="I32" s="54"/>
      <c r="J32" s="51"/>
      <c r="K32" s="51"/>
      <c r="L32" s="220"/>
      <c r="M32" s="221"/>
      <c r="N32" s="221"/>
      <c r="O32" s="221"/>
      <c r="P32" s="221"/>
      <c r="Q32" s="221"/>
      <c r="R32" s="221"/>
      <c r="S32" s="221"/>
      <c r="T32" s="222"/>
      <c r="U32" s="60">
        <v>0</v>
      </c>
    </row>
    <row r="33" spans="1:21" ht="12.75" customHeight="1">
      <c r="A33" s="235">
        <v>22</v>
      </c>
      <c r="B33" s="236">
        <v>304</v>
      </c>
      <c r="C33" s="241" t="s">
        <v>81</v>
      </c>
      <c r="D33" s="229" t="s">
        <v>104</v>
      </c>
      <c r="E33" s="243"/>
      <c r="F33" s="54"/>
      <c r="G33" s="54"/>
      <c r="H33" s="54"/>
      <c r="I33" s="54"/>
      <c r="J33" s="51"/>
      <c r="K33" s="51"/>
      <c r="L33" s="220"/>
      <c r="M33" s="221"/>
      <c r="N33" s="221"/>
      <c r="O33" s="221"/>
      <c r="P33" s="221"/>
      <c r="Q33" s="221"/>
      <c r="R33" s="221"/>
      <c r="S33" s="221"/>
      <c r="T33" s="222"/>
      <c r="U33" s="60">
        <v>0</v>
      </c>
    </row>
    <row r="34" spans="1:21" ht="12.75" customHeight="1">
      <c r="A34" s="235">
        <v>22</v>
      </c>
      <c r="B34" s="236">
        <v>305</v>
      </c>
      <c r="C34" s="241" t="s">
        <v>81</v>
      </c>
      <c r="D34" s="229" t="s">
        <v>105</v>
      </c>
      <c r="E34" s="243"/>
      <c r="F34" s="54"/>
      <c r="G34" s="54"/>
      <c r="H34" s="54"/>
      <c r="I34" s="54"/>
      <c r="J34" s="51"/>
      <c r="K34" s="51"/>
      <c r="L34" s="220"/>
      <c r="M34" s="221"/>
      <c r="N34" s="221"/>
      <c r="O34" s="221"/>
      <c r="P34" s="221"/>
      <c r="Q34" s="221"/>
      <c r="R34" s="221"/>
      <c r="S34" s="221"/>
      <c r="T34" s="222"/>
      <c r="U34" s="60">
        <v>0</v>
      </c>
    </row>
    <row r="35" spans="1:21" ht="12.75" customHeight="1">
      <c r="A35" s="235">
        <v>22</v>
      </c>
      <c r="B35" s="236">
        <v>306</v>
      </c>
      <c r="C35" s="241" t="s">
        <v>81</v>
      </c>
      <c r="D35" s="229" t="s">
        <v>106</v>
      </c>
      <c r="E35" s="243"/>
      <c r="F35" s="54"/>
      <c r="G35" s="54"/>
      <c r="H35" s="54"/>
      <c r="I35" s="54"/>
      <c r="J35" s="51"/>
      <c r="K35" s="51"/>
      <c r="L35" s="220"/>
      <c r="M35" s="221"/>
      <c r="N35" s="221"/>
      <c r="O35" s="221"/>
      <c r="P35" s="221"/>
      <c r="Q35" s="221"/>
      <c r="R35" s="221"/>
      <c r="S35" s="221"/>
      <c r="T35" s="222"/>
      <c r="U35" s="60">
        <v>0</v>
      </c>
    </row>
    <row r="36" spans="1:21" ht="12.75" customHeight="1">
      <c r="A36" s="235">
        <v>22</v>
      </c>
      <c r="B36" s="236">
        <v>325</v>
      </c>
      <c r="C36" s="241" t="s">
        <v>81</v>
      </c>
      <c r="D36" s="229" t="s">
        <v>107</v>
      </c>
      <c r="E36" s="243"/>
      <c r="F36" s="54"/>
      <c r="G36" s="54"/>
      <c r="H36" s="54"/>
      <c r="I36" s="54"/>
      <c r="J36" s="51"/>
      <c r="K36" s="51"/>
      <c r="L36" s="220"/>
      <c r="M36" s="221"/>
      <c r="N36" s="221"/>
      <c r="O36" s="221"/>
      <c r="P36" s="221"/>
      <c r="Q36" s="221"/>
      <c r="R36" s="221"/>
      <c r="S36" s="221"/>
      <c r="T36" s="222"/>
      <c r="U36" s="60">
        <v>0</v>
      </c>
    </row>
    <row r="37" spans="1:21" ht="12.75" customHeight="1">
      <c r="A37" s="235">
        <v>22</v>
      </c>
      <c r="B37" s="236">
        <v>341</v>
      </c>
      <c r="C37" s="241" t="s">
        <v>81</v>
      </c>
      <c r="D37" s="229" t="s">
        <v>108</v>
      </c>
      <c r="E37" s="243"/>
      <c r="F37" s="54"/>
      <c r="G37" s="54"/>
      <c r="H37" s="54"/>
      <c r="I37" s="54"/>
      <c r="J37" s="51"/>
      <c r="K37" s="51"/>
      <c r="L37" s="220"/>
      <c r="M37" s="221"/>
      <c r="N37" s="221"/>
      <c r="O37" s="221"/>
      <c r="P37" s="221"/>
      <c r="Q37" s="221"/>
      <c r="R37" s="221"/>
      <c r="S37" s="221"/>
      <c r="T37" s="222"/>
      <c r="U37" s="60">
        <v>0</v>
      </c>
    </row>
    <row r="38" spans="1:21" ht="12.75" customHeight="1">
      <c r="A38" s="235">
        <v>22</v>
      </c>
      <c r="B38" s="236">
        <v>342</v>
      </c>
      <c r="C38" s="241" t="s">
        <v>81</v>
      </c>
      <c r="D38" s="229" t="s">
        <v>109</v>
      </c>
      <c r="E38" s="243"/>
      <c r="F38" s="54"/>
      <c r="G38" s="54"/>
      <c r="H38" s="54"/>
      <c r="I38" s="54"/>
      <c r="J38" s="51"/>
      <c r="K38" s="51"/>
      <c r="L38" s="220"/>
      <c r="M38" s="221"/>
      <c r="N38" s="221"/>
      <c r="O38" s="221"/>
      <c r="P38" s="221"/>
      <c r="Q38" s="221"/>
      <c r="R38" s="221"/>
      <c r="S38" s="221"/>
      <c r="T38" s="222"/>
      <c r="U38" s="60">
        <v>0</v>
      </c>
    </row>
    <row r="39" spans="1:21" ht="12.75" customHeight="1">
      <c r="A39" s="235">
        <v>22</v>
      </c>
      <c r="B39" s="236">
        <v>344</v>
      </c>
      <c r="C39" s="241" t="s">
        <v>81</v>
      </c>
      <c r="D39" s="229" t="s">
        <v>110</v>
      </c>
      <c r="E39" s="243"/>
      <c r="F39" s="54"/>
      <c r="G39" s="54"/>
      <c r="H39" s="54"/>
      <c r="I39" s="54"/>
      <c r="J39" s="51"/>
      <c r="K39" s="51"/>
      <c r="L39" s="220"/>
      <c r="M39" s="221"/>
      <c r="N39" s="221"/>
      <c r="O39" s="221"/>
      <c r="P39" s="221"/>
      <c r="Q39" s="221"/>
      <c r="R39" s="221"/>
      <c r="S39" s="221"/>
      <c r="T39" s="222"/>
      <c r="U39" s="60">
        <v>0</v>
      </c>
    </row>
    <row r="40" spans="1:21" ht="12.75" customHeight="1">
      <c r="A40" s="235">
        <v>22</v>
      </c>
      <c r="B40" s="236">
        <v>361</v>
      </c>
      <c r="C40" s="241" t="s">
        <v>81</v>
      </c>
      <c r="D40" s="229" t="s">
        <v>111</v>
      </c>
      <c r="E40" s="243"/>
      <c r="F40" s="54"/>
      <c r="G40" s="54"/>
      <c r="H40" s="54"/>
      <c r="I40" s="54"/>
      <c r="J40" s="51"/>
      <c r="K40" s="51"/>
      <c r="L40" s="220"/>
      <c r="M40" s="221"/>
      <c r="N40" s="221"/>
      <c r="O40" s="221"/>
      <c r="P40" s="221"/>
      <c r="Q40" s="221"/>
      <c r="R40" s="221"/>
      <c r="S40" s="221"/>
      <c r="T40" s="222"/>
      <c r="U40" s="60">
        <v>0</v>
      </c>
    </row>
    <row r="41" spans="1:21" ht="12.75" customHeight="1">
      <c r="A41" s="235">
        <v>22</v>
      </c>
      <c r="B41" s="236">
        <v>424</v>
      </c>
      <c r="C41" s="241" t="s">
        <v>81</v>
      </c>
      <c r="D41" s="229" t="s">
        <v>112</v>
      </c>
      <c r="E41" s="243"/>
      <c r="F41" s="54"/>
      <c r="G41" s="54"/>
      <c r="H41" s="54"/>
      <c r="I41" s="54"/>
      <c r="J41" s="51"/>
      <c r="K41" s="51"/>
      <c r="L41" s="220"/>
      <c r="M41" s="221"/>
      <c r="N41" s="221"/>
      <c r="O41" s="221"/>
      <c r="P41" s="221"/>
      <c r="Q41" s="221"/>
      <c r="R41" s="221"/>
      <c r="S41" s="221"/>
      <c r="T41" s="222"/>
      <c r="U41" s="60">
        <v>0</v>
      </c>
    </row>
    <row r="42" spans="1:21" ht="12.75" customHeight="1">
      <c r="A42" s="235">
        <v>22</v>
      </c>
      <c r="B42" s="236">
        <v>429</v>
      </c>
      <c r="C42" s="241" t="s">
        <v>81</v>
      </c>
      <c r="D42" s="229" t="s">
        <v>113</v>
      </c>
      <c r="E42" s="243"/>
      <c r="F42" s="54"/>
      <c r="G42" s="54"/>
      <c r="H42" s="54"/>
      <c r="I42" s="54"/>
      <c r="J42" s="51"/>
      <c r="K42" s="51"/>
      <c r="L42" s="220"/>
      <c r="M42" s="221"/>
      <c r="N42" s="221"/>
      <c r="O42" s="221"/>
      <c r="P42" s="221"/>
      <c r="Q42" s="221"/>
      <c r="R42" s="221"/>
      <c r="S42" s="221"/>
      <c r="T42" s="222"/>
      <c r="U42" s="60">
        <v>0</v>
      </c>
    </row>
    <row r="43" spans="1:21" ht="12.75" customHeight="1">
      <c r="A43" s="235">
        <v>22</v>
      </c>
      <c r="B43" s="236">
        <v>461</v>
      </c>
      <c r="C43" s="241" t="s">
        <v>81</v>
      </c>
      <c r="D43" s="229" t="s">
        <v>114</v>
      </c>
      <c r="E43" s="243"/>
      <c r="F43" s="54"/>
      <c r="G43" s="54"/>
      <c r="H43" s="54"/>
      <c r="I43" s="54"/>
      <c r="J43" s="51"/>
      <c r="K43" s="51"/>
      <c r="L43" s="220"/>
      <c r="M43" s="221"/>
      <c r="N43" s="221"/>
      <c r="O43" s="221"/>
      <c r="P43" s="221"/>
      <c r="Q43" s="221"/>
      <c r="R43" s="221"/>
      <c r="S43" s="221"/>
      <c r="T43" s="222"/>
      <c r="U43" s="60">
        <v>0</v>
      </c>
    </row>
    <row r="44" spans="1:21" ht="12.75" customHeight="1" thickBot="1">
      <c r="A44" s="235">
        <v>22</v>
      </c>
      <c r="B44" s="236">
        <v>503</v>
      </c>
      <c r="C44" s="241" t="s">
        <v>81</v>
      </c>
      <c r="D44" s="229" t="s">
        <v>115</v>
      </c>
      <c r="E44" s="243"/>
      <c r="F44" s="176"/>
      <c r="G44" s="176"/>
      <c r="H44" s="176"/>
      <c r="I44" s="176"/>
      <c r="J44" s="174"/>
      <c r="K44" s="244"/>
      <c r="L44" s="220"/>
      <c r="M44" s="221"/>
      <c r="N44" s="221"/>
      <c r="O44" s="221"/>
      <c r="P44" s="221"/>
      <c r="Q44" s="221"/>
      <c r="R44" s="221"/>
      <c r="S44" s="221"/>
      <c r="T44" s="222"/>
      <c r="U44" s="60">
        <v>0</v>
      </c>
    </row>
    <row r="45" spans="1:21" ht="15" customHeight="1" thickBot="1">
      <c r="A45" s="36"/>
      <c r="B45" s="37"/>
      <c r="C45" s="305" t="s">
        <v>4</v>
      </c>
      <c r="D45" s="306"/>
      <c r="E45" s="63">
        <f>COUNTA(E8:E44)</f>
        <v>6</v>
      </c>
      <c r="F45" s="61"/>
      <c r="G45" s="61"/>
      <c r="H45" s="61"/>
      <c r="I45" s="61"/>
      <c r="J45" s="62"/>
      <c r="K45" s="62"/>
      <c r="L45" s="65">
        <f aca="true" t="shared" si="0" ref="L45:T45">COUNTA(L8:L44)</f>
        <v>2</v>
      </c>
      <c r="M45" s="66">
        <f t="shared" si="0"/>
        <v>3</v>
      </c>
      <c r="N45" s="66">
        <f t="shared" si="0"/>
        <v>1</v>
      </c>
      <c r="O45" s="66">
        <f t="shared" si="0"/>
        <v>3</v>
      </c>
      <c r="P45" s="66">
        <f t="shared" si="0"/>
        <v>2</v>
      </c>
      <c r="Q45" s="66">
        <f t="shared" si="0"/>
        <v>1</v>
      </c>
      <c r="R45" s="66">
        <f t="shared" si="0"/>
        <v>1</v>
      </c>
      <c r="S45" s="66">
        <f t="shared" si="0"/>
        <v>0</v>
      </c>
      <c r="T45" s="67">
        <f t="shared" si="0"/>
        <v>1</v>
      </c>
      <c r="U45" s="64">
        <f>SUM(U8:U44)</f>
        <v>7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45:D45"/>
    <mergeCell ref="A4:A7"/>
    <mergeCell ref="B4:B7"/>
    <mergeCell ref="C4:C7"/>
    <mergeCell ref="D4:D7"/>
  </mergeCells>
  <hyperlinks>
    <hyperlink ref="K8" r:id="rId1" display="www.aicel21.jp"/>
    <hyperlink ref="K17" r:id="rId2" display="http://www.city.iwata.shizuoka.jp/gov/20/go2007.html"/>
    <hyperlink ref="K16" r:id="rId3" display="http://www.city.fuji.shizuoka.jp/hp/page000003500/hpg000003409.htm"/>
    <hyperlink ref="K9" r:id="rId4" display="http://www.ai-hall.com/"/>
    <hyperlink ref="K13" r:id="rId5" display="http://www.city.fujinomiya.shizuoka.jp/"/>
  </hyperlink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9" scale="85" r:id="rId6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workbookViewId="0" topLeftCell="A1">
      <selection activeCell="D44" sqref="D44"/>
    </sheetView>
  </sheetViews>
  <sheetFormatPr defaultColWidth="9.00390625" defaultRowHeight="13.5"/>
  <cols>
    <col min="1" max="1" width="4.75390625" style="2" customWidth="1"/>
    <col min="2" max="2" width="5.625" style="2" customWidth="1"/>
    <col min="3" max="3" width="8.125" style="2" customWidth="1"/>
    <col min="4" max="4" width="12.50390625" style="2" customWidth="1"/>
    <col min="5" max="5" width="10.625" style="2" customWidth="1"/>
    <col min="6" max="6" width="32.25390625" style="2" customWidth="1"/>
    <col min="7" max="8" width="6.125" style="2" customWidth="1"/>
    <col min="9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3" t="s">
        <v>41</v>
      </c>
      <c r="E2" s="9"/>
      <c r="Q2" s="272" t="s">
        <v>215</v>
      </c>
      <c r="R2" s="307"/>
      <c r="S2" s="273"/>
    </row>
    <row r="3" ht="12.75" thickBot="1"/>
    <row r="4" spans="1:19" s="1" customFormat="1" ht="19.5" customHeight="1">
      <c r="A4" s="276" t="s">
        <v>26</v>
      </c>
      <c r="B4" s="284" t="s">
        <v>63</v>
      </c>
      <c r="C4" s="341" t="s">
        <v>52</v>
      </c>
      <c r="D4" s="281" t="s">
        <v>17</v>
      </c>
      <c r="E4" s="344" t="s">
        <v>35</v>
      </c>
      <c r="F4" s="345"/>
      <c r="G4" s="345"/>
      <c r="H4" s="346"/>
      <c r="I4" s="347" t="s">
        <v>40</v>
      </c>
      <c r="J4" s="348"/>
      <c r="K4" s="348"/>
      <c r="L4" s="348"/>
      <c r="M4" s="348"/>
      <c r="N4" s="348"/>
      <c r="O4" s="348"/>
      <c r="P4" s="348"/>
      <c r="Q4" s="348"/>
      <c r="R4" s="348"/>
      <c r="S4" s="349"/>
    </row>
    <row r="5" spans="1:19" s="29" customFormat="1" ht="19.5" customHeight="1">
      <c r="A5" s="277"/>
      <c r="B5" s="285"/>
      <c r="C5" s="342"/>
      <c r="D5" s="287"/>
      <c r="E5" s="321" t="s">
        <v>51</v>
      </c>
      <c r="F5" s="335" t="s">
        <v>5</v>
      </c>
      <c r="G5" s="338" t="s">
        <v>6</v>
      </c>
      <c r="H5" s="332" t="s">
        <v>7</v>
      </c>
      <c r="I5" s="321" t="s">
        <v>20</v>
      </c>
      <c r="J5" s="324" t="s">
        <v>22</v>
      </c>
      <c r="K5" s="35" t="s">
        <v>200</v>
      </c>
      <c r="L5" s="194"/>
      <c r="M5" s="329" t="s">
        <v>24</v>
      </c>
      <c r="N5" s="329" t="s">
        <v>50</v>
      </c>
      <c r="O5" s="35" t="s">
        <v>205</v>
      </c>
      <c r="P5" s="194"/>
      <c r="Q5" s="324" t="s">
        <v>23</v>
      </c>
      <c r="R5" s="35" t="s">
        <v>200</v>
      </c>
      <c r="S5" s="195"/>
    </row>
    <row r="6" spans="1:19" s="1" customFormat="1" ht="60" customHeight="1">
      <c r="A6" s="277"/>
      <c r="B6" s="285"/>
      <c r="C6" s="342"/>
      <c r="D6" s="287"/>
      <c r="E6" s="322"/>
      <c r="F6" s="336"/>
      <c r="G6" s="339"/>
      <c r="H6" s="333"/>
      <c r="I6" s="322"/>
      <c r="J6" s="325"/>
      <c r="K6" s="327" t="s">
        <v>206</v>
      </c>
      <c r="L6" s="196" t="s">
        <v>207</v>
      </c>
      <c r="M6" s="303"/>
      <c r="N6" s="303"/>
      <c r="O6" s="327" t="s">
        <v>208</v>
      </c>
      <c r="P6" s="196" t="s">
        <v>207</v>
      </c>
      <c r="Q6" s="325"/>
      <c r="R6" s="327" t="s">
        <v>209</v>
      </c>
      <c r="S6" s="197" t="s">
        <v>207</v>
      </c>
    </row>
    <row r="7" spans="1:19" ht="19.5" customHeight="1">
      <c r="A7" s="278"/>
      <c r="B7" s="286"/>
      <c r="C7" s="343"/>
      <c r="D7" s="288"/>
      <c r="E7" s="323"/>
      <c r="F7" s="337"/>
      <c r="G7" s="340"/>
      <c r="H7" s="334"/>
      <c r="I7" s="323"/>
      <c r="J7" s="326"/>
      <c r="K7" s="328"/>
      <c r="L7" s="198" t="s">
        <v>210</v>
      </c>
      <c r="M7" s="304"/>
      <c r="N7" s="304"/>
      <c r="O7" s="328"/>
      <c r="P7" s="198" t="s">
        <v>210</v>
      </c>
      <c r="Q7" s="326"/>
      <c r="R7" s="328"/>
      <c r="S7" s="181" t="s">
        <v>210</v>
      </c>
    </row>
    <row r="8" spans="1:19" ht="12.75" customHeight="1">
      <c r="A8" s="120">
        <v>22</v>
      </c>
      <c r="B8" s="148">
        <v>100</v>
      </c>
      <c r="C8" s="122" t="s">
        <v>81</v>
      </c>
      <c r="D8" s="123" t="s">
        <v>82</v>
      </c>
      <c r="E8" s="53"/>
      <c r="F8" s="76"/>
      <c r="G8" s="76"/>
      <c r="H8" s="48"/>
      <c r="I8" s="79">
        <v>1</v>
      </c>
      <c r="J8" s="249">
        <v>2</v>
      </c>
      <c r="K8" s="249">
        <v>0</v>
      </c>
      <c r="L8" s="74">
        <f aca="true" t="shared" si="0" ref="L8:L20">IF(J8=""," ",ROUND(K8/J8*100,1))</f>
        <v>0</v>
      </c>
      <c r="M8" s="75"/>
      <c r="N8" s="54"/>
      <c r="O8" s="51"/>
      <c r="P8" s="74" t="str">
        <f>IF(N8=""," ",ROUND(O8/N8*100,1))</f>
        <v> </v>
      </c>
      <c r="Q8" s="261">
        <v>964</v>
      </c>
      <c r="R8" s="262">
        <v>17</v>
      </c>
      <c r="S8" s="77">
        <f aca="true" t="shared" si="1" ref="S8:S29">IF(Q8=""," ",ROUND(R8/Q8*100,1))</f>
        <v>1.8</v>
      </c>
    </row>
    <row r="9" spans="1:19" ht="12.75" customHeight="1">
      <c r="A9" s="120">
        <v>22</v>
      </c>
      <c r="B9" s="148">
        <v>130</v>
      </c>
      <c r="C9" s="122" t="s">
        <v>81</v>
      </c>
      <c r="D9" s="123" t="s">
        <v>83</v>
      </c>
      <c r="E9" s="53"/>
      <c r="F9" s="76"/>
      <c r="G9" s="76"/>
      <c r="H9" s="48"/>
      <c r="I9" s="79">
        <v>1</v>
      </c>
      <c r="J9" s="249">
        <v>3</v>
      </c>
      <c r="K9" s="249">
        <v>0</v>
      </c>
      <c r="L9" s="74">
        <f t="shared" si="0"/>
        <v>0</v>
      </c>
      <c r="M9" s="75"/>
      <c r="N9" s="54"/>
      <c r="O9" s="51"/>
      <c r="P9" s="74" t="str">
        <f>IF(N9=""," ",ROUND(O9/N9*100,1))</f>
        <v> </v>
      </c>
      <c r="Q9" s="261">
        <v>732</v>
      </c>
      <c r="R9" s="262">
        <v>0</v>
      </c>
      <c r="S9" s="77">
        <f t="shared" si="1"/>
        <v>0</v>
      </c>
    </row>
    <row r="10" spans="1:19" ht="12.75" customHeight="1">
      <c r="A10" s="120">
        <v>22</v>
      </c>
      <c r="B10" s="148">
        <v>203</v>
      </c>
      <c r="C10" s="122" t="s">
        <v>81</v>
      </c>
      <c r="D10" s="123" t="s">
        <v>84</v>
      </c>
      <c r="E10" s="53"/>
      <c r="F10" s="76"/>
      <c r="G10" s="76"/>
      <c r="H10" s="48"/>
      <c r="I10" s="79">
        <v>1</v>
      </c>
      <c r="J10" s="249">
        <v>2</v>
      </c>
      <c r="K10" s="249">
        <v>0</v>
      </c>
      <c r="L10" s="74">
        <f t="shared" si="0"/>
        <v>0</v>
      </c>
      <c r="M10" s="75"/>
      <c r="N10" s="54"/>
      <c r="O10" s="51"/>
      <c r="P10" s="74" t="str">
        <f>IF(N10=""," ",ROUND(O10/N10*100,1))</f>
        <v> </v>
      </c>
      <c r="Q10" s="261">
        <v>297</v>
      </c>
      <c r="R10" s="262">
        <v>1</v>
      </c>
      <c r="S10" s="77">
        <f t="shared" si="1"/>
        <v>0.3</v>
      </c>
    </row>
    <row r="11" spans="1:19" ht="12.75" customHeight="1">
      <c r="A11" s="120">
        <v>22</v>
      </c>
      <c r="B11" s="148">
        <v>205</v>
      </c>
      <c r="C11" s="122" t="s">
        <v>81</v>
      </c>
      <c r="D11" s="123" t="s">
        <v>85</v>
      </c>
      <c r="E11" s="53"/>
      <c r="F11" s="76"/>
      <c r="G11" s="76"/>
      <c r="H11" s="48"/>
      <c r="I11" s="79">
        <v>1</v>
      </c>
      <c r="J11" s="249">
        <v>1</v>
      </c>
      <c r="K11" s="249">
        <v>0</v>
      </c>
      <c r="L11" s="74">
        <f t="shared" si="0"/>
        <v>0</v>
      </c>
      <c r="M11" s="75"/>
      <c r="N11" s="54"/>
      <c r="O11" s="51"/>
      <c r="P11" s="74" t="str">
        <f>IF(N11=""," ",ROUND(O11/N11*100,1))</f>
        <v> </v>
      </c>
      <c r="Q11" s="261">
        <v>81</v>
      </c>
      <c r="R11" s="262">
        <v>1</v>
      </c>
      <c r="S11" s="77">
        <f t="shared" si="1"/>
        <v>1.2</v>
      </c>
    </row>
    <row r="12" spans="1:19" s="4" customFormat="1" ht="12.75" customHeight="1">
      <c r="A12" s="128">
        <v>22</v>
      </c>
      <c r="B12" s="135">
        <v>206</v>
      </c>
      <c r="C12" s="128" t="s">
        <v>81</v>
      </c>
      <c r="D12" s="129" t="s">
        <v>86</v>
      </c>
      <c r="E12" s="141"/>
      <c r="F12" s="136"/>
      <c r="G12" s="136"/>
      <c r="H12" s="131"/>
      <c r="I12" s="253">
        <v>1</v>
      </c>
      <c r="J12" s="251">
        <v>1</v>
      </c>
      <c r="K12" s="251">
        <v>0</v>
      </c>
      <c r="L12" s="74">
        <f t="shared" si="0"/>
        <v>0</v>
      </c>
      <c r="M12" s="138"/>
      <c r="N12" s="136"/>
      <c r="O12" s="130"/>
      <c r="P12" s="74"/>
      <c r="Q12" s="263">
        <v>142</v>
      </c>
      <c r="R12" s="264">
        <v>4</v>
      </c>
      <c r="S12" s="77">
        <f t="shared" si="1"/>
        <v>2.8</v>
      </c>
    </row>
    <row r="13" spans="1:19" ht="12.75" customHeight="1">
      <c r="A13" s="120">
        <v>22</v>
      </c>
      <c r="B13" s="148">
        <v>207</v>
      </c>
      <c r="C13" s="122" t="s">
        <v>81</v>
      </c>
      <c r="D13" s="123" t="s">
        <v>87</v>
      </c>
      <c r="E13" s="53"/>
      <c r="F13" s="76"/>
      <c r="G13" s="76"/>
      <c r="H13" s="48"/>
      <c r="I13" s="79">
        <v>1</v>
      </c>
      <c r="J13" s="249">
        <v>1</v>
      </c>
      <c r="K13" s="249">
        <v>0</v>
      </c>
      <c r="L13" s="74">
        <f t="shared" si="0"/>
        <v>0</v>
      </c>
      <c r="M13" s="75"/>
      <c r="N13" s="54"/>
      <c r="O13" s="51"/>
      <c r="P13" s="74"/>
      <c r="Q13" s="261">
        <v>107</v>
      </c>
      <c r="R13" s="262">
        <v>0</v>
      </c>
      <c r="S13" s="77">
        <f t="shared" si="1"/>
        <v>0</v>
      </c>
    </row>
    <row r="14" spans="1:19" s="4" customFormat="1" ht="12.75" customHeight="1">
      <c r="A14" s="128">
        <v>22</v>
      </c>
      <c r="B14" s="135">
        <v>208</v>
      </c>
      <c r="C14" s="128" t="s">
        <v>81</v>
      </c>
      <c r="D14" s="129" t="s">
        <v>88</v>
      </c>
      <c r="E14" s="141"/>
      <c r="F14" s="136"/>
      <c r="G14" s="136"/>
      <c r="H14" s="131"/>
      <c r="I14" s="253">
        <v>1</v>
      </c>
      <c r="J14" s="251">
        <v>2</v>
      </c>
      <c r="K14" s="251">
        <v>0</v>
      </c>
      <c r="L14" s="74">
        <f t="shared" si="0"/>
        <v>0</v>
      </c>
      <c r="M14" s="138"/>
      <c r="N14" s="136"/>
      <c r="O14" s="130"/>
      <c r="P14" s="74"/>
      <c r="Q14" s="263">
        <v>156</v>
      </c>
      <c r="R14" s="264">
        <v>1</v>
      </c>
      <c r="S14" s="77">
        <f t="shared" si="1"/>
        <v>0.6</v>
      </c>
    </row>
    <row r="15" spans="1:19" ht="12.75" customHeight="1">
      <c r="A15" s="120">
        <v>22</v>
      </c>
      <c r="B15" s="148">
        <v>209</v>
      </c>
      <c r="C15" s="122" t="s">
        <v>81</v>
      </c>
      <c r="D15" s="123" t="s">
        <v>89</v>
      </c>
      <c r="E15" s="150">
        <v>39662</v>
      </c>
      <c r="F15" s="76" t="s">
        <v>145</v>
      </c>
      <c r="G15" s="270">
        <v>1</v>
      </c>
      <c r="H15" s="271">
        <v>1</v>
      </c>
      <c r="I15" s="79">
        <v>1</v>
      </c>
      <c r="J15" s="249">
        <v>1</v>
      </c>
      <c r="K15" s="249">
        <v>0</v>
      </c>
      <c r="L15" s="74">
        <f t="shared" si="0"/>
        <v>0</v>
      </c>
      <c r="M15" s="75"/>
      <c r="N15" s="54"/>
      <c r="O15" s="51"/>
      <c r="P15" s="74"/>
      <c r="Q15" s="261">
        <v>68</v>
      </c>
      <c r="R15" s="262">
        <v>0</v>
      </c>
      <c r="S15" s="77">
        <f t="shared" si="1"/>
        <v>0</v>
      </c>
    </row>
    <row r="16" spans="1:19" ht="12.75" customHeight="1">
      <c r="A16" s="120">
        <v>22</v>
      </c>
      <c r="B16" s="148">
        <v>210</v>
      </c>
      <c r="C16" s="122" t="s">
        <v>81</v>
      </c>
      <c r="D16" s="123" t="s">
        <v>90</v>
      </c>
      <c r="E16" s="53"/>
      <c r="F16" s="76"/>
      <c r="G16" s="76"/>
      <c r="H16" s="48"/>
      <c r="I16" s="79">
        <v>1</v>
      </c>
      <c r="J16" s="249">
        <v>2</v>
      </c>
      <c r="K16" s="249">
        <v>0</v>
      </c>
      <c r="L16" s="74">
        <f t="shared" si="0"/>
        <v>0</v>
      </c>
      <c r="M16" s="75"/>
      <c r="N16" s="54"/>
      <c r="O16" s="51"/>
      <c r="P16" s="74"/>
      <c r="Q16" s="261">
        <v>388</v>
      </c>
      <c r="R16" s="262">
        <v>5</v>
      </c>
      <c r="S16" s="77">
        <f t="shared" si="1"/>
        <v>1.3</v>
      </c>
    </row>
    <row r="17" spans="1:19" ht="12.75" customHeight="1">
      <c r="A17" s="120">
        <v>22</v>
      </c>
      <c r="B17" s="148">
        <v>211</v>
      </c>
      <c r="C17" s="122" t="s">
        <v>81</v>
      </c>
      <c r="D17" s="123" t="s">
        <v>91</v>
      </c>
      <c r="E17" s="53"/>
      <c r="F17" s="76"/>
      <c r="G17" s="76"/>
      <c r="H17" s="48"/>
      <c r="I17" s="79">
        <v>1</v>
      </c>
      <c r="J17" s="249"/>
      <c r="K17" s="249"/>
      <c r="L17" s="74" t="str">
        <f t="shared" si="0"/>
        <v> </v>
      </c>
      <c r="M17" s="75"/>
      <c r="N17" s="54"/>
      <c r="O17" s="51"/>
      <c r="P17" s="74"/>
      <c r="Q17" s="261">
        <v>304</v>
      </c>
      <c r="R17" s="262">
        <v>1</v>
      </c>
      <c r="S17" s="77">
        <f t="shared" si="1"/>
        <v>0.3</v>
      </c>
    </row>
    <row r="18" spans="1:19" s="4" customFormat="1" ht="12.75" customHeight="1">
      <c r="A18" s="128">
        <v>22</v>
      </c>
      <c r="B18" s="135">
        <v>212</v>
      </c>
      <c r="C18" s="128" t="s">
        <v>81</v>
      </c>
      <c r="D18" s="129" t="s">
        <v>92</v>
      </c>
      <c r="E18" s="141"/>
      <c r="F18" s="136"/>
      <c r="G18" s="136"/>
      <c r="H18" s="131"/>
      <c r="I18" s="253">
        <v>1</v>
      </c>
      <c r="J18" s="251">
        <v>1</v>
      </c>
      <c r="K18" s="251">
        <v>0</v>
      </c>
      <c r="L18" s="74">
        <f t="shared" si="0"/>
        <v>0</v>
      </c>
      <c r="M18" s="138"/>
      <c r="N18" s="136"/>
      <c r="O18" s="130"/>
      <c r="P18" s="74"/>
      <c r="Q18" s="263">
        <v>38</v>
      </c>
      <c r="R18" s="264">
        <v>0</v>
      </c>
      <c r="S18" s="77">
        <f t="shared" si="1"/>
        <v>0</v>
      </c>
    </row>
    <row r="19" spans="1:19" ht="12.75" customHeight="1">
      <c r="A19" s="120">
        <v>22</v>
      </c>
      <c r="B19" s="148">
        <v>213</v>
      </c>
      <c r="C19" s="122" t="s">
        <v>81</v>
      </c>
      <c r="D19" s="123" t="s">
        <v>93</v>
      </c>
      <c r="E19" s="53"/>
      <c r="F19" s="76"/>
      <c r="G19" s="76"/>
      <c r="H19" s="48"/>
      <c r="I19" s="79">
        <v>1</v>
      </c>
      <c r="J19" s="249">
        <v>1</v>
      </c>
      <c r="K19" s="249">
        <v>0</v>
      </c>
      <c r="L19" s="74">
        <f t="shared" si="0"/>
        <v>0</v>
      </c>
      <c r="M19" s="75"/>
      <c r="N19" s="54"/>
      <c r="O19" s="51"/>
      <c r="P19" s="74"/>
      <c r="Q19" s="261">
        <v>200</v>
      </c>
      <c r="R19" s="262">
        <v>1</v>
      </c>
      <c r="S19" s="77">
        <f t="shared" si="1"/>
        <v>0.5</v>
      </c>
    </row>
    <row r="20" spans="1:19" ht="12.75" customHeight="1">
      <c r="A20" s="47">
        <v>22</v>
      </c>
      <c r="B20" s="78">
        <v>214</v>
      </c>
      <c r="C20" s="49" t="s">
        <v>68</v>
      </c>
      <c r="D20" s="50" t="s">
        <v>69</v>
      </c>
      <c r="E20" s="150"/>
      <c r="F20" s="54"/>
      <c r="G20" s="72"/>
      <c r="H20" s="73"/>
      <c r="I20" s="79">
        <v>1</v>
      </c>
      <c r="J20" s="249">
        <v>1</v>
      </c>
      <c r="K20" s="249">
        <v>0</v>
      </c>
      <c r="L20" s="74">
        <f t="shared" si="0"/>
        <v>0</v>
      </c>
      <c r="M20" s="75"/>
      <c r="N20" s="54"/>
      <c r="O20" s="51"/>
      <c r="P20" s="74" t="str">
        <f aca="true" t="shared" si="2" ref="P20:P31">IF(N20=""," ",ROUND(O20/N20*100,1))</f>
        <v> </v>
      </c>
      <c r="Q20" s="261">
        <v>50</v>
      </c>
      <c r="R20" s="262">
        <v>0</v>
      </c>
      <c r="S20" s="77">
        <f t="shared" si="1"/>
        <v>0</v>
      </c>
    </row>
    <row r="21" spans="1:19" ht="12.75" customHeight="1">
      <c r="A21" s="120">
        <v>22</v>
      </c>
      <c r="B21" s="148">
        <v>215</v>
      </c>
      <c r="C21" s="122" t="s">
        <v>81</v>
      </c>
      <c r="D21" s="123" t="s">
        <v>94</v>
      </c>
      <c r="E21" s="53"/>
      <c r="F21" s="76"/>
      <c r="G21" s="76"/>
      <c r="H21" s="48"/>
      <c r="I21" s="79">
        <v>1</v>
      </c>
      <c r="J21" s="249">
        <v>1</v>
      </c>
      <c r="K21" s="249">
        <v>0</v>
      </c>
      <c r="L21" s="74">
        <f aca="true" t="shared" si="3" ref="L21:L44">IF(J21=""," ",ROUND(K21/J21*100,1))</f>
        <v>0</v>
      </c>
      <c r="M21" s="75"/>
      <c r="N21" s="54"/>
      <c r="O21" s="51"/>
      <c r="P21" s="74" t="str">
        <f t="shared" si="2"/>
        <v> </v>
      </c>
      <c r="Q21" s="261">
        <v>59</v>
      </c>
      <c r="R21" s="262">
        <v>0</v>
      </c>
      <c r="S21" s="77">
        <f t="shared" si="1"/>
        <v>0</v>
      </c>
    </row>
    <row r="22" spans="1:19" ht="12.75" customHeight="1">
      <c r="A22" s="120">
        <v>22</v>
      </c>
      <c r="B22" s="148">
        <v>216</v>
      </c>
      <c r="C22" s="122" t="s">
        <v>81</v>
      </c>
      <c r="D22" s="123" t="s">
        <v>95</v>
      </c>
      <c r="E22" s="53"/>
      <c r="F22" s="76"/>
      <c r="G22" s="76"/>
      <c r="H22" s="48"/>
      <c r="I22" s="79">
        <v>1</v>
      </c>
      <c r="J22" s="249">
        <v>1</v>
      </c>
      <c r="K22" s="249">
        <v>0</v>
      </c>
      <c r="L22" s="74">
        <f t="shared" si="3"/>
        <v>0</v>
      </c>
      <c r="M22" s="75"/>
      <c r="N22" s="54"/>
      <c r="O22" s="51"/>
      <c r="P22" s="74" t="str">
        <f t="shared" si="2"/>
        <v> </v>
      </c>
      <c r="Q22" s="261">
        <v>175</v>
      </c>
      <c r="R22" s="262">
        <v>2</v>
      </c>
      <c r="S22" s="77">
        <f t="shared" si="1"/>
        <v>1.1</v>
      </c>
    </row>
    <row r="23" spans="1:19" ht="12.75" customHeight="1">
      <c r="A23" s="120">
        <v>22</v>
      </c>
      <c r="B23" s="148">
        <v>219</v>
      </c>
      <c r="C23" s="122" t="s">
        <v>81</v>
      </c>
      <c r="D23" s="123" t="s">
        <v>96</v>
      </c>
      <c r="E23" s="53"/>
      <c r="F23" s="76"/>
      <c r="G23" s="76"/>
      <c r="H23" s="48"/>
      <c r="I23" s="79">
        <v>1</v>
      </c>
      <c r="J23" s="249">
        <v>1</v>
      </c>
      <c r="K23" s="249">
        <v>0</v>
      </c>
      <c r="L23" s="74">
        <f t="shared" si="3"/>
        <v>0</v>
      </c>
      <c r="M23" s="75"/>
      <c r="N23" s="54"/>
      <c r="O23" s="51"/>
      <c r="P23" s="74" t="str">
        <f t="shared" si="2"/>
        <v> </v>
      </c>
      <c r="Q23" s="261">
        <v>39</v>
      </c>
      <c r="R23" s="262">
        <v>0</v>
      </c>
      <c r="S23" s="77">
        <f t="shared" si="1"/>
        <v>0</v>
      </c>
    </row>
    <row r="24" spans="1:19" ht="12.75" customHeight="1">
      <c r="A24" s="120">
        <v>22</v>
      </c>
      <c r="B24" s="148">
        <v>220</v>
      </c>
      <c r="C24" s="122" t="s">
        <v>81</v>
      </c>
      <c r="D24" s="123" t="s">
        <v>97</v>
      </c>
      <c r="E24" s="53"/>
      <c r="F24" s="76"/>
      <c r="G24" s="76"/>
      <c r="H24" s="48"/>
      <c r="I24" s="79">
        <v>1</v>
      </c>
      <c r="J24" s="249">
        <v>2</v>
      </c>
      <c r="K24" s="249">
        <v>0</v>
      </c>
      <c r="L24" s="74">
        <f t="shared" si="3"/>
        <v>0</v>
      </c>
      <c r="M24" s="75"/>
      <c r="N24" s="54"/>
      <c r="O24" s="51"/>
      <c r="P24" s="74" t="str">
        <f t="shared" si="2"/>
        <v> </v>
      </c>
      <c r="Q24" s="261">
        <v>88</v>
      </c>
      <c r="R24" s="262">
        <v>2</v>
      </c>
      <c r="S24" s="77">
        <f t="shared" si="1"/>
        <v>2.3</v>
      </c>
    </row>
    <row r="25" spans="1:19" ht="12.75" customHeight="1">
      <c r="A25" s="120">
        <v>22</v>
      </c>
      <c r="B25" s="148">
        <v>221</v>
      </c>
      <c r="C25" s="122" t="s">
        <v>81</v>
      </c>
      <c r="D25" s="123" t="s">
        <v>98</v>
      </c>
      <c r="E25" s="53"/>
      <c r="F25" s="76"/>
      <c r="G25" s="76"/>
      <c r="H25" s="48"/>
      <c r="I25" s="79">
        <v>1</v>
      </c>
      <c r="J25" s="249">
        <v>1</v>
      </c>
      <c r="K25" s="249">
        <v>0</v>
      </c>
      <c r="L25" s="74">
        <f t="shared" si="3"/>
        <v>0</v>
      </c>
      <c r="M25" s="75"/>
      <c r="N25" s="54"/>
      <c r="O25" s="51"/>
      <c r="P25" s="74" t="str">
        <f t="shared" si="2"/>
        <v> </v>
      </c>
      <c r="Q25" s="261">
        <v>31</v>
      </c>
      <c r="R25" s="262">
        <v>0</v>
      </c>
      <c r="S25" s="77">
        <f t="shared" si="1"/>
        <v>0</v>
      </c>
    </row>
    <row r="26" spans="1:19" ht="12.75" customHeight="1">
      <c r="A26" s="120">
        <v>22</v>
      </c>
      <c r="B26" s="148">
        <v>222</v>
      </c>
      <c r="C26" s="122" t="s">
        <v>81</v>
      </c>
      <c r="D26" s="123" t="s">
        <v>99</v>
      </c>
      <c r="E26" s="53"/>
      <c r="F26" s="76"/>
      <c r="G26" s="76"/>
      <c r="H26" s="48"/>
      <c r="I26" s="79">
        <v>1</v>
      </c>
      <c r="J26" s="249">
        <v>1</v>
      </c>
      <c r="K26" s="249">
        <v>0</v>
      </c>
      <c r="L26" s="74">
        <f t="shared" si="3"/>
        <v>0</v>
      </c>
      <c r="M26" s="75"/>
      <c r="N26" s="54"/>
      <c r="O26" s="51"/>
      <c r="P26" s="74" t="str">
        <f t="shared" si="2"/>
        <v> </v>
      </c>
      <c r="Q26" s="261">
        <v>120</v>
      </c>
      <c r="R26" s="262">
        <v>0</v>
      </c>
      <c r="S26" s="77">
        <f t="shared" si="1"/>
        <v>0</v>
      </c>
    </row>
    <row r="27" spans="1:19" ht="12.75" customHeight="1">
      <c r="A27" s="120">
        <v>22</v>
      </c>
      <c r="B27" s="148">
        <v>223</v>
      </c>
      <c r="C27" s="122" t="s">
        <v>81</v>
      </c>
      <c r="D27" s="123" t="s">
        <v>100</v>
      </c>
      <c r="E27" s="53"/>
      <c r="F27" s="76"/>
      <c r="G27" s="76"/>
      <c r="H27" s="48"/>
      <c r="I27" s="79">
        <v>1</v>
      </c>
      <c r="J27" s="249">
        <v>1</v>
      </c>
      <c r="K27" s="249">
        <v>0</v>
      </c>
      <c r="L27" s="74">
        <f t="shared" si="3"/>
        <v>0</v>
      </c>
      <c r="M27" s="75"/>
      <c r="N27" s="54"/>
      <c r="O27" s="51"/>
      <c r="P27" s="74" t="str">
        <f t="shared" si="2"/>
        <v> </v>
      </c>
      <c r="Q27" s="261">
        <v>34</v>
      </c>
      <c r="R27" s="262">
        <v>0</v>
      </c>
      <c r="S27" s="77">
        <f t="shared" si="1"/>
        <v>0</v>
      </c>
    </row>
    <row r="28" spans="1:19" ht="12.75" customHeight="1">
      <c r="A28" s="120">
        <v>22</v>
      </c>
      <c r="B28" s="148">
        <v>224</v>
      </c>
      <c r="C28" s="122" t="s">
        <v>81</v>
      </c>
      <c r="D28" s="123" t="s">
        <v>101</v>
      </c>
      <c r="E28" s="53"/>
      <c r="F28" s="76"/>
      <c r="G28" s="76"/>
      <c r="H28" s="48"/>
      <c r="I28" s="79">
        <v>1</v>
      </c>
      <c r="J28" s="249">
        <v>1</v>
      </c>
      <c r="K28" s="249">
        <v>0</v>
      </c>
      <c r="L28" s="74">
        <f t="shared" si="3"/>
        <v>0</v>
      </c>
      <c r="M28" s="75"/>
      <c r="N28" s="54"/>
      <c r="O28" s="51"/>
      <c r="P28" s="74" t="str">
        <f t="shared" si="2"/>
        <v> </v>
      </c>
      <c r="Q28" s="261">
        <v>132</v>
      </c>
      <c r="R28" s="262">
        <v>2</v>
      </c>
      <c r="S28" s="77">
        <f t="shared" si="1"/>
        <v>1.5</v>
      </c>
    </row>
    <row r="29" spans="1:19" ht="12.75" customHeight="1">
      <c r="A29" s="120">
        <v>22</v>
      </c>
      <c r="B29" s="148">
        <v>225</v>
      </c>
      <c r="C29" s="122" t="s">
        <v>81</v>
      </c>
      <c r="D29" s="123" t="s">
        <v>102</v>
      </c>
      <c r="E29" s="53"/>
      <c r="F29" s="76"/>
      <c r="G29" s="76"/>
      <c r="H29" s="48"/>
      <c r="I29" s="79">
        <v>1</v>
      </c>
      <c r="J29" s="249">
        <v>1</v>
      </c>
      <c r="K29" s="249">
        <v>0</v>
      </c>
      <c r="L29" s="74">
        <f t="shared" si="3"/>
        <v>0</v>
      </c>
      <c r="M29" s="75"/>
      <c r="N29" s="54"/>
      <c r="O29" s="51"/>
      <c r="P29" s="74" t="str">
        <f t="shared" si="2"/>
        <v> </v>
      </c>
      <c r="Q29" s="261">
        <v>51</v>
      </c>
      <c r="R29" s="262">
        <v>0</v>
      </c>
      <c r="S29" s="77">
        <f t="shared" si="1"/>
        <v>0</v>
      </c>
    </row>
    <row r="30" spans="1:19" ht="12.75" customHeight="1">
      <c r="A30" s="47">
        <v>22</v>
      </c>
      <c r="B30" s="78">
        <v>226</v>
      </c>
      <c r="C30" s="49" t="s">
        <v>68</v>
      </c>
      <c r="D30" s="50" t="s">
        <v>76</v>
      </c>
      <c r="E30" s="150"/>
      <c r="F30" s="54"/>
      <c r="G30" s="72"/>
      <c r="H30" s="73"/>
      <c r="I30" s="79">
        <v>1</v>
      </c>
      <c r="J30" s="249">
        <v>1</v>
      </c>
      <c r="K30" s="249">
        <v>0</v>
      </c>
      <c r="L30" s="74">
        <f t="shared" si="3"/>
        <v>0</v>
      </c>
      <c r="M30" s="75"/>
      <c r="N30" s="54"/>
      <c r="O30" s="51"/>
      <c r="P30" s="74" t="str">
        <f t="shared" si="2"/>
        <v> </v>
      </c>
      <c r="Q30" s="261">
        <v>25</v>
      </c>
      <c r="R30" s="262">
        <v>0</v>
      </c>
      <c r="S30" s="77">
        <f>IF(Q30=""," ",ROUND(R30/Q30*100,1))</f>
        <v>0</v>
      </c>
    </row>
    <row r="31" spans="1:19" ht="12.75" customHeight="1">
      <c r="A31" s="47">
        <v>22</v>
      </c>
      <c r="B31" s="78">
        <v>301</v>
      </c>
      <c r="C31" s="49" t="s">
        <v>68</v>
      </c>
      <c r="D31" s="50" t="s">
        <v>77</v>
      </c>
      <c r="E31" s="53"/>
      <c r="F31" s="76"/>
      <c r="G31" s="76"/>
      <c r="H31" s="48"/>
      <c r="I31" s="49"/>
      <c r="J31" s="51"/>
      <c r="K31" s="51"/>
      <c r="L31" s="74" t="str">
        <f t="shared" si="3"/>
        <v> </v>
      </c>
      <c r="M31" s="261">
        <v>1</v>
      </c>
      <c r="N31" s="80">
        <v>1</v>
      </c>
      <c r="O31" s="262">
        <v>0</v>
      </c>
      <c r="P31" s="74">
        <f t="shared" si="2"/>
        <v>0</v>
      </c>
      <c r="Q31" s="265"/>
      <c r="R31" s="266">
        <v>0</v>
      </c>
      <c r="S31" s="77" t="str">
        <f aca="true" t="shared" si="4" ref="S31:S44">IF(Q31=""," ",ROUND(R31/Q31*100,1))</f>
        <v> </v>
      </c>
    </row>
    <row r="32" spans="1:19" ht="12.75" customHeight="1">
      <c r="A32" s="120">
        <v>22</v>
      </c>
      <c r="B32" s="148">
        <v>302</v>
      </c>
      <c r="C32" s="122" t="s">
        <v>81</v>
      </c>
      <c r="D32" s="123" t="s">
        <v>103</v>
      </c>
      <c r="E32" s="53"/>
      <c r="F32" s="76"/>
      <c r="G32" s="76"/>
      <c r="H32" s="48"/>
      <c r="I32" s="49"/>
      <c r="J32" s="51"/>
      <c r="K32" s="51"/>
      <c r="L32" s="74" t="str">
        <f t="shared" si="3"/>
        <v> </v>
      </c>
      <c r="M32" s="261">
        <v>1</v>
      </c>
      <c r="N32" s="80">
        <v>1</v>
      </c>
      <c r="O32" s="262">
        <v>0</v>
      </c>
      <c r="P32" s="74">
        <f aca="true" t="shared" si="5" ref="P32:P44">IF(N32=""," ",ROUND(O32/N32*100,1))</f>
        <v>0</v>
      </c>
      <c r="Q32" s="261">
        <v>23</v>
      </c>
      <c r="R32" s="262">
        <v>0</v>
      </c>
      <c r="S32" s="77">
        <f t="shared" si="4"/>
        <v>0</v>
      </c>
    </row>
    <row r="33" spans="1:19" ht="12.75" customHeight="1">
      <c r="A33" s="120">
        <v>22</v>
      </c>
      <c r="B33" s="148">
        <v>304</v>
      </c>
      <c r="C33" s="122" t="s">
        <v>81</v>
      </c>
      <c r="D33" s="123" t="s">
        <v>104</v>
      </c>
      <c r="E33" s="53"/>
      <c r="F33" s="76"/>
      <c r="G33" s="76"/>
      <c r="H33" s="48"/>
      <c r="I33" s="49"/>
      <c r="J33" s="51"/>
      <c r="K33" s="51"/>
      <c r="L33" s="74" t="str">
        <f t="shared" si="3"/>
        <v> </v>
      </c>
      <c r="M33" s="261">
        <v>1</v>
      </c>
      <c r="N33" s="80">
        <v>1</v>
      </c>
      <c r="O33" s="262">
        <v>0</v>
      </c>
      <c r="P33" s="74">
        <f t="shared" si="5"/>
        <v>0</v>
      </c>
      <c r="Q33" s="261">
        <v>34</v>
      </c>
      <c r="R33" s="262">
        <v>0</v>
      </c>
      <c r="S33" s="77">
        <f t="shared" si="4"/>
        <v>0</v>
      </c>
    </row>
    <row r="34" spans="1:19" ht="12.75" customHeight="1">
      <c r="A34" s="120">
        <v>22</v>
      </c>
      <c r="B34" s="148">
        <v>305</v>
      </c>
      <c r="C34" s="122" t="s">
        <v>81</v>
      </c>
      <c r="D34" s="123" t="s">
        <v>105</v>
      </c>
      <c r="E34" s="53"/>
      <c r="F34" s="76"/>
      <c r="G34" s="76"/>
      <c r="H34" s="48"/>
      <c r="I34" s="49"/>
      <c r="J34" s="51"/>
      <c r="K34" s="51"/>
      <c r="L34" s="74" t="str">
        <f t="shared" si="3"/>
        <v> </v>
      </c>
      <c r="M34" s="261">
        <v>1</v>
      </c>
      <c r="N34" s="80">
        <v>1</v>
      </c>
      <c r="O34" s="262">
        <v>0</v>
      </c>
      <c r="P34" s="74">
        <f t="shared" si="5"/>
        <v>0</v>
      </c>
      <c r="Q34" s="261">
        <v>35</v>
      </c>
      <c r="R34" s="262">
        <v>1</v>
      </c>
      <c r="S34" s="77">
        <f t="shared" si="4"/>
        <v>2.9</v>
      </c>
    </row>
    <row r="35" spans="1:19" ht="12.75" customHeight="1">
      <c r="A35" s="120">
        <v>22</v>
      </c>
      <c r="B35" s="148">
        <v>306</v>
      </c>
      <c r="C35" s="122" t="s">
        <v>81</v>
      </c>
      <c r="D35" s="123" t="s">
        <v>106</v>
      </c>
      <c r="E35" s="53"/>
      <c r="F35" s="76"/>
      <c r="G35" s="76"/>
      <c r="H35" s="48"/>
      <c r="I35" s="49"/>
      <c r="J35" s="51"/>
      <c r="K35" s="51"/>
      <c r="L35" s="74" t="str">
        <f t="shared" si="3"/>
        <v> </v>
      </c>
      <c r="M35" s="261">
        <v>1</v>
      </c>
      <c r="N35" s="80">
        <v>1</v>
      </c>
      <c r="O35" s="262">
        <v>0</v>
      </c>
      <c r="P35" s="74">
        <f t="shared" si="5"/>
        <v>0</v>
      </c>
      <c r="Q35" s="261">
        <v>4</v>
      </c>
      <c r="R35" s="262">
        <v>0</v>
      </c>
      <c r="S35" s="77">
        <f t="shared" si="4"/>
        <v>0</v>
      </c>
    </row>
    <row r="36" spans="1:19" ht="12.75" customHeight="1">
      <c r="A36" s="120">
        <v>22</v>
      </c>
      <c r="B36" s="148">
        <v>325</v>
      </c>
      <c r="C36" s="122" t="s">
        <v>81</v>
      </c>
      <c r="D36" s="123" t="s">
        <v>107</v>
      </c>
      <c r="E36" s="53"/>
      <c r="F36" s="76"/>
      <c r="G36" s="76"/>
      <c r="H36" s="48"/>
      <c r="I36" s="49"/>
      <c r="J36" s="51"/>
      <c r="K36" s="51"/>
      <c r="L36" s="74" t="str">
        <f t="shared" si="3"/>
        <v> </v>
      </c>
      <c r="M36" s="261">
        <v>1</v>
      </c>
      <c r="N36" s="80">
        <v>1</v>
      </c>
      <c r="O36" s="262">
        <v>0</v>
      </c>
      <c r="P36" s="74">
        <f t="shared" si="5"/>
        <v>0</v>
      </c>
      <c r="Q36" s="261">
        <v>36</v>
      </c>
      <c r="R36" s="262">
        <v>0</v>
      </c>
      <c r="S36" s="77">
        <f t="shared" si="4"/>
        <v>0</v>
      </c>
    </row>
    <row r="37" spans="1:19" ht="12.75" customHeight="1">
      <c r="A37" s="120">
        <v>22</v>
      </c>
      <c r="B37" s="148">
        <v>341</v>
      </c>
      <c r="C37" s="122" t="s">
        <v>81</v>
      </c>
      <c r="D37" s="123" t="s">
        <v>108</v>
      </c>
      <c r="E37" s="53"/>
      <c r="F37" s="76"/>
      <c r="G37" s="76"/>
      <c r="H37" s="48"/>
      <c r="I37" s="49"/>
      <c r="J37" s="51"/>
      <c r="K37" s="51"/>
      <c r="L37" s="74" t="str">
        <f t="shared" si="3"/>
        <v> </v>
      </c>
      <c r="M37" s="261">
        <v>1</v>
      </c>
      <c r="N37" s="80">
        <v>1</v>
      </c>
      <c r="O37" s="262">
        <v>0</v>
      </c>
      <c r="P37" s="74">
        <f t="shared" si="5"/>
        <v>0</v>
      </c>
      <c r="Q37" s="261">
        <v>18</v>
      </c>
      <c r="R37" s="262">
        <v>0</v>
      </c>
      <c r="S37" s="77">
        <f t="shared" si="4"/>
        <v>0</v>
      </c>
    </row>
    <row r="38" spans="1:19" ht="12.75" customHeight="1">
      <c r="A38" s="120">
        <v>22</v>
      </c>
      <c r="B38" s="148">
        <v>342</v>
      </c>
      <c r="C38" s="122" t="s">
        <v>81</v>
      </c>
      <c r="D38" s="123" t="s">
        <v>109</v>
      </c>
      <c r="E38" s="53"/>
      <c r="F38" s="76"/>
      <c r="G38" s="76"/>
      <c r="H38" s="48"/>
      <c r="I38" s="49"/>
      <c r="J38" s="51"/>
      <c r="K38" s="51"/>
      <c r="L38" s="74" t="str">
        <f t="shared" si="3"/>
        <v> </v>
      </c>
      <c r="M38" s="261">
        <v>1</v>
      </c>
      <c r="N38" s="80">
        <v>1</v>
      </c>
      <c r="O38" s="262">
        <v>0</v>
      </c>
      <c r="P38" s="74">
        <f t="shared" si="5"/>
        <v>0</v>
      </c>
      <c r="Q38" s="261">
        <v>41</v>
      </c>
      <c r="R38" s="262">
        <v>1</v>
      </c>
      <c r="S38" s="77">
        <f t="shared" si="4"/>
        <v>2.4</v>
      </c>
    </row>
    <row r="39" spans="1:19" ht="12.75" customHeight="1">
      <c r="A39" s="120">
        <v>22</v>
      </c>
      <c r="B39" s="148">
        <v>344</v>
      </c>
      <c r="C39" s="122" t="s">
        <v>81</v>
      </c>
      <c r="D39" s="123" t="s">
        <v>110</v>
      </c>
      <c r="E39" s="53"/>
      <c r="F39" s="76"/>
      <c r="G39" s="76"/>
      <c r="H39" s="48"/>
      <c r="I39" s="49"/>
      <c r="J39" s="51"/>
      <c r="K39" s="51"/>
      <c r="L39" s="74" t="str">
        <f t="shared" si="3"/>
        <v> </v>
      </c>
      <c r="M39" s="261">
        <v>1</v>
      </c>
      <c r="N39" s="80">
        <v>1</v>
      </c>
      <c r="O39" s="262">
        <v>0</v>
      </c>
      <c r="P39" s="74">
        <f t="shared" si="5"/>
        <v>0</v>
      </c>
      <c r="Q39" s="261">
        <v>40</v>
      </c>
      <c r="R39" s="262">
        <v>0</v>
      </c>
      <c r="S39" s="77">
        <f t="shared" si="4"/>
        <v>0</v>
      </c>
    </row>
    <row r="40" spans="1:19" ht="12.75" customHeight="1">
      <c r="A40" s="120">
        <v>22</v>
      </c>
      <c r="B40" s="148">
        <v>361</v>
      </c>
      <c r="C40" s="122" t="s">
        <v>81</v>
      </c>
      <c r="D40" s="123" t="s">
        <v>111</v>
      </c>
      <c r="E40" s="53"/>
      <c r="F40" s="76"/>
      <c r="G40" s="76"/>
      <c r="H40" s="48"/>
      <c r="I40" s="49"/>
      <c r="J40" s="51"/>
      <c r="K40" s="51"/>
      <c r="L40" s="74" t="str">
        <f t="shared" si="3"/>
        <v> </v>
      </c>
      <c r="M40" s="261">
        <v>1</v>
      </c>
      <c r="N40" s="80">
        <v>1</v>
      </c>
      <c r="O40" s="262">
        <v>0</v>
      </c>
      <c r="P40" s="74">
        <f t="shared" si="5"/>
        <v>0</v>
      </c>
      <c r="Q40" s="261">
        <v>68</v>
      </c>
      <c r="R40" s="262">
        <v>0</v>
      </c>
      <c r="S40" s="77">
        <f t="shared" si="4"/>
        <v>0</v>
      </c>
    </row>
    <row r="41" spans="1:19" ht="12.75" customHeight="1">
      <c r="A41" s="120">
        <v>22</v>
      </c>
      <c r="B41" s="148">
        <v>424</v>
      </c>
      <c r="C41" s="122" t="s">
        <v>81</v>
      </c>
      <c r="D41" s="123" t="s">
        <v>112</v>
      </c>
      <c r="E41" s="53"/>
      <c r="F41" s="76"/>
      <c r="G41" s="76"/>
      <c r="H41" s="48"/>
      <c r="I41" s="49"/>
      <c r="J41" s="51"/>
      <c r="K41" s="51"/>
      <c r="L41" s="74" t="str">
        <f t="shared" si="3"/>
        <v> </v>
      </c>
      <c r="M41" s="261">
        <v>1</v>
      </c>
      <c r="N41" s="80">
        <v>1</v>
      </c>
      <c r="O41" s="262">
        <v>0</v>
      </c>
      <c r="P41" s="74">
        <f t="shared" si="5"/>
        <v>0</v>
      </c>
      <c r="Q41" s="261">
        <v>4</v>
      </c>
      <c r="R41" s="262">
        <v>0</v>
      </c>
      <c r="S41" s="77">
        <f t="shared" si="4"/>
        <v>0</v>
      </c>
    </row>
    <row r="42" spans="1:19" ht="12.75" customHeight="1">
      <c r="A42" s="120">
        <v>22</v>
      </c>
      <c r="B42" s="148">
        <v>429</v>
      </c>
      <c r="C42" s="122" t="s">
        <v>81</v>
      </c>
      <c r="D42" s="123" t="s">
        <v>113</v>
      </c>
      <c r="E42" s="53"/>
      <c r="F42" s="76"/>
      <c r="G42" s="76"/>
      <c r="H42" s="48"/>
      <c r="I42" s="49"/>
      <c r="J42" s="51"/>
      <c r="K42" s="51"/>
      <c r="L42" s="74" t="str">
        <f t="shared" si="3"/>
        <v> </v>
      </c>
      <c r="M42" s="261">
        <v>1</v>
      </c>
      <c r="N42" s="80">
        <v>1</v>
      </c>
      <c r="O42" s="262">
        <v>0</v>
      </c>
      <c r="P42" s="74">
        <f t="shared" si="5"/>
        <v>0</v>
      </c>
      <c r="Q42" s="261">
        <v>34</v>
      </c>
      <c r="R42" s="262">
        <v>0</v>
      </c>
      <c r="S42" s="77">
        <f t="shared" si="4"/>
        <v>0</v>
      </c>
    </row>
    <row r="43" spans="1:19" ht="12.75" customHeight="1">
      <c r="A43" s="120">
        <v>22</v>
      </c>
      <c r="B43" s="148">
        <v>461</v>
      </c>
      <c r="C43" s="122" t="s">
        <v>81</v>
      </c>
      <c r="D43" s="123" t="s">
        <v>114</v>
      </c>
      <c r="E43" s="53"/>
      <c r="F43" s="76"/>
      <c r="G43" s="76"/>
      <c r="H43" s="48"/>
      <c r="I43" s="49"/>
      <c r="J43" s="51"/>
      <c r="K43" s="51"/>
      <c r="L43" s="74" t="str">
        <f t="shared" si="3"/>
        <v> </v>
      </c>
      <c r="M43" s="261">
        <v>1</v>
      </c>
      <c r="N43" s="80"/>
      <c r="O43" s="262"/>
      <c r="P43" s="74" t="str">
        <f t="shared" si="5"/>
        <v> </v>
      </c>
      <c r="Q43" s="261">
        <v>72</v>
      </c>
      <c r="R43" s="262">
        <v>0</v>
      </c>
      <c r="S43" s="77">
        <f t="shared" si="4"/>
        <v>0</v>
      </c>
    </row>
    <row r="44" spans="1:19" ht="12.75" customHeight="1" thickBot="1">
      <c r="A44" s="166">
        <v>22</v>
      </c>
      <c r="B44" s="167">
        <v>503</v>
      </c>
      <c r="C44" s="168" t="s">
        <v>81</v>
      </c>
      <c r="D44" s="169" t="s">
        <v>115</v>
      </c>
      <c r="E44" s="170"/>
      <c r="F44" s="171"/>
      <c r="G44" s="171"/>
      <c r="H44" s="172"/>
      <c r="I44" s="173"/>
      <c r="J44" s="174"/>
      <c r="K44" s="174"/>
      <c r="L44" s="175" t="str">
        <f t="shared" si="3"/>
        <v> </v>
      </c>
      <c r="M44" s="267">
        <v>1</v>
      </c>
      <c r="N44" s="269">
        <v>1</v>
      </c>
      <c r="O44" s="268">
        <v>0</v>
      </c>
      <c r="P44" s="175">
        <f t="shared" si="5"/>
        <v>0</v>
      </c>
      <c r="Q44" s="267">
        <v>32</v>
      </c>
      <c r="R44" s="268">
        <v>0</v>
      </c>
      <c r="S44" s="177">
        <f t="shared" si="4"/>
        <v>0</v>
      </c>
    </row>
    <row r="45" spans="1:19" ht="18.75" customHeight="1" thickBot="1">
      <c r="A45" s="145"/>
      <c r="B45" s="149"/>
      <c r="C45" s="330" t="s">
        <v>4</v>
      </c>
      <c r="D45" s="331"/>
      <c r="E45" s="151"/>
      <c r="F45" s="146">
        <f>COUNTA(F8:F44)</f>
        <v>1</v>
      </c>
      <c r="G45" s="147"/>
      <c r="H45" s="146">
        <f>SUM(H8:H44)</f>
        <v>1</v>
      </c>
      <c r="I45" s="69">
        <f>COUNTA(I8:I44)</f>
        <v>23</v>
      </c>
      <c r="J45" s="70">
        <f>SUM(J8:J44)</f>
        <v>29</v>
      </c>
      <c r="K45" s="70">
        <f>SUM(K8:K44)</f>
        <v>0</v>
      </c>
      <c r="L45" s="115">
        <f>IF(J45=""," ",ROUND(K45/J45*100,1))</f>
        <v>0</v>
      </c>
      <c r="M45" s="178">
        <f>COUNTA(M8:M44)</f>
        <v>14</v>
      </c>
      <c r="N45" s="70">
        <f>SUM(N8:N44)</f>
        <v>13</v>
      </c>
      <c r="O45" s="70">
        <f>SUM(O8:O44)</f>
        <v>0</v>
      </c>
      <c r="P45" s="115">
        <f>IF(N45=""," ",ROUND(O45/N45*100,1))</f>
        <v>0</v>
      </c>
      <c r="Q45" s="71">
        <f>SUM(Q8:Q44)</f>
        <v>4722</v>
      </c>
      <c r="R45" s="70">
        <f>SUM(R8:R44)</f>
        <v>39</v>
      </c>
      <c r="S45" s="110">
        <f>IF(Q45=""," ",ROUND(R45/Q45*100,1))</f>
        <v>0.8</v>
      </c>
    </row>
  </sheetData>
  <mergeCells count="20">
    <mergeCell ref="Q2:S2"/>
    <mergeCell ref="A4:A7"/>
    <mergeCell ref="B4:B7"/>
    <mergeCell ref="C4:C7"/>
    <mergeCell ref="D4:D7"/>
    <mergeCell ref="E4:H4"/>
    <mergeCell ref="K6:K7"/>
    <mergeCell ref="R6:R7"/>
    <mergeCell ref="I4:S4"/>
    <mergeCell ref="N5:N7"/>
    <mergeCell ref="C45:D45"/>
    <mergeCell ref="H5:H7"/>
    <mergeCell ref="E5:E7"/>
    <mergeCell ref="F5:F7"/>
    <mergeCell ref="G5:G7"/>
    <mergeCell ref="I5:I7"/>
    <mergeCell ref="J5:J7"/>
    <mergeCell ref="O6:O7"/>
    <mergeCell ref="Q5:Q7"/>
    <mergeCell ref="M5:M7"/>
  </mergeCells>
  <printOptions/>
  <pageMargins left="0.5905511811023623" right="0.5905511811023623" top="0.5905511811023623" bottom="0.5905511811023623" header="0.31496062992125984" footer="0.31496062992125984"/>
  <pageSetup fitToWidth="5" horizontalDpi="600" verticalDpi="600" orientation="landscape" paperSize="9" scale="85" r:id="rId1"/>
  <headerFooter alignWithMargins="0">
    <oddFooter>&amp;R&amp;A</oddFooter>
  </headerFooter>
  <ignoredErrors>
    <ignoredError sqref="I45" formula="1"/>
    <ignoredError sqref="L45 S45" evalError="1"/>
    <ignoredError sqref="P4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6.00390625" style="2" customWidth="1"/>
    <col min="6" max="6" width="8.125" style="2" customWidth="1"/>
    <col min="7" max="8" width="5.125" style="2" customWidth="1"/>
    <col min="9" max="9" width="6.75390625" style="2" customWidth="1"/>
    <col min="10" max="10" width="6.125" style="2" customWidth="1"/>
    <col min="11" max="11" width="5.375" style="2" customWidth="1"/>
    <col min="12" max="13" width="5.125" style="2" customWidth="1"/>
    <col min="14" max="14" width="6.625" style="2" customWidth="1"/>
    <col min="15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3" width="5.625" style="2" customWidth="1"/>
    <col min="24" max="24" width="6.375" style="2" customWidth="1"/>
    <col min="25" max="25" width="6.125" style="2" customWidth="1"/>
    <col min="26" max="27" width="5.625" style="2" customWidth="1"/>
    <col min="28" max="28" width="1.625" style="2" customWidth="1"/>
    <col min="29" max="16384" width="9.00390625" style="2" customWidth="1"/>
  </cols>
  <sheetData>
    <row r="1" spans="1:2" ht="14.25" thickBot="1">
      <c r="A1" s="27" t="s">
        <v>36</v>
      </c>
      <c r="B1" s="27"/>
    </row>
    <row r="2" spans="1:27" ht="21" customHeight="1" thickBot="1">
      <c r="A2" s="3" t="s">
        <v>16</v>
      </c>
      <c r="B2" s="185"/>
      <c r="Y2" s="272" t="s">
        <v>214</v>
      </c>
      <c r="Z2" s="307"/>
      <c r="AA2" s="273"/>
    </row>
    <row r="3" ht="9.75" customHeight="1" thickBot="1"/>
    <row r="4" spans="5:27" s="10" customFormat="1" ht="18.75" customHeight="1" thickBot="1">
      <c r="E4" s="356" t="s">
        <v>197</v>
      </c>
      <c r="F4" s="357"/>
      <c r="G4" s="186">
        <v>1</v>
      </c>
      <c r="H4" s="358">
        <v>39904</v>
      </c>
      <c r="I4" s="359"/>
      <c r="J4" s="360"/>
      <c r="K4" s="28">
        <v>2</v>
      </c>
      <c r="L4" s="358">
        <v>39934</v>
      </c>
      <c r="M4" s="359"/>
      <c r="N4" s="360"/>
      <c r="O4" s="28">
        <v>3</v>
      </c>
      <c r="P4" s="358" t="s">
        <v>66</v>
      </c>
      <c r="Q4" s="359"/>
      <c r="R4" s="359"/>
      <c r="S4" s="359"/>
      <c r="T4" s="360"/>
      <c r="AA4" s="11"/>
    </row>
    <row r="5" spans="1:27" ht="9.75" customHeight="1" thickBot="1">
      <c r="A5"/>
      <c r="B5" s="5"/>
      <c r="C5" s="5"/>
      <c r="D5" s="5"/>
      <c r="E5" s="5"/>
      <c r="F5" s="25"/>
      <c r="G5" s="25"/>
      <c r="H5" s="5"/>
      <c r="I5" s="6"/>
      <c r="J5" s="7"/>
      <c r="K5" s="7"/>
      <c r="L5" s="25"/>
      <c r="M5" s="25"/>
      <c r="N5" s="25"/>
      <c r="O5" s="5"/>
      <c r="P5" s="5"/>
      <c r="Q5" s="25"/>
      <c r="R5" s="25"/>
      <c r="S5" s="26"/>
      <c r="T5" s="7"/>
      <c r="U5" s="7"/>
      <c r="V5" s="5"/>
      <c r="W5" s="5"/>
      <c r="X5" s="7"/>
      <c r="Y5" s="7"/>
      <c r="Z5" s="7"/>
      <c r="AA5"/>
    </row>
    <row r="6" spans="1:27" ht="16.5" customHeight="1" thickBot="1">
      <c r="A6"/>
      <c r="B6" s="5"/>
      <c r="C6" s="5"/>
      <c r="D6" s="5"/>
      <c r="E6" s="361" t="s">
        <v>19</v>
      </c>
      <c r="F6" s="362"/>
      <c r="G6" s="187">
        <v>1</v>
      </c>
      <c r="I6" s="8"/>
      <c r="J6" s="8"/>
      <c r="K6" s="8"/>
      <c r="L6" s="375" t="s">
        <v>19</v>
      </c>
      <c r="M6" s="376"/>
      <c r="N6" s="377"/>
      <c r="O6" s="187">
        <v>1</v>
      </c>
      <c r="P6" s="5"/>
      <c r="Q6" s="375" t="s">
        <v>19</v>
      </c>
      <c r="R6" s="376"/>
      <c r="S6" s="377"/>
      <c r="T6" s="187">
        <v>1</v>
      </c>
      <c r="U6" s="7"/>
      <c r="V6" s="361" t="s">
        <v>19</v>
      </c>
      <c r="W6" s="362"/>
      <c r="X6" s="363"/>
      <c r="Y6" s="187">
        <v>1</v>
      </c>
      <c r="Z6" s="7"/>
      <c r="AA6"/>
    </row>
    <row r="7" spans="1:27" ht="27" customHeight="1">
      <c r="A7" s="276" t="s">
        <v>26</v>
      </c>
      <c r="B7" s="284" t="s">
        <v>63</v>
      </c>
      <c r="C7" s="279" t="s">
        <v>52</v>
      </c>
      <c r="D7" s="281" t="s">
        <v>17</v>
      </c>
      <c r="E7" s="289" t="s">
        <v>42</v>
      </c>
      <c r="F7" s="290"/>
      <c r="G7" s="290"/>
      <c r="H7" s="290"/>
      <c r="I7" s="290"/>
      <c r="J7" s="290"/>
      <c r="K7" s="291"/>
      <c r="L7" s="289" t="s">
        <v>48</v>
      </c>
      <c r="M7" s="290"/>
      <c r="N7" s="290"/>
      <c r="O7" s="290"/>
      <c r="P7" s="291"/>
      <c r="Q7" s="289" t="s">
        <v>49</v>
      </c>
      <c r="R7" s="290"/>
      <c r="S7" s="290"/>
      <c r="T7" s="290"/>
      <c r="U7" s="291"/>
      <c r="V7" s="344" t="s">
        <v>47</v>
      </c>
      <c r="W7" s="345"/>
      <c r="X7" s="345"/>
      <c r="Y7" s="345"/>
      <c r="Z7" s="345"/>
      <c r="AA7" s="346"/>
    </row>
    <row r="8" spans="1:27" ht="13.5" customHeight="1">
      <c r="A8" s="277"/>
      <c r="B8" s="285"/>
      <c r="C8" s="280"/>
      <c r="D8" s="282"/>
      <c r="E8" s="369" t="s">
        <v>198</v>
      </c>
      <c r="F8" s="324" t="s">
        <v>43</v>
      </c>
      <c r="G8" s="372" t="s">
        <v>1</v>
      </c>
      <c r="H8" s="116"/>
      <c r="I8" s="366" t="s">
        <v>0</v>
      </c>
      <c r="J8" s="116"/>
      <c r="K8" s="188"/>
      <c r="L8" s="381" t="s">
        <v>1</v>
      </c>
      <c r="M8" s="116"/>
      <c r="N8" s="366" t="s">
        <v>0</v>
      </c>
      <c r="O8" s="116"/>
      <c r="P8" s="189"/>
      <c r="Q8" s="378" t="s">
        <v>1</v>
      </c>
      <c r="R8" s="116"/>
      <c r="S8" s="366" t="s">
        <v>0</v>
      </c>
      <c r="T8" s="116"/>
      <c r="U8" s="189"/>
      <c r="V8" s="350" t="s">
        <v>11</v>
      </c>
      <c r="W8" s="190"/>
      <c r="X8" s="191"/>
      <c r="Y8" s="353" t="s">
        <v>199</v>
      </c>
      <c r="Z8" s="354"/>
      <c r="AA8" s="355"/>
    </row>
    <row r="9" spans="1:27" ht="13.5" customHeight="1">
      <c r="A9" s="277"/>
      <c r="B9" s="285"/>
      <c r="C9" s="280"/>
      <c r="D9" s="282"/>
      <c r="E9" s="370"/>
      <c r="F9" s="325"/>
      <c r="G9" s="373"/>
      <c r="H9" s="117" t="s">
        <v>200</v>
      </c>
      <c r="I9" s="367"/>
      <c r="J9" s="117" t="s">
        <v>200</v>
      </c>
      <c r="K9" s="384" t="s">
        <v>201</v>
      </c>
      <c r="L9" s="382"/>
      <c r="M9" s="117" t="s">
        <v>202</v>
      </c>
      <c r="N9" s="367"/>
      <c r="O9" s="117" t="s">
        <v>202</v>
      </c>
      <c r="P9" s="386" t="s">
        <v>201</v>
      </c>
      <c r="Q9" s="379"/>
      <c r="R9" s="117" t="s">
        <v>202</v>
      </c>
      <c r="S9" s="367"/>
      <c r="T9" s="117" t="s">
        <v>202</v>
      </c>
      <c r="U9" s="389" t="s">
        <v>201</v>
      </c>
      <c r="V9" s="351"/>
      <c r="W9" s="117" t="s">
        <v>202</v>
      </c>
      <c r="X9" s="391" t="s">
        <v>201</v>
      </c>
      <c r="Y9" s="392" t="s">
        <v>44</v>
      </c>
      <c r="Z9" s="118"/>
      <c r="AA9" s="393" t="s">
        <v>201</v>
      </c>
    </row>
    <row r="10" spans="1:27" ht="13.5" customHeight="1">
      <c r="A10" s="277"/>
      <c r="B10" s="285"/>
      <c r="C10" s="280"/>
      <c r="D10" s="282"/>
      <c r="E10" s="370"/>
      <c r="F10" s="325"/>
      <c r="G10" s="373"/>
      <c r="H10" s="387" t="s">
        <v>45</v>
      </c>
      <c r="I10" s="367"/>
      <c r="J10" s="387" t="s">
        <v>45</v>
      </c>
      <c r="K10" s="384"/>
      <c r="L10" s="382"/>
      <c r="M10" s="387" t="s">
        <v>45</v>
      </c>
      <c r="N10" s="367"/>
      <c r="O10" s="387" t="s">
        <v>45</v>
      </c>
      <c r="P10" s="386"/>
      <c r="Q10" s="379"/>
      <c r="R10" s="387" t="s">
        <v>45</v>
      </c>
      <c r="S10" s="367"/>
      <c r="T10" s="387" t="s">
        <v>45</v>
      </c>
      <c r="U10" s="389"/>
      <c r="V10" s="351"/>
      <c r="W10" s="387" t="s">
        <v>46</v>
      </c>
      <c r="X10" s="389"/>
      <c r="Y10" s="384"/>
      <c r="Z10" s="192" t="s">
        <v>203</v>
      </c>
      <c r="AA10" s="394"/>
    </row>
    <row r="11" spans="1:27" ht="54.75" customHeight="1">
      <c r="A11" s="278"/>
      <c r="B11" s="286"/>
      <c r="C11" s="280"/>
      <c r="D11" s="283"/>
      <c r="E11" s="371"/>
      <c r="F11" s="326"/>
      <c r="G11" s="374"/>
      <c r="H11" s="388"/>
      <c r="I11" s="368"/>
      <c r="J11" s="388"/>
      <c r="K11" s="385"/>
      <c r="L11" s="383"/>
      <c r="M11" s="388"/>
      <c r="N11" s="368"/>
      <c r="O11" s="388"/>
      <c r="P11" s="295"/>
      <c r="Q11" s="380"/>
      <c r="R11" s="388"/>
      <c r="S11" s="368"/>
      <c r="T11" s="388"/>
      <c r="U11" s="390"/>
      <c r="V11" s="352"/>
      <c r="W11" s="388"/>
      <c r="X11" s="390"/>
      <c r="Y11" s="385"/>
      <c r="Z11" s="193" t="s">
        <v>204</v>
      </c>
      <c r="AA11" s="395"/>
    </row>
    <row r="12" spans="1:27" ht="12.75" customHeight="1">
      <c r="A12" s="120">
        <v>22</v>
      </c>
      <c r="B12" s="121">
        <v>100</v>
      </c>
      <c r="C12" s="122" t="s">
        <v>81</v>
      </c>
      <c r="D12" s="123" t="s">
        <v>82</v>
      </c>
      <c r="E12" s="49">
        <v>30</v>
      </c>
      <c r="F12" s="80">
        <v>23</v>
      </c>
      <c r="G12" s="80">
        <v>91</v>
      </c>
      <c r="H12" s="80">
        <v>79</v>
      </c>
      <c r="I12" s="80">
        <v>1318</v>
      </c>
      <c r="J12" s="80">
        <v>370</v>
      </c>
      <c r="K12" s="77">
        <f>IF(G12=""," ",ROUND(J12/I12*100,1))</f>
        <v>28.1</v>
      </c>
      <c r="L12" s="81">
        <v>65</v>
      </c>
      <c r="M12" s="80">
        <v>60</v>
      </c>
      <c r="N12" s="80">
        <v>1109</v>
      </c>
      <c r="O12" s="80">
        <v>310</v>
      </c>
      <c r="P12" s="82">
        <f aca="true" t="shared" si="0" ref="P12:P34">IF(L12=""," ",ROUND(O12/N12*100,1))</f>
        <v>28</v>
      </c>
      <c r="Q12" s="53">
        <v>6</v>
      </c>
      <c r="R12" s="54">
        <v>5</v>
      </c>
      <c r="S12" s="54">
        <v>89</v>
      </c>
      <c r="T12" s="54">
        <v>15</v>
      </c>
      <c r="U12" s="77">
        <f aca="true" t="shared" si="1" ref="U12:U24">IF(Q12=""," ",ROUND(T12/S12*100,1))</f>
        <v>16.9</v>
      </c>
      <c r="V12" s="142">
        <v>721</v>
      </c>
      <c r="W12" s="139">
        <v>49</v>
      </c>
      <c r="X12" s="84">
        <f aca="true" t="shared" si="2" ref="X12:X34">IF(V12=""," ",ROUND(W12/V12*100,1))</f>
        <v>6.8</v>
      </c>
      <c r="Y12" s="139">
        <v>469</v>
      </c>
      <c r="Z12" s="139">
        <v>12</v>
      </c>
      <c r="AA12" s="82">
        <f aca="true" t="shared" si="3" ref="AA12:AA24">IF(Y12=""," ",ROUND(Z12/Y12*100,1))</f>
        <v>2.6</v>
      </c>
    </row>
    <row r="13" spans="1:27" ht="12.75" customHeight="1">
      <c r="A13" s="120">
        <v>22</v>
      </c>
      <c r="B13" s="121">
        <v>130</v>
      </c>
      <c r="C13" s="122" t="s">
        <v>81</v>
      </c>
      <c r="D13" s="123" t="s">
        <v>83</v>
      </c>
      <c r="E13" s="49">
        <v>35</v>
      </c>
      <c r="F13" s="80">
        <v>22</v>
      </c>
      <c r="G13" s="80">
        <v>96</v>
      </c>
      <c r="H13" s="80">
        <v>76</v>
      </c>
      <c r="I13" s="80">
        <v>1432</v>
      </c>
      <c r="J13" s="80">
        <v>423</v>
      </c>
      <c r="K13" s="77">
        <f aca="true" t="shared" si="4" ref="K13:K48">IF(G13=""," ",ROUND(J13/I13*100,1))</f>
        <v>29.5</v>
      </c>
      <c r="L13" s="81">
        <v>83</v>
      </c>
      <c r="M13" s="80">
        <v>69</v>
      </c>
      <c r="N13" s="80">
        <v>1293</v>
      </c>
      <c r="O13" s="80">
        <v>394</v>
      </c>
      <c r="P13" s="82">
        <f t="shared" si="0"/>
        <v>30.5</v>
      </c>
      <c r="Q13" s="53">
        <v>6</v>
      </c>
      <c r="R13" s="54">
        <v>4</v>
      </c>
      <c r="S13" s="54">
        <v>175</v>
      </c>
      <c r="T13" s="54">
        <v>13</v>
      </c>
      <c r="U13" s="77">
        <f t="shared" si="1"/>
        <v>7.4</v>
      </c>
      <c r="V13" s="83">
        <v>252</v>
      </c>
      <c r="W13" s="80">
        <v>13</v>
      </c>
      <c r="X13" s="84">
        <f t="shared" si="2"/>
        <v>5.2</v>
      </c>
      <c r="Y13" s="80">
        <v>196</v>
      </c>
      <c r="Z13" s="80">
        <v>9</v>
      </c>
      <c r="AA13" s="82">
        <f t="shared" si="3"/>
        <v>4.6</v>
      </c>
    </row>
    <row r="14" spans="1:27" ht="12.75" customHeight="1">
      <c r="A14" s="120">
        <v>22</v>
      </c>
      <c r="B14" s="121">
        <v>203</v>
      </c>
      <c r="C14" s="122" t="s">
        <v>81</v>
      </c>
      <c r="D14" s="125" t="s">
        <v>84</v>
      </c>
      <c r="E14" s="49">
        <v>35</v>
      </c>
      <c r="F14" s="80">
        <v>23</v>
      </c>
      <c r="G14" s="80">
        <v>58</v>
      </c>
      <c r="H14" s="80">
        <v>50</v>
      </c>
      <c r="I14" s="80">
        <v>689</v>
      </c>
      <c r="J14" s="80">
        <v>188</v>
      </c>
      <c r="K14" s="77">
        <f t="shared" si="4"/>
        <v>27.3</v>
      </c>
      <c r="L14" s="81">
        <v>40</v>
      </c>
      <c r="M14" s="80">
        <v>35</v>
      </c>
      <c r="N14" s="80">
        <v>454</v>
      </c>
      <c r="O14" s="80">
        <v>116</v>
      </c>
      <c r="P14" s="82">
        <f t="shared" si="0"/>
        <v>25.6</v>
      </c>
      <c r="Q14" s="53">
        <v>6</v>
      </c>
      <c r="R14" s="54">
        <v>6</v>
      </c>
      <c r="S14" s="54">
        <v>58</v>
      </c>
      <c r="T14" s="54">
        <v>10</v>
      </c>
      <c r="U14" s="77">
        <f t="shared" si="1"/>
        <v>17.2</v>
      </c>
      <c r="V14" s="83">
        <v>151</v>
      </c>
      <c r="W14" s="80">
        <v>11</v>
      </c>
      <c r="X14" s="84">
        <f t="shared" si="2"/>
        <v>7.3</v>
      </c>
      <c r="Y14" s="126">
        <v>108</v>
      </c>
      <c r="Z14" s="80">
        <v>6</v>
      </c>
      <c r="AA14" s="82">
        <f t="shared" si="3"/>
        <v>5.6</v>
      </c>
    </row>
    <row r="15" spans="1:27" ht="12.75" customHeight="1">
      <c r="A15" s="120">
        <v>22</v>
      </c>
      <c r="B15" s="121">
        <v>205</v>
      </c>
      <c r="C15" s="122" t="s">
        <v>81</v>
      </c>
      <c r="D15" s="123" t="s">
        <v>85</v>
      </c>
      <c r="E15" s="49">
        <v>30</v>
      </c>
      <c r="F15" s="80">
        <v>23</v>
      </c>
      <c r="G15" s="80">
        <v>61</v>
      </c>
      <c r="H15" s="80">
        <v>40</v>
      </c>
      <c r="I15" s="80">
        <v>695</v>
      </c>
      <c r="J15" s="80">
        <v>156</v>
      </c>
      <c r="K15" s="77">
        <f t="shared" si="4"/>
        <v>22.4</v>
      </c>
      <c r="L15" s="81">
        <v>26</v>
      </c>
      <c r="M15" s="80">
        <v>16</v>
      </c>
      <c r="N15" s="80">
        <v>336</v>
      </c>
      <c r="O15" s="80">
        <v>71</v>
      </c>
      <c r="P15" s="82">
        <f t="shared" si="0"/>
        <v>21.1</v>
      </c>
      <c r="Q15" s="53">
        <v>6</v>
      </c>
      <c r="R15" s="54">
        <v>3</v>
      </c>
      <c r="S15" s="54">
        <v>31</v>
      </c>
      <c r="T15" s="54">
        <v>3</v>
      </c>
      <c r="U15" s="77">
        <f t="shared" si="1"/>
        <v>9.7</v>
      </c>
      <c r="V15" s="83">
        <v>58</v>
      </c>
      <c r="W15" s="80">
        <v>3</v>
      </c>
      <c r="X15" s="84">
        <f t="shared" si="2"/>
        <v>5.2</v>
      </c>
      <c r="Y15" s="126">
        <v>54</v>
      </c>
      <c r="Z15" s="80">
        <v>3</v>
      </c>
      <c r="AA15" s="82">
        <f t="shared" si="3"/>
        <v>5.6</v>
      </c>
    </row>
    <row r="16" spans="1:27" s="4" customFormat="1" ht="12.75" customHeight="1">
      <c r="A16" s="128">
        <v>22</v>
      </c>
      <c r="B16" s="129">
        <v>206</v>
      </c>
      <c r="C16" s="128" t="s">
        <v>81</v>
      </c>
      <c r="D16" s="129" t="s">
        <v>86</v>
      </c>
      <c r="E16" s="132">
        <v>40</v>
      </c>
      <c r="F16" s="139">
        <v>23</v>
      </c>
      <c r="G16" s="139">
        <v>43</v>
      </c>
      <c r="H16" s="139">
        <v>43</v>
      </c>
      <c r="I16" s="139">
        <v>622</v>
      </c>
      <c r="J16" s="139">
        <v>223</v>
      </c>
      <c r="K16" s="77">
        <f t="shared" si="4"/>
        <v>35.9</v>
      </c>
      <c r="L16" s="140">
        <v>33</v>
      </c>
      <c r="M16" s="139">
        <v>33</v>
      </c>
      <c r="N16" s="139">
        <v>497</v>
      </c>
      <c r="O16" s="139">
        <v>180</v>
      </c>
      <c r="P16" s="82">
        <f t="shared" si="0"/>
        <v>36.2</v>
      </c>
      <c r="Q16" s="141">
        <v>6</v>
      </c>
      <c r="R16" s="136">
        <v>3</v>
      </c>
      <c r="S16" s="136">
        <v>41</v>
      </c>
      <c r="T16" s="136">
        <v>3</v>
      </c>
      <c r="U16" s="143">
        <f t="shared" si="1"/>
        <v>7.3</v>
      </c>
      <c r="V16" s="142">
        <v>90</v>
      </c>
      <c r="W16" s="139">
        <v>5</v>
      </c>
      <c r="X16" s="144">
        <f t="shared" si="2"/>
        <v>5.6</v>
      </c>
      <c r="Y16" s="139">
        <v>75</v>
      </c>
      <c r="Z16" s="139">
        <v>4</v>
      </c>
      <c r="AA16" s="204">
        <f t="shared" si="3"/>
        <v>5.3</v>
      </c>
    </row>
    <row r="17" spans="1:27" ht="12.75" customHeight="1">
      <c r="A17" s="120">
        <v>22</v>
      </c>
      <c r="B17" s="121">
        <v>207</v>
      </c>
      <c r="C17" s="134" t="s">
        <v>81</v>
      </c>
      <c r="D17" s="135" t="s">
        <v>87</v>
      </c>
      <c r="E17" s="49">
        <v>35</v>
      </c>
      <c r="F17" s="80">
        <v>22</v>
      </c>
      <c r="G17" s="139">
        <v>51</v>
      </c>
      <c r="H17" s="139">
        <v>41</v>
      </c>
      <c r="I17" s="139">
        <v>747</v>
      </c>
      <c r="J17" s="179">
        <v>202</v>
      </c>
      <c r="K17" s="77">
        <f t="shared" si="4"/>
        <v>27</v>
      </c>
      <c r="L17" s="140">
        <v>28</v>
      </c>
      <c r="M17" s="179">
        <v>23</v>
      </c>
      <c r="N17" s="139">
        <v>441</v>
      </c>
      <c r="O17" s="179">
        <v>88</v>
      </c>
      <c r="P17" s="82">
        <f t="shared" si="0"/>
        <v>20</v>
      </c>
      <c r="Q17" s="53">
        <v>6</v>
      </c>
      <c r="R17" s="54">
        <v>4</v>
      </c>
      <c r="S17" s="54">
        <v>44</v>
      </c>
      <c r="T17" s="54">
        <v>4</v>
      </c>
      <c r="U17" s="143">
        <f t="shared" si="1"/>
        <v>9.1</v>
      </c>
      <c r="V17" s="83">
        <v>72</v>
      </c>
      <c r="W17" s="80">
        <v>8</v>
      </c>
      <c r="X17" s="144">
        <f t="shared" si="2"/>
        <v>11.1</v>
      </c>
      <c r="Y17" s="126">
        <v>61</v>
      </c>
      <c r="Z17" s="80">
        <v>4</v>
      </c>
      <c r="AA17" s="204">
        <f t="shared" si="3"/>
        <v>6.6</v>
      </c>
    </row>
    <row r="18" spans="1:27" s="4" customFormat="1" ht="12.75" customHeight="1">
      <c r="A18" s="128">
        <v>22</v>
      </c>
      <c r="B18" s="129">
        <v>208</v>
      </c>
      <c r="C18" s="134" t="s">
        <v>81</v>
      </c>
      <c r="D18" s="135" t="s">
        <v>88</v>
      </c>
      <c r="E18" s="132">
        <v>30</v>
      </c>
      <c r="F18" s="139">
        <v>23</v>
      </c>
      <c r="G18" s="139">
        <v>62</v>
      </c>
      <c r="H18" s="139">
        <v>37</v>
      </c>
      <c r="I18" s="139">
        <v>989</v>
      </c>
      <c r="J18" s="139">
        <v>290</v>
      </c>
      <c r="K18" s="77">
        <f t="shared" si="4"/>
        <v>29.3</v>
      </c>
      <c r="L18" s="140">
        <v>23</v>
      </c>
      <c r="M18" s="139">
        <v>17</v>
      </c>
      <c r="N18" s="139">
        <v>322</v>
      </c>
      <c r="O18" s="139">
        <v>56</v>
      </c>
      <c r="P18" s="82">
        <f t="shared" si="0"/>
        <v>17.4</v>
      </c>
      <c r="Q18" s="141">
        <v>6</v>
      </c>
      <c r="R18" s="136">
        <v>2</v>
      </c>
      <c r="S18" s="136">
        <v>39</v>
      </c>
      <c r="T18" s="136">
        <v>2</v>
      </c>
      <c r="U18" s="143">
        <f t="shared" si="1"/>
        <v>5.1</v>
      </c>
      <c r="V18" s="142">
        <v>47</v>
      </c>
      <c r="W18" s="139">
        <v>2</v>
      </c>
      <c r="X18" s="144">
        <f t="shared" si="2"/>
        <v>4.3</v>
      </c>
      <c r="Y18" s="139">
        <v>37</v>
      </c>
      <c r="Z18" s="139">
        <v>2</v>
      </c>
      <c r="AA18" s="204">
        <f t="shared" si="3"/>
        <v>5.4</v>
      </c>
    </row>
    <row r="19" spans="1:27" ht="12.75" customHeight="1">
      <c r="A19" s="120">
        <v>22</v>
      </c>
      <c r="B19" s="121">
        <v>209</v>
      </c>
      <c r="C19" s="124" t="s">
        <v>81</v>
      </c>
      <c r="D19" s="125" t="s">
        <v>89</v>
      </c>
      <c r="E19" s="49">
        <v>30</v>
      </c>
      <c r="F19" s="80">
        <v>30</v>
      </c>
      <c r="G19" s="80">
        <v>50</v>
      </c>
      <c r="H19" s="80">
        <v>41</v>
      </c>
      <c r="I19" s="80">
        <v>951</v>
      </c>
      <c r="J19" s="80">
        <v>167</v>
      </c>
      <c r="K19" s="77">
        <f t="shared" si="4"/>
        <v>17.6</v>
      </c>
      <c r="L19" s="81">
        <v>22</v>
      </c>
      <c r="M19" s="80">
        <v>18</v>
      </c>
      <c r="N19" s="80">
        <v>343</v>
      </c>
      <c r="O19" s="80">
        <v>57</v>
      </c>
      <c r="P19" s="82">
        <f t="shared" si="0"/>
        <v>16.6</v>
      </c>
      <c r="Q19" s="53">
        <v>6</v>
      </c>
      <c r="R19" s="54">
        <v>3</v>
      </c>
      <c r="S19" s="54">
        <v>50</v>
      </c>
      <c r="T19" s="54">
        <v>6</v>
      </c>
      <c r="U19" s="77">
        <f t="shared" si="1"/>
        <v>12</v>
      </c>
      <c r="V19" s="83">
        <v>124</v>
      </c>
      <c r="W19" s="80">
        <v>25</v>
      </c>
      <c r="X19" s="84">
        <f t="shared" si="2"/>
        <v>20.2</v>
      </c>
      <c r="Y19" s="126">
        <v>62</v>
      </c>
      <c r="Z19" s="80">
        <v>3</v>
      </c>
      <c r="AA19" s="82">
        <f t="shared" si="3"/>
        <v>4.8</v>
      </c>
    </row>
    <row r="20" spans="1:27" ht="12.75" customHeight="1">
      <c r="A20" s="120">
        <v>22</v>
      </c>
      <c r="B20" s="121">
        <v>210</v>
      </c>
      <c r="C20" s="124" t="s">
        <v>81</v>
      </c>
      <c r="D20" s="125" t="s">
        <v>90</v>
      </c>
      <c r="E20" s="49">
        <v>30</v>
      </c>
      <c r="F20" s="80">
        <v>22</v>
      </c>
      <c r="G20" s="80">
        <v>67</v>
      </c>
      <c r="H20" s="80">
        <v>51</v>
      </c>
      <c r="I20" s="80">
        <v>1049</v>
      </c>
      <c r="J20" s="80">
        <v>240</v>
      </c>
      <c r="K20" s="77">
        <f t="shared" si="4"/>
        <v>22.9</v>
      </c>
      <c r="L20" s="81">
        <v>40</v>
      </c>
      <c r="M20" s="80">
        <v>31</v>
      </c>
      <c r="N20" s="80">
        <v>685</v>
      </c>
      <c r="O20" s="80">
        <v>161</v>
      </c>
      <c r="P20" s="82">
        <f t="shared" si="0"/>
        <v>23.5</v>
      </c>
      <c r="Q20" s="53">
        <v>6</v>
      </c>
      <c r="R20" s="54">
        <v>3</v>
      </c>
      <c r="S20" s="54">
        <v>54</v>
      </c>
      <c r="T20" s="54">
        <v>4</v>
      </c>
      <c r="U20" s="77">
        <f t="shared" si="1"/>
        <v>7.4</v>
      </c>
      <c r="V20" s="83">
        <v>220</v>
      </c>
      <c r="W20" s="80">
        <v>28</v>
      </c>
      <c r="X20" s="84">
        <f t="shared" si="2"/>
        <v>12.7</v>
      </c>
      <c r="Y20" s="126">
        <v>120</v>
      </c>
      <c r="Z20" s="80">
        <v>3</v>
      </c>
      <c r="AA20" s="82">
        <f t="shared" si="3"/>
        <v>2.5</v>
      </c>
    </row>
    <row r="21" spans="1:27" ht="12.75" customHeight="1">
      <c r="A21" s="120">
        <v>22</v>
      </c>
      <c r="B21" s="121">
        <v>211</v>
      </c>
      <c r="C21" s="124" t="s">
        <v>81</v>
      </c>
      <c r="D21" s="125" t="s">
        <v>91</v>
      </c>
      <c r="E21" s="49">
        <v>40</v>
      </c>
      <c r="F21" s="80">
        <v>29</v>
      </c>
      <c r="G21" s="80">
        <v>65</v>
      </c>
      <c r="H21" s="80">
        <v>51</v>
      </c>
      <c r="I21" s="80">
        <v>1316</v>
      </c>
      <c r="J21" s="80">
        <v>306</v>
      </c>
      <c r="K21" s="77">
        <f t="shared" si="4"/>
        <v>23.3</v>
      </c>
      <c r="L21" s="81">
        <v>31</v>
      </c>
      <c r="M21" s="80">
        <v>24</v>
      </c>
      <c r="N21" s="80">
        <v>466</v>
      </c>
      <c r="O21" s="80">
        <v>94</v>
      </c>
      <c r="P21" s="82">
        <f t="shared" si="0"/>
        <v>20.2</v>
      </c>
      <c r="Q21" s="53">
        <v>6</v>
      </c>
      <c r="R21" s="54">
        <v>3</v>
      </c>
      <c r="S21" s="54">
        <v>55</v>
      </c>
      <c r="T21" s="54">
        <v>3</v>
      </c>
      <c r="U21" s="77">
        <f t="shared" si="1"/>
        <v>5.5</v>
      </c>
      <c r="V21" s="83">
        <v>94</v>
      </c>
      <c r="W21" s="80">
        <v>5</v>
      </c>
      <c r="X21" s="84">
        <f t="shared" si="2"/>
        <v>5.3</v>
      </c>
      <c r="Y21" s="126">
        <v>63</v>
      </c>
      <c r="Z21" s="80">
        <v>3</v>
      </c>
      <c r="AA21" s="82">
        <f t="shared" si="3"/>
        <v>4.8</v>
      </c>
    </row>
    <row r="22" spans="1:27" s="165" customFormat="1" ht="12.75" customHeight="1">
      <c r="A22" s="155">
        <v>22</v>
      </c>
      <c r="B22" s="156">
        <v>212</v>
      </c>
      <c r="C22" s="157" t="s">
        <v>81</v>
      </c>
      <c r="D22" s="158" t="s">
        <v>92</v>
      </c>
      <c r="E22" s="159">
        <v>30</v>
      </c>
      <c r="F22" s="160">
        <v>23</v>
      </c>
      <c r="G22" s="160">
        <v>38</v>
      </c>
      <c r="H22" s="160">
        <v>34</v>
      </c>
      <c r="I22" s="160">
        <v>686</v>
      </c>
      <c r="J22" s="160">
        <v>177</v>
      </c>
      <c r="K22" s="183">
        <f t="shared" si="4"/>
        <v>25.8</v>
      </c>
      <c r="L22" s="161">
        <v>23</v>
      </c>
      <c r="M22" s="160">
        <v>19</v>
      </c>
      <c r="N22" s="160">
        <v>444</v>
      </c>
      <c r="O22" s="160">
        <v>107</v>
      </c>
      <c r="P22" s="184">
        <f t="shared" si="0"/>
        <v>24.1</v>
      </c>
      <c r="Q22" s="162">
        <v>6</v>
      </c>
      <c r="R22" s="163">
        <v>5</v>
      </c>
      <c r="S22" s="163">
        <v>47</v>
      </c>
      <c r="T22" s="163">
        <v>7</v>
      </c>
      <c r="U22" s="183">
        <f t="shared" si="1"/>
        <v>14.9</v>
      </c>
      <c r="V22" s="164">
        <v>115</v>
      </c>
      <c r="W22" s="160">
        <v>16</v>
      </c>
      <c r="X22" s="182">
        <f t="shared" si="2"/>
        <v>13.9</v>
      </c>
      <c r="Y22" s="160">
        <v>97</v>
      </c>
      <c r="Z22" s="160">
        <v>5</v>
      </c>
      <c r="AA22" s="184">
        <f t="shared" si="3"/>
        <v>5.2</v>
      </c>
    </row>
    <row r="23" spans="1:27" ht="12.75" customHeight="1">
      <c r="A23" s="120">
        <v>22</v>
      </c>
      <c r="B23" s="121">
        <v>213</v>
      </c>
      <c r="C23" s="124" t="s">
        <v>81</v>
      </c>
      <c r="D23" s="125" t="s">
        <v>93</v>
      </c>
      <c r="E23" s="49">
        <v>30</v>
      </c>
      <c r="F23" s="80">
        <v>23</v>
      </c>
      <c r="G23" s="80">
        <v>68</v>
      </c>
      <c r="H23" s="80">
        <v>55</v>
      </c>
      <c r="I23" s="80">
        <v>1115</v>
      </c>
      <c r="J23" s="80">
        <v>201</v>
      </c>
      <c r="K23" s="77">
        <f t="shared" si="4"/>
        <v>18</v>
      </c>
      <c r="L23" s="81">
        <v>39</v>
      </c>
      <c r="M23" s="80">
        <v>31</v>
      </c>
      <c r="N23" s="80">
        <v>419</v>
      </c>
      <c r="O23" s="80">
        <v>85</v>
      </c>
      <c r="P23" s="82">
        <f t="shared" si="0"/>
        <v>20.3</v>
      </c>
      <c r="Q23" s="53">
        <v>6</v>
      </c>
      <c r="R23" s="54">
        <v>3</v>
      </c>
      <c r="S23" s="54">
        <v>56</v>
      </c>
      <c r="T23" s="54">
        <v>4</v>
      </c>
      <c r="U23" s="77">
        <f t="shared" si="1"/>
        <v>7.1</v>
      </c>
      <c r="V23" s="83">
        <v>67</v>
      </c>
      <c r="W23" s="80">
        <v>6</v>
      </c>
      <c r="X23" s="84">
        <f t="shared" si="2"/>
        <v>9</v>
      </c>
      <c r="Y23" s="126">
        <v>38</v>
      </c>
      <c r="Z23" s="80">
        <v>1</v>
      </c>
      <c r="AA23" s="82">
        <f t="shared" si="3"/>
        <v>2.6</v>
      </c>
    </row>
    <row r="24" spans="1:27" ht="12.75" customHeight="1">
      <c r="A24" s="47">
        <v>22</v>
      </c>
      <c r="B24" s="48">
        <v>214</v>
      </c>
      <c r="C24" s="53" t="s">
        <v>68</v>
      </c>
      <c r="D24" s="51" t="s">
        <v>69</v>
      </c>
      <c r="E24" s="49">
        <v>40</v>
      </c>
      <c r="F24" s="80">
        <v>29</v>
      </c>
      <c r="G24" s="80">
        <v>50</v>
      </c>
      <c r="H24" s="80">
        <v>39</v>
      </c>
      <c r="I24" s="80">
        <v>736</v>
      </c>
      <c r="J24" s="80">
        <v>179</v>
      </c>
      <c r="K24" s="77">
        <f t="shared" si="4"/>
        <v>24.3</v>
      </c>
      <c r="L24" s="81">
        <v>25</v>
      </c>
      <c r="M24" s="80">
        <v>20</v>
      </c>
      <c r="N24" s="80">
        <v>414</v>
      </c>
      <c r="O24" s="80">
        <v>94</v>
      </c>
      <c r="P24" s="82">
        <f t="shared" si="0"/>
        <v>22.7</v>
      </c>
      <c r="Q24" s="53">
        <v>6</v>
      </c>
      <c r="R24" s="54">
        <v>4</v>
      </c>
      <c r="S24" s="54">
        <v>48</v>
      </c>
      <c r="T24" s="54">
        <v>5</v>
      </c>
      <c r="U24" s="77">
        <f t="shared" si="1"/>
        <v>10.4</v>
      </c>
      <c r="V24" s="83">
        <v>134</v>
      </c>
      <c r="W24" s="80">
        <v>13</v>
      </c>
      <c r="X24" s="84">
        <f t="shared" si="2"/>
        <v>9.7</v>
      </c>
      <c r="Y24" s="80">
        <v>70</v>
      </c>
      <c r="Z24" s="80">
        <v>3</v>
      </c>
      <c r="AA24" s="82">
        <f t="shared" si="3"/>
        <v>4.3</v>
      </c>
    </row>
    <row r="25" spans="1:27" ht="12.75" customHeight="1">
      <c r="A25" s="120">
        <v>22</v>
      </c>
      <c r="B25" s="121">
        <v>215</v>
      </c>
      <c r="C25" s="124" t="s">
        <v>81</v>
      </c>
      <c r="D25" s="125" t="s">
        <v>94</v>
      </c>
      <c r="E25" s="49">
        <v>35</v>
      </c>
      <c r="F25" s="80">
        <v>29</v>
      </c>
      <c r="G25" s="80">
        <v>47</v>
      </c>
      <c r="H25" s="80">
        <v>41</v>
      </c>
      <c r="I25" s="80">
        <v>975</v>
      </c>
      <c r="J25" s="80">
        <v>195</v>
      </c>
      <c r="K25" s="77">
        <f t="shared" si="4"/>
        <v>20</v>
      </c>
      <c r="L25" s="81">
        <v>25</v>
      </c>
      <c r="M25" s="80">
        <v>23</v>
      </c>
      <c r="N25" s="80">
        <v>390</v>
      </c>
      <c r="O25" s="80">
        <v>84</v>
      </c>
      <c r="P25" s="82">
        <f t="shared" si="0"/>
        <v>21.5</v>
      </c>
      <c r="Q25" s="53">
        <v>6</v>
      </c>
      <c r="R25" s="54">
        <v>3</v>
      </c>
      <c r="S25" s="54">
        <v>48</v>
      </c>
      <c r="T25" s="54">
        <v>3</v>
      </c>
      <c r="U25" s="77">
        <f aca="true" t="shared" si="5" ref="U25:U48">IF(Q25=""," ",ROUND(T25/S25*100,1))</f>
        <v>6.3</v>
      </c>
      <c r="V25" s="83">
        <v>75</v>
      </c>
      <c r="W25" s="80">
        <v>4</v>
      </c>
      <c r="X25" s="84">
        <f t="shared" si="2"/>
        <v>5.3</v>
      </c>
      <c r="Y25" s="126">
        <v>67</v>
      </c>
      <c r="Z25" s="80">
        <v>2</v>
      </c>
      <c r="AA25" s="82">
        <f aca="true" t="shared" si="6" ref="AA25:AA48">IF(Y25=""," ",ROUND(Z25/Y25*100,1))</f>
        <v>3</v>
      </c>
    </row>
    <row r="26" spans="1:27" ht="12.75" customHeight="1">
      <c r="A26" s="120">
        <v>22</v>
      </c>
      <c r="B26" s="121">
        <v>216</v>
      </c>
      <c r="C26" s="124" t="s">
        <v>81</v>
      </c>
      <c r="D26" s="125" t="s">
        <v>95</v>
      </c>
      <c r="E26" s="49">
        <v>40</v>
      </c>
      <c r="F26" s="80">
        <v>22</v>
      </c>
      <c r="G26" s="80">
        <v>59</v>
      </c>
      <c r="H26" s="80">
        <v>48</v>
      </c>
      <c r="I26" s="80">
        <v>676</v>
      </c>
      <c r="J26" s="80">
        <v>202</v>
      </c>
      <c r="K26" s="77">
        <f t="shared" si="4"/>
        <v>29.9</v>
      </c>
      <c r="L26" s="81">
        <v>30</v>
      </c>
      <c r="M26" s="80">
        <v>23</v>
      </c>
      <c r="N26" s="80">
        <v>343</v>
      </c>
      <c r="O26" s="80">
        <v>89</v>
      </c>
      <c r="P26" s="82">
        <f t="shared" si="0"/>
        <v>25.9</v>
      </c>
      <c r="Q26" s="53">
        <v>6</v>
      </c>
      <c r="R26" s="54">
        <v>5</v>
      </c>
      <c r="S26" s="54">
        <v>46</v>
      </c>
      <c r="T26" s="54">
        <v>7</v>
      </c>
      <c r="U26" s="77">
        <f t="shared" si="5"/>
        <v>15.2</v>
      </c>
      <c r="V26" s="83">
        <v>69</v>
      </c>
      <c r="W26" s="80">
        <v>2</v>
      </c>
      <c r="X26" s="84">
        <f t="shared" si="2"/>
        <v>2.9</v>
      </c>
      <c r="Y26" s="126">
        <v>69</v>
      </c>
      <c r="Z26" s="80">
        <v>2</v>
      </c>
      <c r="AA26" s="82">
        <f t="shared" si="6"/>
        <v>2.9</v>
      </c>
    </row>
    <row r="27" spans="1:27" ht="12.75" customHeight="1">
      <c r="A27" s="120">
        <v>22</v>
      </c>
      <c r="B27" s="121">
        <v>219</v>
      </c>
      <c r="C27" s="124" t="s">
        <v>81</v>
      </c>
      <c r="D27" s="125" t="s">
        <v>96</v>
      </c>
      <c r="E27" s="49"/>
      <c r="F27" s="80"/>
      <c r="G27" s="80"/>
      <c r="H27" s="80"/>
      <c r="I27" s="80"/>
      <c r="J27" s="80"/>
      <c r="K27" s="77" t="str">
        <f t="shared" si="4"/>
        <v> </v>
      </c>
      <c r="L27" s="81">
        <v>28</v>
      </c>
      <c r="M27" s="80">
        <v>21</v>
      </c>
      <c r="N27" s="80">
        <v>333</v>
      </c>
      <c r="O27" s="80">
        <v>52</v>
      </c>
      <c r="P27" s="82">
        <f t="shared" si="0"/>
        <v>15.6</v>
      </c>
      <c r="Q27" s="53">
        <v>5</v>
      </c>
      <c r="R27" s="54">
        <v>3</v>
      </c>
      <c r="S27" s="54">
        <v>34</v>
      </c>
      <c r="T27" s="54">
        <v>5</v>
      </c>
      <c r="U27" s="77">
        <f t="shared" si="5"/>
        <v>14.7</v>
      </c>
      <c r="V27" s="83">
        <v>19</v>
      </c>
      <c r="W27" s="80">
        <v>1</v>
      </c>
      <c r="X27" s="84">
        <f t="shared" si="2"/>
        <v>5.3</v>
      </c>
      <c r="Y27" s="80">
        <v>16</v>
      </c>
      <c r="Z27" s="80">
        <v>1</v>
      </c>
      <c r="AA27" s="82">
        <f t="shared" si="6"/>
        <v>6.3</v>
      </c>
    </row>
    <row r="28" spans="1:27" ht="12.75" customHeight="1">
      <c r="A28" s="120">
        <v>22</v>
      </c>
      <c r="B28" s="121">
        <v>220</v>
      </c>
      <c r="C28" s="124" t="s">
        <v>81</v>
      </c>
      <c r="D28" s="125" t="s">
        <v>97</v>
      </c>
      <c r="E28" s="49">
        <v>35</v>
      </c>
      <c r="F28" s="80">
        <v>23</v>
      </c>
      <c r="G28" s="80">
        <v>25</v>
      </c>
      <c r="H28" s="80">
        <v>22</v>
      </c>
      <c r="I28" s="80">
        <v>311</v>
      </c>
      <c r="J28" s="80">
        <v>52</v>
      </c>
      <c r="K28" s="77">
        <f t="shared" si="4"/>
        <v>16.7</v>
      </c>
      <c r="L28" s="81">
        <v>20</v>
      </c>
      <c r="M28" s="80">
        <v>18</v>
      </c>
      <c r="N28" s="80">
        <v>273</v>
      </c>
      <c r="O28" s="80">
        <v>46</v>
      </c>
      <c r="P28" s="82">
        <f t="shared" si="0"/>
        <v>16.8</v>
      </c>
      <c r="Q28" s="53">
        <v>5</v>
      </c>
      <c r="R28" s="54">
        <v>4</v>
      </c>
      <c r="S28" s="54">
        <v>38</v>
      </c>
      <c r="T28" s="54">
        <v>6</v>
      </c>
      <c r="U28" s="77">
        <f t="shared" si="5"/>
        <v>15.8</v>
      </c>
      <c r="V28" s="83">
        <v>52</v>
      </c>
      <c r="W28" s="80">
        <v>1</v>
      </c>
      <c r="X28" s="84">
        <f t="shared" si="2"/>
        <v>1.9</v>
      </c>
      <c r="Y28" s="80">
        <v>42</v>
      </c>
      <c r="Z28" s="80">
        <v>1</v>
      </c>
      <c r="AA28" s="82">
        <f t="shared" si="6"/>
        <v>2.4</v>
      </c>
    </row>
    <row r="29" spans="1:27" ht="12.75" customHeight="1">
      <c r="A29" s="120">
        <v>22</v>
      </c>
      <c r="B29" s="121">
        <v>221</v>
      </c>
      <c r="C29" s="124" t="s">
        <v>81</v>
      </c>
      <c r="D29" s="125" t="s">
        <v>98</v>
      </c>
      <c r="E29" s="49">
        <v>30</v>
      </c>
      <c r="F29" s="80">
        <v>22</v>
      </c>
      <c r="G29" s="80">
        <v>46</v>
      </c>
      <c r="H29" s="152">
        <v>37</v>
      </c>
      <c r="I29" s="152">
        <v>592</v>
      </c>
      <c r="J29" s="152">
        <v>165</v>
      </c>
      <c r="K29" s="153">
        <f t="shared" si="4"/>
        <v>27.9</v>
      </c>
      <c r="L29" s="154">
        <v>46</v>
      </c>
      <c r="M29" s="152">
        <v>37</v>
      </c>
      <c r="N29" s="152">
        <v>592</v>
      </c>
      <c r="O29" s="152">
        <v>165</v>
      </c>
      <c r="P29" s="82">
        <f t="shared" si="0"/>
        <v>27.9</v>
      </c>
      <c r="Q29" s="53">
        <v>5</v>
      </c>
      <c r="R29" s="54">
        <v>3</v>
      </c>
      <c r="S29" s="54">
        <v>34</v>
      </c>
      <c r="T29" s="54">
        <v>5</v>
      </c>
      <c r="U29" s="77">
        <f t="shared" si="5"/>
        <v>14.7</v>
      </c>
      <c r="V29" s="83">
        <v>44</v>
      </c>
      <c r="W29" s="80">
        <v>0</v>
      </c>
      <c r="X29" s="84">
        <f t="shared" si="2"/>
        <v>0</v>
      </c>
      <c r="Y29" s="80">
        <v>44</v>
      </c>
      <c r="Z29" s="80">
        <v>0</v>
      </c>
      <c r="AA29" s="82">
        <f t="shared" si="6"/>
        <v>0</v>
      </c>
    </row>
    <row r="30" spans="1:27" ht="12.75" customHeight="1">
      <c r="A30" s="120">
        <v>22</v>
      </c>
      <c r="B30" s="121">
        <v>222</v>
      </c>
      <c r="C30" s="124" t="s">
        <v>81</v>
      </c>
      <c r="D30" s="125" t="s">
        <v>99</v>
      </c>
      <c r="E30" s="49"/>
      <c r="F30" s="80"/>
      <c r="G30" s="80"/>
      <c r="H30" s="80"/>
      <c r="I30" s="80"/>
      <c r="J30" s="80"/>
      <c r="K30" s="77" t="str">
        <f t="shared" si="4"/>
        <v> </v>
      </c>
      <c r="L30" s="81">
        <v>24</v>
      </c>
      <c r="M30" s="80">
        <v>13</v>
      </c>
      <c r="N30" s="80">
        <v>365</v>
      </c>
      <c r="O30" s="80">
        <v>60</v>
      </c>
      <c r="P30" s="82">
        <f t="shared" si="0"/>
        <v>16.4</v>
      </c>
      <c r="Q30" s="53">
        <v>5</v>
      </c>
      <c r="R30" s="54">
        <v>2</v>
      </c>
      <c r="S30" s="54">
        <v>40</v>
      </c>
      <c r="T30" s="54">
        <v>5</v>
      </c>
      <c r="U30" s="77">
        <f t="shared" si="5"/>
        <v>12.5</v>
      </c>
      <c r="V30" s="83">
        <v>38</v>
      </c>
      <c r="W30" s="80"/>
      <c r="X30" s="84">
        <f t="shared" si="2"/>
        <v>0</v>
      </c>
      <c r="Y30" s="80">
        <v>37</v>
      </c>
      <c r="Z30" s="80">
        <v>0</v>
      </c>
      <c r="AA30" s="82">
        <f t="shared" si="6"/>
        <v>0</v>
      </c>
    </row>
    <row r="31" spans="1:27" ht="12.75" customHeight="1">
      <c r="A31" s="120">
        <v>22</v>
      </c>
      <c r="B31" s="121">
        <v>223</v>
      </c>
      <c r="C31" s="124" t="s">
        <v>81</v>
      </c>
      <c r="D31" s="125" t="s">
        <v>100</v>
      </c>
      <c r="E31" s="49"/>
      <c r="F31" s="80"/>
      <c r="G31" s="80"/>
      <c r="H31" s="80"/>
      <c r="I31" s="80"/>
      <c r="J31" s="80"/>
      <c r="K31" s="77" t="str">
        <f t="shared" si="4"/>
        <v> </v>
      </c>
      <c r="L31" s="81">
        <v>13</v>
      </c>
      <c r="M31" s="80">
        <v>11</v>
      </c>
      <c r="N31" s="80">
        <v>276</v>
      </c>
      <c r="O31" s="80">
        <v>63</v>
      </c>
      <c r="P31" s="82">
        <f t="shared" si="0"/>
        <v>22.8</v>
      </c>
      <c r="Q31" s="53">
        <v>5</v>
      </c>
      <c r="R31" s="54">
        <v>1</v>
      </c>
      <c r="S31" s="54">
        <v>38</v>
      </c>
      <c r="T31" s="54">
        <v>2</v>
      </c>
      <c r="U31" s="77">
        <f t="shared" si="5"/>
        <v>5.3</v>
      </c>
      <c r="V31" s="83">
        <v>51</v>
      </c>
      <c r="W31" s="80">
        <v>4</v>
      </c>
      <c r="X31" s="84">
        <f t="shared" si="2"/>
        <v>7.8</v>
      </c>
      <c r="Y31" s="80">
        <v>28</v>
      </c>
      <c r="Z31" s="80">
        <v>0</v>
      </c>
      <c r="AA31" s="82">
        <f t="shared" si="6"/>
        <v>0</v>
      </c>
    </row>
    <row r="32" spans="1:27" ht="12.75" customHeight="1">
      <c r="A32" s="120">
        <v>22</v>
      </c>
      <c r="B32" s="121">
        <v>224</v>
      </c>
      <c r="C32" s="124" t="s">
        <v>81</v>
      </c>
      <c r="D32" s="125" t="s">
        <v>101</v>
      </c>
      <c r="E32" s="49">
        <v>30</v>
      </c>
      <c r="F32" s="80">
        <v>28</v>
      </c>
      <c r="G32" s="80">
        <v>46</v>
      </c>
      <c r="H32" s="80">
        <v>38</v>
      </c>
      <c r="I32" s="80">
        <v>936</v>
      </c>
      <c r="J32" s="80">
        <v>167</v>
      </c>
      <c r="K32" s="77">
        <f t="shared" si="4"/>
        <v>17.8</v>
      </c>
      <c r="L32" s="81">
        <v>19</v>
      </c>
      <c r="M32" s="80">
        <v>15</v>
      </c>
      <c r="N32" s="80">
        <v>275</v>
      </c>
      <c r="O32" s="80">
        <v>37</v>
      </c>
      <c r="P32" s="82">
        <f t="shared" si="0"/>
        <v>13.5</v>
      </c>
      <c r="Q32" s="53">
        <v>5</v>
      </c>
      <c r="R32" s="54">
        <v>2</v>
      </c>
      <c r="S32" s="54">
        <v>40</v>
      </c>
      <c r="T32" s="54">
        <v>3</v>
      </c>
      <c r="U32" s="77">
        <f t="shared" si="5"/>
        <v>7.5</v>
      </c>
      <c r="V32" s="83">
        <v>70</v>
      </c>
      <c r="W32" s="80">
        <v>16</v>
      </c>
      <c r="X32" s="84">
        <f t="shared" si="2"/>
        <v>22.9</v>
      </c>
      <c r="Y32" s="80">
        <v>28</v>
      </c>
      <c r="Z32" s="80">
        <v>1</v>
      </c>
      <c r="AA32" s="82">
        <f t="shared" si="6"/>
        <v>3.6</v>
      </c>
    </row>
    <row r="33" spans="1:27" ht="12.75" customHeight="1">
      <c r="A33" s="120">
        <v>22</v>
      </c>
      <c r="B33" s="121">
        <v>225</v>
      </c>
      <c r="C33" s="124" t="s">
        <v>81</v>
      </c>
      <c r="D33" s="125" t="s">
        <v>102</v>
      </c>
      <c r="E33" s="49"/>
      <c r="F33" s="80"/>
      <c r="G33" s="80"/>
      <c r="H33" s="80"/>
      <c r="I33" s="80"/>
      <c r="J33" s="80"/>
      <c r="K33" s="77" t="str">
        <f t="shared" si="4"/>
        <v> </v>
      </c>
      <c r="L33" s="81">
        <v>17</v>
      </c>
      <c r="M33" s="80">
        <v>14</v>
      </c>
      <c r="N33" s="80">
        <v>262</v>
      </c>
      <c r="O33" s="80">
        <v>71</v>
      </c>
      <c r="P33" s="82">
        <f t="shared" si="0"/>
        <v>27.1</v>
      </c>
      <c r="Q33" s="53">
        <v>5</v>
      </c>
      <c r="R33" s="54">
        <v>2</v>
      </c>
      <c r="S33" s="54">
        <v>42</v>
      </c>
      <c r="T33" s="54">
        <v>3</v>
      </c>
      <c r="U33" s="77">
        <f t="shared" si="5"/>
        <v>7.1</v>
      </c>
      <c r="V33" s="83">
        <v>45</v>
      </c>
      <c r="W33" s="80">
        <v>4</v>
      </c>
      <c r="X33" s="84">
        <f t="shared" si="2"/>
        <v>8.9</v>
      </c>
      <c r="Y33" s="80">
        <v>42</v>
      </c>
      <c r="Z33" s="80">
        <v>1</v>
      </c>
      <c r="AA33" s="82">
        <f t="shared" si="6"/>
        <v>2.4</v>
      </c>
    </row>
    <row r="34" spans="1:27" ht="12.75" customHeight="1">
      <c r="A34" s="47">
        <v>22</v>
      </c>
      <c r="B34" s="48">
        <v>226</v>
      </c>
      <c r="C34" s="53" t="s">
        <v>68</v>
      </c>
      <c r="D34" s="51" t="s">
        <v>76</v>
      </c>
      <c r="E34" s="79"/>
      <c r="F34" s="80"/>
      <c r="G34" s="80"/>
      <c r="H34" s="80"/>
      <c r="I34" s="80"/>
      <c r="J34" s="80"/>
      <c r="K34" s="77" t="str">
        <f t="shared" si="4"/>
        <v> </v>
      </c>
      <c r="L34" s="81">
        <v>15</v>
      </c>
      <c r="M34" s="80">
        <v>11</v>
      </c>
      <c r="N34" s="80">
        <v>212</v>
      </c>
      <c r="O34" s="80">
        <v>43</v>
      </c>
      <c r="P34" s="82">
        <f t="shared" si="0"/>
        <v>20.3</v>
      </c>
      <c r="Q34" s="53">
        <v>5</v>
      </c>
      <c r="R34" s="54">
        <v>3</v>
      </c>
      <c r="S34" s="54">
        <v>38</v>
      </c>
      <c r="T34" s="54">
        <v>4</v>
      </c>
      <c r="U34" s="77">
        <f t="shared" si="5"/>
        <v>10.5</v>
      </c>
      <c r="V34" s="83">
        <v>46</v>
      </c>
      <c r="W34" s="80">
        <v>2</v>
      </c>
      <c r="X34" s="84">
        <f t="shared" si="2"/>
        <v>4.3</v>
      </c>
      <c r="Y34" s="80">
        <v>44</v>
      </c>
      <c r="Z34" s="80">
        <v>2</v>
      </c>
      <c r="AA34" s="82">
        <f t="shared" si="6"/>
        <v>4.5</v>
      </c>
    </row>
    <row r="35" spans="1:27" ht="12.75" customHeight="1">
      <c r="A35" s="47">
        <v>22</v>
      </c>
      <c r="B35" s="48">
        <v>301</v>
      </c>
      <c r="C35" s="53" t="s">
        <v>68</v>
      </c>
      <c r="D35" s="51" t="s">
        <v>77</v>
      </c>
      <c r="E35" s="49"/>
      <c r="F35" s="80"/>
      <c r="G35" s="80"/>
      <c r="H35" s="80"/>
      <c r="I35" s="80"/>
      <c r="J35" s="80"/>
      <c r="K35" s="77" t="str">
        <f t="shared" si="4"/>
        <v> </v>
      </c>
      <c r="L35" s="81">
        <v>8</v>
      </c>
      <c r="M35" s="80">
        <v>6</v>
      </c>
      <c r="N35" s="80">
        <v>131</v>
      </c>
      <c r="O35" s="80">
        <v>16</v>
      </c>
      <c r="P35" s="82">
        <f>IF(L35=""," ",ROUND(O35/N35*100,1))</f>
        <v>12.2</v>
      </c>
      <c r="Q35" s="53">
        <v>5</v>
      </c>
      <c r="R35" s="54">
        <v>2</v>
      </c>
      <c r="S35" s="54">
        <v>29</v>
      </c>
      <c r="T35" s="54">
        <v>3</v>
      </c>
      <c r="U35" s="77">
        <f t="shared" si="5"/>
        <v>10.3</v>
      </c>
      <c r="V35" s="83">
        <v>11</v>
      </c>
      <c r="W35" s="80">
        <v>0</v>
      </c>
      <c r="X35" s="84">
        <f>IF(V35=""," ",ROUND(W35/V35*100,1))</f>
        <v>0</v>
      </c>
      <c r="Y35" s="80">
        <v>11</v>
      </c>
      <c r="Z35" s="80">
        <v>0</v>
      </c>
      <c r="AA35" s="82">
        <f t="shared" si="6"/>
        <v>0</v>
      </c>
    </row>
    <row r="36" spans="1:27" ht="12.75" customHeight="1">
      <c r="A36" s="120">
        <v>22</v>
      </c>
      <c r="B36" s="121">
        <v>302</v>
      </c>
      <c r="C36" s="124" t="s">
        <v>81</v>
      </c>
      <c r="D36" s="125" t="s">
        <v>103</v>
      </c>
      <c r="E36" s="49"/>
      <c r="F36" s="80"/>
      <c r="G36" s="80"/>
      <c r="H36" s="80"/>
      <c r="I36" s="80"/>
      <c r="J36" s="80"/>
      <c r="K36" s="77" t="str">
        <f t="shared" si="4"/>
        <v> </v>
      </c>
      <c r="L36" s="81">
        <v>7</v>
      </c>
      <c r="M36" s="80">
        <v>3</v>
      </c>
      <c r="N36" s="80">
        <v>107</v>
      </c>
      <c r="O36" s="80">
        <v>5</v>
      </c>
      <c r="P36" s="82">
        <f aca="true" t="shared" si="7" ref="P36:P48">IF(L36=""," ",ROUND(O36/N36*100,1))</f>
        <v>4.7</v>
      </c>
      <c r="Q36" s="53">
        <v>5</v>
      </c>
      <c r="R36" s="54">
        <v>1</v>
      </c>
      <c r="S36" s="54">
        <v>30</v>
      </c>
      <c r="T36" s="54">
        <v>1</v>
      </c>
      <c r="U36" s="77">
        <f t="shared" si="5"/>
        <v>3.3</v>
      </c>
      <c r="V36" s="83">
        <v>9</v>
      </c>
      <c r="W36" s="80">
        <v>1</v>
      </c>
      <c r="X36" s="84">
        <f aca="true" t="shared" si="8" ref="X36:X48">IF(V36=""," ",ROUND(W36/V36*100,1))</f>
        <v>11.1</v>
      </c>
      <c r="Y36" s="80">
        <v>8</v>
      </c>
      <c r="Z36" s="80">
        <v>0</v>
      </c>
      <c r="AA36" s="82">
        <f t="shared" si="6"/>
        <v>0</v>
      </c>
    </row>
    <row r="37" spans="1:27" ht="12.75" customHeight="1">
      <c r="A37" s="120">
        <v>22</v>
      </c>
      <c r="B37" s="121">
        <v>304</v>
      </c>
      <c r="C37" s="124" t="s">
        <v>81</v>
      </c>
      <c r="D37" s="125" t="s">
        <v>104</v>
      </c>
      <c r="E37" s="49"/>
      <c r="F37" s="80"/>
      <c r="G37" s="80"/>
      <c r="H37" s="80"/>
      <c r="I37" s="80"/>
      <c r="J37" s="80"/>
      <c r="K37" s="77" t="str">
        <f t="shared" si="4"/>
        <v> </v>
      </c>
      <c r="L37" s="81">
        <v>16</v>
      </c>
      <c r="M37" s="80">
        <v>9</v>
      </c>
      <c r="N37" s="80">
        <v>172</v>
      </c>
      <c r="O37" s="80">
        <v>18</v>
      </c>
      <c r="P37" s="82">
        <f t="shared" si="7"/>
        <v>10.5</v>
      </c>
      <c r="Q37" s="53">
        <v>5</v>
      </c>
      <c r="R37" s="54">
        <v>1</v>
      </c>
      <c r="S37" s="54">
        <v>30</v>
      </c>
      <c r="T37" s="54">
        <v>1</v>
      </c>
      <c r="U37" s="77">
        <f t="shared" si="5"/>
        <v>3.3</v>
      </c>
      <c r="V37" s="83">
        <v>14</v>
      </c>
      <c r="W37" s="80">
        <v>4</v>
      </c>
      <c r="X37" s="84">
        <f t="shared" si="8"/>
        <v>28.6</v>
      </c>
      <c r="Y37" s="80">
        <v>10</v>
      </c>
      <c r="Z37" s="80">
        <v>0</v>
      </c>
      <c r="AA37" s="82">
        <f t="shared" si="6"/>
        <v>0</v>
      </c>
    </row>
    <row r="38" spans="1:27" ht="12.75" customHeight="1">
      <c r="A38" s="120">
        <v>22</v>
      </c>
      <c r="B38" s="121">
        <v>305</v>
      </c>
      <c r="C38" s="124" t="s">
        <v>81</v>
      </c>
      <c r="D38" s="125" t="s">
        <v>105</v>
      </c>
      <c r="E38" s="49"/>
      <c r="F38" s="80"/>
      <c r="G38" s="80"/>
      <c r="H38" s="80"/>
      <c r="I38" s="80"/>
      <c r="J38" s="80"/>
      <c r="K38" s="77" t="str">
        <f t="shared" si="4"/>
        <v> </v>
      </c>
      <c r="L38" s="81">
        <v>18</v>
      </c>
      <c r="M38" s="80">
        <v>16</v>
      </c>
      <c r="N38" s="80">
        <v>258</v>
      </c>
      <c r="O38" s="80">
        <v>49</v>
      </c>
      <c r="P38" s="82">
        <f t="shared" si="7"/>
        <v>19</v>
      </c>
      <c r="Q38" s="53">
        <v>5</v>
      </c>
      <c r="R38" s="54">
        <v>2</v>
      </c>
      <c r="S38" s="54">
        <v>28</v>
      </c>
      <c r="T38" s="54">
        <v>2</v>
      </c>
      <c r="U38" s="77">
        <f t="shared" si="5"/>
        <v>7.1</v>
      </c>
      <c r="V38" s="83">
        <v>9</v>
      </c>
      <c r="W38" s="80">
        <v>0</v>
      </c>
      <c r="X38" s="84">
        <f t="shared" si="8"/>
        <v>0</v>
      </c>
      <c r="Y38" s="80">
        <v>9</v>
      </c>
      <c r="Z38" s="80">
        <v>0</v>
      </c>
      <c r="AA38" s="82">
        <f t="shared" si="6"/>
        <v>0</v>
      </c>
    </row>
    <row r="39" spans="1:27" ht="12.75" customHeight="1">
      <c r="A39" s="120">
        <v>22</v>
      </c>
      <c r="B39" s="121">
        <v>306</v>
      </c>
      <c r="C39" s="124" t="s">
        <v>81</v>
      </c>
      <c r="D39" s="125" t="s">
        <v>106</v>
      </c>
      <c r="E39" s="49"/>
      <c r="F39" s="80"/>
      <c r="G39" s="80"/>
      <c r="H39" s="80"/>
      <c r="I39" s="80"/>
      <c r="J39" s="80"/>
      <c r="K39" s="77" t="str">
        <f t="shared" si="4"/>
        <v> </v>
      </c>
      <c r="L39" s="81">
        <v>9</v>
      </c>
      <c r="M39" s="80">
        <v>7</v>
      </c>
      <c r="N39" s="80">
        <v>182</v>
      </c>
      <c r="O39" s="80">
        <v>36</v>
      </c>
      <c r="P39" s="82">
        <f t="shared" si="7"/>
        <v>19.8</v>
      </c>
      <c r="Q39" s="53">
        <v>5</v>
      </c>
      <c r="R39" s="54">
        <v>2</v>
      </c>
      <c r="S39" s="54">
        <v>28</v>
      </c>
      <c r="T39" s="54">
        <v>2</v>
      </c>
      <c r="U39" s="77">
        <f t="shared" si="5"/>
        <v>7.1</v>
      </c>
      <c r="V39" s="83">
        <v>15</v>
      </c>
      <c r="W39" s="80">
        <v>3</v>
      </c>
      <c r="X39" s="84">
        <f t="shared" si="8"/>
        <v>20</v>
      </c>
      <c r="Y39" s="80">
        <v>15</v>
      </c>
      <c r="Z39" s="80">
        <v>3</v>
      </c>
      <c r="AA39" s="82">
        <f t="shared" si="6"/>
        <v>20</v>
      </c>
    </row>
    <row r="40" spans="1:27" ht="12.75" customHeight="1">
      <c r="A40" s="120">
        <v>22</v>
      </c>
      <c r="B40" s="121">
        <v>325</v>
      </c>
      <c r="C40" s="124" t="s">
        <v>81</v>
      </c>
      <c r="D40" s="125" t="s">
        <v>107</v>
      </c>
      <c r="E40" s="49">
        <v>40</v>
      </c>
      <c r="F40" s="80">
        <v>23</v>
      </c>
      <c r="G40" s="80">
        <v>12</v>
      </c>
      <c r="H40" s="80">
        <v>11</v>
      </c>
      <c r="I40" s="80">
        <v>241</v>
      </c>
      <c r="J40" s="80">
        <v>54</v>
      </c>
      <c r="K40" s="77">
        <f t="shared" si="4"/>
        <v>22.4</v>
      </c>
      <c r="L40" s="81">
        <v>12</v>
      </c>
      <c r="M40" s="80">
        <v>11</v>
      </c>
      <c r="N40" s="80">
        <v>241</v>
      </c>
      <c r="O40" s="80">
        <v>54</v>
      </c>
      <c r="P40" s="82">
        <f t="shared" si="7"/>
        <v>22.4</v>
      </c>
      <c r="Q40" s="53">
        <v>5</v>
      </c>
      <c r="R40" s="54">
        <v>1</v>
      </c>
      <c r="S40" s="54">
        <v>33</v>
      </c>
      <c r="T40" s="54">
        <v>2</v>
      </c>
      <c r="U40" s="77">
        <f t="shared" si="5"/>
        <v>6.1</v>
      </c>
      <c r="V40" s="83">
        <v>22</v>
      </c>
      <c r="W40" s="80">
        <v>1</v>
      </c>
      <c r="X40" s="84">
        <f t="shared" si="8"/>
        <v>4.5</v>
      </c>
      <c r="Y40" s="80">
        <v>22</v>
      </c>
      <c r="Z40" s="80">
        <v>1</v>
      </c>
      <c r="AA40" s="82">
        <f t="shared" si="6"/>
        <v>4.5</v>
      </c>
    </row>
    <row r="41" spans="1:27" ht="12.75" customHeight="1">
      <c r="A41" s="120">
        <v>22</v>
      </c>
      <c r="B41" s="121">
        <v>341</v>
      </c>
      <c r="C41" s="124" t="s">
        <v>81</v>
      </c>
      <c r="D41" s="125" t="s">
        <v>108</v>
      </c>
      <c r="E41" s="49">
        <v>30</v>
      </c>
      <c r="F41" s="80">
        <v>22</v>
      </c>
      <c r="G41" s="80">
        <v>33</v>
      </c>
      <c r="H41" s="80">
        <v>23</v>
      </c>
      <c r="I41" s="80">
        <v>554</v>
      </c>
      <c r="J41" s="80">
        <v>129</v>
      </c>
      <c r="K41" s="77">
        <f t="shared" si="4"/>
        <v>23.3</v>
      </c>
      <c r="L41" s="81">
        <v>12</v>
      </c>
      <c r="M41" s="80">
        <v>7</v>
      </c>
      <c r="N41" s="80">
        <v>162</v>
      </c>
      <c r="O41" s="80">
        <v>19</v>
      </c>
      <c r="P41" s="82">
        <f t="shared" si="7"/>
        <v>11.7</v>
      </c>
      <c r="Q41" s="53">
        <v>5</v>
      </c>
      <c r="R41" s="54">
        <v>2</v>
      </c>
      <c r="S41" s="54">
        <v>28</v>
      </c>
      <c r="T41" s="54">
        <v>2</v>
      </c>
      <c r="U41" s="77">
        <f t="shared" si="5"/>
        <v>7.1</v>
      </c>
      <c r="V41" s="83">
        <v>19</v>
      </c>
      <c r="W41" s="80">
        <v>2</v>
      </c>
      <c r="X41" s="84">
        <f t="shared" si="8"/>
        <v>10.5</v>
      </c>
      <c r="Y41" s="80">
        <v>18</v>
      </c>
      <c r="Z41" s="80">
        <v>2</v>
      </c>
      <c r="AA41" s="82">
        <f t="shared" si="6"/>
        <v>11.1</v>
      </c>
    </row>
    <row r="42" spans="1:27" ht="12.75" customHeight="1">
      <c r="A42" s="120">
        <v>22</v>
      </c>
      <c r="B42" s="121">
        <v>342</v>
      </c>
      <c r="C42" s="124" t="s">
        <v>81</v>
      </c>
      <c r="D42" s="125" t="s">
        <v>109</v>
      </c>
      <c r="E42" s="49">
        <v>40</v>
      </c>
      <c r="F42" s="80">
        <v>22</v>
      </c>
      <c r="G42" s="80">
        <v>34</v>
      </c>
      <c r="H42" s="80">
        <v>32</v>
      </c>
      <c r="I42" s="80">
        <v>415</v>
      </c>
      <c r="J42" s="80">
        <v>130</v>
      </c>
      <c r="K42" s="77">
        <f t="shared" si="4"/>
        <v>31.3</v>
      </c>
      <c r="L42" s="81">
        <v>21</v>
      </c>
      <c r="M42" s="80">
        <v>20</v>
      </c>
      <c r="N42" s="80">
        <v>255</v>
      </c>
      <c r="O42" s="80">
        <v>63</v>
      </c>
      <c r="P42" s="82">
        <f t="shared" si="7"/>
        <v>24.7</v>
      </c>
      <c r="Q42" s="53">
        <v>5</v>
      </c>
      <c r="R42" s="54">
        <v>2</v>
      </c>
      <c r="S42" s="54">
        <v>30</v>
      </c>
      <c r="T42" s="54">
        <v>3</v>
      </c>
      <c r="U42" s="77">
        <f t="shared" si="5"/>
        <v>10</v>
      </c>
      <c r="V42" s="83">
        <v>29</v>
      </c>
      <c r="W42" s="80">
        <v>0</v>
      </c>
      <c r="X42" s="84">
        <f t="shared" si="8"/>
        <v>0</v>
      </c>
      <c r="Y42" s="80">
        <v>29</v>
      </c>
      <c r="Z42" s="80">
        <v>0</v>
      </c>
      <c r="AA42" s="82">
        <f t="shared" si="6"/>
        <v>0</v>
      </c>
    </row>
    <row r="43" spans="1:27" ht="12.75" customHeight="1">
      <c r="A43" s="120">
        <v>22</v>
      </c>
      <c r="B43" s="121">
        <v>344</v>
      </c>
      <c r="C43" s="124" t="s">
        <v>81</v>
      </c>
      <c r="D43" s="125" t="s">
        <v>110</v>
      </c>
      <c r="E43" s="49">
        <v>30</v>
      </c>
      <c r="F43" s="80">
        <v>32</v>
      </c>
      <c r="G43" s="80">
        <v>28</v>
      </c>
      <c r="H43" s="80">
        <v>27</v>
      </c>
      <c r="I43" s="80">
        <v>470</v>
      </c>
      <c r="J43" s="80">
        <v>89</v>
      </c>
      <c r="K43" s="77">
        <f t="shared" si="4"/>
        <v>18.9</v>
      </c>
      <c r="L43" s="81">
        <v>14</v>
      </c>
      <c r="M43" s="80">
        <v>14</v>
      </c>
      <c r="N43" s="80">
        <v>223</v>
      </c>
      <c r="O43" s="80">
        <v>30</v>
      </c>
      <c r="P43" s="82">
        <f t="shared" si="7"/>
        <v>13.5</v>
      </c>
      <c r="Q43" s="53">
        <v>5</v>
      </c>
      <c r="R43" s="54">
        <v>2</v>
      </c>
      <c r="S43" s="54">
        <v>33</v>
      </c>
      <c r="T43" s="54">
        <v>3</v>
      </c>
      <c r="U43" s="77">
        <f t="shared" si="5"/>
        <v>9.1</v>
      </c>
      <c r="V43" s="83">
        <v>25</v>
      </c>
      <c r="W43" s="80">
        <v>0</v>
      </c>
      <c r="X43" s="84">
        <f t="shared" si="8"/>
        <v>0</v>
      </c>
      <c r="Y43" s="80">
        <v>23</v>
      </c>
      <c r="Z43" s="80">
        <v>0</v>
      </c>
      <c r="AA43" s="82">
        <f t="shared" si="6"/>
        <v>0</v>
      </c>
    </row>
    <row r="44" spans="1:27" ht="12.75" customHeight="1">
      <c r="A44" s="120">
        <v>22</v>
      </c>
      <c r="B44" s="121">
        <v>361</v>
      </c>
      <c r="C44" s="124" t="s">
        <v>81</v>
      </c>
      <c r="D44" s="125" t="s">
        <v>111</v>
      </c>
      <c r="E44" s="49"/>
      <c r="F44" s="80"/>
      <c r="G44" s="80"/>
      <c r="H44" s="80"/>
      <c r="I44" s="80"/>
      <c r="J44" s="80"/>
      <c r="K44" s="77" t="str">
        <f t="shared" si="4"/>
        <v> </v>
      </c>
      <c r="L44" s="81">
        <v>16</v>
      </c>
      <c r="M44" s="80">
        <v>9</v>
      </c>
      <c r="N44" s="80">
        <v>218</v>
      </c>
      <c r="O44" s="80">
        <v>41</v>
      </c>
      <c r="P44" s="82">
        <f t="shared" si="7"/>
        <v>18.8</v>
      </c>
      <c r="Q44" s="53">
        <v>5</v>
      </c>
      <c r="R44" s="54">
        <v>1</v>
      </c>
      <c r="S44" s="54">
        <v>25</v>
      </c>
      <c r="T44" s="54">
        <v>1</v>
      </c>
      <c r="U44" s="77">
        <f t="shared" si="5"/>
        <v>4</v>
      </c>
      <c r="V44" s="83">
        <v>15</v>
      </c>
      <c r="W44" s="80">
        <v>0</v>
      </c>
      <c r="X44" s="84">
        <f t="shared" si="8"/>
        <v>0</v>
      </c>
      <c r="Y44" s="80">
        <v>15</v>
      </c>
      <c r="Z44" s="80">
        <v>0</v>
      </c>
      <c r="AA44" s="82">
        <f t="shared" si="6"/>
        <v>0</v>
      </c>
    </row>
    <row r="45" spans="1:27" ht="12.75" customHeight="1">
      <c r="A45" s="120">
        <v>22</v>
      </c>
      <c r="B45" s="121">
        <v>424</v>
      </c>
      <c r="C45" s="124" t="s">
        <v>81</v>
      </c>
      <c r="D45" s="125" t="s">
        <v>112</v>
      </c>
      <c r="E45" s="49"/>
      <c r="F45" s="80"/>
      <c r="G45" s="80"/>
      <c r="H45" s="80"/>
      <c r="I45" s="80"/>
      <c r="J45" s="80"/>
      <c r="K45" s="77" t="str">
        <f t="shared" si="4"/>
        <v> </v>
      </c>
      <c r="L45" s="81">
        <v>23</v>
      </c>
      <c r="M45" s="80">
        <v>17</v>
      </c>
      <c r="N45" s="80">
        <v>286</v>
      </c>
      <c r="O45" s="80">
        <v>40</v>
      </c>
      <c r="P45" s="82">
        <f t="shared" si="7"/>
        <v>14</v>
      </c>
      <c r="Q45" s="53">
        <v>5</v>
      </c>
      <c r="R45" s="54">
        <v>2</v>
      </c>
      <c r="S45" s="54">
        <v>31</v>
      </c>
      <c r="T45" s="54">
        <v>4</v>
      </c>
      <c r="U45" s="77">
        <f t="shared" si="5"/>
        <v>12.9</v>
      </c>
      <c r="V45" s="83">
        <v>14</v>
      </c>
      <c r="W45" s="80">
        <v>2</v>
      </c>
      <c r="X45" s="84">
        <f t="shared" si="8"/>
        <v>14.3</v>
      </c>
      <c r="Y45" s="80">
        <v>14</v>
      </c>
      <c r="Z45" s="80">
        <v>2</v>
      </c>
      <c r="AA45" s="82">
        <f t="shared" si="6"/>
        <v>14.3</v>
      </c>
    </row>
    <row r="46" spans="1:27" ht="12.75" customHeight="1">
      <c r="A46" s="120">
        <v>22</v>
      </c>
      <c r="B46" s="121">
        <v>429</v>
      </c>
      <c r="C46" s="124" t="s">
        <v>81</v>
      </c>
      <c r="D46" s="125" t="s">
        <v>113</v>
      </c>
      <c r="E46" s="49"/>
      <c r="F46" s="80"/>
      <c r="G46" s="80"/>
      <c r="H46" s="80"/>
      <c r="I46" s="80"/>
      <c r="J46" s="80"/>
      <c r="K46" s="77" t="str">
        <f t="shared" si="4"/>
        <v> </v>
      </c>
      <c r="L46" s="81">
        <v>10</v>
      </c>
      <c r="M46" s="80">
        <v>5</v>
      </c>
      <c r="N46" s="80">
        <v>111</v>
      </c>
      <c r="O46" s="80">
        <v>10</v>
      </c>
      <c r="P46" s="82">
        <f t="shared" si="7"/>
        <v>9</v>
      </c>
      <c r="Q46" s="53">
        <v>5</v>
      </c>
      <c r="R46" s="54">
        <v>1</v>
      </c>
      <c r="S46" s="54">
        <v>30</v>
      </c>
      <c r="T46" s="54">
        <v>1</v>
      </c>
      <c r="U46" s="77">
        <f t="shared" si="5"/>
        <v>3.3</v>
      </c>
      <c r="V46" s="83">
        <v>12</v>
      </c>
      <c r="W46" s="80">
        <v>0</v>
      </c>
      <c r="X46" s="84">
        <f t="shared" si="8"/>
        <v>0</v>
      </c>
      <c r="Y46" s="80">
        <v>12</v>
      </c>
      <c r="Z46" s="80">
        <v>0</v>
      </c>
      <c r="AA46" s="82">
        <f t="shared" si="6"/>
        <v>0</v>
      </c>
    </row>
    <row r="47" spans="1:27" ht="12.75" customHeight="1">
      <c r="A47" s="120">
        <v>22</v>
      </c>
      <c r="B47" s="121">
        <v>461</v>
      </c>
      <c r="C47" s="124" t="s">
        <v>81</v>
      </c>
      <c r="D47" s="125" t="s">
        <v>114</v>
      </c>
      <c r="E47" s="49"/>
      <c r="F47" s="80"/>
      <c r="G47" s="80"/>
      <c r="H47" s="80"/>
      <c r="I47" s="80"/>
      <c r="J47" s="80"/>
      <c r="K47" s="77" t="str">
        <f t="shared" si="4"/>
        <v> </v>
      </c>
      <c r="L47" s="81">
        <v>9</v>
      </c>
      <c r="M47" s="80">
        <v>7</v>
      </c>
      <c r="N47" s="80">
        <v>99</v>
      </c>
      <c r="O47" s="80">
        <v>14</v>
      </c>
      <c r="P47" s="82">
        <f t="shared" si="7"/>
        <v>14.1</v>
      </c>
      <c r="Q47" s="53">
        <v>5</v>
      </c>
      <c r="R47" s="54">
        <v>4</v>
      </c>
      <c r="S47" s="54">
        <v>31</v>
      </c>
      <c r="T47" s="54">
        <v>4</v>
      </c>
      <c r="U47" s="77">
        <f t="shared" si="5"/>
        <v>12.9</v>
      </c>
      <c r="V47" s="83">
        <v>21</v>
      </c>
      <c r="W47" s="80">
        <v>1</v>
      </c>
      <c r="X47" s="84">
        <f t="shared" si="8"/>
        <v>4.8</v>
      </c>
      <c r="Y47" s="80">
        <v>17</v>
      </c>
      <c r="Z47" s="80">
        <v>0</v>
      </c>
      <c r="AA47" s="82">
        <f t="shared" si="6"/>
        <v>0</v>
      </c>
    </row>
    <row r="48" spans="1:27" ht="12.75" customHeight="1" thickBot="1">
      <c r="A48" s="120">
        <v>22</v>
      </c>
      <c r="B48" s="121">
        <v>503</v>
      </c>
      <c r="C48" s="124" t="s">
        <v>81</v>
      </c>
      <c r="D48" s="125" t="s">
        <v>115</v>
      </c>
      <c r="E48" s="49"/>
      <c r="F48" s="80"/>
      <c r="G48" s="80"/>
      <c r="H48" s="80"/>
      <c r="I48" s="80"/>
      <c r="J48" s="80"/>
      <c r="K48" s="77" t="str">
        <f t="shared" si="4"/>
        <v> </v>
      </c>
      <c r="L48" s="81">
        <v>13</v>
      </c>
      <c r="M48" s="80">
        <v>11</v>
      </c>
      <c r="N48" s="80">
        <v>137</v>
      </c>
      <c r="O48" s="80">
        <v>27</v>
      </c>
      <c r="P48" s="82">
        <f t="shared" si="7"/>
        <v>19.7</v>
      </c>
      <c r="Q48" s="53">
        <v>5</v>
      </c>
      <c r="R48" s="54">
        <v>3</v>
      </c>
      <c r="S48" s="54">
        <v>26</v>
      </c>
      <c r="T48" s="54">
        <v>4</v>
      </c>
      <c r="U48" s="77">
        <f t="shared" si="5"/>
        <v>15.4</v>
      </c>
      <c r="V48" s="83">
        <v>13</v>
      </c>
      <c r="W48" s="80">
        <v>0</v>
      </c>
      <c r="X48" s="84">
        <f t="shared" si="8"/>
        <v>0</v>
      </c>
      <c r="Y48" s="80">
        <v>11</v>
      </c>
      <c r="Z48" s="80">
        <v>0</v>
      </c>
      <c r="AA48" s="82">
        <f t="shared" si="6"/>
        <v>0</v>
      </c>
    </row>
    <row r="49" spans="1:27" ht="18" customHeight="1" thickBot="1">
      <c r="A49" s="87"/>
      <c r="B49" s="88"/>
      <c r="C49" s="89"/>
      <c r="D49" s="90" t="s">
        <v>13</v>
      </c>
      <c r="E49" s="38"/>
      <c r="F49" s="68"/>
      <c r="G49" s="68"/>
      <c r="H49" s="68"/>
      <c r="I49" s="68"/>
      <c r="J49" s="68"/>
      <c r="K49" s="114"/>
      <c r="L49" s="91">
        <f>SUM(L12:L48)</f>
        <v>903</v>
      </c>
      <c r="M49" s="91">
        <f>SUM(M12:M48)</f>
        <v>724</v>
      </c>
      <c r="N49" s="91">
        <f>SUM(N12:N48)</f>
        <v>13126</v>
      </c>
      <c r="O49" s="91">
        <f>SUM(O12:O48)</f>
        <v>2945</v>
      </c>
      <c r="P49" s="110">
        <f>IF(L49=" "," ",ROUND(O49/N49*100,1))</f>
        <v>22.4</v>
      </c>
      <c r="Q49" s="91">
        <f>SUM(Q12:Q48)</f>
        <v>200</v>
      </c>
      <c r="R49" s="91">
        <f>SUM(R12:R48)</f>
        <v>102</v>
      </c>
      <c r="S49" s="91">
        <f>SUM(S12:S48)</f>
        <v>1597</v>
      </c>
      <c r="T49" s="91">
        <f>SUM(T12:T48)</f>
        <v>155</v>
      </c>
      <c r="U49" s="110">
        <f>IF(Q49=""," ",ROUND(T49/S49*100,1))</f>
        <v>9.7</v>
      </c>
      <c r="V49" s="205"/>
      <c r="W49" s="206"/>
      <c r="X49" s="207"/>
      <c r="Y49" s="206"/>
      <c r="Z49" s="206"/>
      <c r="AA49" s="208"/>
    </row>
    <row r="50" spans="1:27" ht="12.75" customHeight="1">
      <c r="A50" s="92"/>
      <c r="B50" s="93"/>
      <c r="C50" s="94"/>
      <c r="D50" s="95"/>
      <c r="E50" s="96"/>
      <c r="F50" s="97"/>
      <c r="G50" s="97"/>
      <c r="H50" s="97"/>
      <c r="I50" s="97"/>
      <c r="J50" s="97"/>
      <c r="K50" s="111"/>
      <c r="L50" s="86"/>
      <c r="M50" s="80"/>
      <c r="N50" s="85"/>
      <c r="O50" s="80"/>
      <c r="P50" s="98" t="str">
        <f>IF(L50=""," ",ROUND(O50/N50*100,1))</f>
        <v> </v>
      </c>
      <c r="Q50" s="55">
        <v>1</v>
      </c>
      <c r="R50" s="54">
        <v>1</v>
      </c>
      <c r="S50" s="58">
        <v>5</v>
      </c>
      <c r="T50" s="54">
        <v>1</v>
      </c>
      <c r="U50" s="98">
        <f>IF(Q50=""," ",ROUND(T50/S50*100,1))</f>
        <v>20</v>
      </c>
      <c r="V50" s="209"/>
      <c r="W50" s="210"/>
      <c r="X50" s="211"/>
      <c r="Y50" s="210"/>
      <c r="Z50" s="210"/>
      <c r="AA50" s="212"/>
    </row>
    <row r="51" spans="1:27" ht="12.75" customHeight="1">
      <c r="A51" s="47"/>
      <c r="B51" s="78"/>
      <c r="C51" s="49"/>
      <c r="D51" s="50"/>
      <c r="E51" s="99"/>
      <c r="F51" s="100"/>
      <c r="G51" s="100"/>
      <c r="H51" s="100"/>
      <c r="I51" s="100"/>
      <c r="J51" s="100"/>
      <c r="K51" s="112"/>
      <c r="L51" s="86"/>
      <c r="M51" s="80"/>
      <c r="N51" s="85"/>
      <c r="O51" s="80"/>
      <c r="P51" s="82" t="str">
        <f>IF(L51=""," ",ROUND(O51/N51*100,1))</f>
        <v> </v>
      </c>
      <c r="Q51" s="55"/>
      <c r="R51" s="54"/>
      <c r="S51" s="58"/>
      <c r="T51" s="54"/>
      <c r="U51" s="82" t="str">
        <f>IF(Q51=""," ",ROUND(T51/S51*100,1))</f>
        <v> </v>
      </c>
      <c r="V51" s="83"/>
      <c r="W51" s="80"/>
      <c r="X51" s="180"/>
      <c r="Y51" s="80"/>
      <c r="Z51" s="80"/>
      <c r="AA51" s="213"/>
    </row>
    <row r="52" spans="1:27" ht="12.75" customHeight="1" thickBot="1">
      <c r="A52" s="101"/>
      <c r="B52" s="102"/>
      <c r="C52" s="103"/>
      <c r="D52" s="104"/>
      <c r="E52" s="105"/>
      <c r="F52" s="106"/>
      <c r="G52" s="106"/>
      <c r="H52" s="106"/>
      <c r="I52" s="106"/>
      <c r="J52" s="106"/>
      <c r="K52" s="113"/>
      <c r="L52" s="86"/>
      <c r="M52" s="80"/>
      <c r="N52" s="85"/>
      <c r="O52" s="80"/>
      <c r="P52" s="107" t="str">
        <f>IF(L52=""," ",ROUND(O52/N52*100,1))</f>
        <v> </v>
      </c>
      <c r="Q52" s="55"/>
      <c r="R52" s="54"/>
      <c r="S52" s="58"/>
      <c r="T52" s="54"/>
      <c r="U52" s="107" t="str">
        <f>IF(Q52=""," ",ROUND(T52/S52*100,1))</f>
        <v> </v>
      </c>
      <c r="V52" s="214"/>
      <c r="W52" s="215"/>
      <c r="X52" s="216"/>
      <c r="Y52" s="215"/>
      <c r="Z52" s="215"/>
      <c r="AA52" s="217"/>
    </row>
    <row r="53" spans="1:27" ht="18" customHeight="1" thickBot="1">
      <c r="A53" s="87"/>
      <c r="B53" s="88"/>
      <c r="C53" s="364" t="s">
        <v>12</v>
      </c>
      <c r="D53" s="365"/>
      <c r="E53" s="38"/>
      <c r="F53" s="68"/>
      <c r="G53" s="68"/>
      <c r="H53" s="68"/>
      <c r="I53" s="68"/>
      <c r="J53" s="68"/>
      <c r="K53" s="114"/>
      <c r="L53" s="108">
        <f>SUM(L50:L52)</f>
        <v>0</v>
      </c>
      <c r="M53" s="108">
        <f>SUM(M50:M52)</f>
        <v>0</v>
      </c>
      <c r="N53" s="108">
        <f>SUM(N50:N52)</f>
        <v>0</v>
      </c>
      <c r="O53" s="108">
        <f>SUM(O50:O52)</f>
        <v>0</v>
      </c>
      <c r="P53" s="110">
        <f>IF(L53=0,"",ROUND(O53/N53*100,1))</f>
      </c>
      <c r="Q53" s="108">
        <f>SUM(Q50:Q52)</f>
        <v>1</v>
      </c>
      <c r="R53" s="108">
        <f>SUM(R50:R52)</f>
        <v>1</v>
      </c>
      <c r="S53" s="108">
        <f>SUM(S50:S52)</f>
        <v>5</v>
      </c>
      <c r="T53" s="108">
        <f>SUM(T50:T52)</f>
        <v>1</v>
      </c>
      <c r="U53" s="110">
        <f>IF(Q53=0," ",ROUND(T53/S53*100,1))</f>
        <v>20</v>
      </c>
      <c r="V53" s="205"/>
      <c r="W53" s="218"/>
      <c r="X53" s="207"/>
      <c r="Y53" s="218"/>
      <c r="Z53" s="218"/>
      <c r="AA53" s="219"/>
    </row>
    <row r="54" spans="1:27" ht="18" customHeight="1" thickBot="1">
      <c r="A54" s="87"/>
      <c r="B54" s="109"/>
      <c r="C54" s="364" t="s">
        <v>4</v>
      </c>
      <c r="D54" s="365"/>
      <c r="E54" s="38"/>
      <c r="F54" s="68"/>
      <c r="G54" s="70">
        <f>SUM(G12:G48)</f>
        <v>1130</v>
      </c>
      <c r="H54" s="70">
        <f>SUM(H12:H48)</f>
        <v>916</v>
      </c>
      <c r="I54" s="70">
        <f>SUM(I12:I48)</f>
        <v>17515</v>
      </c>
      <c r="J54" s="70">
        <f>SUM(J12:J48)</f>
        <v>4305</v>
      </c>
      <c r="K54" s="110">
        <f>IF(G54=" "," ",ROUND(J54/I54*100,1))</f>
        <v>24.6</v>
      </c>
      <c r="L54" s="71">
        <f>L49+L53</f>
        <v>903</v>
      </c>
      <c r="M54" s="70">
        <f>M49+M53</f>
        <v>724</v>
      </c>
      <c r="N54" s="70">
        <f>N49+N53</f>
        <v>13126</v>
      </c>
      <c r="O54" s="70">
        <f>O49+O53</f>
        <v>2945</v>
      </c>
      <c r="P54" s="110">
        <f>IF(L54=""," ",ROUND(O54/N54*100,1))</f>
        <v>22.4</v>
      </c>
      <c r="Q54" s="71">
        <f>Q49+Q53</f>
        <v>201</v>
      </c>
      <c r="R54" s="70">
        <f>R49+R53</f>
        <v>103</v>
      </c>
      <c r="S54" s="70">
        <f>S49+S53</f>
        <v>1602</v>
      </c>
      <c r="T54" s="70">
        <f>T49+T53</f>
        <v>156</v>
      </c>
      <c r="U54" s="110">
        <f>IF(Q54=""," ",ROUND(T54/S54*100,1))</f>
        <v>9.7</v>
      </c>
      <c r="V54" s="69">
        <f>SUM(V12:V48)</f>
        <v>2882</v>
      </c>
      <c r="W54" s="70">
        <f>SUM(W12:W48)</f>
        <v>232</v>
      </c>
      <c r="X54" s="115">
        <f>IF(V54=""," ",ROUND(W54/V54*100,1))</f>
        <v>8</v>
      </c>
      <c r="Y54" s="71">
        <f>SUM(Y12:Y48)</f>
        <v>2081</v>
      </c>
      <c r="Z54" s="70">
        <f>SUM(Z12:Z48)</f>
        <v>76</v>
      </c>
      <c r="AA54" s="110">
        <f>IF(Y54=0," ",ROUND(Z54/Y54*100,1))</f>
        <v>3.7</v>
      </c>
    </row>
  </sheetData>
  <sheetProtection/>
  <mergeCells count="42">
    <mergeCell ref="R10:R11"/>
    <mergeCell ref="T10:T11"/>
    <mergeCell ref="U9:U11"/>
    <mergeCell ref="X9:X11"/>
    <mergeCell ref="W10:W11"/>
    <mergeCell ref="S8:S11"/>
    <mergeCell ref="Q7:U7"/>
    <mergeCell ref="L6:N6"/>
    <mergeCell ref="L7:P7"/>
    <mergeCell ref="Q8:Q11"/>
    <mergeCell ref="N8:N11"/>
    <mergeCell ref="L8:L11"/>
    <mergeCell ref="P9:P11"/>
    <mergeCell ref="M10:M11"/>
    <mergeCell ref="O10:O11"/>
    <mergeCell ref="A7:A11"/>
    <mergeCell ref="C7:C11"/>
    <mergeCell ref="D7:D11"/>
    <mergeCell ref="B7:B11"/>
    <mergeCell ref="C54:D54"/>
    <mergeCell ref="E7:K7"/>
    <mergeCell ref="I8:I11"/>
    <mergeCell ref="E8:E11"/>
    <mergeCell ref="G8:G11"/>
    <mergeCell ref="F8:F11"/>
    <mergeCell ref="C53:D53"/>
    <mergeCell ref="K9:K11"/>
    <mergeCell ref="H10:H11"/>
    <mergeCell ref="J10:J11"/>
    <mergeCell ref="E4:F4"/>
    <mergeCell ref="H4:J4"/>
    <mergeCell ref="L4:N4"/>
    <mergeCell ref="V6:X6"/>
    <mergeCell ref="Q6:S6"/>
    <mergeCell ref="P4:T4"/>
    <mergeCell ref="E6:F6"/>
    <mergeCell ref="V7:AA7"/>
    <mergeCell ref="V8:V11"/>
    <mergeCell ref="Y8:AA8"/>
    <mergeCell ref="Y2:AA2"/>
    <mergeCell ref="Y9:Y11"/>
    <mergeCell ref="AA9:AA11"/>
  </mergeCells>
  <conditionalFormatting sqref="T50:T52 R50:R52 O50:O52 M50:M52 Z12:Z15 Z17:Z45 J12:J48 H12:H48 O12:O48 M12:M48 T12:T48 R12:R48 W12:W48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29:Y48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46:Z48">
    <cfRule type="cellIs" priority="7" dxfId="0" operator="lessThanOrEqual" stopIfTrue="1">
      <formula>Z45</formula>
    </cfRule>
    <cfRule type="cellIs" priority="8" dxfId="1" operator="greaterThan" stopIfTrue="1">
      <formula>Z45</formula>
    </cfRule>
  </conditionalFormatting>
  <printOptions/>
  <pageMargins left="0.5905511811023623" right="0.5905511811023623" top="0.5905511811023623" bottom="0.5905511811023623" header="0.31496062992125984" footer="0.31496062992125984"/>
  <pageSetup fitToWidth="8" horizontalDpi="600" verticalDpi="600" orientation="landscape" paperSize="9" scale="85" r:id="rId1"/>
  <headerFooter alignWithMargins="0">
    <oddFooter>&amp;R&amp;A</oddFooter>
  </headerFooter>
  <ignoredErrors>
    <ignoredError sqref="U54 U49 K54" evalError="1"/>
    <ignoredError sqref="P49 P54" evalError="1" formula="1"/>
    <ignoredError sqref="U53 P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2009-12-21T12:18:01Z</cp:lastPrinted>
  <dcterms:created xsi:type="dcterms:W3CDTF">2002-01-07T10:53:07Z</dcterms:created>
  <dcterms:modified xsi:type="dcterms:W3CDTF">2009-12-22T06:02:58Z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426497827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1201829739</vt:i4>
  </property>
  <property fmtid="{D5CDD505-2E9C-101B-9397-08002B2CF9AE}" pid="7" name="_ReviewingToolsShownOnce">
    <vt:lpwstr/>
  </property>
</Properties>
</file>