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岐阜県４－１" sheetId="1" r:id="rId1"/>
    <sheet name="岐阜県４－２" sheetId="2" r:id="rId2"/>
    <sheet name="岐阜県４－３" sheetId="3" r:id="rId3"/>
    <sheet name="岐阜県４－４" sheetId="4" r:id="rId4"/>
  </sheets>
  <definedNames>
    <definedName name="_xlnm.Print_Titles" localSheetId="0">'岐阜県４－１'!$4:$7</definedName>
    <definedName name="_xlnm.Print_Titles" localSheetId="1">'岐阜県４－２'!$4:$7</definedName>
    <definedName name="_xlnm.Print_Titles" localSheetId="2">'岐阜県４－３'!$4:$7</definedName>
    <definedName name="_xlnm.Print_Titles" localSheetId="3">'岐阜県４－４'!$7:$11</definedName>
  </definedNames>
  <calcPr fullCalcOnLoad="1" iterate="1" iterateCount="600" iterateDelta="0.001"/>
</workbook>
</file>

<file path=xl/sharedStrings.xml><?xml version="1.0" encoding="utf-8"?>
<sst xmlns="http://schemas.openxmlformats.org/spreadsheetml/2006/main" count="647" uniqueCount="235">
  <si>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</si>
  <si>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</si>
  <si>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</si>
  <si>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</si>
  <si>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</si>
  <si>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</si>
  <si>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</si>
  <si>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</si>
  <si>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</si>
  <si>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</si>
  <si>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</si>
  <si>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</si>
  <si>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</si>
  <si>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</si>
  <si>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</si>
  <si>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</si>
  <si>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</si>
  <si>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</si>
  <si>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</si>
  <si>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</si>
  <si>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</si>
  <si>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</si>
  <si>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</si>
  <si>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</si>
  <si>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</si>
  <si>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</si>
  <si>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</si>
  <si>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　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</si>
  <si>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</si>
  <si>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</si>
  <si>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</si>
  <si>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</si>
  <si>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</si>
  <si>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</si>
  <si>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</si>
  <si>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</si>
  <si>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</si>
  <si>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</si>
  <si>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</si>
  <si>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</si>
  <si>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</si>
  <si>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</si>
  <si>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</si>
  <si>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</si>
  <si>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</si>
  <si>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</si>
  <si>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</si>
  <si>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</si>
  <si>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</si>
  <si>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</si>
  <si>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</si>
  <si>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</si>
  <si>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</si>
  <si>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</si>
  <si>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</si>
  <si>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</si>
  <si>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</si>
  <si>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</si>
  <si>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</si>
  <si>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</si>
  <si>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</si>
  <si>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</si>
  <si>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</si>
  <si>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</si>
  <si>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</si>
  <si>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</si>
  <si>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</si>
  <si>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</si>
  <si>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岐阜県</t>
  </si>
  <si>
    <t>神戸町</t>
  </si>
  <si>
    <t>秘書広報課</t>
  </si>
  <si>
    <t>七宗町</t>
  </si>
  <si>
    <t>企画財政課</t>
  </si>
  <si>
    <t>東白川村</t>
  </si>
  <si>
    <t>総務課</t>
  </si>
  <si>
    <t>揖斐川町</t>
  </si>
  <si>
    <t>企画調整課</t>
  </si>
  <si>
    <t>御嵩町</t>
  </si>
  <si>
    <t>企画課</t>
  </si>
  <si>
    <t>御嵩町男女共同参画プラン</t>
  </si>
  <si>
    <t>H17.4.1～H22.3.31</t>
  </si>
  <si>
    <t>富加町</t>
  </si>
  <si>
    <t>岐阜県　</t>
  </si>
  <si>
    <t>飛騨市</t>
  </si>
  <si>
    <t>飛騨市男女共同参画基本計画</t>
  </si>
  <si>
    <t>H18.4.1～H28.3.31</t>
  </si>
  <si>
    <t>岐南町</t>
  </si>
  <si>
    <t>関市</t>
  </si>
  <si>
    <t>企画政策課</t>
  </si>
  <si>
    <t>第２次せき男女共同参画まちづくりプラン</t>
  </si>
  <si>
    <t>H21.4.1～H31.3.31</t>
  </si>
  <si>
    <t>川辺町</t>
  </si>
  <si>
    <t>総務企画課</t>
  </si>
  <si>
    <t>北方町</t>
  </si>
  <si>
    <t>美濃加茂市</t>
  </si>
  <si>
    <t>みのかも男女共同参画基本計画</t>
  </si>
  <si>
    <t>H15.4.1～H22.3.31</t>
  </si>
  <si>
    <t>本巣市</t>
  </si>
  <si>
    <t>総合企画課</t>
  </si>
  <si>
    <t>本巣市男女共同参画プラン</t>
  </si>
  <si>
    <t>H19.4.27～H24.3.31</t>
  </si>
  <si>
    <t>笠松町</t>
  </si>
  <si>
    <t>笠松町男女共同参画プラン</t>
  </si>
  <si>
    <t>H21.4.1～H26.3.31</t>
  </si>
  <si>
    <t>美濃市</t>
  </si>
  <si>
    <t>総合政策課</t>
  </si>
  <si>
    <t>第2次男女共同参画いきいきプラン美濃</t>
  </si>
  <si>
    <t>H20.4.1～H29.3.31</t>
  </si>
  <si>
    <t>羽島市</t>
  </si>
  <si>
    <t>生涯学習課</t>
  </si>
  <si>
    <t>羽島市男女共同参画プラン</t>
  </si>
  <si>
    <t>海津市</t>
  </si>
  <si>
    <t>海津市男女共同参画推進条例</t>
  </si>
  <si>
    <t>海津市男女共同参画プラン</t>
  </si>
  <si>
    <t>輪之内町</t>
  </si>
  <si>
    <t>わのうちきらめきプラン</t>
  </si>
  <si>
    <t>H15.3.22～H21.3.31</t>
  </si>
  <si>
    <t>多治見市</t>
  </si>
  <si>
    <t>企画課人権推進室</t>
  </si>
  <si>
    <t>多治見市男女共同参画推進条例</t>
  </si>
  <si>
    <t>第2次たじみ男女共同参画プラン</t>
  </si>
  <si>
    <t>H20.4.1～H30.3.31</t>
  </si>
  <si>
    <t>郡上市</t>
  </si>
  <si>
    <t>安八町</t>
  </si>
  <si>
    <t>地域政策課</t>
  </si>
  <si>
    <t>安八町男女共同参画プラン</t>
  </si>
  <si>
    <t>各務原市</t>
  </si>
  <si>
    <t>ライフデザイン課男女輝き推進室</t>
  </si>
  <si>
    <t>各務原市男女が輝く都市づくり条例</t>
  </si>
  <si>
    <t>かかみがはら男女共同参画プラン</t>
  </si>
  <si>
    <t>瑞穂市</t>
  </si>
  <si>
    <t>企画財政課</t>
  </si>
  <si>
    <t>山県市</t>
  </si>
  <si>
    <t>山県市男女共同参画プラン</t>
  </si>
  <si>
    <t>H19.4.1～H24.3.31</t>
  </si>
  <si>
    <t>養老町</t>
  </si>
  <si>
    <t>養老町男女共同参画のまちづくり条例</t>
  </si>
  <si>
    <t>養老町男女共同参画プラン</t>
  </si>
  <si>
    <t>H14.4.1～H24.3.31</t>
  </si>
  <si>
    <t>白川村</t>
  </si>
  <si>
    <t>瑞浪市</t>
  </si>
  <si>
    <t>市民協働課</t>
  </si>
  <si>
    <t>みずなみ男女共同参画プラン</t>
  </si>
  <si>
    <t>H16.4.1～H26.3.31</t>
  </si>
  <si>
    <t>岐阜市</t>
  </si>
  <si>
    <t>男女共同参画・文化課</t>
  </si>
  <si>
    <t>岐阜市男女共同参画推進条例</t>
  </si>
  <si>
    <t>第2次岐阜市男女共同参画基本計画　ぎふし未来スケッチⅢ</t>
  </si>
  <si>
    <t>H21.4.1～H30.3.31</t>
  </si>
  <si>
    <t>土岐市</t>
  </si>
  <si>
    <t>土岐市男女共同参画プラン</t>
  </si>
  <si>
    <t>可児市</t>
  </si>
  <si>
    <t>可児市だれもが輝く男女共同参画社会づくり条例</t>
  </si>
  <si>
    <t>可児市男女共同参画プラン2018</t>
  </si>
  <si>
    <t>関ヶ原町</t>
  </si>
  <si>
    <t>関ヶ原町男女共同参画プラン</t>
  </si>
  <si>
    <t>H15.4.1～H25.3.31</t>
  </si>
  <si>
    <t>垂井町</t>
  </si>
  <si>
    <t>垂井町男女共同参画プラン</t>
  </si>
  <si>
    <t>大垣市</t>
  </si>
  <si>
    <t>まちづくり推進課男女共同参画推進室</t>
  </si>
  <si>
    <t>大垣市男女共同参画推進条例</t>
  </si>
  <si>
    <t>第2次大垣市男女共同参画プラン</t>
  </si>
  <si>
    <t>H20.4.1～H25.3.31</t>
  </si>
  <si>
    <t>坂祝町</t>
  </si>
  <si>
    <t>企画課</t>
  </si>
  <si>
    <t>下呂市</t>
  </si>
  <si>
    <t>中津川市</t>
  </si>
  <si>
    <t>少子化対策課</t>
  </si>
  <si>
    <t>H21.4.1～H28.3.31</t>
  </si>
  <si>
    <t>大野町</t>
  </si>
  <si>
    <t>総務広報課</t>
  </si>
  <si>
    <t>八百津町</t>
  </si>
  <si>
    <t>経営管理課</t>
  </si>
  <si>
    <t>男女共同参画サロン</t>
  </si>
  <si>
    <t>ほっと</t>
  </si>
  <si>
    <t>507-0034 </t>
  </si>
  <si>
    <t>○</t>
  </si>
  <si>
    <t>500-8521</t>
  </si>
  <si>
    <t>岐阜市橋本町1-10-23</t>
  </si>
  <si>
    <t>http://www.ip.mirai.ne.jp/~heartful/joseic_top</t>
  </si>
  <si>
    <t>509-0203 </t>
  </si>
  <si>
    <t>http://www.city.kani.lg.jp/shisei/danjo/index.html</t>
  </si>
  <si>
    <t>大垣男女共同参画サロン</t>
  </si>
  <si>
    <t>503-0911 </t>
  </si>
  <si>
    <t>男女が共に輝く都市　かかみがはら宣言</t>
  </si>
  <si>
    <t>大垣市男女共同参画都市宣言</t>
  </si>
  <si>
    <t>高山市</t>
  </si>
  <si>
    <t>池田町</t>
  </si>
  <si>
    <t>市民活動推進課</t>
  </si>
  <si>
    <t>高山市男女共同参画推進条例</t>
  </si>
  <si>
    <t>第２次高山市男女共同参画基本計画</t>
  </si>
  <si>
    <t>H18.4.1～H22.3.31</t>
  </si>
  <si>
    <t>社会教育課</t>
  </si>
  <si>
    <t>池田町男女共同参画プラン</t>
  </si>
  <si>
    <t>H13.4.1～H23.3.31</t>
  </si>
  <si>
    <t>白川町</t>
  </si>
  <si>
    <t>教育課</t>
  </si>
  <si>
    <t>まちづくり推進課</t>
  </si>
  <si>
    <t>恵那市男女共同参画プラン</t>
  </si>
  <si>
    <t>H19.4.1～H27.3.31</t>
  </si>
  <si>
    <t>恵那市</t>
  </si>
  <si>
    <t>多文化共生課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</si>
  <si>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</si>
  <si>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を行う体制の有無
についての苦情の処理
男女共同参画関係施策</t>
  </si>
  <si>
    <t>管　理　・　運　営　主　体</t>
  </si>
  <si>
    <t>ﾎｰﾑﾍﾟｰｼﾞ</t>
  </si>
  <si>
    <t>管理者
指　定</t>
  </si>
  <si>
    <t>うち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</si>
  <si>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</si>
  <si>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</si>
  <si>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</si>
  <si>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</si>
  <si>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</si>
  <si>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</si>
  <si>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調査時点コード</t>
  </si>
  <si>
    <t xml:space="preserve">目
標
値
（％）
</t>
  </si>
  <si>
    <t>うち 一般行政職</t>
  </si>
  <si>
    <t>女
性
比
率
（％）</t>
  </si>
  <si>
    <t>うち</t>
  </si>
  <si>
    <t>うち</t>
  </si>
  <si>
    <t>管理職数
女性</t>
  </si>
  <si>
    <t>岐阜県</t>
  </si>
  <si>
    <t>大垣市室本町5-51 
スイトピアセンター内 </t>
  </si>
  <si>
    <t>多治見市豊岡町1-55 
まなびパークたじみ内</t>
  </si>
  <si>
    <t>可児市下恵土3433-139 
可児市文化創造センターala内</t>
  </si>
  <si>
    <t>(058)
268-1052</t>
  </si>
  <si>
    <t>(058)
268-1057</t>
  </si>
  <si>
    <t>(0584)
74-6050 </t>
  </si>
  <si>
    <t>(0572)
22-1111 </t>
  </si>
  <si>
    <t>(0574)
62-1111 </t>
  </si>
  <si>
    <t>下呂市男女共同参画プラン　
ともに創ろう！あったか下呂市</t>
  </si>
  <si>
    <t>なかつがわ男女共同参画プラン
（第3次）</t>
  </si>
  <si>
    <t>男女共同参画プランおおの
（改訂版）</t>
  </si>
  <si>
    <t>岐阜市生涯学習・女性センター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</si>
</sst>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24" borderId="19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2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4" borderId="2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24" borderId="26" xfId="0" applyFont="1" applyFill="1" applyBorder="1" applyAlignment="1">
      <alignment vertical="center"/>
    </xf>
    <xf numFmtId="0" fontId="2" fillId="24" borderId="27" xfId="0" applyFont="1" applyFill="1" applyBorder="1" applyAlignment="1">
      <alignment vertical="center"/>
    </xf>
    <xf numFmtId="0" fontId="2" fillId="24" borderId="28" xfId="0" applyFont="1" applyFill="1" applyBorder="1" applyAlignment="1">
      <alignment vertical="center"/>
    </xf>
    <xf numFmtId="187" fontId="0" fillId="4" borderId="10" xfId="0" applyNumberFormat="1" applyFont="1" applyFill="1" applyBorder="1" applyAlignment="1">
      <alignment vertical="center"/>
    </xf>
    <xf numFmtId="187" fontId="0" fillId="4" borderId="11" xfId="0" applyNumberFormat="1" applyFont="1" applyFill="1" applyBorder="1" applyAlignment="1">
      <alignment vertical="center"/>
    </xf>
    <xf numFmtId="187" fontId="0" fillId="24" borderId="29" xfId="0" applyNumberFormat="1" applyFont="1" applyFill="1" applyBorder="1" applyAlignment="1">
      <alignment vertical="center"/>
    </xf>
    <xf numFmtId="187" fontId="0" fillId="24" borderId="28" xfId="0" applyNumberFormat="1" applyFont="1" applyFill="1" applyBorder="1" applyAlignment="1">
      <alignment vertical="center"/>
    </xf>
    <xf numFmtId="0" fontId="0" fillId="24" borderId="29" xfId="0" applyFont="1" applyFill="1" applyBorder="1" applyAlignment="1">
      <alignment vertical="center"/>
    </xf>
    <xf numFmtId="0" fontId="0" fillId="24" borderId="28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4" borderId="30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57" fontId="2" fillId="24" borderId="16" xfId="0" applyNumberFormat="1" applyFont="1" applyFill="1" applyBorder="1" applyAlignment="1">
      <alignment vertical="center"/>
    </xf>
    <xf numFmtId="0" fontId="2" fillId="24" borderId="31" xfId="0" applyFont="1" applyFill="1" applyBorder="1" applyAlignment="1">
      <alignment vertical="center"/>
    </xf>
    <xf numFmtId="0" fontId="2" fillId="24" borderId="16" xfId="0" applyNumberFormat="1" applyFont="1" applyFill="1" applyBorder="1" applyAlignment="1">
      <alignment vertical="center"/>
    </xf>
    <xf numFmtId="0" fontId="2" fillId="24" borderId="23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24" borderId="34" xfId="0" applyFont="1" applyFill="1" applyBorder="1" applyAlignment="1">
      <alignment vertical="center"/>
    </xf>
    <xf numFmtId="0" fontId="2" fillId="24" borderId="35" xfId="0" applyFont="1" applyFill="1" applyBorder="1" applyAlignment="1">
      <alignment vertical="center"/>
    </xf>
    <xf numFmtId="0" fontId="2" fillId="24" borderId="32" xfId="0" applyFont="1" applyFill="1" applyBorder="1" applyAlignment="1">
      <alignment vertical="center"/>
    </xf>
    <xf numFmtId="0" fontId="2" fillId="24" borderId="33" xfId="0" applyFont="1" applyFill="1" applyBorder="1" applyAlignment="1">
      <alignment vertical="center"/>
    </xf>
    <xf numFmtId="0" fontId="2" fillId="24" borderId="25" xfId="0" applyFont="1" applyFill="1" applyBorder="1" applyAlignment="1">
      <alignment vertical="center"/>
    </xf>
    <xf numFmtId="0" fontId="2" fillId="24" borderId="36" xfId="0" applyFont="1" applyFill="1" applyBorder="1" applyAlignment="1">
      <alignment vertical="center"/>
    </xf>
    <xf numFmtId="0" fontId="2" fillId="24" borderId="37" xfId="0" applyFont="1" applyFill="1" applyBorder="1" applyAlignment="1">
      <alignment vertical="center"/>
    </xf>
    <xf numFmtId="0" fontId="2" fillId="24" borderId="38" xfId="0" applyFont="1" applyFill="1" applyBorder="1" applyAlignment="1">
      <alignment vertical="center"/>
    </xf>
    <xf numFmtId="0" fontId="2" fillId="24" borderId="39" xfId="0" applyFont="1" applyFill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187" fontId="2" fillId="4" borderId="42" xfId="0" applyNumberFormat="1" applyFont="1" applyFill="1" applyBorder="1" applyAlignment="1">
      <alignment vertical="center"/>
    </xf>
    <xf numFmtId="187" fontId="2" fillId="4" borderId="43" xfId="0" applyNumberFormat="1" applyFont="1" applyFill="1" applyBorder="1" applyAlignment="1">
      <alignment vertical="center"/>
    </xf>
    <xf numFmtId="187" fontId="2" fillId="4" borderId="10" xfId="0" applyNumberFormat="1" applyFont="1" applyFill="1" applyBorder="1" applyAlignment="1">
      <alignment vertical="center"/>
    </xf>
    <xf numFmtId="187" fontId="2" fillId="4" borderId="44" xfId="0" applyNumberFormat="1" applyFont="1" applyFill="1" applyBorder="1" applyAlignment="1">
      <alignment vertical="center"/>
    </xf>
    <xf numFmtId="187" fontId="2" fillId="4" borderId="11" xfId="0" applyNumberFormat="1" applyFont="1" applyFill="1" applyBorder="1" applyAlignment="1">
      <alignment vertical="center"/>
    </xf>
    <xf numFmtId="188" fontId="2" fillId="4" borderId="45" xfId="0" applyNumberFormat="1" applyFont="1" applyFill="1" applyBorder="1" applyAlignment="1">
      <alignment vertical="center"/>
    </xf>
    <xf numFmtId="188" fontId="2" fillId="24" borderId="29" xfId="0" applyNumberFormat="1" applyFont="1" applyFill="1" applyBorder="1" applyAlignment="1">
      <alignment vertical="center"/>
    </xf>
    <xf numFmtId="188" fontId="2" fillId="4" borderId="11" xfId="0" applyNumberFormat="1" applyFont="1" applyFill="1" applyBorder="1" applyAlignment="1">
      <alignment vertical="center"/>
    </xf>
    <xf numFmtId="188" fontId="2" fillId="4" borderId="10" xfId="0" applyNumberFormat="1" applyFont="1" applyFill="1" applyBorder="1" applyAlignment="1">
      <alignment vertical="center"/>
    </xf>
    <xf numFmtId="188" fontId="2" fillId="4" borderId="44" xfId="0" applyNumberFormat="1" applyFont="1" applyFill="1" applyBorder="1" applyAlignment="1">
      <alignment vertical="center"/>
    </xf>
    <xf numFmtId="188" fontId="2" fillId="4" borderId="46" xfId="0" applyNumberFormat="1" applyFont="1" applyFill="1" applyBorder="1" applyAlignment="1">
      <alignment vertical="center"/>
    </xf>
    <xf numFmtId="188" fontId="2" fillId="4" borderId="47" xfId="0" applyNumberFormat="1" applyFont="1" applyFill="1" applyBorder="1" applyAlignment="1">
      <alignment vertical="center"/>
    </xf>
    <xf numFmtId="57" fontId="2" fillId="24" borderId="30" xfId="0" applyNumberFormat="1" applyFont="1" applyFill="1" applyBorder="1" applyAlignment="1">
      <alignment vertical="center"/>
    </xf>
    <xf numFmtId="179" fontId="2" fillId="4" borderId="16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79" fontId="2" fillId="4" borderId="12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186" fontId="2" fillId="24" borderId="30" xfId="0" applyNumberFormat="1" applyFont="1" applyFill="1" applyBorder="1" applyAlignment="1">
      <alignment vertical="center"/>
    </xf>
    <xf numFmtId="188" fontId="2" fillId="24" borderId="16" xfId="0" applyNumberFormat="1" applyFont="1" applyFill="1" applyBorder="1" applyAlignment="1">
      <alignment vertical="center"/>
    </xf>
    <xf numFmtId="188" fontId="2" fillId="24" borderId="23" xfId="0" applyNumberFormat="1" applyFont="1" applyFill="1" applyBorder="1" applyAlignment="1">
      <alignment vertical="center"/>
    </xf>
    <xf numFmtId="189" fontId="2" fillId="4" borderId="12" xfId="0" applyNumberFormat="1" applyFont="1" applyFill="1" applyBorder="1" applyAlignment="1">
      <alignment vertical="center"/>
    </xf>
    <xf numFmtId="188" fontId="2" fillId="24" borderId="30" xfId="0" applyNumberFormat="1" applyFont="1" applyFill="1" applyBorder="1" applyAlignment="1">
      <alignment vertical="center"/>
    </xf>
    <xf numFmtId="189" fontId="2" fillId="4" borderId="17" xfId="0" applyNumberFormat="1" applyFont="1" applyFill="1" applyBorder="1" applyAlignment="1">
      <alignment vertical="center"/>
    </xf>
    <xf numFmtId="189" fontId="2" fillId="4" borderId="16" xfId="0" applyNumberFormat="1" applyFont="1" applyFill="1" applyBorder="1" applyAlignment="1">
      <alignment vertical="center"/>
    </xf>
    <xf numFmtId="188" fontId="2" fillId="24" borderId="25" xfId="0" applyNumberFormat="1" applyFont="1" applyFill="1" applyBorder="1" applyAlignment="1">
      <alignment vertical="center"/>
    </xf>
    <xf numFmtId="188" fontId="2" fillId="24" borderId="34" xfId="0" applyNumberFormat="1" applyFont="1" applyFill="1" applyBorder="1" applyAlignment="1">
      <alignment vertical="center"/>
    </xf>
    <xf numFmtId="188" fontId="2" fillId="24" borderId="32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188" fontId="2" fillId="25" borderId="47" xfId="0" applyNumberFormat="1" applyFont="1" applyFill="1" applyBorder="1" applyAlignment="1">
      <alignment vertical="center"/>
    </xf>
    <xf numFmtId="188" fontId="2" fillId="24" borderId="26" xfId="0" applyNumberFormat="1" applyFont="1" applyFill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4" borderId="48" xfId="0" applyFont="1" applyFill="1" applyBorder="1" applyAlignment="1">
      <alignment vertical="center"/>
    </xf>
    <xf numFmtId="0" fontId="2" fillId="24" borderId="49" xfId="0" applyFont="1" applyFill="1" applyBorder="1" applyAlignment="1">
      <alignment vertical="center"/>
    </xf>
    <xf numFmtId="0" fontId="2" fillId="24" borderId="50" xfId="0" applyFont="1" applyFill="1" applyBorder="1" applyAlignment="1">
      <alignment vertical="center"/>
    </xf>
    <xf numFmtId="188" fontId="2" fillId="24" borderId="51" xfId="0" applyNumberFormat="1" applyFont="1" applyFill="1" applyBorder="1" applyAlignment="1">
      <alignment vertical="center"/>
    </xf>
    <xf numFmtId="189" fontId="2" fillId="4" borderId="52" xfId="0" applyNumberFormat="1" applyFont="1" applyFill="1" applyBorder="1" applyAlignment="1">
      <alignment vertical="center"/>
    </xf>
    <xf numFmtId="188" fontId="2" fillId="24" borderId="50" xfId="0" applyNumberFormat="1" applyFont="1" applyFill="1" applyBorder="1" applyAlignment="1">
      <alignment vertical="center"/>
    </xf>
    <xf numFmtId="190" fontId="2" fillId="25" borderId="47" xfId="0" applyNumberFormat="1" applyFont="1" applyFill="1" applyBorder="1" applyAlignment="1">
      <alignment vertical="center"/>
    </xf>
    <xf numFmtId="0" fontId="2" fillId="24" borderId="11" xfId="0" applyFont="1" applyFill="1" applyBorder="1" applyAlignment="1">
      <alignment horizontal="right" vertical="center"/>
    </xf>
    <xf numFmtId="189" fontId="2" fillId="4" borderId="11" xfId="0" applyNumberFormat="1" applyFont="1" applyFill="1" applyBorder="1" applyAlignment="1">
      <alignment vertical="center"/>
    </xf>
    <xf numFmtId="189" fontId="2" fillId="0" borderId="53" xfId="0" applyNumberFormat="1" applyFont="1" applyFill="1" applyBorder="1" applyAlignment="1">
      <alignment vertical="center"/>
    </xf>
    <xf numFmtId="189" fontId="2" fillId="0" borderId="27" xfId="0" applyNumberFormat="1" applyFont="1" applyFill="1" applyBorder="1" applyAlignment="1">
      <alignment vertical="center"/>
    </xf>
    <xf numFmtId="179" fontId="2" fillId="0" borderId="54" xfId="0" applyNumberFormat="1" applyFont="1" applyFill="1" applyBorder="1" applyAlignment="1">
      <alignment vertical="center"/>
    </xf>
    <xf numFmtId="179" fontId="2" fillId="0" borderId="28" xfId="0" applyNumberFormat="1" applyFont="1" applyFill="1" applyBorder="1" applyAlignment="1">
      <alignment vertical="center"/>
    </xf>
    <xf numFmtId="188" fontId="2" fillId="0" borderId="29" xfId="0" applyNumberFormat="1" applyFont="1" applyFill="1" applyBorder="1" applyAlignment="1">
      <alignment vertical="center"/>
    </xf>
    <xf numFmtId="188" fontId="2" fillId="0" borderId="28" xfId="0" applyNumberFormat="1" applyFont="1" applyFill="1" applyBorder="1" applyAlignment="1">
      <alignment vertical="center"/>
    </xf>
    <xf numFmtId="188" fontId="2" fillId="24" borderId="54" xfId="0" applyNumberFormat="1" applyFont="1" applyFill="1" applyBorder="1" applyAlignment="1">
      <alignment vertical="center"/>
    </xf>
    <xf numFmtId="188" fontId="2" fillId="24" borderId="28" xfId="0" applyNumberFormat="1" applyFont="1" applyFill="1" applyBorder="1" applyAlignment="1">
      <alignment vertical="center"/>
    </xf>
    <xf numFmtId="189" fontId="2" fillId="4" borderId="44" xfId="0" applyNumberFormat="1" applyFont="1" applyFill="1" applyBorder="1" applyAlignment="1">
      <alignment vertical="center"/>
    </xf>
    <xf numFmtId="0" fontId="2" fillId="24" borderId="23" xfId="0" applyFont="1" applyFill="1" applyBorder="1" applyAlignment="1">
      <alignment wrapText="1"/>
    </xf>
    <xf numFmtId="0" fontId="2" fillId="24" borderId="25" xfId="0" applyFont="1" applyFill="1" applyBorder="1" applyAlignment="1">
      <alignment vertical="top"/>
    </xf>
    <xf numFmtId="0" fontId="2" fillId="24" borderId="23" xfId="0" applyFont="1" applyFill="1" applyBorder="1" applyAlignment="1">
      <alignment horizontal="left" vertical="center"/>
    </xf>
    <xf numFmtId="0" fontId="2" fillId="24" borderId="30" xfId="0" applyFont="1" applyFill="1" applyBorder="1" applyAlignment="1">
      <alignment vertical="center" shrinkToFi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shrinkToFit="1"/>
    </xf>
    <xf numFmtId="0" fontId="2" fillId="24" borderId="30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shrinkToFit="1"/>
    </xf>
    <xf numFmtId="0" fontId="4" fillId="0" borderId="25" xfId="0" applyFont="1" applyBorder="1" applyAlignment="1">
      <alignment/>
    </xf>
    <xf numFmtId="0" fontId="2" fillId="0" borderId="25" xfId="0" applyFont="1" applyBorder="1" applyAlignment="1">
      <alignment shrinkToFit="1"/>
    </xf>
    <xf numFmtId="0" fontId="6" fillId="0" borderId="35" xfId="43" applyBorder="1" applyAlignment="1" applyProtection="1">
      <alignment shrinkToFit="1"/>
      <protection/>
    </xf>
    <xf numFmtId="0" fontId="4" fillId="0" borderId="25" xfId="0" applyFont="1" applyBorder="1" applyAlignment="1">
      <alignment shrinkToFit="1"/>
    </xf>
    <xf numFmtId="179" fontId="2" fillId="4" borderId="16" xfId="0" applyNumberFormat="1" applyFont="1" applyFill="1" applyBorder="1" applyAlignment="1">
      <alignment vertical="center" shrinkToFit="1"/>
    </xf>
    <xf numFmtId="180" fontId="2" fillId="4" borderId="16" xfId="0" applyNumberFormat="1" applyFont="1" applyFill="1" applyBorder="1" applyAlignment="1">
      <alignment vertical="center" shrinkToFit="1"/>
    </xf>
    <xf numFmtId="57" fontId="2" fillId="24" borderId="30" xfId="0" applyNumberFormat="1" applyFont="1" applyFill="1" applyBorder="1" applyAlignment="1">
      <alignment vertical="center" shrinkToFit="1"/>
    </xf>
    <xf numFmtId="57" fontId="2" fillId="24" borderId="16" xfId="0" applyNumberFormat="1" applyFont="1" applyFill="1" applyBorder="1" applyAlignment="1">
      <alignment vertical="center" shrinkToFit="1"/>
    </xf>
    <xf numFmtId="188" fontId="2" fillId="4" borderId="47" xfId="0" applyNumberFormat="1" applyFont="1" applyFill="1" applyBorder="1" applyAlignment="1">
      <alignment vertical="center" shrinkToFit="1"/>
    </xf>
    <xf numFmtId="0" fontId="2" fillId="24" borderId="0" xfId="0" applyFont="1" applyFill="1" applyAlignment="1">
      <alignment vertical="center"/>
    </xf>
    <xf numFmtId="0" fontId="6" fillId="0" borderId="17" xfId="43" applyBorder="1" applyAlignment="1" applyProtection="1">
      <alignment shrinkToFit="1"/>
      <protection/>
    </xf>
    <xf numFmtId="57" fontId="2" fillId="24" borderId="32" xfId="0" applyNumberFormat="1" applyFont="1" applyFill="1" applyBorder="1" applyAlignment="1">
      <alignment vertical="center"/>
    </xf>
    <xf numFmtId="186" fontId="2" fillId="24" borderId="32" xfId="0" applyNumberFormat="1" applyFont="1" applyFill="1" applyBorder="1" applyAlignment="1">
      <alignment vertical="center"/>
    </xf>
    <xf numFmtId="188" fontId="2" fillId="24" borderId="0" xfId="0" applyNumberFormat="1" applyFont="1" applyFill="1" applyAlignment="1">
      <alignment vertical="center"/>
    </xf>
    <xf numFmtId="188" fontId="2" fillId="0" borderId="16" xfId="0" applyNumberFormat="1" applyFont="1" applyBorder="1" applyAlignment="1">
      <alignment vertical="center"/>
    </xf>
    <xf numFmtId="189" fontId="2" fillId="4" borderId="49" xfId="0" applyNumberFormat="1" applyFont="1" applyFill="1" applyBorder="1" applyAlignment="1">
      <alignment vertical="center"/>
    </xf>
    <xf numFmtId="0" fontId="2" fillId="24" borderId="31" xfId="0" applyFont="1" applyFill="1" applyBorder="1" applyAlignment="1">
      <alignment vertical="center" wrapText="1"/>
    </xf>
    <xf numFmtId="0" fontId="2" fillId="24" borderId="30" xfId="0" applyFont="1" applyFill="1" applyBorder="1" applyAlignment="1">
      <alignment vertical="center" wrapText="1"/>
    </xf>
    <xf numFmtId="38" fontId="2" fillId="24" borderId="55" xfId="49" applyFont="1" applyFill="1" applyBorder="1" applyAlignment="1">
      <alignment vertical="center" shrinkToFit="1"/>
    </xf>
    <xf numFmtId="38" fontId="2" fillId="24" borderId="56" xfId="49" applyFont="1" applyFill="1" applyBorder="1" applyAlignment="1">
      <alignment vertical="center" shrinkToFit="1"/>
    </xf>
    <xf numFmtId="0" fontId="2" fillId="24" borderId="4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24" borderId="25" xfId="0" applyFont="1" applyFill="1" applyBorder="1" applyAlignment="1">
      <alignment wrapText="1"/>
    </xf>
    <xf numFmtId="0" fontId="4" fillId="24" borderId="33" xfId="0" applyFont="1" applyFill="1" applyBorder="1" applyAlignment="1">
      <alignment wrapText="1"/>
    </xf>
    <xf numFmtId="0" fontId="2" fillId="24" borderId="57" xfId="0" applyFont="1" applyFill="1" applyBorder="1" applyAlignment="1">
      <alignment vertical="distributed" textRotation="255"/>
    </xf>
    <xf numFmtId="0" fontId="2" fillId="24" borderId="58" xfId="0" applyFont="1" applyFill="1" applyBorder="1" applyAlignment="1">
      <alignment vertical="distributed" textRotation="255"/>
    </xf>
    <xf numFmtId="0" fontId="2" fillId="24" borderId="14" xfId="0" applyFont="1" applyFill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0" fillId="21" borderId="11" xfId="0" applyFill="1" applyBorder="1" applyAlignment="1">
      <alignment horizontal="center"/>
    </xf>
    <xf numFmtId="0" fontId="2" fillId="24" borderId="35" xfId="0" applyFont="1" applyFill="1" applyBorder="1" applyAlignment="1">
      <alignment wrapText="1"/>
    </xf>
    <xf numFmtId="0" fontId="2" fillId="24" borderId="33" xfId="0" applyFont="1" applyFill="1" applyBorder="1" applyAlignment="1">
      <alignment wrapText="1"/>
    </xf>
    <xf numFmtId="0" fontId="2" fillId="24" borderId="55" xfId="0" applyFont="1" applyFill="1" applyBorder="1" applyAlignment="1">
      <alignment wrapText="1"/>
    </xf>
    <xf numFmtId="0" fontId="2" fillId="0" borderId="23" xfId="0" applyFont="1" applyBorder="1" applyAlignment="1">
      <alignment/>
    </xf>
    <xf numFmtId="0" fontId="2" fillId="24" borderId="25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vertical="top" textRotation="255" wrapText="1"/>
    </xf>
    <xf numFmtId="0" fontId="2" fillId="24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24" borderId="17" xfId="0" applyFont="1" applyFill="1" applyBorder="1" applyAlignment="1">
      <alignment vertical="center" wrapText="1"/>
    </xf>
    <xf numFmtId="0" fontId="6" fillId="0" borderId="17" xfId="43" applyBorder="1" applyAlignment="1" applyProtection="1">
      <alignment vertical="center" wrapText="1"/>
      <protection/>
    </xf>
    <xf numFmtId="0" fontId="4" fillId="0" borderId="16" xfId="0" applyFont="1" applyBorder="1" applyAlignment="1">
      <alignment wrapText="1"/>
    </xf>
    <xf numFmtId="0" fontId="6" fillId="0" borderId="17" xfId="43" applyBorder="1" applyAlignment="1" applyProtection="1">
      <alignment wrapText="1"/>
      <protection/>
    </xf>
    <xf numFmtId="0" fontId="4" fillId="24" borderId="16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2" fillId="0" borderId="17" xfId="43" applyFont="1" applyBorder="1" applyAlignment="1" applyProtection="1">
      <alignment vertical="center" wrapText="1"/>
      <protection/>
    </xf>
    <xf numFmtId="186" fontId="2" fillId="24" borderId="60" xfId="0" applyNumberFormat="1" applyFont="1" applyFill="1" applyBorder="1" applyAlignment="1">
      <alignment vertical="center"/>
    </xf>
    <xf numFmtId="186" fontId="2" fillId="24" borderId="61" xfId="0" applyNumberFormat="1" applyFont="1" applyFill="1" applyBorder="1" applyAlignment="1">
      <alignment vertical="center"/>
    </xf>
    <xf numFmtId="186" fontId="2" fillId="24" borderId="62" xfId="0" applyNumberFormat="1" applyFont="1" applyFill="1" applyBorder="1" applyAlignment="1">
      <alignment vertical="center"/>
    </xf>
    <xf numFmtId="0" fontId="2" fillId="24" borderId="30" xfId="0" applyNumberFormat="1" applyFont="1" applyFill="1" applyBorder="1" applyAlignment="1">
      <alignment vertical="center" wrapText="1"/>
    </xf>
    <xf numFmtId="186" fontId="2" fillId="24" borderId="17" xfId="0" applyNumberFormat="1" applyFont="1" applyFill="1" applyBorder="1" applyAlignment="1">
      <alignment vertical="center"/>
    </xf>
    <xf numFmtId="186" fontId="2" fillId="24" borderId="12" xfId="0" applyNumberFormat="1" applyFont="1" applyFill="1" applyBorder="1" applyAlignment="1">
      <alignment vertical="center"/>
    </xf>
    <xf numFmtId="0" fontId="2" fillId="24" borderId="31" xfId="0" applyNumberFormat="1" applyFont="1" applyFill="1" applyBorder="1" applyAlignment="1">
      <alignment vertical="center" wrapText="1"/>
    </xf>
    <xf numFmtId="0" fontId="2" fillId="24" borderId="6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49" xfId="0" applyFont="1" applyFill="1" applyBorder="1" applyAlignment="1">
      <alignment horizontal="center" vertical="center" wrapText="1"/>
    </xf>
    <xf numFmtId="187" fontId="2" fillId="0" borderId="16" xfId="0" applyNumberFormat="1" applyFont="1" applyBorder="1" applyAlignment="1">
      <alignment vertical="center"/>
    </xf>
    <xf numFmtId="187" fontId="2" fillId="0" borderId="12" xfId="0" applyNumberFormat="1" applyFont="1" applyBorder="1" applyAlignment="1">
      <alignment vertical="center"/>
    </xf>
    <xf numFmtId="187" fontId="2" fillId="24" borderId="30" xfId="0" applyNumberFormat="1" applyFont="1" applyFill="1" applyBorder="1" applyAlignment="1">
      <alignment vertical="center"/>
    </xf>
    <xf numFmtId="0" fontId="2" fillId="24" borderId="33" xfId="0" applyFont="1" applyFill="1" applyBorder="1" applyAlignment="1">
      <alignment horizontal="center" vertical="center" wrapText="1"/>
    </xf>
    <xf numFmtId="187" fontId="2" fillId="24" borderId="17" xfId="0" applyNumberFormat="1" applyFont="1" applyFill="1" applyBorder="1" applyAlignment="1">
      <alignment vertical="center"/>
    </xf>
    <xf numFmtId="187" fontId="2" fillId="0" borderId="25" xfId="0" applyNumberFormat="1" applyFont="1" applyBorder="1" applyAlignment="1">
      <alignment vertical="center"/>
    </xf>
    <xf numFmtId="187" fontId="2" fillId="0" borderId="33" xfId="0" applyNumberFormat="1" applyFont="1" applyBorder="1" applyAlignment="1">
      <alignment vertical="center"/>
    </xf>
    <xf numFmtId="187" fontId="2" fillId="24" borderId="32" xfId="0" applyNumberFormat="1" applyFont="1" applyFill="1" applyBorder="1" applyAlignment="1">
      <alignment vertical="center"/>
    </xf>
    <xf numFmtId="187" fontId="2" fillId="24" borderId="35" xfId="0" applyNumberFormat="1" applyFont="1" applyFill="1" applyBorder="1" applyAlignment="1">
      <alignment vertical="center"/>
    </xf>
    <xf numFmtId="187" fontId="2" fillId="24" borderId="55" xfId="0" applyNumberFormat="1" applyFont="1" applyFill="1" applyBorder="1" applyAlignment="1">
      <alignment vertical="center"/>
    </xf>
    <xf numFmtId="187" fontId="2" fillId="24" borderId="16" xfId="0" applyNumberFormat="1" applyFont="1" applyFill="1" applyBorder="1" applyAlignment="1">
      <alignment vertical="center"/>
    </xf>
    <xf numFmtId="187" fontId="2" fillId="24" borderId="56" xfId="0" applyNumberFormat="1" applyFont="1" applyFill="1" applyBorder="1" applyAlignment="1">
      <alignment vertical="center"/>
    </xf>
    <xf numFmtId="187" fontId="2" fillId="24" borderId="25" xfId="0" applyNumberFormat="1" applyFont="1" applyFill="1" applyBorder="1" applyAlignment="1">
      <alignment vertical="center"/>
    </xf>
    <xf numFmtId="0" fontId="2" fillId="24" borderId="31" xfId="0" applyFont="1" applyFill="1" applyBorder="1" applyAlignment="1">
      <alignment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48" xfId="0" applyFont="1" applyBorder="1" applyAlignment="1">
      <alignment horizontal="center" vertical="distributed" textRotation="255"/>
    </xf>
    <xf numFmtId="0" fontId="2" fillId="24" borderId="65" xfId="0" applyFont="1" applyFill="1" applyBorder="1" applyAlignment="1">
      <alignment horizontal="center" vertical="distributed" textRotation="255" shrinkToFit="1"/>
    </xf>
    <xf numFmtId="0" fontId="2" fillId="24" borderId="23" xfId="0" applyFont="1" applyFill="1" applyBorder="1" applyAlignment="1">
      <alignment horizontal="center" vertical="distributed" textRotation="255" shrinkToFit="1"/>
    </xf>
    <xf numFmtId="0" fontId="2" fillId="24" borderId="66" xfId="0" applyFont="1" applyFill="1" applyBorder="1" applyAlignment="1">
      <alignment horizontal="center" vertical="distributed" textRotation="255" shrinkToFit="1"/>
    </xf>
    <xf numFmtId="0" fontId="0" fillId="0" borderId="58" xfId="0" applyBorder="1" applyAlignment="1">
      <alignment/>
    </xf>
    <xf numFmtId="0" fontId="0" fillId="0" borderId="49" xfId="0" applyBorder="1" applyAlignment="1">
      <alignment/>
    </xf>
    <xf numFmtId="0" fontId="2" fillId="0" borderId="66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24" borderId="58" xfId="0" applyFont="1" applyFill="1" applyBorder="1" applyAlignment="1">
      <alignment horizontal="center" vertical="distributed" textRotation="255" shrinkToFit="1"/>
    </xf>
    <xf numFmtId="0" fontId="2" fillId="24" borderId="49" xfId="0" applyFont="1" applyFill="1" applyBorder="1" applyAlignment="1">
      <alignment horizontal="center" vertical="distributed" textRotation="255" shrinkToFit="1"/>
    </xf>
    <xf numFmtId="0" fontId="2" fillId="24" borderId="67" xfId="0" applyFont="1" applyFill="1" applyBorder="1" applyAlignment="1">
      <alignment horizontal="center" vertical="center" wrapText="1"/>
    </xf>
    <xf numFmtId="0" fontId="2" fillId="24" borderId="68" xfId="0" applyFont="1" applyFill="1" applyBorder="1" applyAlignment="1">
      <alignment horizontal="center" vertical="center" wrapText="1"/>
    </xf>
    <xf numFmtId="0" fontId="2" fillId="24" borderId="69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/>
    </xf>
    <xf numFmtId="0" fontId="2" fillId="24" borderId="66" xfId="0" applyFont="1" applyFill="1" applyBorder="1" applyAlignment="1">
      <alignment horizontal="center" vertical="distributed" textRotation="255"/>
    </xf>
    <xf numFmtId="0" fontId="0" fillId="0" borderId="58" xfId="0" applyBorder="1" applyAlignment="1">
      <alignment horizontal="center" vertical="distributed" textRotation="255"/>
    </xf>
    <xf numFmtId="0" fontId="0" fillId="0" borderId="49" xfId="0" applyBorder="1" applyAlignment="1">
      <alignment horizontal="center" vertical="distributed" textRotation="255"/>
    </xf>
    <xf numFmtId="0" fontId="2" fillId="24" borderId="63" xfId="0" applyFont="1" applyFill="1" applyBorder="1" applyAlignment="1">
      <alignment horizontal="center" vertical="center" textRotation="255"/>
    </xf>
    <xf numFmtId="0" fontId="2" fillId="24" borderId="13" xfId="0" applyFont="1" applyFill="1" applyBorder="1" applyAlignment="1">
      <alignment horizontal="center" vertical="center" textRotation="255"/>
    </xf>
    <xf numFmtId="0" fontId="2" fillId="24" borderId="48" xfId="0" applyFont="1" applyFill="1" applyBorder="1" applyAlignment="1">
      <alignment horizontal="center" vertical="center" textRotation="255"/>
    </xf>
    <xf numFmtId="0" fontId="2" fillId="24" borderId="55" xfId="0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horizontal="center" vertical="distributed" textRotation="255"/>
    </xf>
    <xf numFmtId="0" fontId="2" fillId="24" borderId="57" xfId="0" applyFont="1" applyFill="1" applyBorder="1" applyAlignment="1">
      <alignment horizontal="center" vertical="distributed" textRotation="255"/>
    </xf>
    <xf numFmtId="0" fontId="2" fillId="24" borderId="14" xfId="0" applyFont="1" applyFill="1" applyBorder="1" applyAlignment="1">
      <alignment horizontal="center" vertical="distributed" textRotation="255"/>
    </xf>
    <xf numFmtId="0" fontId="2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24" borderId="7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24" borderId="72" xfId="0" applyFont="1" applyFill="1" applyBorder="1" applyAlignment="1">
      <alignment horizontal="center" vertical="top" textRotation="255" wrapText="1"/>
    </xf>
    <xf numFmtId="0" fontId="4" fillId="24" borderId="73" xfId="0" applyFont="1" applyFill="1" applyBorder="1" applyAlignment="1">
      <alignment horizontal="center" vertical="top" textRotation="255" wrapText="1"/>
    </xf>
    <xf numFmtId="0" fontId="4" fillId="0" borderId="73" xfId="0" applyFont="1" applyBorder="1" applyAlignment="1">
      <alignment horizontal="center" vertical="top" textRotation="255" wrapText="1"/>
    </xf>
    <xf numFmtId="0" fontId="4" fillId="0" borderId="60" xfId="0" applyFont="1" applyBorder="1" applyAlignment="1">
      <alignment horizontal="center" vertical="top" textRotation="255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textRotation="255"/>
    </xf>
    <xf numFmtId="0" fontId="2" fillId="24" borderId="57" xfId="0" applyFont="1" applyFill="1" applyBorder="1" applyAlignment="1">
      <alignment horizontal="center" vertical="center" textRotation="255"/>
    </xf>
    <xf numFmtId="0" fontId="2" fillId="24" borderId="14" xfId="0" applyFont="1" applyFill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distributed" textRotation="255"/>
    </xf>
    <xf numFmtId="0" fontId="4" fillId="0" borderId="58" xfId="0" applyFont="1" applyBorder="1" applyAlignment="1">
      <alignment horizontal="center" vertical="distributed" textRotation="255"/>
    </xf>
    <xf numFmtId="0" fontId="4" fillId="0" borderId="49" xfId="0" applyFont="1" applyBorder="1" applyAlignment="1">
      <alignment horizontal="center" vertical="distributed" textRotation="255"/>
    </xf>
    <xf numFmtId="0" fontId="2" fillId="24" borderId="32" xfId="0" applyFont="1" applyFill="1" applyBorder="1" applyAlignment="1">
      <alignment horizontal="center" vertical="distributed" textRotation="255"/>
    </xf>
    <xf numFmtId="0" fontId="2" fillId="24" borderId="13" xfId="0" applyFont="1" applyFill="1" applyBorder="1" applyAlignment="1">
      <alignment horizontal="center" vertical="distributed" textRotation="255"/>
    </xf>
    <xf numFmtId="0" fontId="2" fillId="24" borderId="48" xfId="0" applyFont="1" applyFill="1" applyBorder="1" applyAlignment="1">
      <alignment horizontal="center" vertical="distributed" textRotation="255"/>
    </xf>
    <xf numFmtId="0" fontId="2" fillId="0" borderId="2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distributed" textRotation="255"/>
    </xf>
    <xf numFmtId="0" fontId="4" fillId="0" borderId="57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/>
    </xf>
    <xf numFmtId="0" fontId="2" fillId="24" borderId="67" xfId="0" applyFont="1" applyFill="1" applyBorder="1" applyAlignment="1">
      <alignment horizontal="center" vertical="center"/>
    </xf>
    <xf numFmtId="0" fontId="2" fillId="24" borderId="68" xfId="0" applyFont="1" applyFill="1" applyBorder="1" applyAlignment="1">
      <alignment horizontal="center" vertical="center"/>
    </xf>
    <xf numFmtId="0" fontId="2" fillId="24" borderId="69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distributed" textRotation="255"/>
    </xf>
    <xf numFmtId="0" fontId="2" fillId="0" borderId="57" xfId="0" applyFont="1" applyBorder="1" applyAlignment="1">
      <alignment horizontal="center" vertical="top" textRotation="255" wrapText="1"/>
    </xf>
    <xf numFmtId="0" fontId="2" fillId="0" borderId="14" xfId="0" applyFont="1" applyBorder="1" applyAlignment="1">
      <alignment horizontal="center" vertical="top" textRotation="255" wrapText="1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24" borderId="63" xfId="0" applyFont="1" applyFill="1" applyBorder="1" applyAlignment="1">
      <alignment horizontal="center" vertical="distributed" textRotation="255" shrinkToFit="1"/>
    </xf>
    <xf numFmtId="0" fontId="2" fillId="24" borderId="13" xfId="0" applyFont="1" applyFill="1" applyBorder="1" applyAlignment="1">
      <alignment horizontal="center" vertical="distributed" textRotation="255" shrinkToFit="1"/>
    </xf>
    <xf numFmtId="0" fontId="2" fillId="24" borderId="48" xfId="0" applyFont="1" applyFill="1" applyBorder="1" applyAlignment="1">
      <alignment horizontal="center" vertical="distributed" textRotation="255" shrinkToFit="1"/>
    </xf>
    <xf numFmtId="0" fontId="9" fillId="0" borderId="4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2" fillId="24" borderId="35" xfId="0" applyFont="1" applyFill="1" applyBorder="1" applyAlignment="1">
      <alignment vertical="center" textRotation="255"/>
    </xf>
    <xf numFmtId="0" fontId="2" fillId="24" borderId="74" xfId="0" applyFont="1" applyFill="1" applyBorder="1" applyAlignment="1">
      <alignment vertical="center" textRotation="255"/>
    </xf>
    <xf numFmtId="0" fontId="2" fillId="24" borderId="18" xfId="0" applyFont="1" applyFill="1" applyBorder="1" applyAlignment="1">
      <alignment vertical="center" textRotation="255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58" fontId="11" fillId="0" borderId="77" xfId="0" applyNumberFormat="1" applyFont="1" applyBorder="1" applyAlignment="1">
      <alignment horizontal="center" vertical="center"/>
    </xf>
    <xf numFmtId="58" fontId="11" fillId="0" borderId="78" xfId="0" applyNumberFormat="1" applyFont="1" applyBorder="1" applyAlignment="1">
      <alignment horizontal="center" vertical="center"/>
    </xf>
    <xf numFmtId="58" fontId="11" fillId="0" borderId="76" xfId="0" applyNumberFormat="1" applyFont="1" applyBorder="1" applyAlignment="1">
      <alignment horizontal="center" vertical="center"/>
    </xf>
    <xf numFmtId="0" fontId="2" fillId="24" borderId="42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24" borderId="32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2" fillId="0" borderId="48" xfId="0" applyFont="1" applyBorder="1" applyAlignment="1">
      <alignment/>
    </xf>
    <xf numFmtId="0" fontId="2" fillId="24" borderId="35" xfId="0" applyFont="1" applyFill="1" applyBorder="1" applyAlignment="1">
      <alignment vertical="center" textRotation="255" wrapText="1"/>
    </xf>
    <xf numFmtId="0" fontId="2" fillId="24" borderId="74" xfId="0" applyFont="1" applyFill="1" applyBorder="1" applyAlignment="1">
      <alignment vertical="center" textRotation="255" wrapText="1"/>
    </xf>
    <xf numFmtId="0" fontId="2" fillId="24" borderId="18" xfId="0" applyFont="1" applyFill="1" applyBorder="1" applyAlignment="1">
      <alignment vertical="center" textRotation="255" wrapText="1"/>
    </xf>
    <xf numFmtId="0" fontId="2" fillId="24" borderId="74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64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vertical="center" textRotation="255" wrapText="1"/>
    </xf>
    <xf numFmtId="0" fontId="2" fillId="24" borderId="19" xfId="0" applyFont="1" applyFill="1" applyBorder="1" applyAlignment="1">
      <alignment vertical="center" textRotation="255" wrapText="1"/>
    </xf>
    <xf numFmtId="0" fontId="2" fillId="24" borderId="15" xfId="0" applyFont="1" applyFill="1" applyBorder="1" applyAlignment="1">
      <alignment vertical="center" textRotation="255" wrapText="1"/>
    </xf>
    <xf numFmtId="0" fontId="2" fillId="24" borderId="56" xfId="0" applyFont="1" applyFill="1" applyBorder="1" applyAlignment="1">
      <alignment vertical="center" textRotation="255" wrapText="1"/>
    </xf>
    <xf numFmtId="0" fontId="2" fillId="24" borderId="0" xfId="0" applyFont="1" applyFill="1" applyBorder="1" applyAlignment="1">
      <alignment vertical="center" textRotation="255" wrapText="1"/>
    </xf>
    <xf numFmtId="0" fontId="2" fillId="24" borderId="20" xfId="0" applyFont="1" applyFill="1" applyBorder="1" applyAlignment="1">
      <alignment vertical="center" textRotation="255" wrapText="1"/>
    </xf>
    <xf numFmtId="0" fontId="2" fillId="24" borderId="58" xfId="0" applyFont="1" applyFill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" fillId="24" borderId="17" xfId="0" applyFont="1" applyFill="1" applyBorder="1" applyAlignment="1">
      <alignment horizontal="left" vertical="center"/>
    </xf>
    <xf numFmtId="0" fontId="2" fillId="24" borderId="55" xfId="0" applyFont="1" applyFill="1" applyBorder="1" applyAlignment="1">
      <alignment horizontal="left" vertical="center"/>
    </xf>
    <xf numFmtId="0" fontId="2" fillId="24" borderId="71" xfId="0" applyFont="1" applyFill="1" applyBorder="1" applyAlignment="1">
      <alignment horizontal="left" vertical="center"/>
    </xf>
    <xf numFmtId="0" fontId="2" fillId="24" borderId="36" xfId="0" applyFont="1" applyFill="1" applyBorder="1" applyAlignment="1">
      <alignment vertical="center" textRotation="255"/>
    </xf>
    <xf numFmtId="0" fontId="2" fillId="24" borderId="19" xfId="0" applyFont="1" applyFill="1" applyBorder="1" applyAlignment="1">
      <alignment vertical="center" textRotation="255"/>
    </xf>
    <xf numFmtId="0" fontId="2" fillId="24" borderId="15" xfId="0" applyFont="1" applyFill="1" applyBorder="1" applyAlignment="1">
      <alignment vertical="center" textRotation="255"/>
    </xf>
    <xf numFmtId="0" fontId="2" fillId="24" borderId="57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top" textRotation="255" wrapText="1"/>
    </xf>
    <xf numFmtId="0" fontId="2" fillId="24" borderId="14" xfId="0" applyFont="1" applyFill="1" applyBorder="1" applyAlignment="1">
      <alignment horizontal="center" vertical="top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kani.lg.jp/shisei/danjo/index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50390625" style="2" customWidth="1"/>
    <col min="3" max="3" width="6.625" style="2" customWidth="1"/>
    <col min="4" max="4" width="11.625" style="2" customWidth="1"/>
    <col min="5" max="5" width="17.625" style="2" customWidth="1"/>
    <col min="6" max="9" width="4.625" style="2" customWidth="1"/>
    <col min="10" max="10" width="30.125" style="2" customWidth="1"/>
    <col min="11" max="12" width="7.625" style="2" customWidth="1"/>
    <col min="13" max="13" width="4.375" style="2" customWidth="1"/>
    <col min="14" max="14" width="28.00390625" style="2" customWidth="1"/>
    <col min="15" max="15" width="16.375" style="2" customWidth="1"/>
    <col min="16" max="16" width="4.375" style="2" customWidth="1"/>
    <col min="17" max="17" width="7.625" style="0" customWidth="1"/>
    <col min="22" max="16384" width="9.00390625" style="2" customWidth="1"/>
  </cols>
  <sheetData>
    <row r="1" spans="1:22" ht="16.5" customHeight="1" thickBot="1">
      <c r="A1" s="32" t="s">
        <v>14</v>
      </c>
      <c r="B1" s="32"/>
      <c r="V1"/>
    </row>
    <row r="2" spans="1:22" ht="22.5" customHeight="1" thickBot="1">
      <c r="A2" s="7" t="s">
        <v>18</v>
      </c>
      <c r="O2" s="209" t="s">
        <v>222</v>
      </c>
      <c r="P2" s="210"/>
      <c r="V2"/>
    </row>
    <row r="3" ht="9.75" customHeight="1" thickBot="1">
      <c r="V3"/>
    </row>
    <row r="4" spans="1:16" s="1" customFormat="1" ht="31.5" customHeight="1">
      <c r="A4" s="213" t="s">
        <v>26</v>
      </c>
      <c r="B4" s="221" t="s">
        <v>63</v>
      </c>
      <c r="C4" s="216" t="s">
        <v>53</v>
      </c>
      <c r="D4" s="218" t="s">
        <v>17</v>
      </c>
      <c r="E4" s="192" t="s">
        <v>54</v>
      </c>
      <c r="F4" s="239" t="s">
        <v>55</v>
      </c>
      <c r="G4" s="232" t="s">
        <v>56</v>
      </c>
      <c r="H4" s="235" t="s">
        <v>62</v>
      </c>
      <c r="I4" s="218" t="s">
        <v>57</v>
      </c>
      <c r="J4" s="226" t="s">
        <v>203</v>
      </c>
      <c r="K4" s="227"/>
      <c r="L4" s="227"/>
      <c r="M4" s="228"/>
      <c r="N4" s="226" t="s">
        <v>65</v>
      </c>
      <c r="O4" s="227"/>
      <c r="P4" s="228"/>
    </row>
    <row r="5" spans="1:16" s="16" customFormat="1" ht="18" customHeight="1">
      <c r="A5" s="214"/>
      <c r="B5" s="222"/>
      <c r="C5" s="217"/>
      <c r="D5" s="219"/>
      <c r="E5" s="193"/>
      <c r="F5" s="240"/>
      <c r="G5" s="233"/>
      <c r="H5" s="236"/>
      <c r="I5" s="224"/>
      <c r="J5" s="229" t="s">
        <v>8</v>
      </c>
      <c r="K5" s="238"/>
      <c r="L5" s="230"/>
      <c r="M5" s="15" t="s">
        <v>9</v>
      </c>
      <c r="N5" s="229" t="s">
        <v>10</v>
      </c>
      <c r="O5" s="230"/>
      <c r="P5" s="15" t="s">
        <v>9</v>
      </c>
    </row>
    <row r="6" spans="1:16" s="16" customFormat="1" ht="18" customHeight="1">
      <c r="A6" s="214"/>
      <c r="B6" s="222"/>
      <c r="C6" s="217"/>
      <c r="D6" s="219"/>
      <c r="E6" s="193"/>
      <c r="F6" s="240"/>
      <c r="G6" s="233"/>
      <c r="H6" s="236"/>
      <c r="I6" s="224"/>
      <c r="J6" s="34"/>
      <c r="K6" s="35"/>
      <c r="L6" s="36"/>
      <c r="M6" s="198" t="s">
        <v>59</v>
      </c>
      <c r="N6" s="19"/>
      <c r="O6" s="33"/>
      <c r="P6" s="198" t="s">
        <v>59</v>
      </c>
    </row>
    <row r="7" spans="1:16" s="1" customFormat="1" ht="51.75" customHeight="1">
      <c r="A7" s="215"/>
      <c r="B7" s="223"/>
      <c r="C7" s="217"/>
      <c r="D7" s="220"/>
      <c r="E7" s="231"/>
      <c r="F7" s="241"/>
      <c r="G7" s="234"/>
      <c r="H7" s="237"/>
      <c r="I7" s="225"/>
      <c r="J7" s="17" t="s">
        <v>58</v>
      </c>
      <c r="K7" s="18" t="s">
        <v>2</v>
      </c>
      <c r="L7" s="18" t="s">
        <v>3</v>
      </c>
      <c r="M7" s="194"/>
      <c r="N7" s="19" t="s">
        <v>60</v>
      </c>
      <c r="O7" s="20" t="s">
        <v>25</v>
      </c>
      <c r="P7" s="194"/>
    </row>
    <row r="8" spans="1:16" ht="26.25" customHeight="1">
      <c r="A8" s="49">
        <v>21</v>
      </c>
      <c r="B8" s="50">
        <v>201</v>
      </c>
      <c r="C8" s="51" t="s">
        <v>68</v>
      </c>
      <c r="D8" s="52" t="s">
        <v>144</v>
      </c>
      <c r="E8" s="51" t="s">
        <v>145</v>
      </c>
      <c r="F8" s="189">
        <v>1</v>
      </c>
      <c r="G8" s="190">
        <v>1</v>
      </c>
      <c r="H8" s="89">
        <v>1</v>
      </c>
      <c r="I8" s="190">
        <v>1</v>
      </c>
      <c r="J8" s="51" t="s">
        <v>146</v>
      </c>
      <c r="K8" s="54">
        <v>37435</v>
      </c>
      <c r="L8" s="54">
        <v>37435</v>
      </c>
      <c r="M8" s="190"/>
      <c r="N8" s="191" t="s">
        <v>147</v>
      </c>
      <c r="O8" s="58" t="s">
        <v>148</v>
      </c>
      <c r="P8" s="190"/>
    </row>
    <row r="9" spans="1:16" ht="27.75" customHeight="1">
      <c r="A9" s="49">
        <v>21</v>
      </c>
      <c r="B9" s="50">
        <v>202</v>
      </c>
      <c r="C9" s="51" t="s">
        <v>68</v>
      </c>
      <c r="D9" s="52" t="s">
        <v>159</v>
      </c>
      <c r="E9" s="188" t="s">
        <v>160</v>
      </c>
      <c r="F9" s="189">
        <v>1</v>
      </c>
      <c r="G9" s="190">
        <v>1</v>
      </c>
      <c r="H9" s="89">
        <v>1</v>
      </c>
      <c r="I9" s="190">
        <v>1</v>
      </c>
      <c r="J9" s="128" t="s">
        <v>161</v>
      </c>
      <c r="K9" s="54">
        <v>37712</v>
      </c>
      <c r="L9" s="54">
        <v>37712</v>
      </c>
      <c r="M9" s="190"/>
      <c r="N9" s="191" t="s">
        <v>162</v>
      </c>
      <c r="O9" s="58" t="s">
        <v>163</v>
      </c>
      <c r="P9" s="190"/>
    </row>
    <row r="10" spans="1:16" ht="27.75" customHeight="1">
      <c r="A10" s="49">
        <v>21</v>
      </c>
      <c r="B10" s="50">
        <v>203</v>
      </c>
      <c r="C10" s="51" t="s">
        <v>68</v>
      </c>
      <c r="D10" s="52" t="s">
        <v>187</v>
      </c>
      <c r="E10" s="51" t="s">
        <v>189</v>
      </c>
      <c r="F10" s="189">
        <v>1</v>
      </c>
      <c r="G10" s="190">
        <v>2</v>
      </c>
      <c r="H10" s="89">
        <v>1</v>
      </c>
      <c r="I10" s="190">
        <v>1</v>
      </c>
      <c r="J10" s="51" t="s">
        <v>190</v>
      </c>
      <c r="K10" s="141">
        <v>37615</v>
      </c>
      <c r="L10" s="54">
        <v>37712</v>
      </c>
      <c r="M10" s="190"/>
      <c r="N10" s="191" t="s">
        <v>191</v>
      </c>
      <c r="O10" s="58" t="s">
        <v>192</v>
      </c>
      <c r="P10" s="190"/>
    </row>
    <row r="11" spans="1:16" ht="12.75" customHeight="1">
      <c r="A11" s="49">
        <v>21</v>
      </c>
      <c r="B11" s="50">
        <v>204</v>
      </c>
      <c r="C11" s="57" t="s">
        <v>68</v>
      </c>
      <c r="D11" s="53" t="s">
        <v>117</v>
      </c>
      <c r="E11" s="51" t="s">
        <v>118</v>
      </c>
      <c r="F11" s="189">
        <v>1</v>
      </c>
      <c r="G11" s="190">
        <v>2</v>
      </c>
      <c r="H11" s="89">
        <v>1</v>
      </c>
      <c r="I11" s="190">
        <v>1</v>
      </c>
      <c r="J11" s="51" t="s">
        <v>119</v>
      </c>
      <c r="K11" s="54">
        <v>38530</v>
      </c>
      <c r="L11" s="54">
        <v>38534</v>
      </c>
      <c r="M11" s="190"/>
      <c r="N11" s="191" t="s">
        <v>120</v>
      </c>
      <c r="O11" s="58" t="s">
        <v>121</v>
      </c>
      <c r="P11" s="190"/>
    </row>
    <row r="12" spans="1:16" ht="28.5" customHeight="1">
      <c r="A12" s="49">
        <v>21</v>
      </c>
      <c r="B12" s="50">
        <v>205</v>
      </c>
      <c r="C12" s="57" t="s">
        <v>68</v>
      </c>
      <c r="D12" s="53" t="s">
        <v>87</v>
      </c>
      <c r="E12" s="51" t="s">
        <v>88</v>
      </c>
      <c r="F12" s="189">
        <v>1</v>
      </c>
      <c r="G12" s="190">
        <v>2</v>
      </c>
      <c r="H12" s="89">
        <v>1</v>
      </c>
      <c r="I12" s="190">
        <v>1</v>
      </c>
      <c r="J12" s="51"/>
      <c r="K12" s="58"/>
      <c r="L12" s="58"/>
      <c r="M12" s="190">
        <v>0</v>
      </c>
      <c r="N12" s="188" t="s">
        <v>89</v>
      </c>
      <c r="O12" s="58" t="s">
        <v>90</v>
      </c>
      <c r="P12" s="190"/>
    </row>
    <row r="13" spans="1:16" ht="28.5" customHeight="1">
      <c r="A13" s="49">
        <v>21</v>
      </c>
      <c r="B13" s="50">
        <v>206</v>
      </c>
      <c r="C13" s="57" t="s">
        <v>68</v>
      </c>
      <c r="D13" s="53" t="s">
        <v>167</v>
      </c>
      <c r="E13" s="51" t="s">
        <v>168</v>
      </c>
      <c r="F13" s="189">
        <v>1</v>
      </c>
      <c r="G13" s="190">
        <v>2</v>
      </c>
      <c r="H13" s="89">
        <v>1</v>
      </c>
      <c r="I13" s="190">
        <v>1</v>
      </c>
      <c r="J13" s="128"/>
      <c r="K13" s="54"/>
      <c r="L13" s="54"/>
      <c r="M13" s="190">
        <v>3</v>
      </c>
      <c r="N13" s="188" t="s">
        <v>232</v>
      </c>
      <c r="O13" s="58" t="s">
        <v>169</v>
      </c>
      <c r="P13" s="190"/>
    </row>
    <row r="14" spans="1:16" ht="28.5" customHeight="1">
      <c r="A14" s="49">
        <v>21</v>
      </c>
      <c r="B14" s="50">
        <v>207</v>
      </c>
      <c r="C14" s="57" t="s">
        <v>68</v>
      </c>
      <c r="D14" s="53" t="s">
        <v>104</v>
      </c>
      <c r="E14" s="51" t="s">
        <v>105</v>
      </c>
      <c r="F14" s="189">
        <v>1</v>
      </c>
      <c r="G14" s="190">
        <v>2</v>
      </c>
      <c r="H14" s="89">
        <v>1</v>
      </c>
      <c r="I14" s="190">
        <v>1</v>
      </c>
      <c r="J14" s="51"/>
      <c r="K14" s="58"/>
      <c r="L14" s="58"/>
      <c r="M14" s="190">
        <v>0</v>
      </c>
      <c r="N14" s="188" t="s">
        <v>106</v>
      </c>
      <c r="O14" s="58" t="s">
        <v>107</v>
      </c>
      <c r="P14" s="190"/>
    </row>
    <row r="15" spans="1:16" ht="12.75" customHeight="1">
      <c r="A15" s="49">
        <v>21</v>
      </c>
      <c r="B15" s="50">
        <v>208</v>
      </c>
      <c r="C15" s="57" t="s">
        <v>68</v>
      </c>
      <c r="D15" s="53" t="s">
        <v>140</v>
      </c>
      <c r="E15" s="51" t="s">
        <v>141</v>
      </c>
      <c r="F15" s="189">
        <v>1</v>
      </c>
      <c r="G15" s="190">
        <v>2</v>
      </c>
      <c r="H15" s="89">
        <v>1</v>
      </c>
      <c r="I15" s="190">
        <v>1</v>
      </c>
      <c r="J15" s="51"/>
      <c r="K15" s="58"/>
      <c r="L15" s="58"/>
      <c r="M15" s="190">
        <v>0</v>
      </c>
      <c r="N15" s="188" t="s">
        <v>142</v>
      </c>
      <c r="O15" s="58" t="s">
        <v>143</v>
      </c>
      <c r="P15" s="190"/>
    </row>
    <row r="16" spans="1:16" ht="12.75" customHeight="1">
      <c r="A16" s="49">
        <v>21</v>
      </c>
      <c r="B16" s="50">
        <v>209</v>
      </c>
      <c r="C16" s="57" t="s">
        <v>68</v>
      </c>
      <c r="D16" s="53" t="s">
        <v>108</v>
      </c>
      <c r="E16" s="51" t="s">
        <v>109</v>
      </c>
      <c r="F16" s="189">
        <v>2</v>
      </c>
      <c r="G16" s="190">
        <v>2</v>
      </c>
      <c r="H16" s="89">
        <v>1</v>
      </c>
      <c r="I16" s="190">
        <v>1</v>
      </c>
      <c r="J16" s="51"/>
      <c r="K16" s="58"/>
      <c r="L16" s="58"/>
      <c r="M16" s="190">
        <v>0</v>
      </c>
      <c r="N16" s="188" t="s">
        <v>110</v>
      </c>
      <c r="O16" s="58" t="s">
        <v>80</v>
      </c>
      <c r="P16" s="190"/>
    </row>
    <row r="17" spans="1:16" ht="12.75" customHeight="1">
      <c r="A17" s="49">
        <v>21</v>
      </c>
      <c r="B17" s="50">
        <v>210</v>
      </c>
      <c r="C17" s="57" t="s">
        <v>144</v>
      </c>
      <c r="D17" s="53" t="s">
        <v>201</v>
      </c>
      <c r="E17" s="51" t="s">
        <v>198</v>
      </c>
      <c r="F17" s="189">
        <v>1</v>
      </c>
      <c r="G17" s="190">
        <v>2</v>
      </c>
      <c r="H17" s="89">
        <v>1</v>
      </c>
      <c r="I17" s="190">
        <v>1</v>
      </c>
      <c r="J17" s="51"/>
      <c r="K17" s="58"/>
      <c r="L17" s="58"/>
      <c r="M17" s="190">
        <v>0</v>
      </c>
      <c r="N17" s="188" t="s">
        <v>199</v>
      </c>
      <c r="O17" s="58" t="s">
        <v>200</v>
      </c>
      <c r="P17" s="190"/>
    </row>
    <row r="18" spans="1:16" ht="12.75" customHeight="1">
      <c r="A18" s="49">
        <v>21</v>
      </c>
      <c r="B18" s="50">
        <v>211</v>
      </c>
      <c r="C18" s="57" t="s">
        <v>68</v>
      </c>
      <c r="D18" s="53" t="s">
        <v>94</v>
      </c>
      <c r="E18" s="51" t="s">
        <v>202</v>
      </c>
      <c r="F18" s="189">
        <v>1</v>
      </c>
      <c r="G18" s="190">
        <v>2</v>
      </c>
      <c r="H18" s="89">
        <v>0</v>
      </c>
      <c r="I18" s="190">
        <v>1</v>
      </c>
      <c r="J18" s="51"/>
      <c r="K18" s="58"/>
      <c r="L18" s="58"/>
      <c r="M18" s="190">
        <v>2</v>
      </c>
      <c r="N18" s="188" t="s">
        <v>95</v>
      </c>
      <c r="O18" s="58" t="s">
        <v>96</v>
      </c>
      <c r="P18" s="190"/>
    </row>
    <row r="19" spans="1:16" ht="12.75" customHeight="1">
      <c r="A19" s="49">
        <v>21</v>
      </c>
      <c r="B19" s="50">
        <v>212</v>
      </c>
      <c r="C19" s="57" t="s">
        <v>68</v>
      </c>
      <c r="D19" s="53" t="s">
        <v>149</v>
      </c>
      <c r="E19" s="51" t="s">
        <v>105</v>
      </c>
      <c r="F19" s="189">
        <v>1</v>
      </c>
      <c r="G19" s="190">
        <v>2</v>
      </c>
      <c r="H19" s="89">
        <v>1</v>
      </c>
      <c r="I19" s="190">
        <v>1</v>
      </c>
      <c r="J19" s="51"/>
      <c r="K19" s="58"/>
      <c r="L19" s="58"/>
      <c r="M19" s="190">
        <v>2</v>
      </c>
      <c r="N19" s="188" t="s">
        <v>150</v>
      </c>
      <c r="O19" s="58" t="s">
        <v>143</v>
      </c>
      <c r="P19" s="190"/>
    </row>
    <row r="20" spans="1:16" ht="27.75" customHeight="1">
      <c r="A20" s="49">
        <v>21</v>
      </c>
      <c r="B20" s="50">
        <v>213</v>
      </c>
      <c r="C20" s="57" t="s">
        <v>68</v>
      </c>
      <c r="D20" s="53" t="s">
        <v>126</v>
      </c>
      <c r="E20" s="151" t="s">
        <v>127</v>
      </c>
      <c r="F20" s="189">
        <v>1</v>
      </c>
      <c r="G20" s="190">
        <v>1</v>
      </c>
      <c r="H20" s="89">
        <v>0</v>
      </c>
      <c r="I20" s="190">
        <v>1</v>
      </c>
      <c r="J20" s="51" t="s">
        <v>128</v>
      </c>
      <c r="K20" s="54">
        <v>38442</v>
      </c>
      <c r="L20" s="54">
        <v>38443</v>
      </c>
      <c r="M20" s="190"/>
      <c r="N20" s="188" t="s">
        <v>129</v>
      </c>
      <c r="O20" s="58" t="s">
        <v>96</v>
      </c>
      <c r="P20" s="190"/>
    </row>
    <row r="21" spans="1:16" ht="27.75" customHeight="1">
      <c r="A21" s="49">
        <v>21</v>
      </c>
      <c r="B21" s="50">
        <v>214</v>
      </c>
      <c r="C21" s="57" t="s">
        <v>68</v>
      </c>
      <c r="D21" s="53" t="s">
        <v>151</v>
      </c>
      <c r="E21" s="51" t="s">
        <v>105</v>
      </c>
      <c r="F21" s="189">
        <v>1</v>
      </c>
      <c r="G21" s="190">
        <v>2</v>
      </c>
      <c r="H21" s="89">
        <v>1</v>
      </c>
      <c r="I21" s="190">
        <v>1</v>
      </c>
      <c r="J21" s="151" t="s">
        <v>152</v>
      </c>
      <c r="K21" s="54">
        <v>39246</v>
      </c>
      <c r="L21" s="54">
        <v>39264</v>
      </c>
      <c r="M21" s="190"/>
      <c r="N21" s="188" t="s">
        <v>153</v>
      </c>
      <c r="O21" s="58" t="s">
        <v>148</v>
      </c>
      <c r="P21" s="190"/>
    </row>
    <row r="22" spans="1:16" ht="12.75" customHeight="1">
      <c r="A22" s="49">
        <v>21</v>
      </c>
      <c r="B22" s="50">
        <v>215</v>
      </c>
      <c r="C22" s="57" t="s">
        <v>68</v>
      </c>
      <c r="D22" s="53" t="s">
        <v>132</v>
      </c>
      <c r="E22" s="51" t="s">
        <v>74</v>
      </c>
      <c r="F22" s="189">
        <v>1</v>
      </c>
      <c r="G22" s="190">
        <v>2</v>
      </c>
      <c r="H22" s="89">
        <v>1</v>
      </c>
      <c r="I22" s="190">
        <v>1</v>
      </c>
      <c r="J22" s="51"/>
      <c r="K22" s="58"/>
      <c r="L22" s="58"/>
      <c r="M22" s="190">
        <v>2</v>
      </c>
      <c r="N22" s="188" t="s">
        <v>133</v>
      </c>
      <c r="O22" s="58" t="s">
        <v>134</v>
      </c>
      <c r="P22" s="190"/>
    </row>
    <row r="23" spans="1:16" ht="12.75" customHeight="1">
      <c r="A23" s="49">
        <v>21</v>
      </c>
      <c r="B23" s="88">
        <v>216</v>
      </c>
      <c r="C23" s="51" t="s">
        <v>68</v>
      </c>
      <c r="D23" s="52" t="s">
        <v>130</v>
      </c>
      <c r="E23" s="51" t="s">
        <v>131</v>
      </c>
      <c r="F23" s="189">
        <v>1</v>
      </c>
      <c r="G23" s="190">
        <v>2</v>
      </c>
      <c r="H23" s="89">
        <v>1</v>
      </c>
      <c r="I23" s="190">
        <v>1</v>
      </c>
      <c r="J23" s="51"/>
      <c r="K23" s="58"/>
      <c r="L23" s="58"/>
      <c r="M23" s="190">
        <v>3</v>
      </c>
      <c r="N23" s="188"/>
      <c r="O23" s="58"/>
      <c r="P23" s="190">
        <v>1</v>
      </c>
    </row>
    <row r="24" spans="1:16" ht="12.75" customHeight="1">
      <c r="A24" s="49">
        <v>21</v>
      </c>
      <c r="B24" s="50">
        <v>217</v>
      </c>
      <c r="C24" s="57" t="s">
        <v>82</v>
      </c>
      <c r="D24" s="53" t="s">
        <v>83</v>
      </c>
      <c r="E24" s="51" t="s">
        <v>78</v>
      </c>
      <c r="F24" s="189">
        <v>1</v>
      </c>
      <c r="G24" s="190">
        <v>2</v>
      </c>
      <c r="H24" s="89">
        <v>1</v>
      </c>
      <c r="I24" s="190">
        <v>1</v>
      </c>
      <c r="J24" s="51"/>
      <c r="K24" s="58"/>
      <c r="L24" s="58"/>
      <c r="M24" s="190">
        <v>2</v>
      </c>
      <c r="N24" s="188" t="s">
        <v>84</v>
      </c>
      <c r="O24" s="58" t="s">
        <v>85</v>
      </c>
      <c r="P24" s="190"/>
    </row>
    <row r="25" spans="1:16" ht="12.75" customHeight="1">
      <c r="A25" s="49">
        <v>21</v>
      </c>
      <c r="B25" s="50">
        <v>218</v>
      </c>
      <c r="C25" s="57" t="s">
        <v>68</v>
      </c>
      <c r="D25" s="53" t="s">
        <v>97</v>
      </c>
      <c r="E25" s="51" t="s">
        <v>98</v>
      </c>
      <c r="F25" s="189">
        <v>1</v>
      </c>
      <c r="G25" s="190">
        <v>2</v>
      </c>
      <c r="H25" s="89">
        <v>1</v>
      </c>
      <c r="I25" s="190">
        <v>1</v>
      </c>
      <c r="J25" s="51"/>
      <c r="K25" s="58"/>
      <c r="L25" s="58"/>
      <c r="M25" s="190">
        <v>2</v>
      </c>
      <c r="N25" s="188" t="s">
        <v>99</v>
      </c>
      <c r="O25" s="58" t="s">
        <v>100</v>
      </c>
      <c r="P25" s="190"/>
    </row>
    <row r="26" spans="1:16" ht="12.75" customHeight="1">
      <c r="A26" s="49">
        <v>21</v>
      </c>
      <c r="B26" s="50">
        <v>219</v>
      </c>
      <c r="C26" s="57" t="s">
        <v>68</v>
      </c>
      <c r="D26" s="53" t="s">
        <v>122</v>
      </c>
      <c r="E26" s="51" t="s">
        <v>78</v>
      </c>
      <c r="F26" s="189">
        <v>1</v>
      </c>
      <c r="G26" s="190">
        <v>2</v>
      </c>
      <c r="H26" s="89">
        <v>0</v>
      </c>
      <c r="I26" s="190">
        <v>1</v>
      </c>
      <c r="J26" s="51"/>
      <c r="K26" s="58"/>
      <c r="L26" s="58"/>
      <c r="M26" s="190">
        <v>0</v>
      </c>
      <c r="N26" s="188"/>
      <c r="O26" s="58"/>
      <c r="P26" s="190">
        <v>1</v>
      </c>
    </row>
    <row r="27" spans="1:16" ht="26.25" customHeight="1">
      <c r="A27" s="49">
        <v>21</v>
      </c>
      <c r="B27" s="88">
        <v>220</v>
      </c>
      <c r="C27" s="51" t="s">
        <v>68</v>
      </c>
      <c r="D27" s="52" t="s">
        <v>166</v>
      </c>
      <c r="E27" s="51" t="s">
        <v>105</v>
      </c>
      <c r="F27" s="189">
        <v>1</v>
      </c>
      <c r="G27" s="190">
        <v>2</v>
      </c>
      <c r="H27" s="89">
        <v>1</v>
      </c>
      <c r="I27" s="190">
        <v>1</v>
      </c>
      <c r="J27" s="128"/>
      <c r="K27" s="54"/>
      <c r="L27" s="54"/>
      <c r="M27" s="190">
        <v>0</v>
      </c>
      <c r="N27" s="188" t="s">
        <v>231</v>
      </c>
      <c r="O27" s="58" t="s">
        <v>80</v>
      </c>
      <c r="P27" s="190"/>
    </row>
    <row r="28" spans="1:16" ht="12.75" customHeight="1">
      <c r="A28" s="49">
        <v>21</v>
      </c>
      <c r="B28" s="50">
        <v>221</v>
      </c>
      <c r="C28" s="57" t="s">
        <v>68</v>
      </c>
      <c r="D28" s="53" t="s">
        <v>111</v>
      </c>
      <c r="E28" s="51" t="s">
        <v>88</v>
      </c>
      <c r="F28" s="189">
        <v>1</v>
      </c>
      <c r="G28" s="190">
        <v>2</v>
      </c>
      <c r="H28" s="89">
        <v>1</v>
      </c>
      <c r="I28" s="190">
        <v>1</v>
      </c>
      <c r="J28" s="51" t="s">
        <v>112</v>
      </c>
      <c r="K28" s="54">
        <v>39531</v>
      </c>
      <c r="L28" s="54">
        <v>39539</v>
      </c>
      <c r="M28" s="190"/>
      <c r="N28" s="188" t="s">
        <v>113</v>
      </c>
      <c r="O28" s="58" t="s">
        <v>100</v>
      </c>
      <c r="P28" s="190"/>
    </row>
    <row r="29" spans="1:16" ht="12.75" customHeight="1">
      <c r="A29" s="49">
        <v>21</v>
      </c>
      <c r="B29" s="50">
        <v>302</v>
      </c>
      <c r="C29" s="57" t="s">
        <v>68</v>
      </c>
      <c r="D29" s="53" t="s">
        <v>86</v>
      </c>
      <c r="E29" s="51" t="s">
        <v>74</v>
      </c>
      <c r="F29" s="189">
        <v>1</v>
      </c>
      <c r="G29" s="190">
        <v>2</v>
      </c>
      <c r="H29" s="89">
        <v>0</v>
      </c>
      <c r="I29" s="190">
        <v>0</v>
      </c>
      <c r="J29" s="51"/>
      <c r="K29" s="58"/>
      <c r="L29" s="58"/>
      <c r="M29" s="190">
        <v>2</v>
      </c>
      <c r="N29" s="188"/>
      <c r="O29" s="58"/>
      <c r="P29" s="190">
        <v>1</v>
      </c>
    </row>
    <row r="30" spans="1:16" ht="12.75" customHeight="1">
      <c r="A30" s="49">
        <v>21</v>
      </c>
      <c r="B30" s="50">
        <v>303</v>
      </c>
      <c r="C30" s="57" t="s">
        <v>82</v>
      </c>
      <c r="D30" s="53" t="s">
        <v>101</v>
      </c>
      <c r="E30" s="51" t="s">
        <v>74</v>
      </c>
      <c r="F30" s="189">
        <v>1</v>
      </c>
      <c r="G30" s="190">
        <v>2</v>
      </c>
      <c r="H30" s="89">
        <v>0</v>
      </c>
      <c r="I30" s="190">
        <v>1</v>
      </c>
      <c r="J30" s="51"/>
      <c r="K30" s="58"/>
      <c r="L30" s="58"/>
      <c r="M30" s="190">
        <v>0</v>
      </c>
      <c r="N30" s="188" t="s">
        <v>102</v>
      </c>
      <c r="O30" s="58" t="s">
        <v>103</v>
      </c>
      <c r="P30" s="190"/>
    </row>
    <row r="31" spans="1:16" ht="12.75" customHeight="1">
      <c r="A31" s="49">
        <v>21</v>
      </c>
      <c r="B31" s="88">
        <v>341</v>
      </c>
      <c r="C31" s="51" t="s">
        <v>68</v>
      </c>
      <c r="D31" s="52" t="s">
        <v>135</v>
      </c>
      <c r="E31" s="51" t="s">
        <v>74</v>
      </c>
      <c r="F31" s="189">
        <v>1</v>
      </c>
      <c r="G31" s="190">
        <v>2</v>
      </c>
      <c r="H31" s="89">
        <v>1</v>
      </c>
      <c r="I31" s="190">
        <v>0</v>
      </c>
      <c r="J31" s="51" t="s">
        <v>136</v>
      </c>
      <c r="K31" s="54">
        <v>38439</v>
      </c>
      <c r="L31" s="54">
        <v>38443</v>
      </c>
      <c r="M31" s="190"/>
      <c r="N31" s="188" t="s">
        <v>137</v>
      </c>
      <c r="O31" s="58" t="s">
        <v>138</v>
      </c>
      <c r="P31" s="190"/>
    </row>
    <row r="32" spans="1:16" ht="12.75" customHeight="1">
      <c r="A32" s="49">
        <v>21</v>
      </c>
      <c r="B32" s="50">
        <v>361</v>
      </c>
      <c r="C32" s="57" t="s">
        <v>68</v>
      </c>
      <c r="D32" s="53" t="s">
        <v>157</v>
      </c>
      <c r="E32" s="51" t="s">
        <v>76</v>
      </c>
      <c r="F32" s="189">
        <v>1</v>
      </c>
      <c r="G32" s="190">
        <v>2</v>
      </c>
      <c r="H32" s="89">
        <v>1</v>
      </c>
      <c r="I32" s="190">
        <v>1</v>
      </c>
      <c r="J32" s="128"/>
      <c r="K32" s="54"/>
      <c r="L32" s="54"/>
      <c r="M32" s="190">
        <v>3</v>
      </c>
      <c r="N32" s="188" t="s">
        <v>158</v>
      </c>
      <c r="O32" s="58" t="s">
        <v>156</v>
      </c>
      <c r="P32" s="190"/>
    </row>
    <row r="33" spans="1:16" ht="12.75" customHeight="1">
      <c r="A33" s="49">
        <v>21</v>
      </c>
      <c r="B33" s="50">
        <v>362</v>
      </c>
      <c r="C33" s="57" t="s">
        <v>68</v>
      </c>
      <c r="D33" s="53" t="s">
        <v>154</v>
      </c>
      <c r="E33" s="51" t="s">
        <v>74</v>
      </c>
      <c r="F33" s="189">
        <v>1</v>
      </c>
      <c r="G33" s="190">
        <v>2</v>
      </c>
      <c r="H33" s="89">
        <v>1</v>
      </c>
      <c r="I33" s="190">
        <v>0</v>
      </c>
      <c r="J33" s="128"/>
      <c r="K33" s="54"/>
      <c r="L33" s="54"/>
      <c r="M33" s="190">
        <v>0</v>
      </c>
      <c r="N33" s="188" t="s">
        <v>155</v>
      </c>
      <c r="O33" s="58" t="s">
        <v>156</v>
      </c>
      <c r="P33" s="190"/>
    </row>
    <row r="34" spans="1:16" ht="12.75" customHeight="1">
      <c r="A34" s="59">
        <v>21</v>
      </c>
      <c r="B34" s="60">
        <v>381</v>
      </c>
      <c r="C34" s="61" t="s">
        <v>68</v>
      </c>
      <c r="D34" s="62" t="s">
        <v>69</v>
      </c>
      <c r="E34" s="51" t="s">
        <v>70</v>
      </c>
      <c r="F34" s="189">
        <v>1</v>
      </c>
      <c r="G34" s="190">
        <v>2</v>
      </c>
      <c r="H34" s="89">
        <v>0</v>
      </c>
      <c r="I34" s="190">
        <v>0</v>
      </c>
      <c r="J34" s="51"/>
      <c r="K34" s="54"/>
      <c r="L34" s="54"/>
      <c r="M34" s="190">
        <v>0</v>
      </c>
      <c r="N34" s="188"/>
      <c r="O34" s="56"/>
      <c r="P34" s="190">
        <v>1</v>
      </c>
    </row>
    <row r="35" spans="1:16" ht="12.75" customHeight="1">
      <c r="A35" s="49">
        <v>21</v>
      </c>
      <c r="B35" s="50">
        <v>382</v>
      </c>
      <c r="C35" s="57" t="s">
        <v>68</v>
      </c>
      <c r="D35" s="53" t="s">
        <v>114</v>
      </c>
      <c r="E35" s="51" t="s">
        <v>74</v>
      </c>
      <c r="F35" s="189">
        <v>1</v>
      </c>
      <c r="G35" s="190">
        <v>2</v>
      </c>
      <c r="H35" s="89">
        <v>1</v>
      </c>
      <c r="I35" s="190">
        <v>0</v>
      </c>
      <c r="J35" s="51"/>
      <c r="K35" s="58"/>
      <c r="L35" s="58"/>
      <c r="M35" s="190">
        <v>2</v>
      </c>
      <c r="N35" s="188" t="s">
        <v>115</v>
      </c>
      <c r="O35" s="58" t="s">
        <v>116</v>
      </c>
      <c r="P35" s="190"/>
    </row>
    <row r="36" spans="1:16" ht="12.75" customHeight="1">
      <c r="A36" s="49">
        <v>21</v>
      </c>
      <c r="B36" s="50">
        <v>383</v>
      </c>
      <c r="C36" s="57" t="s">
        <v>68</v>
      </c>
      <c r="D36" s="53" t="s">
        <v>123</v>
      </c>
      <c r="E36" s="51" t="s">
        <v>124</v>
      </c>
      <c r="F36" s="189">
        <v>1</v>
      </c>
      <c r="G36" s="190">
        <v>2</v>
      </c>
      <c r="H36" s="89">
        <v>0</v>
      </c>
      <c r="I36" s="190">
        <v>1</v>
      </c>
      <c r="J36" s="51"/>
      <c r="K36" s="58"/>
      <c r="L36" s="58"/>
      <c r="M36" s="190">
        <v>0</v>
      </c>
      <c r="N36" s="188" t="s">
        <v>125</v>
      </c>
      <c r="O36" s="58" t="s">
        <v>107</v>
      </c>
      <c r="P36" s="190"/>
    </row>
    <row r="37" spans="1:16" ht="12.75" customHeight="1">
      <c r="A37" s="49">
        <v>21</v>
      </c>
      <c r="B37" s="50">
        <v>401</v>
      </c>
      <c r="C37" s="57" t="s">
        <v>68</v>
      </c>
      <c r="D37" s="53" t="s">
        <v>75</v>
      </c>
      <c r="E37" s="51" t="s">
        <v>76</v>
      </c>
      <c r="F37" s="189">
        <v>1</v>
      </c>
      <c r="G37" s="190">
        <v>2</v>
      </c>
      <c r="H37" s="89">
        <v>0</v>
      </c>
      <c r="I37" s="190">
        <v>0</v>
      </c>
      <c r="J37" s="51"/>
      <c r="K37" s="58"/>
      <c r="L37" s="58"/>
      <c r="M37" s="190">
        <v>0</v>
      </c>
      <c r="N37" s="188"/>
      <c r="O37" s="58"/>
      <c r="P37" s="190">
        <v>1</v>
      </c>
    </row>
    <row r="38" spans="1:16" ht="27.75" customHeight="1">
      <c r="A38" s="49">
        <v>21</v>
      </c>
      <c r="B38" s="50">
        <v>403</v>
      </c>
      <c r="C38" s="57" t="s">
        <v>68</v>
      </c>
      <c r="D38" s="53" t="s">
        <v>170</v>
      </c>
      <c r="E38" s="51" t="s">
        <v>171</v>
      </c>
      <c r="F38" s="189">
        <v>1</v>
      </c>
      <c r="G38" s="190">
        <v>2</v>
      </c>
      <c r="H38" s="89">
        <v>1</v>
      </c>
      <c r="I38" s="190">
        <v>1</v>
      </c>
      <c r="J38" s="128"/>
      <c r="K38" s="54"/>
      <c r="L38" s="54"/>
      <c r="M38" s="190">
        <v>2</v>
      </c>
      <c r="N38" s="188" t="s">
        <v>233</v>
      </c>
      <c r="O38" s="58" t="s">
        <v>163</v>
      </c>
      <c r="P38" s="190"/>
    </row>
    <row r="39" spans="1:16" ht="12.75" customHeight="1">
      <c r="A39" s="49">
        <v>21</v>
      </c>
      <c r="B39" s="50">
        <v>404</v>
      </c>
      <c r="C39" s="57" t="s">
        <v>68</v>
      </c>
      <c r="D39" s="53" t="s">
        <v>188</v>
      </c>
      <c r="E39" s="51" t="s">
        <v>193</v>
      </c>
      <c r="F39" s="189">
        <v>2</v>
      </c>
      <c r="G39" s="190">
        <v>2</v>
      </c>
      <c r="H39" s="89">
        <v>1</v>
      </c>
      <c r="I39" s="190">
        <v>1</v>
      </c>
      <c r="J39" s="51"/>
      <c r="K39" s="58"/>
      <c r="L39" s="58"/>
      <c r="M39" s="190">
        <v>0</v>
      </c>
      <c r="N39" s="188" t="s">
        <v>194</v>
      </c>
      <c r="O39" s="58" t="s">
        <v>195</v>
      </c>
      <c r="P39" s="190"/>
    </row>
    <row r="40" spans="1:16" ht="12.75" customHeight="1">
      <c r="A40" s="49">
        <v>21</v>
      </c>
      <c r="B40" s="50">
        <v>421</v>
      </c>
      <c r="C40" s="57" t="s">
        <v>68</v>
      </c>
      <c r="D40" s="53" t="s">
        <v>93</v>
      </c>
      <c r="E40" s="51" t="s">
        <v>74</v>
      </c>
      <c r="F40" s="189">
        <v>1</v>
      </c>
      <c r="G40" s="190">
        <v>2</v>
      </c>
      <c r="H40" s="89">
        <v>0</v>
      </c>
      <c r="I40" s="190">
        <v>0</v>
      </c>
      <c r="J40" s="51"/>
      <c r="K40" s="58"/>
      <c r="L40" s="58"/>
      <c r="M40" s="190">
        <v>2</v>
      </c>
      <c r="N40" s="188"/>
      <c r="O40" s="58"/>
      <c r="P40" s="190">
        <v>1</v>
      </c>
    </row>
    <row r="41" spans="1:16" ht="12.75" customHeight="1">
      <c r="A41" s="49">
        <v>21</v>
      </c>
      <c r="B41" s="50">
        <v>501</v>
      </c>
      <c r="C41" s="57" t="s">
        <v>68</v>
      </c>
      <c r="D41" s="53" t="s">
        <v>164</v>
      </c>
      <c r="E41" s="51" t="s">
        <v>165</v>
      </c>
      <c r="F41" s="189">
        <v>1</v>
      </c>
      <c r="G41" s="190">
        <v>2</v>
      </c>
      <c r="H41" s="89">
        <v>0</v>
      </c>
      <c r="I41" s="190">
        <v>0</v>
      </c>
      <c r="J41" s="128"/>
      <c r="K41" s="54"/>
      <c r="L41" s="54"/>
      <c r="M41" s="190">
        <v>0</v>
      </c>
      <c r="N41" s="188"/>
      <c r="O41" s="58"/>
      <c r="P41" s="190">
        <v>0</v>
      </c>
    </row>
    <row r="42" spans="1:16" ht="12.75" customHeight="1">
      <c r="A42" s="59">
        <v>21</v>
      </c>
      <c r="B42" s="50">
        <v>502</v>
      </c>
      <c r="C42" s="61" t="s">
        <v>68</v>
      </c>
      <c r="D42" s="62" t="s">
        <v>81</v>
      </c>
      <c r="E42" s="51" t="s">
        <v>74</v>
      </c>
      <c r="F42" s="189">
        <v>1</v>
      </c>
      <c r="G42" s="190">
        <v>2</v>
      </c>
      <c r="H42" s="89">
        <v>0</v>
      </c>
      <c r="I42" s="190">
        <v>0</v>
      </c>
      <c r="J42" s="51"/>
      <c r="K42" s="58"/>
      <c r="L42" s="58"/>
      <c r="M42" s="190">
        <v>0</v>
      </c>
      <c r="N42" s="188"/>
      <c r="O42" s="58"/>
      <c r="P42" s="190">
        <v>0</v>
      </c>
    </row>
    <row r="43" spans="1:16" ht="12.75" customHeight="1">
      <c r="A43" s="49">
        <v>21</v>
      </c>
      <c r="B43" s="50">
        <v>503</v>
      </c>
      <c r="C43" s="57" t="s">
        <v>68</v>
      </c>
      <c r="D43" s="53" t="s">
        <v>91</v>
      </c>
      <c r="E43" s="51" t="s">
        <v>92</v>
      </c>
      <c r="F43" s="189">
        <v>1</v>
      </c>
      <c r="G43" s="190">
        <v>2</v>
      </c>
      <c r="H43" s="89">
        <v>0</v>
      </c>
      <c r="I43" s="190">
        <v>0</v>
      </c>
      <c r="J43" s="51"/>
      <c r="K43" s="58"/>
      <c r="L43" s="58"/>
      <c r="M43" s="190">
        <v>0</v>
      </c>
      <c r="N43" s="188"/>
      <c r="O43" s="58"/>
      <c r="P43" s="190">
        <v>1</v>
      </c>
    </row>
    <row r="44" spans="1:16" ht="12.75" customHeight="1">
      <c r="A44" s="49">
        <v>21</v>
      </c>
      <c r="B44" s="50">
        <v>504</v>
      </c>
      <c r="C44" s="57" t="s">
        <v>68</v>
      </c>
      <c r="D44" s="53" t="s">
        <v>71</v>
      </c>
      <c r="E44" s="51" t="s">
        <v>72</v>
      </c>
      <c r="F44" s="189">
        <v>1</v>
      </c>
      <c r="G44" s="190">
        <v>2</v>
      </c>
      <c r="H44" s="89">
        <v>0</v>
      </c>
      <c r="I44" s="190">
        <v>0</v>
      </c>
      <c r="J44" s="51"/>
      <c r="K44" s="54"/>
      <c r="L44" s="54"/>
      <c r="M44" s="190">
        <v>2</v>
      </c>
      <c r="N44" s="188"/>
      <c r="O44" s="56"/>
      <c r="P44" s="190">
        <v>1</v>
      </c>
    </row>
    <row r="45" spans="1:16" ht="12.75" customHeight="1">
      <c r="A45" s="49">
        <v>21</v>
      </c>
      <c r="B45" s="50">
        <v>505</v>
      </c>
      <c r="C45" s="57" t="s">
        <v>68</v>
      </c>
      <c r="D45" s="53" t="s">
        <v>172</v>
      </c>
      <c r="E45" s="51" t="s">
        <v>173</v>
      </c>
      <c r="F45" s="189">
        <v>1</v>
      </c>
      <c r="G45" s="190">
        <v>2</v>
      </c>
      <c r="H45" s="89">
        <v>0</v>
      </c>
      <c r="I45" s="190">
        <v>0</v>
      </c>
      <c r="J45" s="128"/>
      <c r="K45" s="54"/>
      <c r="L45" s="54"/>
      <c r="M45" s="190">
        <v>0</v>
      </c>
      <c r="N45" s="188"/>
      <c r="O45" s="58"/>
      <c r="P45" s="190">
        <v>0</v>
      </c>
    </row>
    <row r="46" spans="1:16" ht="12.75" customHeight="1">
      <c r="A46" s="49">
        <v>21</v>
      </c>
      <c r="B46" s="50">
        <v>506</v>
      </c>
      <c r="C46" s="57" t="s">
        <v>144</v>
      </c>
      <c r="D46" s="53" t="s">
        <v>196</v>
      </c>
      <c r="E46" s="51" t="s">
        <v>197</v>
      </c>
      <c r="F46" s="189">
        <v>2</v>
      </c>
      <c r="G46" s="190">
        <v>2</v>
      </c>
      <c r="H46" s="89">
        <v>0</v>
      </c>
      <c r="I46" s="190">
        <v>0</v>
      </c>
      <c r="J46" s="51"/>
      <c r="K46" s="58"/>
      <c r="L46" s="58"/>
      <c r="M46" s="190">
        <v>0</v>
      </c>
      <c r="N46" s="188"/>
      <c r="O46" s="58"/>
      <c r="P46" s="190">
        <v>0</v>
      </c>
    </row>
    <row r="47" spans="1:16" ht="12.75" customHeight="1">
      <c r="A47" s="49">
        <v>21</v>
      </c>
      <c r="B47" s="50">
        <v>507</v>
      </c>
      <c r="C47" s="57" t="s">
        <v>68</v>
      </c>
      <c r="D47" s="53" t="s">
        <v>73</v>
      </c>
      <c r="E47" s="51" t="s">
        <v>74</v>
      </c>
      <c r="F47" s="189">
        <v>1</v>
      </c>
      <c r="G47" s="190">
        <v>2</v>
      </c>
      <c r="H47" s="89">
        <v>0</v>
      </c>
      <c r="I47" s="190">
        <v>0</v>
      </c>
      <c r="J47" s="51"/>
      <c r="K47" s="54"/>
      <c r="L47" s="54"/>
      <c r="M47" s="190">
        <v>0</v>
      </c>
      <c r="N47" s="188"/>
      <c r="O47" s="56"/>
      <c r="P47" s="190">
        <v>0</v>
      </c>
    </row>
    <row r="48" spans="1:16" ht="12.75" customHeight="1">
      <c r="A48" s="49">
        <v>21</v>
      </c>
      <c r="B48" s="50">
        <v>521</v>
      </c>
      <c r="C48" s="57" t="s">
        <v>68</v>
      </c>
      <c r="D48" s="53" t="s">
        <v>77</v>
      </c>
      <c r="E48" s="51" t="s">
        <v>78</v>
      </c>
      <c r="F48" s="189">
        <v>1</v>
      </c>
      <c r="G48" s="190">
        <v>2</v>
      </c>
      <c r="H48" s="89">
        <v>1</v>
      </c>
      <c r="I48" s="190">
        <v>1</v>
      </c>
      <c r="J48" s="51"/>
      <c r="K48" s="58"/>
      <c r="L48" s="58"/>
      <c r="M48" s="190">
        <v>0</v>
      </c>
      <c r="N48" s="188" t="s">
        <v>79</v>
      </c>
      <c r="O48" s="58" t="s">
        <v>80</v>
      </c>
      <c r="P48" s="190"/>
    </row>
    <row r="49" spans="1:16" ht="12.75" customHeight="1" thickBot="1">
      <c r="A49" s="49">
        <v>21</v>
      </c>
      <c r="B49" s="50">
        <v>604</v>
      </c>
      <c r="C49" s="57" t="s">
        <v>68</v>
      </c>
      <c r="D49" s="53" t="s">
        <v>139</v>
      </c>
      <c r="E49" s="51" t="s">
        <v>74</v>
      </c>
      <c r="F49" s="189">
        <v>1</v>
      </c>
      <c r="G49" s="190">
        <v>2</v>
      </c>
      <c r="H49" s="89">
        <v>0</v>
      </c>
      <c r="I49" s="190">
        <v>0</v>
      </c>
      <c r="J49" s="51"/>
      <c r="K49" s="58"/>
      <c r="L49" s="58"/>
      <c r="M49" s="190">
        <v>0</v>
      </c>
      <c r="N49" s="188"/>
      <c r="O49" s="58"/>
      <c r="P49" s="190">
        <v>0</v>
      </c>
    </row>
    <row r="50" spans="1:21" s="14" customFormat="1" ht="18.75" customHeight="1" thickBot="1">
      <c r="A50" s="38"/>
      <c r="B50" s="39"/>
      <c r="C50" s="211" t="s">
        <v>4</v>
      </c>
      <c r="D50" s="212"/>
      <c r="E50" s="40"/>
      <c r="F50" s="41"/>
      <c r="G50" s="42"/>
      <c r="H50" s="43">
        <f>SUM(H8:H49)</f>
        <v>25</v>
      </c>
      <c r="I50" s="44">
        <f>SUM(I8:I49)</f>
        <v>27</v>
      </c>
      <c r="J50" s="43">
        <f>COUNTA(J8:J49)</f>
        <v>8</v>
      </c>
      <c r="K50" s="45"/>
      <c r="L50" s="45"/>
      <c r="M50" s="46"/>
      <c r="N50" s="43">
        <f>COUNTA(N8:N49)</f>
        <v>28</v>
      </c>
      <c r="O50" s="47"/>
      <c r="P50" s="48"/>
      <c r="Q50" s="13"/>
      <c r="R50" s="13"/>
      <c r="S50" s="13"/>
      <c r="T50" s="13"/>
      <c r="U50" s="13"/>
    </row>
    <row r="51" ht="18.75" customHeight="1"/>
  </sheetData>
  <sheetProtection/>
  <mergeCells count="17">
    <mergeCell ref="M6:M7"/>
    <mergeCell ref="P6:P7"/>
    <mergeCell ref="E4:E7"/>
    <mergeCell ref="G4:G7"/>
    <mergeCell ref="H4:H7"/>
    <mergeCell ref="J5:L5"/>
    <mergeCell ref="F4:F7"/>
    <mergeCell ref="O2:P2"/>
    <mergeCell ref="C50:D50"/>
    <mergeCell ref="A4:A7"/>
    <mergeCell ref="C4:C7"/>
    <mergeCell ref="D4:D7"/>
    <mergeCell ref="B4:B7"/>
    <mergeCell ref="I4:I7"/>
    <mergeCell ref="J4:M4"/>
    <mergeCell ref="N4:P4"/>
    <mergeCell ref="N5:O5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9.625" style="2" customWidth="1"/>
    <col min="5" max="5" width="20.625" style="2" customWidth="1"/>
    <col min="6" max="6" width="8.625" style="2" customWidth="1"/>
    <col min="7" max="7" width="7.625" style="2" customWidth="1"/>
    <col min="8" max="8" width="21.375" style="2" customWidth="1"/>
    <col min="9" max="10" width="8.125" style="2" customWidth="1"/>
    <col min="11" max="11" width="17.875" style="2" customWidth="1"/>
    <col min="12" max="20" width="4.125" style="2" customWidth="1"/>
    <col min="21" max="21" width="6.625" style="2" customWidth="1"/>
    <col min="22" max="16384" width="9.00390625" style="2" customWidth="1"/>
  </cols>
  <sheetData>
    <row r="1" spans="1:2" ht="12.75" thickBot="1">
      <c r="A1" s="32" t="s">
        <v>15</v>
      </c>
      <c r="B1" s="32"/>
    </row>
    <row r="2" spans="1:21" ht="22.5" customHeight="1" thickBot="1">
      <c r="A2" s="7" t="s">
        <v>35</v>
      </c>
      <c r="S2" s="209" t="s">
        <v>222</v>
      </c>
      <c r="T2" s="243"/>
      <c r="U2" s="210"/>
    </row>
    <row r="3" ht="12.75" thickBot="1"/>
    <row r="4" spans="1:21" s="1" customFormat="1" ht="19.5" customHeight="1">
      <c r="A4" s="213" t="s">
        <v>26</v>
      </c>
      <c r="B4" s="221" t="s">
        <v>63</v>
      </c>
      <c r="C4" s="216" t="s">
        <v>53</v>
      </c>
      <c r="D4" s="218" t="s">
        <v>17</v>
      </c>
      <c r="E4" s="226" t="s">
        <v>64</v>
      </c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8"/>
      <c r="U4" s="250" t="s">
        <v>204</v>
      </c>
    </row>
    <row r="5" spans="1:21" s="1" customFormat="1" ht="19.5" customHeight="1">
      <c r="A5" s="214"/>
      <c r="B5" s="222"/>
      <c r="C5" s="217"/>
      <c r="D5" s="219"/>
      <c r="E5" s="26"/>
      <c r="F5" s="24"/>
      <c r="G5" s="27"/>
      <c r="H5" s="27"/>
      <c r="I5" s="27"/>
      <c r="J5" s="27"/>
      <c r="K5" s="27"/>
      <c r="L5" s="229" t="s">
        <v>205</v>
      </c>
      <c r="M5" s="238"/>
      <c r="N5" s="238"/>
      <c r="O5" s="238"/>
      <c r="P5" s="238"/>
      <c r="Q5" s="238"/>
      <c r="R5" s="238"/>
      <c r="S5" s="238"/>
      <c r="T5" s="244"/>
      <c r="U5" s="251"/>
    </row>
    <row r="6" spans="1:21" s="1" customFormat="1" ht="19.5" customHeight="1">
      <c r="A6" s="214"/>
      <c r="B6" s="222"/>
      <c r="C6" s="217"/>
      <c r="D6" s="219"/>
      <c r="E6" s="254" t="s">
        <v>33</v>
      </c>
      <c r="F6" s="21"/>
      <c r="G6" s="245" t="s">
        <v>32</v>
      </c>
      <c r="H6" s="245"/>
      <c r="I6" s="245"/>
      <c r="J6" s="246"/>
      <c r="K6" s="246"/>
      <c r="L6" s="247" t="s">
        <v>38</v>
      </c>
      <c r="M6" s="248"/>
      <c r="N6" s="249"/>
      <c r="O6" s="246" t="s">
        <v>39</v>
      </c>
      <c r="P6" s="248"/>
      <c r="Q6" s="249"/>
      <c r="R6" s="246" t="s">
        <v>40</v>
      </c>
      <c r="S6" s="248"/>
      <c r="T6" s="256"/>
      <c r="U6" s="252"/>
    </row>
    <row r="7" spans="1:21" ht="60" customHeight="1">
      <c r="A7" s="215"/>
      <c r="B7" s="223"/>
      <c r="C7" s="217"/>
      <c r="D7" s="220"/>
      <c r="E7" s="255"/>
      <c r="F7" s="22" t="s">
        <v>28</v>
      </c>
      <c r="G7" s="23" t="s">
        <v>29</v>
      </c>
      <c r="H7" s="23" t="s">
        <v>31</v>
      </c>
      <c r="I7" s="23" t="s">
        <v>30</v>
      </c>
      <c r="J7" s="25" t="s">
        <v>61</v>
      </c>
      <c r="K7" s="25" t="s">
        <v>206</v>
      </c>
      <c r="L7" s="155" t="s">
        <v>67</v>
      </c>
      <c r="M7" s="156" t="s">
        <v>207</v>
      </c>
      <c r="N7" s="157" t="s">
        <v>34</v>
      </c>
      <c r="O7" s="158" t="s">
        <v>67</v>
      </c>
      <c r="P7" s="156" t="s">
        <v>207</v>
      </c>
      <c r="Q7" s="159" t="s">
        <v>34</v>
      </c>
      <c r="R7" s="157" t="s">
        <v>67</v>
      </c>
      <c r="S7" s="156" t="s">
        <v>207</v>
      </c>
      <c r="T7" s="157" t="s">
        <v>34</v>
      </c>
      <c r="U7" s="253"/>
    </row>
    <row r="8" spans="1:21" ht="39.75" customHeight="1">
      <c r="A8" s="49">
        <v>21</v>
      </c>
      <c r="B8" s="50">
        <v>201</v>
      </c>
      <c r="C8" s="51" t="s">
        <v>68</v>
      </c>
      <c r="D8" s="52" t="s">
        <v>144</v>
      </c>
      <c r="E8" s="208" t="s">
        <v>234</v>
      </c>
      <c r="F8" s="173"/>
      <c r="G8" s="182" t="s">
        <v>178</v>
      </c>
      <c r="H8" s="174" t="s">
        <v>179</v>
      </c>
      <c r="I8" s="175" t="s">
        <v>226</v>
      </c>
      <c r="J8" s="176" t="s">
        <v>227</v>
      </c>
      <c r="K8" s="176" t="s">
        <v>180</v>
      </c>
      <c r="L8" s="51"/>
      <c r="M8" s="180" t="s">
        <v>177</v>
      </c>
      <c r="N8" s="132"/>
      <c r="O8" s="132"/>
      <c r="P8" s="180" t="s">
        <v>177</v>
      </c>
      <c r="Q8" s="132"/>
      <c r="R8" s="132"/>
      <c r="S8" s="132"/>
      <c r="T8" s="181"/>
      <c r="U8" s="185">
        <v>1</v>
      </c>
    </row>
    <row r="9" spans="1:21" ht="22.5" customHeight="1">
      <c r="A9" s="49">
        <v>21</v>
      </c>
      <c r="B9" s="50">
        <v>202</v>
      </c>
      <c r="C9" s="51" t="s">
        <v>144</v>
      </c>
      <c r="D9" s="52" t="s">
        <v>159</v>
      </c>
      <c r="E9" s="150" t="s">
        <v>183</v>
      </c>
      <c r="F9" s="173"/>
      <c r="G9" s="182" t="s">
        <v>184</v>
      </c>
      <c r="H9" s="174" t="s">
        <v>223</v>
      </c>
      <c r="I9" s="175" t="s">
        <v>228</v>
      </c>
      <c r="J9" s="176"/>
      <c r="K9" s="177"/>
      <c r="L9" s="51"/>
      <c r="M9" s="132" t="s">
        <v>177</v>
      </c>
      <c r="N9" s="132"/>
      <c r="O9" s="132" t="s">
        <v>177</v>
      </c>
      <c r="P9" s="132"/>
      <c r="Q9" s="132"/>
      <c r="R9" s="132"/>
      <c r="S9" s="132"/>
      <c r="T9" s="181"/>
      <c r="U9" s="185">
        <v>1</v>
      </c>
    </row>
    <row r="10" spans="1:21" ht="12.75" customHeight="1">
      <c r="A10" s="49">
        <v>21</v>
      </c>
      <c r="B10" s="50">
        <v>203</v>
      </c>
      <c r="C10" s="51" t="s">
        <v>68</v>
      </c>
      <c r="D10" s="52" t="s">
        <v>187</v>
      </c>
      <c r="E10" s="150"/>
      <c r="F10" s="173"/>
      <c r="G10" s="183"/>
      <c r="H10" s="178"/>
      <c r="I10" s="178"/>
      <c r="J10" s="176"/>
      <c r="K10" s="179"/>
      <c r="L10" s="51"/>
      <c r="M10" s="132"/>
      <c r="N10" s="132"/>
      <c r="O10" s="132"/>
      <c r="P10" s="132"/>
      <c r="Q10" s="132"/>
      <c r="R10" s="132"/>
      <c r="S10" s="132"/>
      <c r="T10" s="181"/>
      <c r="U10" s="185">
        <v>1</v>
      </c>
    </row>
    <row r="11" spans="1:21" ht="22.5" customHeight="1">
      <c r="A11" s="49">
        <v>21</v>
      </c>
      <c r="B11" s="50">
        <v>204</v>
      </c>
      <c r="C11" s="57" t="s">
        <v>68</v>
      </c>
      <c r="D11" s="53" t="s">
        <v>117</v>
      </c>
      <c r="E11" s="150" t="s">
        <v>174</v>
      </c>
      <c r="F11" s="173" t="s">
        <v>175</v>
      </c>
      <c r="G11" s="182" t="s">
        <v>176</v>
      </c>
      <c r="H11" s="174" t="s">
        <v>224</v>
      </c>
      <c r="I11" s="174" t="s">
        <v>229</v>
      </c>
      <c r="J11" s="176"/>
      <c r="K11" s="176"/>
      <c r="L11" s="131"/>
      <c r="M11" s="132" t="s">
        <v>177</v>
      </c>
      <c r="N11" s="132"/>
      <c r="O11" s="132" t="s">
        <v>177</v>
      </c>
      <c r="P11" s="132"/>
      <c r="Q11" s="132"/>
      <c r="R11" s="132"/>
      <c r="S11" s="132"/>
      <c r="T11" s="181"/>
      <c r="U11" s="186">
        <v>0</v>
      </c>
    </row>
    <row r="12" spans="1:21" ht="12.75" customHeight="1">
      <c r="A12" s="49">
        <v>21</v>
      </c>
      <c r="B12" s="50">
        <v>205</v>
      </c>
      <c r="C12" s="57" t="s">
        <v>68</v>
      </c>
      <c r="D12" s="53" t="s">
        <v>87</v>
      </c>
      <c r="E12" s="150"/>
      <c r="F12" s="173"/>
      <c r="G12" s="20"/>
      <c r="H12" s="173"/>
      <c r="I12" s="173"/>
      <c r="J12" s="176"/>
      <c r="K12" s="176"/>
      <c r="L12" s="51"/>
      <c r="M12" s="132"/>
      <c r="N12" s="132"/>
      <c r="O12" s="132"/>
      <c r="P12" s="132"/>
      <c r="Q12" s="132"/>
      <c r="R12" s="132"/>
      <c r="S12" s="132"/>
      <c r="T12" s="181"/>
      <c r="U12" s="186">
        <v>0</v>
      </c>
    </row>
    <row r="13" spans="1:21" ht="12.75" customHeight="1">
      <c r="A13" s="49">
        <v>21</v>
      </c>
      <c r="B13" s="50">
        <v>206</v>
      </c>
      <c r="C13" s="57" t="s">
        <v>68</v>
      </c>
      <c r="D13" s="53" t="s">
        <v>167</v>
      </c>
      <c r="E13" s="150"/>
      <c r="F13" s="173"/>
      <c r="G13" s="183"/>
      <c r="H13" s="178"/>
      <c r="I13" s="178"/>
      <c r="J13" s="176"/>
      <c r="K13" s="179"/>
      <c r="L13" s="51"/>
      <c r="M13" s="132"/>
      <c r="N13" s="132"/>
      <c r="O13" s="132"/>
      <c r="P13" s="132"/>
      <c r="Q13" s="132"/>
      <c r="R13" s="132"/>
      <c r="S13" s="132"/>
      <c r="T13" s="181"/>
      <c r="U13" s="186">
        <v>0</v>
      </c>
    </row>
    <row r="14" spans="1:21" ht="12.75" customHeight="1">
      <c r="A14" s="49">
        <v>21</v>
      </c>
      <c r="B14" s="50">
        <v>207</v>
      </c>
      <c r="C14" s="57" t="s">
        <v>68</v>
      </c>
      <c r="D14" s="53" t="s">
        <v>104</v>
      </c>
      <c r="E14" s="150"/>
      <c r="F14" s="173"/>
      <c r="G14" s="20"/>
      <c r="H14" s="173"/>
      <c r="I14" s="173"/>
      <c r="J14" s="176"/>
      <c r="K14" s="176"/>
      <c r="L14" s="51"/>
      <c r="M14" s="132"/>
      <c r="N14" s="132"/>
      <c r="O14" s="132"/>
      <c r="P14" s="132"/>
      <c r="Q14" s="132"/>
      <c r="R14" s="132"/>
      <c r="S14" s="132"/>
      <c r="T14" s="181"/>
      <c r="U14" s="186">
        <v>0</v>
      </c>
    </row>
    <row r="15" spans="1:21" ht="12.75" customHeight="1">
      <c r="A15" s="49">
        <v>21</v>
      </c>
      <c r="B15" s="50">
        <v>208</v>
      </c>
      <c r="C15" s="57" t="s">
        <v>68</v>
      </c>
      <c r="D15" s="53" t="s">
        <v>140</v>
      </c>
      <c r="E15" s="150"/>
      <c r="F15" s="173"/>
      <c r="G15" s="20"/>
      <c r="H15" s="173"/>
      <c r="I15" s="173"/>
      <c r="J15" s="176"/>
      <c r="K15" s="176"/>
      <c r="L15" s="51"/>
      <c r="M15" s="132"/>
      <c r="N15" s="132"/>
      <c r="O15" s="132"/>
      <c r="P15" s="132"/>
      <c r="Q15" s="132"/>
      <c r="R15" s="132"/>
      <c r="S15" s="132"/>
      <c r="T15" s="181"/>
      <c r="U15" s="186">
        <v>0</v>
      </c>
    </row>
    <row r="16" spans="1:21" ht="12.75" customHeight="1">
      <c r="A16" s="49">
        <v>21</v>
      </c>
      <c r="B16" s="50">
        <v>209</v>
      </c>
      <c r="C16" s="57" t="s">
        <v>68</v>
      </c>
      <c r="D16" s="53" t="s">
        <v>108</v>
      </c>
      <c r="E16" s="150"/>
      <c r="F16" s="173"/>
      <c r="G16" s="20"/>
      <c r="H16" s="173"/>
      <c r="I16" s="173"/>
      <c r="J16" s="176"/>
      <c r="K16" s="176"/>
      <c r="L16" s="51"/>
      <c r="M16" s="132"/>
      <c r="N16" s="132"/>
      <c r="O16" s="132"/>
      <c r="P16" s="132"/>
      <c r="Q16" s="132"/>
      <c r="R16" s="132"/>
      <c r="S16" s="132"/>
      <c r="T16" s="181"/>
      <c r="U16" s="186">
        <v>0</v>
      </c>
    </row>
    <row r="17" spans="1:21" ht="12.75" customHeight="1">
      <c r="A17" s="49">
        <v>21</v>
      </c>
      <c r="B17" s="50">
        <v>210</v>
      </c>
      <c r="C17" s="57" t="s">
        <v>144</v>
      </c>
      <c r="D17" s="53" t="s">
        <v>201</v>
      </c>
      <c r="E17" s="150"/>
      <c r="F17" s="173"/>
      <c r="G17" s="183"/>
      <c r="H17" s="178"/>
      <c r="I17" s="178"/>
      <c r="J17" s="176"/>
      <c r="K17" s="179"/>
      <c r="L17" s="51"/>
      <c r="M17" s="132"/>
      <c r="N17" s="132"/>
      <c r="O17" s="132"/>
      <c r="P17" s="132"/>
      <c r="Q17" s="132"/>
      <c r="R17" s="132"/>
      <c r="S17" s="132"/>
      <c r="T17" s="181"/>
      <c r="U17" s="186">
        <v>1</v>
      </c>
    </row>
    <row r="18" spans="1:21" ht="12.75" customHeight="1">
      <c r="A18" s="49">
        <v>21</v>
      </c>
      <c r="B18" s="50">
        <v>211</v>
      </c>
      <c r="C18" s="57" t="s">
        <v>68</v>
      </c>
      <c r="D18" s="53" t="s">
        <v>94</v>
      </c>
      <c r="E18" s="150"/>
      <c r="F18" s="173"/>
      <c r="G18" s="20"/>
      <c r="H18" s="173"/>
      <c r="I18" s="173"/>
      <c r="J18" s="176"/>
      <c r="K18" s="176"/>
      <c r="L18" s="51"/>
      <c r="M18" s="132"/>
      <c r="N18" s="132"/>
      <c r="O18" s="132"/>
      <c r="P18" s="132"/>
      <c r="Q18" s="132"/>
      <c r="R18" s="132"/>
      <c r="S18" s="132"/>
      <c r="T18" s="181"/>
      <c r="U18" s="186">
        <v>0</v>
      </c>
    </row>
    <row r="19" spans="1:21" ht="12.75" customHeight="1">
      <c r="A19" s="49">
        <v>21</v>
      </c>
      <c r="B19" s="50">
        <v>212</v>
      </c>
      <c r="C19" s="57" t="s">
        <v>68</v>
      </c>
      <c r="D19" s="53" t="s">
        <v>149</v>
      </c>
      <c r="E19" s="150"/>
      <c r="F19" s="173"/>
      <c r="G19" s="20"/>
      <c r="H19" s="173"/>
      <c r="I19" s="173"/>
      <c r="J19" s="176"/>
      <c r="K19" s="176"/>
      <c r="L19" s="51"/>
      <c r="M19" s="132"/>
      <c r="N19" s="132"/>
      <c r="O19" s="132"/>
      <c r="P19" s="132"/>
      <c r="Q19" s="132"/>
      <c r="R19" s="132"/>
      <c r="S19" s="132"/>
      <c r="T19" s="181"/>
      <c r="U19" s="186">
        <v>0</v>
      </c>
    </row>
    <row r="20" spans="1:21" ht="12.75" customHeight="1">
      <c r="A20" s="49">
        <v>21</v>
      </c>
      <c r="B20" s="50">
        <v>213</v>
      </c>
      <c r="C20" s="57" t="s">
        <v>68</v>
      </c>
      <c r="D20" s="53" t="s">
        <v>126</v>
      </c>
      <c r="E20" s="150"/>
      <c r="F20" s="173"/>
      <c r="G20" s="20"/>
      <c r="H20" s="173"/>
      <c r="I20" s="173"/>
      <c r="J20" s="176"/>
      <c r="K20" s="176"/>
      <c r="L20" s="51"/>
      <c r="M20" s="132"/>
      <c r="N20" s="132"/>
      <c r="O20" s="132"/>
      <c r="P20" s="132"/>
      <c r="Q20" s="132"/>
      <c r="R20" s="132"/>
      <c r="S20" s="132"/>
      <c r="T20" s="181"/>
      <c r="U20" s="186">
        <v>0</v>
      </c>
    </row>
    <row r="21" spans="1:21" ht="40.5" customHeight="1">
      <c r="A21" s="49">
        <v>21</v>
      </c>
      <c r="B21" s="50">
        <v>214</v>
      </c>
      <c r="C21" s="57" t="s">
        <v>68</v>
      </c>
      <c r="D21" s="53" t="s">
        <v>151</v>
      </c>
      <c r="E21" s="150" t="s">
        <v>174</v>
      </c>
      <c r="F21" s="173"/>
      <c r="G21" s="182" t="s">
        <v>181</v>
      </c>
      <c r="H21" s="174" t="s">
        <v>225</v>
      </c>
      <c r="I21" s="175" t="s">
        <v>230</v>
      </c>
      <c r="J21" s="176"/>
      <c r="K21" s="184" t="s">
        <v>182</v>
      </c>
      <c r="L21" s="51"/>
      <c r="M21" s="132" t="s">
        <v>177</v>
      </c>
      <c r="N21" s="132"/>
      <c r="O21" s="132" t="s">
        <v>177</v>
      </c>
      <c r="P21" s="132"/>
      <c r="Q21" s="132"/>
      <c r="R21" s="132"/>
      <c r="S21" s="132"/>
      <c r="T21" s="181"/>
      <c r="U21" s="186">
        <v>1</v>
      </c>
    </row>
    <row r="22" spans="1:21" ht="12.75" customHeight="1">
      <c r="A22" s="49">
        <v>21</v>
      </c>
      <c r="B22" s="50">
        <v>215</v>
      </c>
      <c r="C22" s="57" t="s">
        <v>68</v>
      </c>
      <c r="D22" s="53" t="s">
        <v>132</v>
      </c>
      <c r="E22" s="150"/>
      <c r="F22" s="173"/>
      <c r="G22" s="173"/>
      <c r="H22" s="173"/>
      <c r="I22" s="173"/>
      <c r="J22" s="176"/>
      <c r="K22" s="176"/>
      <c r="L22" s="51"/>
      <c r="M22" s="58"/>
      <c r="N22" s="58"/>
      <c r="O22" s="58"/>
      <c r="P22" s="58"/>
      <c r="Q22" s="58"/>
      <c r="R22" s="58"/>
      <c r="S22" s="58"/>
      <c r="T22" s="52"/>
      <c r="U22" s="186">
        <v>0</v>
      </c>
    </row>
    <row r="23" spans="1:21" ht="12.75" customHeight="1">
      <c r="A23" s="49">
        <v>21</v>
      </c>
      <c r="B23" s="88">
        <v>216</v>
      </c>
      <c r="C23" s="51" t="s">
        <v>68</v>
      </c>
      <c r="D23" s="52" t="s">
        <v>130</v>
      </c>
      <c r="E23" s="150"/>
      <c r="F23" s="173"/>
      <c r="G23" s="173"/>
      <c r="H23" s="173"/>
      <c r="I23" s="173"/>
      <c r="J23" s="176"/>
      <c r="K23" s="176"/>
      <c r="L23" s="51"/>
      <c r="M23" s="58"/>
      <c r="N23" s="58"/>
      <c r="O23" s="58"/>
      <c r="P23" s="58"/>
      <c r="Q23" s="58"/>
      <c r="R23" s="58"/>
      <c r="S23" s="58"/>
      <c r="T23" s="52"/>
      <c r="U23" s="186">
        <v>0</v>
      </c>
    </row>
    <row r="24" spans="1:21" ht="12.75" customHeight="1">
      <c r="A24" s="49">
        <v>21</v>
      </c>
      <c r="B24" s="50">
        <v>217</v>
      </c>
      <c r="C24" s="57" t="s">
        <v>82</v>
      </c>
      <c r="D24" s="53" t="s">
        <v>83</v>
      </c>
      <c r="E24" s="150"/>
      <c r="F24" s="173"/>
      <c r="G24" s="173"/>
      <c r="H24" s="173"/>
      <c r="I24" s="173"/>
      <c r="J24" s="176"/>
      <c r="K24" s="176"/>
      <c r="L24" s="51"/>
      <c r="M24" s="58"/>
      <c r="N24" s="58"/>
      <c r="O24" s="58"/>
      <c r="P24" s="58"/>
      <c r="Q24" s="58"/>
      <c r="R24" s="58"/>
      <c r="S24" s="58"/>
      <c r="T24" s="52"/>
      <c r="U24" s="186">
        <v>0</v>
      </c>
    </row>
    <row r="25" spans="1:21" ht="12.75" customHeight="1">
      <c r="A25" s="49">
        <v>21</v>
      </c>
      <c r="B25" s="50">
        <v>218</v>
      </c>
      <c r="C25" s="57" t="s">
        <v>68</v>
      </c>
      <c r="D25" s="53" t="s">
        <v>97</v>
      </c>
      <c r="E25" s="55"/>
      <c r="F25" s="58"/>
      <c r="G25" s="58"/>
      <c r="H25" s="58"/>
      <c r="I25" s="58"/>
      <c r="J25" s="53"/>
      <c r="K25" s="53"/>
      <c r="L25" s="51"/>
      <c r="M25" s="58"/>
      <c r="N25" s="58"/>
      <c r="O25" s="58"/>
      <c r="P25" s="58"/>
      <c r="Q25" s="58"/>
      <c r="R25" s="58"/>
      <c r="S25" s="58"/>
      <c r="T25" s="52"/>
      <c r="U25" s="186">
        <v>0</v>
      </c>
    </row>
    <row r="26" spans="1:21" ht="12.75" customHeight="1">
      <c r="A26" s="49">
        <v>21</v>
      </c>
      <c r="B26" s="50">
        <v>219</v>
      </c>
      <c r="C26" s="57" t="s">
        <v>68</v>
      </c>
      <c r="D26" s="53" t="s">
        <v>122</v>
      </c>
      <c r="E26" s="55"/>
      <c r="F26" s="58"/>
      <c r="G26" s="58"/>
      <c r="H26" s="58"/>
      <c r="I26" s="143"/>
      <c r="J26" s="53"/>
      <c r="K26" s="53"/>
      <c r="L26" s="51"/>
      <c r="M26" s="58"/>
      <c r="N26" s="58"/>
      <c r="O26" s="58"/>
      <c r="P26" s="58"/>
      <c r="Q26" s="58"/>
      <c r="R26" s="58"/>
      <c r="S26" s="58"/>
      <c r="T26" s="52"/>
      <c r="U26" s="186">
        <v>0</v>
      </c>
    </row>
    <row r="27" spans="1:21" ht="12.75" customHeight="1">
      <c r="A27" s="49">
        <v>21</v>
      </c>
      <c r="B27" s="88">
        <v>220</v>
      </c>
      <c r="C27" s="51" t="s">
        <v>68</v>
      </c>
      <c r="D27" s="52" t="s">
        <v>166</v>
      </c>
      <c r="E27" s="55"/>
      <c r="F27" s="58"/>
      <c r="G27" s="129"/>
      <c r="H27" s="130"/>
      <c r="I27" s="130"/>
      <c r="J27" s="53"/>
      <c r="K27" s="144"/>
      <c r="L27" s="51"/>
      <c r="M27" s="58"/>
      <c r="N27" s="58"/>
      <c r="O27" s="58"/>
      <c r="P27" s="58"/>
      <c r="Q27" s="58"/>
      <c r="R27" s="58"/>
      <c r="S27" s="58"/>
      <c r="T27" s="52"/>
      <c r="U27" s="186">
        <v>0</v>
      </c>
    </row>
    <row r="28" spans="1:21" ht="12.75" customHeight="1">
      <c r="A28" s="49">
        <v>21</v>
      </c>
      <c r="B28" s="50">
        <v>221</v>
      </c>
      <c r="C28" s="57" t="s">
        <v>68</v>
      </c>
      <c r="D28" s="53" t="s">
        <v>111</v>
      </c>
      <c r="E28" s="55"/>
      <c r="F28" s="58"/>
      <c r="G28" s="58"/>
      <c r="H28" s="58"/>
      <c r="I28" s="58"/>
      <c r="J28" s="53"/>
      <c r="K28" s="53"/>
      <c r="L28" s="51"/>
      <c r="M28" s="58"/>
      <c r="N28" s="58"/>
      <c r="O28" s="58"/>
      <c r="P28" s="58"/>
      <c r="Q28" s="58"/>
      <c r="R28" s="58"/>
      <c r="S28" s="58"/>
      <c r="T28" s="52"/>
      <c r="U28" s="186">
        <v>0</v>
      </c>
    </row>
    <row r="29" spans="1:21" ht="12.75" customHeight="1">
      <c r="A29" s="49">
        <v>21</v>
      </c>
      <c r="B29" s="50">
        <v>302</v>
      </c>
      <c r="C29" s="57" t="s">
        <v>68</v>
      </c>
      <c r="D29" s="53" t="s">
        <v>86</v>
      </c>
      <c r="E29" s="55"/>
      <c r="F29" s="58"/>
      <c r="G29" s="58"/>
      <c r="H29" s="58"/>
      <c r="I29" s="58"/>
      <c r="J29" s="53"/>
      <c r="K29" s="53"/>
      <c r="L29" s="51"/>
      <c r="M29" s="58"/>
      <c r="N29" s="58"/>
      <c r="O29" s="58"/>
      <c r="P29" s="58"/>
      <c r="Q29" s="58"/>
      <c r="R29" s="58"/>
      <c r="S29" s="58"/>
      <c r="T29" s="52"/>
      <c r="U29" s="186">
        <v>0</v>
      </c>
    </row>
    <row r="30" spans="1:21" ht="12.75" customHeight="1">
      <c r="A30" s="49">
        <v>21</v>
      </c>
      <c r="B30" s="50">
        <v>303</v>
      </c>
      <c r="C30" s="57" t="s">
        <v>82</v>
      </c>
      <c r="D30" s="53" t="s">
        <v>101</v>
      </c>
      <c r="E30" s="51"/>
      <c r="F30" s="58"/>
      <c r="G30" s="58"/>
      <c r="H30" s="58"/>
      <c r="I30" s="58"/>
      <c r="J30" s="53"/>
      <c r="K30" s="53"/>
      <c r="L30" s="51"/>
      <c r="M30" s="58"/>
      <c r="N30" s="58"/>
      <c r="O30" s="58"/>
      <c r="P30" s="58"/>
      <c r="Q30" s="58"/>
      <c r="R30" s="58"/>
      <c r="S30" s="58"/>
      <c r="T30" s="52"/>
      <c r="U30" s="186">
        <v>0</v>
      </c>
    </row>
    <row r="31" spans="1:21" ht="12.75" customHeight="1">
      <c r="A31" s="49">
        <v>21</v>
      </c>
      <c r="B31" s="88">
        <v>341</v>
      </c>
      <c r="C31" s="51" t="s">
        <v>68</v>
      </c>
      <c r="D31" s="52" t="s">
        <v>135</v>
      </c>
      <c r="E31" s="55"/>
      <c r="F31" s="58"/>
      <c r="G31" s="58"/>
      <c r="H31" s="58"/>
      <c r="I31" s="58"/>
      <c r="J31" s="53"/>
      <c r="K31" s="53"/>
      <c r="L31" s="51"/>
      <c r="M31" s="58"/>
      <c r="N31" s="58"/>
      <c r="O31" s="58"/>
      <c r="P31" s="58"/>
      <c r="Q31" s="58"/>
      <c r="R31" s="58"/>
      <c r="S31" s="58"/>
      <c r="T31" s="52"/>
      <c r="U31" s="186">
        <v>0</v>
      </c>
    </row>
    <row r="32" spans="1:21" ht="12.75" customHeight="1">
      <c r="A32" s="49">
        <v>21</v>
      </c>
      <c r="B32" s="50">
        <v>361</v>
      </c>
      <c r="C32" s="57" t="s">
        <v>68</v>
      </c>
      <c r="D32" s="53" t="s">
        <v>157</v>
      </c>
      <c r="E32" s="55"/>
      <c r="F32" s="58"/>
      <c r="G32" s="129"/>
      <c r="H32" s="130"/>
      <c r="I32" s="133"/>
      <c r="J32" s="53"/>
      <c r="K32" s="144"/>
      <c r="L32" s="51"/>
      <c r="M32" s="58"/>
      <c r="N32" s="58"/>
      <c r="O32" s="58"/>
      <c r="P32" s="58"/>
      <c r="Q32" s="58"/>
      <c r="R32" s="58"/>
      <c r="S32" s="58"/>
      <c r="T32" s="52"/>
      <c r="U32" s="186">
        <v>0</v>
      </c>
    </row>
    <row r="33" spans="1:21" ht="12.75" customHeight="1">
      <c r="A33" s="49">
        <v>21</v>
      </c>
      <c r="B33" s="50">
        <v>362</v>
      </c>
      <c r="C33" s="57" t="s">
        <v>68</v>
      </c>
      <c r="D33" s="53" t="s">
        <v>154</v>
      </c>
      <c r="E33" s="66"/>
      <c r="F33" s="65"/>
      <c r="G33" s="134"/>
      <c r="H33" s="137"/>
      <c r="I33" s="135"/>
      <c r="J33" s="62"/>
      <c r="K33" s="136"/>
      <c r="L33" s="63"/>
      <c r="M33" s="65"/>
      <c r="N33" s="65"/>
      <c r="O33" s="65"/>
      <c r="P33" s="65"/>
      <c r="Q33" s="65"/>
      <c r="R33" s="65"/>
      <c r="S33" s="65"/>
      <c r="T33" s="64"/>
      <c r="U33" s="187">
        <v>0</v>
      </c>
    </row>
    <row r="34" spans="1:21" ht="12.75" customHeight="1">
      <c r="A34" s="59">
        <v>21</v>
      </c>
      <c r="B34" s="60">
        <v>381</v>
      </c>
      <c r="C34" s="61" t="s">
        <v>68</v>
      </c>
      <c r="D34" s="62" t="s">
        <v>69</v>
      </c>
      <c r="E34" s="66"/>
      <c r="F34" s="65"/>
      <c r="G34" s="65"/>
      <c r="H34" s="65"/>
      <c r="I34" s="58"/>
      <c r="J34" s="62"/>
      <c r="K34" s="62"/>
      <c r="L34" s="63"/>
      <c r="M34" s="65"/>
      <c r="N34" s="65"/>
      <c r="O34" s="65"/>
      <c r="P34" s="65"/>
      <c r="Q34" s="65"/>
      <c r="R34" s="65"/>
      <c r="S34" s="65"/>
      <c r="T34" s="64"/>
      <c r="U34" s="187">
        <v>0</v>
      </c>
    </row>
    <row r="35" spans="1:21" ht="12.75" customHeight="1">
      <c r="A35" s="49">
        <v>21</v>
      </c>
      <c r="B35" s="50">
        <v>382</v>
      </c>
      <c r="C35" s="57" t="s">
        <v>68</v>
      </c>
      <c r="D35" s="53" t="s">
        <v>114</v>
      </c>
      <c r="E35" s="66"/>
      <c r="F35" s="65"/>
      <c r="G35" s="58"/>
      <c r="H35" s="58"/>
      <c r="I35" s="143"/>
      <c r="J35" s="62"/>
      <c r="K35" s="62"/>
      <c r="L35" s="63"/>
      <c r="M35" s="65"/>
      <c r="N35" s="65"/>
      <c r="O35" s="65"/>
      <c r="P35" s="65"/>
      <c r="Q35" s="65"/>
      <c r="R35" s="65"/>
      <c r="S35" s="65"/>
      <c r="T35" s="64"/>
      <c r="U35" s="187">
        <v>0</v>
      </c>
    </row>
    <row r="36" spans="1:21" ht="12.75" customHeight="1">
      <c r="A36" s="49">
        <v>21</v>
      </c>
      <c r="B36" s="50">
        <v>383</v>
      </c>
      <c r="C36" s="57" t="s">
        <v>68</v>
      </c>
      <c r="D36" s="53" t="s">
        <v>123</v>
      </c>
      <c r="E36" s="66"/>
      <c r="F36" s="65"/>
      <c r="G36" s="58"/>
      <c r="H36" s="58"/>
      <c r="I36" s="58"/>
      <c r="J36" s="62"/>
      <c r="K36" s="62"/>
      <c r="L36" s="63"/>
      <c r="M36" s="65"/>
      <c r="N36" s="65"/>
      <c r="O36" s="65"/>
      <c r="P36" s="65"/>
      <c r="Q36" s="65"/>
      <c r="R36" s="65"/>
      <c r="S36" s="65"/>
      <c r="T36" s="64"/>
      <c r="U36" s="187">
        <v>0</v>
      </c>
    </row>
    <row r="37" spans="1:21" ht="12.75" customHeight="1">
      <c r="A37" s="49">
        <v>21</v>
      </c>
      <c r="B37" s="50">
        <v>401</v>
      </c>
      <c r="C37" s="57" t="s">
        <v>68</v>
      </c>
      <c r="D37" s="53" t="s">
        <v>75</v>
      </c>
      <c r="E37" s="66"/>
      <c r="F37" s="65"/>
      <c r="G37" s="58"/>
      <c r="H37" s="143"/>
      <c r="I37" s="58"/>
      <c r="J37" s="58"/>
      <c r="K37" s="52"/>
      <c r="L37" s="63"/>
      <c r="M37" s="65"/>
      <c r="N37" s="65"/>
      <c r="O37" s="65"/>
      <c r="P37" s="65"/>
      <c r="Q37" s="65"/>
      <c r="R37" s="65"/>
      <c r="S37" s="65"/>
      <c r="T37" s="64"/>
      <c r="U37" s="187">
        <v>0</v>
      </c>
    </row>
    <row r="38" spans="1:21" ht="12.75" customHeight="1">
      <c r="A38" s="49">
        <v>21</v>
      </c>
      <c r="B38" s="50">
        <v>403</v>
      </c>
      <c r="C38" s="57" t="s">
        <v>68</v>
      </c>
      <c r="D38" s="53" t="s">
        <v>170</v>
      </c>
      <c r="E38" s="66"/>
      <c r="F38" s="65"/>
      <c r="G38" s="134"/>
      <c r="H38" s="130"/>
      <c r="I38" s="137"/>
      <c r="J38" s="62"/>
      <c r="K38" s="136"/>
      <c r="L38" s="63"/>
      <c r="M38" s="65"/>
      <c r="N38" s="65"/>
      <c r="O38" s="65"/>
      <c r="P38" s="65"/>
      <c r="Q38" s="65"/>
      <c r="R38" s="65"/>
      <c r="S38" s="65"/>
      <c r="T38" s="64"/>
      <c r="U38" s="187">
        <v>0</v>
      </c>
    </row>
    <row r="39" spans="1:21" ht="12.75" customHeight="1">
      <c r="A39" s="49">
        <v>21</v>
      </c>
      <c r="B39" s="50">
        <v>404</v>
      </c>
      <c r="C39" s="57" t="s">
        <v>68</v>
      </c>
      <c r="D39" s="53" t="s">
        <v>188</v>
      </c>
      <c r="E39" s="55"/>
      <c r="F39" s="58"/>
      <c r="G39" s="129"/>
      <c r="H39" s="130"/>
      <c r="I39" s="130"/>
      <c r="J39" s="53"/>
      <c r="K39" s="144"/>
      <c r="L39" s="51"/>
      <c r="M39" s="58"/>
      <c r="N39" s="58"/>
      <c r="O39" s="58"/>
      <c r="P39" s="58"/>
      <c r="Q39" s="58"/>
      <c r="R39" s="58"/>
      <c r="S39" s="58"/>
      <c r="T39" s="52"/>
      <c r="U39" s="186">
        <v>0</v>
      </c>
    </row>
    <row r="40" spans="1:21" ht="12.75" customHeight="1">
      <c r="A40" s="49">
        <v>21</v>
      </c>
      <c r="B40" s="50">
        <v>421</v>
      </c>
      <c r="C40" s="57" t="s">
        <v>68</v>
      </c>
      <c r="D40" s="53" t="s">
        <v>93</v>
      </c>
      <c r="E40" s="66"/>
      <c r="F40" s="65"/>
      <c r="G40" s="53"/>
      <c r="H40" s="58"/>
      <c r="I40" s="143"/>
      <c r="J40" s="62"/>
      <c r="K40" s="62"/>
      <c r="L40" s="63"/>
      <c r="M40" s="65"/>
      <c r="N40" s="65"/>
      <c r="O40" s="65"/>
      <c r="P40" s="65"/>
      <c r="Q40" s="65"/>
      <c r="R40" s="65"/>
      <c r="S40" s="65"/>
      <c r="T40" s="64"/>
      <c r="U40" s="187">
        <v>0</v>
      </c>
    </row>
    <row r="41" spans="1:21" ht="12.75" customHeight="1">
      <c r="A41" s="49">
        <v>21</v>
      </c>
      <c r="B41" s="50">
        <v>501</v>
      </c>
      <c r="C41" s="57" t="s">
        <v>68</v>
      </c>
      <c r="D41" s="53" t="s">
        <v>164</v>
      </c>
      <c r="E41" s="66"/>
      <c r="F41" s="65"/>
      <c r="G41" s="134"/>
      <c r="H41" s="130"/>
      <c r="I41" s="137"/>
      <c r="J41" s="62"/>
      <c r="K41" s="136"/>
      <c r="L41" s="63"/>
      <c r="M41" s="65"/>
      <c r="N41" s="65"/>
      <c r="O41" s="65"/>
      <c r="P41" s="65"/>
      <c r="Q41" s="65"/>
      <c r="R41" s="65"/>
      <c r="S41" s="65"/>
      <c r="T41" s="64"/>
      <c r="U41" s="187">
        <v>0</v>
      </c>
    </row>
    <row r="42" spans="1:21" ht="12.75" customHeight="1">
      <c r="A42" s="59">
        <v>21</v>
      </c>
      <c r="B42" s="50">
        <v>502</v>
      </c>
      <c r="C42" s="61" t="s">
        <v>68</v>
      </c>
      <c r="D42" s="62" t="s">
        <v>81</v>
      </c>
      <c r="E42" s="66"/>
      <c r="F42" s="65"/>
      <c r="G42" s="65"/>
      <c r="H42" s="58"/>
      <c r="I42" s="65"/>
      <c r="J42" s="62"/>
      <c r="K42" s="62"/>
      <c r="L42" s="63"/>
      <c r="M42" s="65"/>
      <c r="N42" s="65"/>
      <c r="O42" s="65"/>
      <c r="P42" s="65"/>
      <c r="Q42" s="65"/>
      <c r="R42" s="65"/>
      <c r="S42" s="65"/>
      <c r="T42" s="64"/>
      <c r="U42" s="187">
        <v>0</v>
      </c>
    </row>
    <row r="43" spans="1:21" ht="12.75" customHeight="1">
      <c r="A43" s="49">
        <v>21</v>
      </c>
      <c r="B43" s="50">
        <v>503</v>
      </c>
      <c r="C43" s="57" t="s">
        <v>68</v>
      </c>
      <c r="D43" s="53" t="s">
        <v>91</v>
      </c>
      <c r="E43" s="66"/>
      <c r="F43" s="65"/>
      <c r="G43" s="65"/>
      <c r="H43" s="58"/>
      <c r="I43" s="65"/>
      <c r="J43" s="62"/>
      <c r="K43" s="62"/>
      <c r="L43" s="63"/>
      <c r="M43" s="65"/>
      <c r="N43" s="65"/>
      <c r="O43" s="65"/>
      <c r="P43" s="65"/>
      <c r="Q43" s="65"/>
      <c r="R43" s="65"/>
      <c r="S43" s="65"/>
      <c r="T43" s="64"/>
      <c r="U43" s="187">
        <v>0</v>
      </c>
    </row>
    <row r="44" spans="1:21" ht="12.75" customHeight="1">
      <c r="A44" s="49">
        <v>21</v>
      </c>
      <c r="B44" s="50">
        <v>504</v>
      </c>
      <c r="C44" s="57" t="s">
        <v>68</v>
      </c>
      <c r="D44" s="53" t="s">
        <v>71</v>
      </c>
      <c r="E44" s="66"/>
      <c r="F44" s="65"/>
      <c r="G44" s="65"/>
      <c r="H44" s="58"/>
      <c r="I44" s="65"/>
      <c r="J44" s="62"/>
      <c r="K44" s="62"/>
      <c r="L44" s="63"/>
      <c r="M44" s="65"/>
      <c r="N44" s="65"/>
      <c r="O44" s="65"/>
      <c r="P44" s="65"/>
      <c r="Q44" s="65"/>
      <c r="R44" s="65"/>
      <c r="S44" s="65"/>
      <c r="T44" s="64"/>
      <c r="U44" s="187">
        <v>0</v>
      </c>
    </row>
    <row r="45" spans="1:21" ht="12.75" customHeight="1">
      <c r="A45" s="49">
        <v>21</v>
      </c>
      <c r="B45" s="50">
        <v>505</v>
      </c>
      <c r="C45" s="57" t="s">
        <v>68</v>
      </c>
      <c r="D45" s="53" t="s">
        <v>172</v>
      </c>
      <c r="E45" s="66"/>
      <c r="F45" s="65"/>
      <c r="G45" s="134"/>
      <c r="H45" s="130"/>
      <c r="I45" s="137"/>
      <c r="J45" s="62"/>
      <c r="K45" s="136"/>
      <c r="L45" s="63"/>
      <c r="M45" s="65"/>
      <c r="N45" s="65"/>
      <c r="O45" s="65"/>
      <c r="P45" s="65"/>
      <c r="Q45" s="65"/>
      <c r="R45" s="65"/>
      <c r="S45" s="65"/>
      <c r="T45" s="64"/>
      <c r="U45" s="187">
        <v>0</v>
      </c>
    </row>
    <row r="46" spans="1:21" ht="12.75" customHeight="1">
      <c r="A46" s="49">
        <v>21</v>
      </c>
      <c r="B46" s="50">
        <v>506</v>
      </c>
      <c r="C46" s="57" t="s">
        <v>144</v>
      </c>
      <c r="D46" s="53" t="s">
        <v>196</v>
      </c>
      <c r="E46" s="66"/>
      <c r="F46" s="65"/>
      <c r="G46" s="134"/>
      <c r="H46" s="137"/>
      <c r="I46" s="137"/>
      <c r="J46" s="62"/>
      <c r="K46" s="136"/>
      <c r="L46" s="63"/>
      <c r="M46" s="65"/>
      <c r="N46" s="65"/>
      <c r="O46" s="65"/>
      <c r="P46" s="65"/>
      <c r="Q46" s="65"/>
      <c r="R46" s="65"/>
      <c r="S46" s="65"/>
      <c r="T46" s="64"/>
      <c r="U46" s="187">
        <v>0</v>
      </c>
    </row>
    <row r="47" spans="1:21" ht="12.75" customHeight="1">
      <c r="A47" s="49">
        <v>21</v>
      </c>
      <c r="B47" s="50">
        <v>507</v>
      </c>
      <c r="C47" s="57" t="s">
        <v>68</v>
      </c>
      <c r="D47" s="53" t="s">
        <v>73</v>
      </c>
      <c r="E47" s="66"/>
      <c r="F47" s="65"/>
      <c r="G47" s="65"/>
      <c r="H47" s="65"/>
      <c r="I47" s="65"/>
      <c r="J47" s="62"/>
      <c r="K47" s="62"/>
      <c r="L47" s="63"/>
      <c r="M47" s="65"/>
      <c r="N47" s="65"/>
      <c r="O47" s="65"/>
      <c r="P47" s="65"/>
      <c r="Q47" s="65"/>
      <c r="R47" s="65"/>
      <c r="S47" s="65"/>
      <c r="T47" s="64"/>
      <c r="U47" s="187">
        <v>0</v>
      </c>
    </row>
    <row r="48" spans="1:21" ht="12.75" customHeight="1">
      <c r="A48" s="49">
        <v>21</v>
      </c>
      <c r="B48" s="50">
        <v>521</v>
      </c>
      <c r="C48" s="57" t="s">
        <v>68</v>
      </c>
      <c r="D48" s="53" t="s">
        <v>77</v>
      </c>
      <c r="E48" s="66"/>
      <c r="F48" s="65"/>
      <c r="G48" s="65"/>
      <c r="H48" s="65"/>
      <c r="I48" s="65"/>
      <c r="J48" s="62"/>
      <c r="K48" s="62"/>
      <c r="L48" s="63"/>
      <c r="M48" s="65"/>
      <c r="N48" s="65"/>
      <c r="O48" s="65"/>
      <c r="P48" s="65"/>
      <c r="Q48" s="65"/>
      <c r="R48" s="65"/>
      <c r="S48" s="65"/>
      <c r="T48" s="64"/>
      <c r="U48" s="187">
        <v>0</v>
      </c>
    </row>
    <row r="49" spans="1:21" ht="12.75" customHeight="1" thickBot="1">
      <c r="A49" s="49">
        <v>21</v>
      </c>
      <c r="B49" s="50">
        <v>604</v>
      </c>
      <c r="C49" s="57" t="s">
        <v>68</v>
      </c>
      <c r="D49" s="53" t="s">
        <v>139</v>
      </c>
      <c r="E49" s="66"/>
      <c r="F49" s="67"/>
      <c r="G49" s="67"/>
      <c r="H49" s="67"/>
      <c r="I49" s="67"/>
      <c r="J49" s="68"/>
      <c r="K49" s="69"/>
      <c r="L49" s="63"/>
      <c r="M49" s="65"/>
      <c r="N49" s="65"/>
      <c r="O49" s="65"/>
      <c r="P49" s="65"/>
      <c r="Q49" s="65"/>
      <c r="R49" s="65"/>
      <c r="S49" s="65"/>
      <c r="T49" s="64"/>
      <c r="U49" s="187">
        <v>0</v>
      </c>
    </row>
    <row r="50" spans="1:21" ht="15" customHeight="1" thickBot="1">
      <c r="A50" s="38"/>
      <c r="B50" s="39"/>
      <c r="C50" s="242" t="s">
        <v>4</v>
      </c>
      <c r="D50" s="242"/>
      <c r="E50" s="72">
        <f>COUNTA(E8:E49)</f>
        <v>4</v>
      </c>
      <c r="F50" s="70"/>
      <c r="G50" s="70"/>
      <c r="H50" s="70"/>
      <c r="I50" s="70"/>
      <c r="J50" s="71"/>
      <c r="K50" s="71"/>
      <c r="L50" s="74">
        <f aca="true" t="shared" si="0" ref="L50:T50">COUNTA(L8:L49)</f>
        <v>0</v>
      </c>
      <c r="M50" s="75">
        <f t="shared" si="0"/>
        <v>4</v>
      </c>
      <c r="N50" s="75">
        <f t="shared" si="0"/>
        <v>0</v>
      </c>
      <c r="O50" s="75">
        <f t="shared" si="0"/>
        <v>3</v>
      </c>
      <c r="P50" s="75">
        <f t="shared" si="0"/>
        <v>1</v>
      </c>
      <c r="Q50" s="75">
        <f t="shared" si="0"/>
        <v>0</v>
      </c>
      <c r="R50" s="75">
        <f t="shared" si="0"/>
        <v>0</v>
      </c>
      <c r="S50" s="75">
        <f t="shared" si="0"/>
        <v>0</v>
      </c>
      <c r="T50" s="76">
        <f t="shared" si="0"/>
        <v>0</v>
      </c>
      <c r="U50" s="73">
        <f>SUM(U8:U49)</f>
        <v>5</v>
      </c>
    </row>
    <row r="51" ht="12">
      <c r="D51" s="6"/>
    </row>
  </sheetData>
  <sheetProtection/>
  <mergeCells count="14">
    <mergeCell ref="C50:D50"/>
    <mergeCell ref="S2:U2"/>
    <mergeCell ref="L5:T5"/>
    <mergeCell ref="E4:T4"/>
    <mergeCell ref="G6:K6"/>
    <mergeCell ref="L6:N6"/>
    <mergeCell ref="U4:U7"/>
    <mergeCell ref="E6:E7"/>
    <mergeCell ref="O6:Q6"/>
    <mergeCell ref="R6:T6"/>
    <mergeCell ref="A4:A7"/>
    <mergeCell ref="B4:B7"/>
    <mergeCell ref="C4:C7"/>
    <mergeCell ref="D4:D7"/>
  </mergeCells>
  <hyperlinks>
    <hyperlink ref="K21" r:id="rId1" display="http://www.city.kani.lg.jp/shisei/danjo/index.html"/>
  </hyperlink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2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5.375" style="2" customWidth="1"/>
    <col min="3" max="3" width="8.625" style="2" customWidth="1"/>
    <col min="4" max="4" width="13.125" style="2" customWidth="1"/>
    <col min="5" max="5" width="9.625" style="2" customWidth="1"/>
    <col min="6" max="6" width="36.625" style="2" customWidth="1"/>
    <col min="7" max="11" width="6.125" style="2" customWidth="1"/>
    <col min="12" max="12" width="6.625" style="2" customWidth="1"/>
    <col min="13" max="15" width="6.125" style="2" customWidth="1"/>
    <col min="16" max="19" width="6.6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7" t="s">
        <v>42</v>
      </c>
      <c r="E2" s="12"/>
      <c r="Q2" s="209" t="s">
        <v>222</v>
      </c>
      <c r="R2" s="243"/>
      <c r="S2" s="210"/>
    </row>
    <row r="3" ht="12.75" thickBot="1"/>
    <row r="4" spans="1:19" s="1" customFormat="1" ht="19.5" customHeight="1">
      <c r="A4" s="213" t="s">
        <v>26</v>
      </c>
      <c r="B4" s="221" t="s">
        <v>63</v>
      </c>
      <c r="C4" s="281" t="s">
        <v>53</v>
      </c>
      <c r="D4" s="218" t="s">
        <v>17</v>
      </c>
      <c r="E4" s="272" t="s">
        <v>36</v>
      </c>
      <c r="F4" s="273"/>
      <c r="G4" s="273"/>
      <c r="H4" s="274"/>
      <c r="I4" s="278" t="s">
        <v>41</v>
      </c>
      <c r="J4" s="279"/>
      <c r="K4" s="279"/>
      <c r="L4" s="279"/>
      <c r="M4" s="279"/>
      <c r="N4" s="279"/>
      <c r="O4" s="279"/>
      <c r="P4" s="279"/>
      <c r="Q4" s="279"/>
      <c r="R4" s="279"/>
      <c r="S4" s="280"/>
    </row>
    <row r="5" spans="1:19" s="32" customFormat="1" ht="19.5" customHeight="1">
      <c r="A5" s="214"/>
      <c r="B5" s="222"/>
      <c r="C5" s="282"/>
      <c r="D5" s="224"/>
      <c r="E5" s="263" t="s">
        <v>52</v>
      </c>
      <c r="F5" s="266" t="s">
        <v>5</v>
      </c>
      <c r="G5" s="269" t="s">
        <v>6</v>
      </c>
      <c r="H5" s="260" t="s">
        <v>7</v>
      </c>
      <c r="I5" s="263" t="s">
        <v>20</v>
      </c>
      <c r="J5" s="257" t="s">
        <v>22</v>
      </c>
      <c r="K5" s="37" t="s">
        <v>208</v>
      </c>
      <c r="L5" s="160"/>
      <c r="M5" s="275" t="s">
        <v>24</v>
      </c>
      <c r="N5" s="275" t="s">
        <v>51</v>
      </c>
      <c r="O5" s="37" t="s">
        <v>209</v>
      </c>
      <c r="P5" s="160"/>
      <c r="Q5" s="257" t="s">
        <v>23</v>
      </c>
      <c r="R5" s="37" t="s">
        <v>208</v>
      </c>
      <c r="S5" s="161"/>
    </row>
    <row r="6" spans="1:19" s="1" customFormat="1" ht="60" customHeight="1">
      <c r="A6" s="214"/>
      <c r="B6" s="222"/>
      <c r="C6" s="282"/>
      <c r="D6" s="224"/>
      <c r="E6" s="264"/>
      <c r="F6" s="267"/>
      <c r="G6" s="270"/>
      <c r="H6" s="261"/>
      <c r="I6" s="264"/>
      <c r="J6" s="258"/>
      <c r="K6" s="276" t="s">
        <v>210</v>
      </c>
      <c r="L6" s="162" t="s">
        <v>211</v>
      </c>
      <c r="M6" s="240"/>
      <c r="N6" s="240"/>
      <c r="O6" s="276" t="s">
        <v>212</v>
      </c>
      <c r="P6" s="162" t="s">
        <v>211</v>
      </c>
      <c r="Q6" s="258"/>
      <c r="R6" s="276" t="s">
        <v>213</v>
      </c>
      <c r="S6" s="163" t="s">
        <v>211</v>
      </c>
    </row>
    <row r="7" spans="1:19" ht="19.5" customHeight="1">
      <c r="A7" s="215"/>
      <c r="B7" s="223"/>
      <c r="C7" s="283"/>
      <c r="D7" s="225"/>
      <c r="E7" s="265"/>
      <c r="F7" s="268"/>
      <c r="G7" s="271"/>
      <c r="H7" s="262"/>
      <c r="I7" s="265"/>
      <c r="J7" s="259"/>
      <c r="K7" s="277"/>
      <c r="L7" s="164" t="s">
        <v>214</v>
      </c>
      <c r="M7" s="241"/>
      <c r="N7" s="241"/>
      <c r="O7" s="277"/>
      <c r="P7" s="164" t="s">
        <v>214</v>
      </c>
      <c r="Q7" s="259"/>
      <c r="R7" s="277"/>
      <c r="S7" s="154" t="s">
        <v>214</v>
      </c>
    </row>
    <row r="8" spans="1:19" ht="12.75" customHeight="1">
      <c r="A8" s="49">
        <v>21</v>
      </c>
      <c r="B8" s="50">
        <v>201</v>
      </c>
      <c r="C8" s="51" t="s">
        <v>68</v>
      </c>
      <c r="D8" s="52" t="s">
        <v>144</v>
      </c>
      <c r="E8" s="51"/>
      <c r="F8" s="86"/>
      <c r="G8" s="195"/>
      <c r="H8" s="196"/>
      <c r="I8" s="197">
        <v>1</v>
      </c>
      <c r="J8" s="199">
        <v>2</v>
      </c>
      <c r="K8" s="199"/>
      <c r="L8" s="85">
        <f aca="true" t="shared" si="0" ref="L8:L50">IF(J8=""," ",ROUND(K8/J8*100,1))</f>
        <v>0</v>
      </c>
      <c r="M8" s="204"/>
      <c r="N8" s="205"/>
      <c r="O8" s="199"/>
      <c r="P8" s="85" t="str">
        <f aca="true" t="shared" si="1" ref="P8:P34">IF(N8=""," ",ROUND(O8/N8*100,1))</f>
        <v> </v>
      </c>
      <c r="Q8" s="152">
        <v>2575</v>
      </c>
      <c r="R8" s="53">
        <v>116</v>
      </c>
      <c r="S8" s="87">
        <f aca="true" t="shared" si="2" ref="S8:S50">IF(Q8=""," ",ROUND(R8/Q8*100,1))</f>
        <v>4.5</v>
      </c>
    </row>
    <row r="9" spans="1:19" ht="12.75" customHeight="1">
      <c r="A9" s="49">
        <v>21</v>
      </c>
      <c r="B9" s="50">
        <v>202</v>
      </c>
      <c r="C9" s="51" t="s">
        <v>144</v>
      </c>
      <c r="D9" s="52" t="s">
        <v>159</v>
      </c>
      <c r="E9" s="140">
        <v>38429</v>
      </c>
      <c r="F9" s="86" t="s">
        <v>186</v>
      </c>
      <c r="G9" s="195">
        <v>2</v>
      </c>
      <c r="H9" s="196">
        <v>1</v>
      </c>
      <c r="I9" s="197">
        <v>1</v>
      </c>
      <c r="J9" s="199">
        <v>1</v>
      </c>
      <c r="K9" s="199"/>
      <c r="L9" s="85">
        <f t="shared" si="0"/>
        <v>0</v>
      </c>
      <c r="M9" s="204"/>
      <c r="N9" s="205"/>
      <c r="O9" s="199"/>
      <c r="P9" s="85" t="str">
        <f t="shared" si="1"/>
        <v> </v>
      </c>
      <c r="Q9" s="152">
        <v>498</v>
      </c>
      <c r="R9" s="53">
        <v>1</v>
      </c>
      <c r="S9" s="87">
        <f t="shared" si="2"/>
        <v>0.2</v>
      </c>
    </row>
    <row r="10" spans="1:19" ht="12.75" customHeight="1">
      <c r="A10" s="49">
        <v>21</v>
      </c>
      <c r="B10" s="50">
        <v>203</v>
      </c>
      <c r="C10" s="51" t="s">
        <v>68</v>
      </c>
      <c r="D10" s="52" t="s">
        <v>187</v>
      </c>
      <c r="E10" s="51"/>
      <c r="F10" s="86"/>
      <c r="G10" s="195"/>
      <c r="H10" s="196"/>
      <c r="I10" s="197">
        <v>1</v>
      </c>
      <c r="J10" s="199">
        <v>3</v>
      </c>
      <c r="K10" s="199"/>
      <c r="L10" s="85">
        <f t="shared" si="0"/>
        <v>0</v>
      </c>
      <c r="M10" s="204"/>
      <c r="N10" s="205"/>
      <c r="O10" s="199"/>
      <c r="P10" s="85" t="str">
        <f t="shared" si="1"/>
        <v> </v>
      </c>
      <c r="Q10" s="152">
        <v>282</v>
      </c>
      <c r="R10" s="53"/>
      <c r="S10" s="87">
        <f t="shared" si="2"/>
        <v>0</v>
      </c>
    </row>
    <row r="11" spans="1:19" ht="12.75" customHeight="1">
      <c r="A11" s="49">
        <v>21</v>
      </c>
      <c r="B11" s="50">
        <v>204</v>
      </c>
      <c r="C11" s="57" t="s">
        <v>68</v>
      </c>
      <c r="D11" s="53" t="s">
        <v>117</v>
      </c>
      <c r="E11" s="51"/>
      <c r="F11" s="86"/>
      <c r="G11" s="195"/>
      <c r="H11" s="196"/>
      <c r="I11" s="197">
        <v>1</v>
      </c>
      <c r="J11" s="199">
        <v>1</v>
      </c>
      <c r="K11" s="199"/>
      <c r="L11" s="85">
        <f t="shared" si="0"/>
        <v>0</v>
      </c>
      <c r="M11" s="204"/>
      <c r="N11" s="205"/>
      <c r="O11" s="199"/>
      <c r="P11" s="85" t="str">
        <f t="shared" si="1"/>
        <v> </v>
      </c>
      <c r="Q11" s="152">
        <v>502</v>
      </c>
      <c r="R11" s="53">
        <v>13</v>
      </c>
      <c r="S11" s="87">
        <f t="shared" si="2"/>
        <v>2.6</v>
      </c>
    </row>
    <row r="12" spans="1:19" ht="12.75" customHeight="1">
      <c r="A12" s="49">
        <v>21</v>
      </c>
      <c r="B12" s="50">
        <v>205</v>
      </c>
      <c r="C12" s="57" t="s">
        <v>68</v>
      </c>
      <c r="D12" s="53" t="s">
        <v>87</v>
      </c>
      <c r="E12" s="51"/>
      <c r="F12" s="86"/>
      <c r="G12" s="195"/>
      <c r="H12" s="196"/>
      <c r="I12" s="197">
        <v>1</v>
      </c>
      <c r="J12" s="199">
        <v>1</v>
      </c>
      <c r="K12" s="199"/>
      <c r="L12" s="85">
        <f t="shared" si="0"/>
        <v>0</v>
      </c>
      <c r="M12" s="204"/>
      <c r="N12" s="205"/>
      <c r="O12" s="199"/>
      <c r="P12" s="85" t="str">
        <f t="shared" si="1"/>
        <v> </v>
      </c>
      <c r="Q12" s="152">
        <v>579</v>
      </c>
      <c r="R12" s="53">
        <v>8</v>
      </c>
      <c r="S12" s="87">
        <f t="shared" si="2"/>
        <v>1.4</v>
      </c>
    </row>
    <row r="13" spans="1:19" ht="12.75" customHeight="1">
      <c r="A13" s="49">
        <v>21</v>
      </c>
      <c r="B13" s="50">
        <v>206</v>
      </c>
      <c r="C13" s="57" t="s">
        <v>68</v>
      </c>
      <c r="D13" s="53" t="s">
        <v>167</v>
      </c>
      <c r="E13" s="51"/>
      <c r="F13" s="86"/>
      <c r="G13" s="195"/>
      <c r="H13" s="196"/>
      <c r="I13" s="197">
        <v>1</v>
      </c>
      <c r="J13" s="199">
        <v>1</v>
      </c>
      <c r="K13" s="199"/>
      <c r="L13" s="85">
        <f t="shared" si="0"/>
        <v>0</v>
      </c>
      <c r="M13" s="204"/>
      <c r="N13" s="205"/>
      <c r="O13" s="199"/>
      <c r="P13" s="85" t="str">
        <f t="shared" si="1"/>
        <v> </v>
      </c>
      <c r="Q13" s="152">
        <v>173</v>
      </c>
      <c r="R13" s="53"/>
      <c r="S13" s="87">
        <f t="shared" si="2"/>
        <v>0</v>
      </c>
    </row>
    <row r="14" spans="1:19" ht="12.75" customHeight="1">
      <c r="A14" s="49">
        <v>21</v>
      </c>
      <c r="B14" s="50">
        <v>207</v>
      </c>
      <c r="C14" s="57" t="s">
        <v>68</v>
      </c>
      <c r="D14" s="53" t="s">
        <v>104</v>
      </c>
      <c r="E14" s="51"/>
      <c r="F14" s="86"/>
      <c r="G14" s="195"/>
      <c r="H14" s="196"/>
      <c r="I14" s="197">
        <v>1</v>
      </c>
      <c r="J14" s="199">
        <v>1</v>
      </c>
      <c r="K14" s="199"/>
      <c r="L14" s="85">
        <f t="shared" si="0"/>
        <v>0</v>
      </c>
      <c r="M14" s="204"/>
      <c r="N14" s="205"/>
      <c r="O14" s="199"/>
      <c r="P14" s="85" t="str">
        <f t="shared" si="1"/>
        <v> </v>
      </c>
      <c r="Q14" s="152">
        <v>68</v>
      </c>
      <c r="R14" s="53"/>
      <c r="S14" s="87">
        <f t="shared" si="2"/>
        <v>0</v>
      </c>
    </row>
    <row r="15" spans="1:19" ht="12.75" customHeight="1">
      <c r="A15" s="49">
        <v>21</v>
      </c>
      <c r="B15" s="50">
        <v>208</v>
      </c>
      <c r="C15" s="57" t="s">
        <v>68</v>
      </c>
      <c r="D15" s="53" t="s">
        <v>140</v>
      </c>
      <c r="E15" s="51"/>
      <c r="F15" s="86"/>
      <c r="G15" s="195"/>
      <c r="H15" s="196"/>
      <c r="I15" s="197">
        <v>1</v>
      </c>
      <c r="J15" s="199">
        <v>1</v>
      </c>
      <c r="K15" s="199"/>
      <c r="L15" s="85">
        <f t="shared" si="0"/>
        <v>0</v>
      </c>
      <c r="M15" s="204"/>
      <c r="N15" s="205"/>
      <c r="O15" s="199"/>
      <c r="P15" s="85" t="str">
        <f t="shared" si="1"/>
        <v> </v>
      </c>
      <c r="Q15" s="152">
        <v>112</v>
      </c>
      <c r="R15" s="53"/>
      <c r="S15" s="87">
        <f t="shared" si="2"/>
        <v>0</v>
      </c>
    </row>
    <row r="16" spans="1:19" ht="12.75" customHeight="1">
      <c r="A16" s="49">
        <v>21</v>
      </c>
      <c r="B16" s="50">
        <v>209</v>
      </c>
      <c r="C16" s="57" t="s">
        <v>68</v>
      </c>
      <c r="D16" s="53" t="s">
        <v>108</v>
      </c>
      <c r="E16" s="51"/>
      <c r="F16" s="86"/>
      <c r="G16" s="195"/>
      <c r="H16" s="196"/>
      <c r="I16" s="197">
        <v>1</v>
      </c>
      <c r="J16" s="199">
        <v>1</v>
      </c>
      <c r="K16" s="199"/>
      <c r="L16" s="85">
        <f t="shared" si="0"/>
        <v>0</v>
      </c>
      <c r="M16" s="204"/>
      <c r="N16" s="205"/>
      <c r="O16" s="199"/>
      <c r="P16" s="85" t="str">
        <f t="shared" si="1"/>
        <v> </v>
      </c>
      <c r="Q16" s="152">
        <v>113</v>
      </c>
      <c r="R16" s="53"/>
      <c r="S16" s="87">
        <f t="shared" si="2"/>
        <v>0</v>
      </c>
    </row>
    <row r="17" spans="1:19" ht="12.75" customHeight="1">
      <c r="A17" s="49">
        <v>21</v>
      </c>
      <c r="B17" s="50">
        <v>210</v>
      </c>
      <c r="C17" s="57" t="s">
        <v>144</v>
      </c>
      <c r="D17" s="53" t="s">
        <v>201</v>
      </c>
      <c r="E17" s="51"/>
      <c r="F17" s="86"/>
      <c r="G17" s="195"/>
      <c r="H17" s="196"/>
      <c r="I17" s="197">
        <v>1</v>
      </c>
      <c r="J17" s="199">
        <v>1</v>
      </c>
      <c r="K17" s="199"/>
      <c r="L17" s="85">
        <f t="shared" si="0"/>
        <v>0</v>
      </c>
      <c r="M17" s="204"/>
      <c r="N17" s="205"/>
      <c r="O17" s="199"/>
      <c r="P17" s="85" t="str">
        <f t="shared" si="1"/>
        <v> </v>
      </c>
      <c r="Q17" s="152">
        <v>496</v>
      </c>
      <c r="R17" s="53">
        <v>13</v>
      </c>
      <c r="S17" s="87">
        <f t="shared" si="2"/>
        <v>2.6</v>
      </c>
    </row>
    <row r="18" spans="1:19" ht="12.75" customHeight="1">
      <c r="A18" s="49">
        <v>21</v>
      </c>
      <c r="B18" s="50">
        <v>211</v>
      </c>
      <c r="C18" s="57" t="s">
        <v>68</v>
      </c>
      <c r="D18" s="53" t="s">
        <v>94</v>
      </c>
      <c r="E18" s="51"/>
      <c r="F18" s="86"/>
      <c r="G18" s="195"/>
      <c r="H18" s="196"/>
      <c r="I18" s="197">
        <v>1</v>
      </c>
      <c r="J18" s="199">
        <v>1</v>
      </c>
      <c r="K18" s="199"/>
      <c r="L18" s="85">
        <f t="shared" si="0"/>
        <v>0</v>
      </c>
      <c r="M18" s="204"/>
      <c r="N18" s="205"/>
      <c r="O18" s="199"/>
      <c r="P18" s="85" t="str">
        <f t="shared" si="1"/>
        <v> </v>
      </c>
      <c r="Q18" s="152">
        <v>185</v>
      </c>
      <c r="R18" s="53">
        <v>3</v>
      </c>
      <c r="S18" s="87">
        <f t="shared" si="2"/>
        <v>1.6</v>
      </c>
    </row>
    <row r="19" spans="1:19" ht="12.75" customHeight="1">
      <c r="A19" s="49">
        <v>21</v>
      </c>
      <c r="B19" s="50">
        <v>212</v>
      </c>
      <c r="C19" s="57" t="s">
        <v>68</v>
      </c>
      <c r="D19" s="53" t="s">
        <v>149</v>
      </c>
      <c r="E19" s="51"/>
      <c r="F19" s="86"/>
      <c r="G19" s="195"/>
      <c r="H19" s="196"/>
      <c r="I19" s="197">
        <v>1</v>
      </c>
      <c r="J19" s="199">
        <v>1</v>
      </c>
      <c r="K19" s="199"/>
      <c r="L19" s="85">
        <f t="shared" si="0"/>
        <v>0</v>
      </c>
      <c r="M19" s="204"/>
      <c r="N19" s="205"/>
      <c r="O19" s="199"/>
      <c r="P19" s="85" t="str">
        <f t="shared" si="1"/>
        <v> </v>
      </c>
      <c r="Q19" s="152">
        <v>273</v>
      </c>
      <c r="R19" s="53">
        <v>2</v>
      </c>
      <c r="S19" s="87">
        <f t="shared" si="2"/>
        <v>0.7</v>
      </c>
    </row>
    <row r="20" spans="1:19" ht="12.75" customHeight="1">
      <c r="A20" s="49">
        <v>21</v>
      </c>
      <c r="B20" s="50">
        <v>213</v>
      </c>
      <c r="C20" s="57" t="s">
        <v>68</v>
      </c>
      <c r="D20" s="53" t="s">
        <v>126</v>
      </c>
      <c r="E20" s="140">
        <v>38621</v>
      </c>
      <c r="F20" s="86" t="s">
        <v>185</v>
      </c>
      <c r="G20" s="195">
        <v>2</v>
      </c>
      <c r="H20" s="196">
        <v>1</v>
      </c>
      <c r="I20" s="197">
        <v>1</v>
      </c>
      <c r="J20" s="199">
        <v>1</v>
      </c>
      <c r="K20" s="199"/>
      <c r="L20" s="85">
        <f t="shared" si="0"/>
        <v>0</v>
      </c>
      <c r="M20" s="204"/>
      <c r="N20" s="205"/>
      <c r="O20" s="199"/>
      <c r="P20" s="85" t="str">
        <f t="shared" si="1"/>
        <v> </v>
      </c>
      <c r="Q20" s="152">
        <v>377</v>
      </c>
      <c r="R20" s="53">
        <v>13</v>
      </c>
      <c r="S20" s="87">
        <f t="shared" si="2"/>
        <v>3.4</v>
      </c>
    </row>
    <row r="21" spans="1:19" ht="12.75" customHeight="1">
      <c r="A21" s="49">
        <v>21</v>
      </c>
      <c r="B21" s="50">
        <v>214</v>
      </c>
      <c r="C21" s="57" t="s">
        <v>68</v>
      </c>
      <c r="D21" s="53" t="s">
        <v>151</v>
      </c>
      <c r="E21" s="51"/>
      <c r="F21" s="86"/>
      <c r="G21" s="195"/>
      <c r="H21" s="196"/>
      <c r="I21" s="197">
        <v>1</v>
      </c>
      <c r="J21" s="199">
        <v>1</v>
      </c>
      <c r="K21" s="199"/>
      <c r="L21" s="85">
        <f t="shared" si="0"/>
        <v>0</v>
      </c>
      <c r="M21" s="204"/>
      <c r="N21" s="205"/>
      <c r="O21" s="199"/>
      <c r="P21" s="85" t="str">
        <f t="shared" si="1"/>
        <v> </v>
      </c>
      <c r="Q21" s="152">
        <v>135</v>
      </c>
      <c r="R21" s="53">
        <v>3</v>
      </c>
      <c r="S21" s="87">
        <f t="shared" si="2"/>
        <v>2.2</v>
      </c>
    </row>
    <row r="22" spans="1:19" ht="12.75" customHeight="1">
      <c r="A22" s="49">
        <v>21</v>
      </c>
      <c r="B22" s="50">
        <v>215</v>
      </c>
      <c r="C22" s="57" t="s">
        <v>68</v>
      </c>
      <c r="D22" s="53" t="s">
        <v>132</v>
      </c>
      <c r="E22" s="51"/>
      <c r="F22" s="86"/>
      <c r="G22" s="195"/>
      <c r="H22" s="196"/>
      <c r="I22" s="197">
        <v>1</v>
      </c>
      <c r="J22" s="199">
        <v>1</v>
      </c>
      <c r="K22" s="199"/>
      <c r="L22" s="85">
        <f t="shared" si="0"/>
        <v>0</v>
      </c>
      <c r="M22" s="204"/>
      <c r="N22" s="205"/>
      <c r="O22" s="199"/>
      <c r="P22" s="85" t="str">
        <f t="shared" si="1"/>
        <v> </v>
      </c>
      <c r="Q22" s="152">
        <v>156</v>
      </c>
      <c r="R22" s="53">
        <v>1</v>
      </c>
      <c r="S22" s="87">
        <f t="shared" si="2"/>
        <v>0.6</v>
      </c>
    </row>
    <row r="23" spans="1:19" ht="12.75" customHeight="1">
      <c r="A23" s="49">
        <v>21</v>
      </c>
      <c r="B23" s="88">
        <v>216</v>
      </c>
      <c r="C23" s="51" t="s">
        <v>68</v>
      </c>
      <c r="D23" s="52" t="s">
        <v>130</v>
      </c>
      <c r="E23" s="51"/>
      <c r="F23" s="86"/>
      <c r="G23" s="195"/>
      <c r="H23" s="196"/>
      <c r="I23" s="197">
        <v>1</v>
      </c>
      <c r="J23" s="199">
        <v>1</v>
      </c>
      <c r="K23" s="199"/>
      <c r="L23" s="85">
        <f t="shared" si="0"/>
        <v>0</v>
      </c>
      <c r="M23" s="204"/>
      <c r="N23" s="205"/>
      <c r="O23" s="199"/>
      <c r="P23" s="85" t="str">
        <f t="shared" si="1"/>
        <v> </v>
      </c>
      <c r="Q23" s="152">
        <v>95</v>
      </c>
      <c r="R23" s="53">
        <v>1</v>
      </c>
      <c r="S23" s="87">
        <f t="shared" si="2"/>
        <v>1.1</v>
      </c>
    </row>
    <row r="24" spans="1:19" ht="12.75" customHeight="1">
      <c r="A24" s="49">
        <v>21</v>
      </c>
      <c r="B24" s="50">
        <v>217</v>
      </c>
      <c r="C24" s="57" t="s">
        <v>82</v>
      </c>
      <c r="D24" s="53" t="s">
        <v>83</v>
      </c>
      <c r="E24" s="51"/>
      <c r="F24" s="86"/>
      <c r="G24" s="195"/>
      <c r="H24" s="196"/>
      <c r="I24" s="197">
        <v>1</v>
      </c>
      <c r="J24" s="199">
        <v>1</v>
      </c>
      <c r="K24" s="199"/>
      <c r="L24" s="85">
        <f t="shared" si="0"/>
        <v>0</v>
      </c>
      <c r="M24" s="204"/>
      <c r="N24" s="205"/>
      <c r="O24" s="199"/>
      <c r="P24" s="85" t="str">
        <f t="shared" si="1"/>
        <v> </v>
      </c>
      <c r="Q24" s="152">
        <v>99</v>
      </c>
      <c r="R24" s="53"/>
      <c r="S24" s="87">
        <f t="shared" si="2"/>
        <v>0</v>
      </c>
    </row>
    <row r="25" spans="1:19" ht="12.75" customHeight="1">
      <c r="A25" s="49">
        <v>21</v>
      </c>
      <c r="B25" s="50">
        <v>218</v>
      </c>
      <c r="C25" s="57" t="s">
        <v>68</v>
      </c>
      <c r="D25" s="53" t="s">
        <v>97</v>
      </c>
      <c r="E25" s="51"/>
      <c r="F25" s="86"/>
      <c r="G25" s="195"/>
      <c r="H25" s="196"/>
      <c r="I25" s="197">
        <v>1</v>
      </c>
      <c r="J25" s="199">
        <v>1</v>
      </c>
      <c r="K25" s="199"/>
      <c r="L25" s="85">
        <f t="shared" si="0"/>
        <v>0</v>
      </c>
      <c r="M25" s="204"/>
      <c r="N25" s="205"/>
      <c r="O25" s="199"/>
      <c r="P25" s="85" t="str">
        <f t="shared" si="1"/>
        <v> </v>
      </c>
      <c r="Q25" s="152">
        <v>116</v>
      </c>
      <c r="R25" s="53">
        <v>2</v>
      </c>
      <c r="S25" s="87">
        <f t="shared" si="2"/>
        <v>1.7</v>
      </c>
    </row>
    <row r="26" spans="1:19" ht="12.75" customHeight="1">
      <c r="A26" s="49">
        <v>21</v>
      </c>
      <c r="B26" s="50">
        <v>219</v>
      </c>
      <c r="C26" s="57" t="s">
        <v>68</v>
      </c>
      <c r="D26" s="53" t="s">
        <v>122</v>
      </c>
      <c r="E26" s="51"/>
      <c r="F26" s="86"/>
      <c r="G26" s="195"/>
      <c r="H26" s="196"/>
      <c r="I26" s="197">
        <v>1</v>
      </c>
      <c r="J26" s="199">
        <v>1</v>
      </c>
      <c r="K26" s="199"/>
      <c r="L26" s="85">
        <f t="shared" si="0"/>
        <v>0</v>
      </c>
      <c r="M26" s="204"/>
      <c r="N26" s="205"/>
      <c r="O26" s="199"/>
      <c r="P26" s="85" t="str">
        <f t="shared" si="1"/>
        <v> </v>
      </c>
      <c r="Q26" s="152">
        <v>107</v>
      </c>
      <c r="R26" s="53"/>
      <c r="S26" s="87">
        <f t="shared" si="2"/>
        <v>0</v>
      </c>
    </row>
    <row r="27" spans="1:19" ht="12.75" customHeight="1">
      <c r="A27" s="49">
        <v>21</v>
      </c>
      <c r="B27" s="88">
        <v>220</v>
      </c>
      <c r="C27" s="51" t="s">
        <v>68</v>
      </c>
      <c r="D27" s="52" t="s">
        <v>166</v>
      </c>
      <c r="E27" s="51"/>
      <c r="F27" s="86"/>
      <c r="G27" s="195"/>
      <c r="H27" s="196"/>
      <c r="I27" s="197">
        <v>1</v>
      </c>
      <c r="J27" s="199">
        <v>1</v>
      </c>
      <c r="K27" s="199"/>
      <c r="L27" s="85">
        <f t="shared" si="0"/>
        <v>0</v>
      </c>
      <c r="M27" s="204"/>
      <c r="N27" s="205"/>
      <c r="O27" s="199"/>
      <c r="P27" s="85" t="str">
        <f t="shared" si="1"/>
        <v> </v>
      </c>
      <c r="Q27" s="152">
        <v>109</v>
      </c>
      <c r="R27" s="53"/>
      <c r="S27" s="87">
        <f t="shared" si="2"/>
        <v>0</v>
      </c>
    </row>
    <row r="28" spans="1:19" ht="12.75" customHeight="1">
      <c r="A28" s="49">
        <v>21</v>
      </c>
      <c r="B28" s="50">
        <v>221</v>
      </c>
      <c r="C28" s="57" t="s">
        <v>68</v>
      </c>
      <c r="D28" s="53" t="s">
        <v>111</v>
      </c>
      <c r="E28" s="51"/>
      <c r="F28" s="86"/>
      <c r="G28" s="195"/>
      <c r="H28" s="196"/>
      <c r="I28" s="197">
        <v>1</v>
      </c>
      <c r="J28" s="199">
        <v>1</v>
      </c>
      <c r="K28" s="199"/>
      <c r="L28" s="85">
        <f t="shared" si="0"/>
        <v>0</v>
      </c>
      <c r="M28" s="204"/>
      <c r="N28" s="205"/>
      <c r="O28" s="199"/>
      <c r="P28" s="85" t="str">
        <f t="shared" si="1"/>
        <v> </v>
      </c>
      <c r="Q28" s="152">
        <v>171</v>
      </c>
      <c r="R28" s="53"/>
      <c r="S28" s="87">
        <f t="shared" si="2"/>
        <v>0</v>
      </c>
    </row>
    <row r="29" spans="1:19" ht="12.75" customHeight="1">
      <c r="A29" s="49">
        <v>21</v>
      </c>
      <c r="B29" s="50">
        <v>302</v>
      </c>
      <c r="C29" s="57" t="s">
        <v>68</v>
      </c>
      <c r="D29" s="53" t="s">
        <v>86</v>
      </c>
      <c r="E29" s="51"/>
      <c r="F29" s="86"/>
      <c r="G29" s="195"/>
      <c r="H29" s="196"/>
      <c r="I29" s="197"/>
      <c r="J29" s="199"/>
      <c r="K29" s="199"/>
      <c r="L29" s="85" t="str">
        <f t="shared" si="0"/>
        <v> </v>
      </c>
      <c r="M29" s="204">
        <v>1</v>
      </c>
      <c r="N29" s="205">
        <v>1</v>
      </c>
      <c r="O29" s="199"/>
      <c r="P29" s="85">
        <f t="shared" si="1"/>
        <v>0</v>
      </c>
      <c r="Q29" s="152">
        <v>35</v>
      </c>
      <c r="R29" s="53"/>
      <c r="S29" s="87">
        <f t="shared" si="2"/>
        <v>0</v>
      </c>
    </row>
    <row r="30" spans="1:19" ht="12.75" customHeight="1">
      <c r="A30" s="49">
        <v>21</v>
      </c>
      <c r="B30" s="50">
        <v>303</v>
      </c>
      <c r="C30" s="57" t="s">
        <v>82</v>
      </c>
      <c r="D30" s="53" t="s">
        <v>101</v>
      </c>
      <c r="E30" s="51"/>
      <c r="F30" s="86"/>
      <c r="G30" s="195"/>
      <c r="H30" s="196"/>
      <c r="I30" s="197"/>
      <c r="J30" s="199"/>
      <c r="K30" s="199"/>
      <c r="L30" s="85" t="str">
        <f t="shared" si="0"/>
        <v> </v>
      </c>
      <c r="M30" s="204">
        <v>1</v>
      </c>
      <c r="N30" s="205">
        <v>1</v>
      </c>
      <c r="O30" s="199"/>
      <c r="P30" s="85">
        <f t="shared" si="1"/>
        <v>0</v>
      </c>
      <c r="Q30" s="152">
        <v>56</v>
      </c>
      <c r="R30" s="53"/>
      <c r="S30" s="87">
        <f t="shared" si="2"/>
        <v>0</v>
      </c>
    </row>
    <row r="31" spans="1:19" ht="12.75" customHeight="1">
      <c r="A31" s="49">
        <v>21</v>
      </c>
      <c r="B31" s="88">
        <v>341</v>
      </c>
      <c r="C31" s="51" t="s">
        <v>68</v>
      </c>
      <c r="D31" s="52" t="s">
        <v>135</v>
      </c>
      <c r="E31" s="51"/>
      <c r="F31" s="86"/>
      <c r="G31" s="195"/>
      <c r="H31" s="196"/>
      <c r="I31" s="197"/>
      <c r="J31" s="199"/>
      <c r="K31" s="199"/>
      <c r="L31" s="85" t="str">
        <f t="shared" si="0"/>
        <v> </v>
      </c>
      <c r="M31" s="204">
        <v>1</v>
      </c>
      <c r="N31" s="205">
        <v>1</v>
      </c>
      <c r="O31" s="199"/>
      <c r="P31" s="85">
        <f t="shared" si="1"/>
        <v>0</v>
      </c>
      <c r="Q31" s="152">
        <v>131</v>
      </c>
      <c r="R31" s="53"/>
      <c r="S31" s="87">
        <f t="shared" si="2"/>
        <v>0</v>
      </c>
    </row>
    <row r="32" spans="1:19" ht="12.75" customHeight="1">
      <c r="A32" s="49">
        <v>21</v>
      </c>
      <c r="B32" s="50">
        <v>361</v>
      </c>
      <c r="C32" s="57" t="s">
        <v>68</v>
      </c>
      <c r="D32" s="53" t="s">
        <v>157</v>
      </c>
      <c r="E32" s="51"/>
      <c r="F32" s="86"/>
      <c r="G32" s="195"/>
      <c r="H32" s="196"/>
      <c r="I32" s="197"/>
      <c r="J32" s="199"/>
      <c r="K32" s="199"/>
      <c r="L32" s="85" t="str">
        <f t="shared" si="0"/>
        <v> </v>
      </c>
      <c r="M32" s="204">
        <v>1</v>
      </c>
      <c r="N32" s="205">
        <v>1</v>
      </c>
      <c r="O32" s="199"/>
      <c r="P32" s="85">
        <f t="shared" si="1"/>
        <v>0</v>
      </c>
      <c r="Q32" s="152">
        <v>6</v>
      </c>
      <c r="R32" s="53"/>
      <c r="S32" s="87">
        <f t="shared" si="2"/>
        <v>0</v>
      </c>
    </row>
    <row r="33" spans="1:19" ht="12.75" customHeight="1">
      <c r="A33" s="49">
        <v>21</v>
      </c>
      <c r="B33" s="50">
        <v>362</v>
      </c>
      <c r="C33" s="57" t="s">
        <v>68</v>
      </c>
      <c r="D33" s="53" t="s">
        <v>154</v>
      </c>
      <c r="E33" s="63"/>
      <c r="F33" s="37"/>
      <c r="G33" s="200"/>
      <c r="H33" s="201"/>
      <c r="I33" s="202"/>
      <c r="J33" s="203"/>
      <c r="K33" s="203"/>
      <c r="L33" s="85" t="str">
        <f t="shared" si="0"/>
        <v> </v>
      </c>
      <c r="M33" s="206">
        <v>1</v>
      </c>
      <c r="N33" s="207"/>
      <c r="O33" s="203"/>
      <c r="P33" s="85" t="str">
        <f t="shared" si="1"/>
        <v> </v>
      </c>
      <c r="Q33" s="153">
        <v>50</v>
      </c>
      <c r="R33" s="62"/>
      <c r="S33" s="87">
        <f t="shared" si="2"/>
        <v>0</v>
      </c>
    </row>
    <row r="34" spans="1:19" ht="12.75" customHeight="1">
      <c r="A34" s="59">
        <v>21</v>
      </c>
      <c r="B34" s="60">
        <v>381</v>
      </c>
      <c r="C34" s="61" t="s">
        <v>68</v>
      </c>
      <c r="D34" s="62" t="s">
        <v>69</v>
      </c>
      <c r="E34" s="145"/>
      <c r="F34" s="65"/>
      <c r="G34" s="200"/>
      <c r="H34" s="201"/>
      <c r="I34" s="202"/>
      <c r="J34" s="203"/>
      <c r="K34" s="203"/>
      <c r="L34" s="85" t="str">
        <f t="shared" si="0"/>
        <v> </v>
      </c>
      <c r="M34" s="206">
        <v>1</v>
      </c>
      <c r="N34" s="207">
        <v>1</v>
      </c>
      <c r="O34" s="203"/>
      <c r="P34" s="85">
        <f t="shared" si="1"/>
        <v>0</v>
      </c>
      <c r="Q34" s="153">
        <v>51</v>
      </c>
      <c r="R34" s="62"/>
      <c r="S34" s="87">
        <f t="shared" si="2"/>
        <v>0</v>
      </c>
    </row>
    <row r="35" spans="1:19" ht="12.75" customHeight="1">
      <c r="A35" s="49">
        <v>21</v>
      </c>
      <c r="B35" s="50">
        <v>382</v>
      </c>
      <c r="C35" s="57" t="s">
        <v>68</v>
      </c>
      <c r="D35" s="53" t="s">
        <v>114</v>
      </c>
      <c r="E35" s="63"/>
      <c r="F35" s="37"/>
      <c r="G35" s="200"/>
      <c r="H35" s="201"/>
      <c r="I35" s="202"/>
      <c r="J35" s="203"/>
      <c r="K35" s="203"/>
      <c r="L35" s="85" t="str">
        <f t="shared" si="0"/>
        <v> </v>
      </c>
      <c r="M35" s="206">
        <v>1</v>
      </c>
      <c r="N35" s="207"/>
      <c r="O35" s="203"/>
      <c r="P35" s="85">
        <v>0</v>
      </c>
      <c r="Q35" s="153">
        <v>25</v>
      </c>
      <c r="R35" s="62"/>
      <c r="S35" s="87">
        <f t="shared" si="2"/>
        <v>0</v>
      </c>
    </row>
    <row r="36" spans="1:19" ht="12.75" customHeight="1">
      <c r="A36" s="49">
        <v>21</v>
      </c>
      <c r="B36" s="50">
        <v>383</v>
      </c>
      <c r="C36" s="57" t="s">
        <v>68</v>
      </c>
      <c r="D36" s="53" t="s">
        <v>123</v>
      </c>
      <c r="E36" s="63"/>
      <c r="F36" s="37"/>
      <c r="G36" s="200"/>
      <c r="H36" s="201"/>
      <c r="I36" s="202"/>
      <c r="J36" s="203"/>
      <c r="K36" s="203"/>
      <c r="L36" s="85" t="str">
        <f t="shared" si="0"/>
        <v> </v>
      </c>
      <c r="M36" s="206">
        <v>1</v>
      </c>
      <c r="N36" s="207">
        <v>1</v>
      </c>
      <c r="O36" s="203"/>
      <c r="P36" s="85">
        <f aca="true" t="shared" si="3" ref="P36:P43">IF(N36=""," ",ROUND(O36/N36*100,1))</f>
        <v>0</v>
      </c>
      <c r="Q36" s="153">
        <v>26</v>
      </c>
      <c r="R36" s="62"/>
      <c r="S36" s="87">
        <f t="shared" si="2"/>
        <v>0</v>
      </c>
    </row>
    <row r="37" spans="1:19" ht="12.75" customHeight="1">
      <c r="A37" s="49">
        <v>21</v>
      </c>
      <c r="B37" s="50">
        <v>401</v>
      </c>
      <c r="C37" s="57" t="s">
        <v>68</v>
      </c>
      <c r="D37" s="53" t="s">
        <v>75</v>
      </c>
      <c r="E37" s="63"/>
      <c r="F37" s="37"/>
      <c r="G37" s="200"/>
      <c r="H37" s="201"/>
      <c r="I37" s="202"/>
      <c r="J37" s="203"/>
      <c r="K37" s="203"/>
      <c r="L37" s="85" t="str">
        <f t="shared" si="0"/>
        <v> </v>
      </c>
      <c r="M37" s="206">
        <v>1</v>
      </c>
      <c r="N37" s="207">
        <v>1</v>
      </c>
      <c r="O37" s="203"/>
      <c r="P37" s="85">
        <f t="shared" si="3"/>
        <v>0</v>
      </c>
      <c r="Q37" s="153">
        <v>126</v>
      </c>
      <c r="R37" s="62">
        <v>1</v>
      </c>
      <c r="S37" s="87">
        <f t="shared" si="2"/>
        <v>0.8</v>
      </c>
    </row>
    <row r="38" spans="1:19" ht="12.75" customHeight="1">
      <c r="A38" s="49">
        <v>21</v>
      </c>
      <c r="B38" s="50">
        <v>403</v>
      </c>
      <c r="C38" s="57" t="s">
        <v>68</v>
      </c>
      <c r="D38" s="53" t="s">
        <v>170</v>
      </c>
      <c r="E38" s="63"/>
      <c r="F38" s="37"/>
      <c r="G38" s="200"/>
      <c r="H38" s="201"/>
      <c r="I38" s="202"/>
      <c r="J38" s="203"/>
      <c r="K38" s="203"/>
      <c r="L38" s="85" t="str">
        <f t="shared" si="0"/>
        <v> </v>
      </c>
      <c r="M38" s="206">
        <v>1</v>
      </c>
      <c r="N38" s="207"/>
      <c r="O38" s="203"/>
      <c r="P38" s="85" t="str">
        <f t="shared" si="3"/>
        <v> </v>
      </c>
      <c r="Q38" s="153">
        <v>48</v>
      </c>
      <c r="R38" s="62"/>
      <c r="S38" s="87">
        <f t="shared" si="2"/>
        <v>0</v>
      </c>
    </row>
    <row r="39" spans="1:19" ht="12.75" customHeight="1">
      <c r="A39" s="49">
        <v>21</v>
      </c>
      <c r="B39" s="50">
        <v>404</v>
      </c>
      <c r="C39" s="57" t="s">
        <v>68</v>
      </c>
      <c r="D39" s="53" t="s">
        <v>188</v>
      </c>
      <c r="E39" s="63"/>
      <c r="F39" s="37"/>
      <c r="G39" s="200"/>
      <c r="H39" s="201"/>
      <c r="I39" s="202"/>
      <c r="J39" s="203"/>
      <c r="K39" s="203"/>
      <c r="L39" s="85" t="str">
        <f t="shared" si="0"/>
        <v> </v>
      </c>
      <c r="M39" s="206">
        <v>1</v>
      </c>
      <c r="N39" s="207"/>
      <c r="O39" s="203"/>
      <c r="P39" s="85" t="str">
        <f t="shared" si="3"/>
        <v> </v>
      </c>
      <c r="Q39" s="153">
        <v>46</v>
      </c>
      <c r="R39" s="62"/>
      <c r="S39" s="87">
        <f t="shared" si="2"/>
        <v>0</v>
      </c>
    </row>
    <row r="40" spans="1:19" ht="12.75" customHeight="1">
      <c r="A40" s="49">
        <v>21</v>
      </c>
      <c r="B40" s="50">
        <v>421</v>
      </c>
      <c r="C40" s="57" t="s">
        <v>68</v>
      </c>
      <c r="D40" s="53" t="s">
        <v>93</v>
      </c>
      <c r="E40" s="63"/>
      <c r="F40" s="37"/>
      <c r="G40" s="200"/>
      <c r="H40" s="201"/>
      <c r="I40" s="202"/>
      <c r="J40" s="203"/>
      <c r="K40" s="203"/>
      <c r="L40" s="85" t="str">
        <f t="shared" si="0"/>
        <v> </v>
      </c>
      <c r="M40" s="206">
        <v>1</v>
      </c>
      <c r="N40" s="207">
        <v>1</v>
      </c>
      <c r="O40" s="203"/>
      <c r="P40" s="85">
        <f t="shared" si="3"/>
        <v>0</v>
      </c>
      <c r="Q40" s="153">
        <v>47</v>
      </c>
      <c r="R40" s="62"/>
      <c r="S40" s="87">
        <f t="shared" si="2"/>
        <v>0</v>
      </c>
    </row>
    <row r="41" spans="1:19" ht="12.75" customHeight="1">
      <c r="A41" s="49">
        <v>21</v>
      </c>
      <c r="B41" s="50">
        <v>501</v>
      </c>
      <c r="C41" s="57" t="s">
        <v>68</v>
      </c>
      <c r="D41" s="53" t="s">
        <v>164</v>
      </c>
      <c r="E41" s="63"/>
      <c r="F41" s="37"/>
      <c r="G41" s="200"/>
      <c r="H41" s="201"/>
      <c r="I41" s="202"/>
      <c r="J41" s="203"/>
      <c r="K41" s="203"/>
      <c r="L41" s="85" t="str">
        <f t="shared" si="0"/>
        <v> </v>
      </c>
      <c r="M41" s="206">
        <v>1</v>
      </c>
      <c r="N41" s="207">
        <v>1</v>
      </c>
      <c r="O41" s="203"/>
      <c r="P41" s="85">
        <f t="shared" si="3"/>
        <v>0</v>
      </c>
      <c r="Q41" s="153">
        <v>18</v>
      </c>
      <c r="R41" s="62"/>
      <c r="S41" s="87">
        <f t="shared" si="2"/>
        <v>0</v>
      </c>
    </row>
    <row r="42" spans="1:19" ht="12.75" customHeight="1">
      <c r="A42" s="49">
        <v>21</v>
      </c>
      <c r="B42" s="50">
        <v>502</v>
      </c>
      <c r="C42" s="57" t="s">
        <v>68</v>
      </c>
      <c r="D42" s="53" t="s">
        <v>81</v>
      </c>
      <c r="E42" s="51"/>
      <c r="F42" s="86"/>
      <c r="G42" s="195"/>
      <c r="H42" s="196"/>
      <c r="I42" s="197"/>
      <c r="J42" s="199"/>
      <c r="K42" s="199"/>
      <c r="L42" s="85" t="str">
        <f t="shared" si="0"/>
        <v> </v>
      </c>
      <c r="M42" s="204">
        <v>1</v>
      </c>
      <c r="N42" s="205">
        <v>1</v>
      </c>
      <c r="O42" s="199"/>
      <c r="P42" s="85">
        <f t="shared" si="3"/>
        <v>0</v>
      </c>
      <c r="Q42" s="152">
        <v>23</v>
      </c>
      <c r="R42" s="53"/>
      <c r="S42" s="87">
        <f t="shared" si="2"/>
        <v>0</v>
      </c>
    </row>
    <row r="43" spans="1:19" ht="12.75" customHeight="1">
      <c r="A43" s="49">
        <v>21</v>
      </c>
      <c r="B43" s="50">
        <v>503</v>
      </c>
      <c r="C43" s="57" t="s">
        <v>68</v>
      </c>
      <c r="D43" s="53" t="s">
        <v>91</v>
      </c>
      <c r="E43" s="51"/>
      <c r="F43" s="86"/>
      <c r="G43" s="195"/>
      <c r="H43" s="196"/>
      <c r="I43" s="197"/>
      <c r="J43" s="199"/>
      <c r="K43" s="199"/>
      <c r="L43" s="85" t="str">
        <f t="shared" si="0"/>
        <v> </v>
      </c>
      <c r="M43" s="204">
        <v>1</v>
      </c>
      <c r="N43" s="205">
        <v>1</v>
      </c>
      <c r="O43" s="199"/>
      <c r="P43" s="85">
        <f t="shared" si="3"/>
        <v>0</v>
      </c>
      <c r="Q43" s="152">
        <v>13</v>
      </c>
      <c r="R43" s="53"/>
      <c r="S43" s="87">
        <f t="shared" si="2"/>
        <v>0</v>
      </c>
    </row>
    <row r="44" spans="1:19" ht="12.75" customHeight="1">
      <c r="A44" s="49">
        <v>21</v>
      </c>
      <c r="B44" s="50">
        <v>504</v>
      </c>
      <c r="C44" s="57" t="s">
        <v>68</v>
      </c>
      <c r="D44" s="53" t="s">
        <v>71</v>
      </c>
      <c r="E44" s="145"/>
      <c r="F44" s="65"/>
      <c r="G44" s="200"/>
      <c r="H44" s="201"/>
      <c r="I44" s="202"/>
      <c r="J44" s="203"/>
      <c r="K44" s="203"/>
      <c r="L44" s="85" t="str">
        <f t="shared" si="0"/>
        <v> </v>
      </c>
      <c r="M44" s="206">
        <v>1</v>
      </c>
      <c r="N44" s="207"/>
      <c r="O44" s="203"/>
      <c r="P44" s="138">
        <v>0</v>
      </c>
      <c r="Q44" s="153">
        <v>32</v>
      </c>
      <c r="R44" s="62"/>
      <c r="S44" s="87">
        <f t="shared" si="2"/>
        <v>0</v>
      </c>
    </row>
    <row r="45" spans="1:19" ht="12.75" customHeight="1">
      <c r="A45" s="49">
        <v>21</v>
      </c>
      <c r="B45" s="50">
        <v>505</v>
      </c>
      <c r="C45" s="57" t="s">
        <v>68</v>
      </c>
      <c r="D45" s="53" t="s">
        <v>172</v>
      </c>
      <c r="E45" s="51"/>
      <c r="F45" s="86"/>
      <c r="G45" s="195"/>
      <c r="H45" s="196"/>
      <c r="I45" s="197"/>
      <c r="J45" s="199"/>
      <c r="K45" s="199"/>
      <c r="L45" s="85" t="str">
        <f t="shared" si="0"/>
        <v> </v>
      </c>
      <c r="M45" s="204">
        <v>1</v>
      </c>
      <c r="N45" s="205"/>
      <c r="O45" s="199"/>
      <c r="P45" s="85" t="str">
        <f>IF(N45=""," ",ROUND(O45/N45*100,1))</f>
        <v> </v>
      </c>
      <c r="Q45" s="152">
        <v>79</v>
      </c>
      <c r="R45" s="53"/>
      <c r="S45" s="87">
        <f t="shared" si="2"/>
        <v>0</v>
      </c>
    </row>
    <row r="46" spans="1:19" ht="12.75" customHeight="1">
      <c r="A46" s="49">
        <v>21</v>
      </c>
      <c r="B46" s="50">
        <v>506</v>
      </c>
      <c r="C46" s="57" t="s">
        <v>144</v>
      </c>
      <c r="D46" s="53" t="s">
        <v>196</v>
      </c>
      <c r="E46" s="51"/>
      <c r="F46" s="86"/>
      <c r="G46" s="195"/>
      <c r="H46" s="196"/>
      <c r="I46" s="197"/>
      <c r="J46" s="199"/>
      <c r="K46" s="199"/>
      <c r="L46" s="85" t="str">
        <f t="shared" si="0"/>
        <v> </v>
      </c>
      <c r="M46" s="204">
        <v>1</v>
      </c>
      <c r="N46" s="205"/>
      <c r="O46" s="199"/>
      <c r="P46" s="85" t="str">
        <f>IF(N46=""," ",ROUND(O46/N46*100,1))</f>
        <v> </v>
      </c>
      <c r="Q46" s="152">
        <v>65</v>
      </c>
      <c r="R46" s="53"/>
      <c r="S46" s="87">
        <f t="shared" si="2"/>
        <v>0</v>
      </c>
    </row>
    <row r="47" spans="1:19" ht="12.75" customHeight="1">
      <c r="A47" s="49">
        <v>21</v>
      </c>
      <c r="B47" s="50">
        <v>507</v>
      </c>
      <c r="C47" s="57" t="s">
        <v>68</v>
      </c>
      <c r="D47" s="53" t="s">
        <v>73</v>
      </c>
      <c r="E47" s="84"/>
      <c r="F47" s="58"/>
      <c r="G47" s="195"/>
      <c r="H47" s="196"/>
      <c r="I47" s="197"/>
      <c r="J47" s="199"/>
      <c r="K47" s="199"/>
      <c r="L47" s="85" t="str">
        <f t="shared" si="0"/>
        <v> </v>
      </c>
      <c r="M47" s="204">
        <v>1</v>
      </c>
      <c r="N47" s="205"/>
      <c r="O47" s="199"/>
      <c r="P47" s="139">
        <v>0</v>
      </c>
      <c r="Q47" s="152">
        <v>23</v>
      </c>
      <c r="R47" s="53"/>
      <c r="S47" s="87">
        <f t="shared" si="2"/>
        <v>0</v>
      </c>
    </row>
    <row r="48" spans="1:19" ht="12.75" customHeight="1">
      <c r="A48" s="49">
        <v>21</v>
      </c>
      <c r="B48" s="50">
        <v>521</v>
      </c>
      <c r="C48" s="57" t="s">
        <v>68</v>
      </c>
      <c r="D48" s="53" t="s">
        <v>77</v>
      </c>
      <c r="E48" s="51"/>
      <c r="F48" s="86"/>
      <c r="G48" s="195"/>
      <c r="H48" s="196"/>
      <c r="I48" s="197"/>
      <c r="J48" s="199"/>
      <c r="K48" s="199"/>
      <c r="L48" s="85" t="str">
        <f t="shared" si="0"/>
        <v> </v>
      </c>
      <c r="M48" s="204">
        <v>1</v>
      </c>
      <c r="N48" s="205">
        <v>1</v>
      </c>
      <c r="O48" s="199"/>
      <c r="P48" s="85">
        <f>IF(N48=""," ",ROUND(O48/N48*100,1))</f>
        <v>0</v>
      </c>
      <c r="Q48" s="152">
        <v>70</v>
      </c>
      <c r="R48" s="53">
        <v>1</v>
      </c>
      <c r="S48" s="87">
        <f t="shared" si="2"/>
        <v>1.4</v>
      </c>
    </row>
    <row r="49" spans="1:19" ht="12.75" customHeight="1" thickBot="1">
      <c r="A49" s="49">
        <v>21</v>
      </c>
      <c r="B49" s="50">
        <v>604</v>
      </c>
      <c r="C49" s="57" t="s">
        <v>68</v>
      </c>
      <c r="D49" s="53" t="s">
        <v>139</v>
      </c>
      <c r="E49" s="63"/>
      <c r="F49" s="37"/>
      <c r="G49" s="200"/>
      <c r="H49" s="201"/>
      <c r="I49" s="202"/>
      <c r="J49" s="203"/>
      <c r="K49" s="203"/>
      <c r="L49" s="85" t="str">
        <f t="shared" si="0"/>
        <v> </v>
      </c>
      <c r="M49" s="206">
        <v>1</v>
      </c>
      <c r="N49" s="207"/>
      <c r="O49" s="203"/>
      <c r="P49" s="85" t="str">
        <f>IF(N49=""," ",ROUND(O49/N49*100,1))</f>
        <v> </v>
      </c>
      <c r="Q49" s="153">
        <v>16</v>
      </c>
      <c r="R49" s="62">
        <v>1</v>
      </c>
      <c r="S49" s="87">
        <f t="shared" si="2"/>
        <v>6.3</v>
      </c>
    </row>
    <row r="50" spans="1:19" ht="18.75" customHeight="1" thickBot="1">
      <c r="A50" s="4"/>
      <c r="B50" s="5"/>
      <c r="C50" s="242" t="s">
        <v>4</v>
      </c>
      <c r="D50" s="242"/>
      <c r="E50" s="40"/>
      <c r="F50" s="77">
        <f>COUNTA(F8:F49)</f>
        <v>2</v>
      </c>
      <c r="G50" s="78"/>
      <c r="H50" s="79">
        <f>SUM(H8:H49)</f>
        <v>2</v>
      </c>
      <c r="I50" s="80">
        <f>COUNTA(I8:I49)</f>
        <v>21</v>
      </c>
      <c r="J50" s="81">
        <f>SUM(J8:J49)</f>
        <v>24</v>
      </c>
      <c r="K50" s="81">
        <f>SUM(K8:K49)</f>
        <v>0</v>
      </c>
      <c r="L50" s="81">
        <f t="shared" si="0"/>
        <v>0</v>
      </c>
      <c r="M50" s="82">
        <f>COUNTA(M8:M49)</f>
        <v>21</v>
      </c>
      <c r="N50" s="81">
        <f>SUM(N8:N49)</f>
        <v>12</v>
      </c>
      <c r="O50" s="81">
        <f>SUM(O8:O49)</f>
        <v>0</v>
      </c>
      <c r="P50" s="81">
        <f>IF(N50=""," ",ROUND(O50/N50*100,1))</f>
        <v>0</v>
      </c>
      <c r="Q50" s="142">
        <f>SUM(Q8:Q49)</f>
        <v>8207</v>
      </c>
      <c r="R50" s="81">
        <f>SUM(R8:R49)</f>
        <v>179</v>
      </c>
      <c r="S50" s="115">
        <f t="shared" si="2"/>
        <v>2.2</v>
      </c>
    </row>
    <row r="53" ht="12">
      <c r="F53" s="2" t="s">
        <v>27</v>
      </c>
    </row>
  </sheetData>
  <sheetProtection/>
  <mergeCells count="20">
    <mergeCell ref="A4:A7"/>
    <mergeCell ref="B4:B7"/>
    <mergeCell ref="C4:C7"/>
    <mergeCell ref="D4:D7"/>
    <mergeCell ref="E4:H4"/>
    <mergeCell ref="Q2:S2"/>
    <mergeCell ref="Q5:Q7"/>
    <mergeCell ref="M5:M7"/>
    <mergeCell ref="O6:O7"/>
    <mergeCell ref="K6:K7"/>
    <mergeCell ref="R6:R7"/>
    <mergeCell ref="I4:S4"/>
    <mergeCell ref="N5:N7"/>
    <mergeCell ref="I5:I7"/>
    <mergeCell ref="J5:J7"/>
    <mergeCell ref="C50:D50"/>
    <mergeCell ref="H5:H7"/>
    <mergeCell ref="E5:E7"/>
    <mergeCell ref="F5:F7"/>
    <mergeCell ref="G5:G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I50" formula="1"/>
    <ignoredError sqref="L50 S50" evalError="1"/>
    <ignoredError sqref="P50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625" style="2" customWidth="1"/>
    <col min="5" max="5" width="5.50390625" style="2" customWidth="1"/>
    <col min="6" max="6" width="7.375" style="2" customWidth="1"/>
    <col min="7" max="8" width="5.625" style="2" customWidth="1"/>
    <col min="9" max="9" width="6.625" style="2" customWidth="1"/>
    <col min="10" max="10" width="6.125" style="2" customWidth="1"/>
    <col min="11" max="11" width="5.625" style="2" customWidth="1"/>
    <col min="12" max="13" width="5.125" style="2" customWidth="1"/>
    <col min="14" max="14" width="6.625" style="2" customWidth="1"/>
    <col min="15" max="15" width="6.125" style="2" customWidth="1"/>
    <col min="16" max="16" width="5.625" style="2" customWidth="1"/>
    <col min="17" max="18" width="5.125" style="2" customWidth="1"/>
    <col min="19" max="19" width="5.875" style="2" customWidth="1"/>
    <col min="20" max="21" width="5.625" style="2" customWidth="1"/>
    <col min="22" max="23" width="6.125" style="2" customWidth="1"/>
    <col min="24" max="24" width="5.625" style="2" customWidth="1"/>
    <col min="25" max="25" width="6.625" style="2" customWidth="1"/>
    <col min="26" max="26" width="6.125" style="2" customWidth="1"/>
    <col min="27" max="27" width="5.625" style="2" customWidth="1"/>
    <col min="28" max="16384" width="9.00390625" style="2" customWidth="1"/>
  </cols>
  <sheetData>
    <row r="1" spans="1:2" ht="14.25" thickBot="1">
      <c r="A1" s="30" t="s">
        <v>37</v>
      </c>
      <c r="B1" s="30"/>
    </row>
    <row r="2" spans="1:27" ht="21" customHeight="1" thickBot="1">
      <c r="A2" s="7" t="s">
        <v>16</v>
      </c>
      <c r="B2" s="3"/>
      <c r="Y2" s="209" t="s">
        <v>68</v>
      </c>
      <c r="Z2" s="243"/>
      <c r="AA2" s="210"/>
    </row>
    <row r="3" ht="9.75" customHeight="1" thickBot="1"/>
    <row r="4" spans="5:27" s="13" customFormat="1" ht="18.75" customHeight="1" thickBot="1">
      <c r="E4" s="289" t="s">
        <v>215</v>
      </c>
      <c r="F4" s="290"/>
      <c r="G4" s="165">
        <v>1</v>
      </c>
      <c r="H4" s="291">
        <v>39904</v>
      </c>
      <c r="I4" s="292"/>
      <c r="J4" s="293"/>
      <c r="K4" s="31">
        <v>2</v>
      </c>
      <c r="L4" s="291">
        <v>39934</v>
      </c>
      <c r="M4" s="292"/>
      <c r="N4" s="293"/>
      <c r="O4" s="31">
        <v>3</v>
      </c>
      <c r="P4" s="291" t="s">
        <v>66</v>
      </c>
      <c r="Q4" s="292"/>
      <c r="R4" s="292"/>
      <c r="S4" s="292"/>
      <c r="T4" s="293"/>
      <c r="AA4" s="14"/>
    </row>
    <row r="5" spans="1:27" ht="9.75" customHeight="1" thickBot="1">
      <c r="A5"/>
      <c r="B5" s="8"/>
      <c r="C5" s="8"/>
      <c r="D5" s="8"/>
      <c r="E5" s="8"/>
      <c r="F5" s="28"/>
      <c r="G5" s="28"/>
      <c r="H5" s="8"/>
      <c r="I5" s="9"/>
      <c r="J5" s="10"/>
      <c r="K5" s="10"/>
      <c r="L5" s="28"/>
      <c r="M5" s="28"/>
      <c r="N5" s="28"/>
      <c r="O5" s="8"/>
      <c r="P5" s="8"/>
      <c r="Q5" s="28"/>
      <c r="R5" s="28"/>
      <c r="S5" s="29"/>
      <c r="T5" s="10"/>
      <c r="U5" s="10"/>
      <c r="V5" s="8"/>
      <c r="W5" s="8"/>
      <c r="X5" s="10"/>
      <c r="Y5" s="10"/>
      <c r="Z5" s="10"/>
      <c r="AA5"/>
    </row>
    <row r="6" spans="1:27" ht="16.5" customHeight="1" thickBot="1">
      <c r="A6"/>
      <c r="B6" s="8"/>
      <c r="C6" s="8"/>
      <c r="D6" s="8"/>
      <c r="E6" s="284" t="s">
        <v>19</v>
      </c>
      <c r="F6" s="285"/>
      <c r="G6" s="166">
        <v>1</v>
      </c>
      <c r="I6" s="11"/>
      <c r="J6" s="11"/>
      <c r="K6" s="11"/>
      <c r="L6" s="313" t="s">
        <v>19</v>
      </c>
      <c r="M6" s="314"/>
      <c r="N6" s="315"/>
      <c r="O6" s="166">
        <v>1</v>
      </c>
      <c r="P6" s="8"/>
      <c r="Q6" s="313" t="s">
        <v>19</v>
      </c>
      <c r="R6" s="314"/>
      <c r="S6" s="315"/>
      <c r="T6" s="166">
        <v>1</v>
      </c>
      <c r="U6" s="10"/>
      <c r="V6" s="284" t="s">
        <v>19</v>
      </c>
      <c r="W6" s="285"/>
      <c r="X6" s="316"/>
      <c r="Y6" s="166">
        <v>1</v>
      </c>
      <c r="Z6" s="10"/>
      <c r="AA6"/>
    </row>
    <row r="7" spans="1:27" ht="27" customHeight="1">
      <c r="A7" s="213" t="s">
        <v>26</v>
      </c>
      <c r="B7" s="221" t="s">
        <v>63</v>
      </c>
      <c r="C7" s="216" t="s">
        <v>53</v>
      </c>
      <c r="D7" s="218" t="s">
        <v>17</v>
      </c>
      <c r="E7" s="226" t="s">
        <v>43</v>
      </c>
      <c r="F7" s="227"/>
      <c r="G7" s="227"/>
      <c r="H7" s="227"/>
      <c r="I7" s="227"/>
      <c r="J7" s="227"/>
      <c r="K7" s="228"/>
      <c r="L7" s="226" t="s">
        <v>49</v>
      </c>
      <c r="M7" s="227"/>
      <c r="N7" s="227"/>
      <c r="O7" s="227"/>
      <c r="P7" s="228"/>
      <c r="Q7" s="226" t="s">
        <v>50</v>
      </c>
      <c r="R7" s="227"/>
      <c r="S7" s="227"/>
      <c r="T7" s="227"/>
      <c r="U7" s="228"/>
      <c r="V7" s="272" t="s">
        <v>48</v>
      </c>
      <c r="W7" s="273"/>
      <c r="X7" s="273"/>
      <c r="Y7" s="273"/>
      <c r="Z7" s="273"/>
      <c r="AA7" s="274"/>
    </row>
    <row r="8" spans="1:27" ht="13.5" customHeight="1">
      <c r="A8" s="214"/>
      <c r="B8" s="222"/>
      <c r="C8" s="217"/>
      <c r="D8" s="219"/>
      <c r="E8" s="296" t="s">
        <v>216</v>
      </c>
      <c r="F8" s="257" t="s">
        <v>44</v>
      </c>
      <c r="G8" s="299" t="s">
        <v>1</v>
      </c>
      <c r="H8" s="125"/>
      <c r="I8" s="286" t="s">
        <v>0</v>
      </c>
      <c r="J8" s="125"/>
      <c r="K8" s="167"/>
      <c r="L8" s="306" t="s">
        <v>1</v>
      </c>
      <c r="M8" s="125"/>
      <c r="N8" s="286" t="s">
        <v>0</v>
      </c>
      <c r="O8" s="125"/>
      <c r="P8" s="168"/>
      <c r="Q8" s="309" t="s">
        <v>1</v>
      </c>
      <c r="R8" s="125"/>
      <c r="S8" s="286" t="s">
        <v>0</v>
      </c>
      <c r="T8" s="125"/>
      <c r="U8" s="168"/>
      <c r="V8" s="320" t="s">
        <v>11</v>
      </c>
      <c r="W8" s="169"/>
      <c r="X8" s="170"/>
      <c r="Y8" s="317" t="s">
        <v>217</v>
      </c>
      <c r="Z8" s="318"/>
      <c r="AA8" s="319"/>
    </row>
    <row r="9" spans="1:27" ht="13.5" customHeight="1">
      <c r="A9" s="214"/>
      <c r="B9" s="222"/>
      <c r="C9" s="217"/>
      <c r="D9" s="219"/>
      <c r="E9" s="297"/>
      <c r="F9" s="258"/>
      <c r="G9" s="300"/>
      <c r="H9" s="126" t="s">
        <v>208</v>
      </c>
      <c r="I9" s="287"/>
      <c r="J9" s="126" t="s">
        <v>208</v>
      </c>
      <c r="K9" s="302" t="s">
        <v>218</v>
      </c>
      <c r="L9" s="307"/>
      <c r="M9" s="126" t="s">
        <v>219</v>
      </c>
      <c r="N9" s="287"/>
      <c r="O9" s="126" t="s">
        <v>219</v>
      </c>
      <c r="P9" s="312" t="s">
        <v>218</v>
      </c>
      <c r="Q9" s="310"/>
      <c r="R9" s="126" t="s">
        <v>219</v>
      </c>
      <c r="S9" s="287"/>
      <c r="T9" s="126" t="s">
        <v>219</v>
      </c>
      <c r="U9" s="323" t="s">
        <v>218</v>
      </c>
      <c r="V9" s="321"/>
      <c r="W9" s="126" t="s">
        <v>219</v>
      </c>
      <c r="X9" s="325" t="s">
        <v>218</v>
      </c>
      <c r="Y9" s="305" t="s">
        <v>45</v>
      </c>
      <c r="Z9" s="127"/>
      <c r="AA9" s="326" t="s">
        <v>218</v>
      </c>
    </row>
    <row r="10" spans="1:27" ht="13.5" customHeight="1">
      <c r="A10" s="214"/>
      <c r="B10" s="222"/>
      <c r="C10" s="217"/>
      <c r="D10" s="219"/>
      <c r="E10" s="297"/>
      <c r="F10" s="258"/>
      <c r="G10" s="300"/>
      <c r="H10" s="329" t="s">
        <v>46</v>
      </c>
      <c r="I10" s="287"/>
      <c r="J10" s="329" t="s">
        <v>46</v>
      </c>
      <c r="K10" s="302"/>
      <c r="L10" s="307"/>
      <c r="M10" s="329" t="s">
        <v>46</v>
      </c>
      <c r="N10" s="287"/>
      <c r="O10" s="329" t="s">
        <v>46</v>
      </c>
      <c r="P10" s="312"/>
      <c r="Q10" s="310"/>
      <c r="R10" s="329" t="s">
        <v>46</v>
      </c>
      <c r="S10" s="287"/>
      <c r="T10" s="329" t="s">
        <v>46</v>
      </c>
      <c r="U10" s="323"/>
      <c r="V10" s="321"/>
      <c r="W10" s="329" t="s">
        <v>47</v>
      </c>
      <c r="X10" s="323"/>
      <c r="Y10" s="302"/>
      <c r="Z10" s="171" t="s">
        <v>220</v>
      </c>
      <c r="AA10" s="327"/>
    </row>
    <row r="11" spans="1:27" ht="54.75" customHeight="1">
      <c r="A11" s="215"/>
      <c r="B11" s="223"/>
      <c r="C11" s="217"/>
      <c r="D11" s="220"/>
      <c r="E11" s="298"/>
      <c r="F11" s="259"/>
      <c r="G11" s="301"/>
      <c r="H11" s="330"/>
      <c r="I11" s="288"/>
      <c r="J11" s="330"/>
      <c r="K11" s="303"/>
      <c r="L11" s="308"/>
      <c r="M11" s="330"/>
      <c r="N11" s="288"/>
      <c r="O11" s="330"/>
      <c r="P11" s="194"/>
      <c r="Q11" s="311"/>
      <c r="R11" s="330"/>
      <c r="S11" s="288"/>
      <c r="T11" s="330"/>
      <c r="U11" s="324"/>
      <c r="V11" s="322"/>
      <c r="W11" s="330"/>
      <c r="X11" s="324"/>
      <c r="Y11" s="303"/>
      <c r="Z11" s="172" t="s">
        <v>221</v>
      </c>
      <c r="AA11" s="328"/>
    </row>
    <row r="12" spans="1:27" ht="12.75" customHeight="1">
      <c r="A12" s="49">
        <v>21</v>
      </c>
      <c r="B12" s="50">
        <v>201</v>
      </c>
      <c r="C12" s="51" t="s">
        <v>68</v>
      </c>
      <c r="D12" s="52" t="s">
        <v>144</v>
      </c>
      <c r="E12" s="51">
        <v>40</v>
      </c>
      <c r="F12" s="90">
        <v>24</v>
      </c>
      <c r="G12" s="90">
        <v>155</v>
      </c>
      <c r="H12" s="90">
        <v>108</v>
      </c>
      <c r="I12" s="90">
        <v>3241</v>
      </c>
      <c r="J12" s="90">
        <v>1039</v>
      </c>
      <c r="K12" s="87">
        <f aca="true" t="shared" si="0" ref="K12:K48">IF(G12=""," ",ROUND(J12/I12*100,1))</f>
        <v>32.1</v>
      </c>
      <c r="L12" s="91">
        <v>52</v>
      </c>
      <c r="M12" s="90">
        <v>44</v>
      </c>
      <c r="N12" s="90">
        <v>944</v>
      </c>
      <c r="O12" s="90">
        <v>182</v>
      </c>
      <c r="P12" s="92">
        <f aca="true" t="shared" si="1" ref="P12:P53">IF(L12=""," ",ROUND(O12/N12*100,1))</f>
        <v>19.3</v>
      </c>
      <c r="Q12" s="57">
        <v>6</v>
      </c>
      <c r="R12" s="58">
        <v>3</v>
      </c>
      <c r="S12" s="58">
        <v>56</v>
      </c>
      <c r="T12" s="58">
        <v>3</v>
      </c>
      <c r="U12" s="87">
        <f aca="true" t="shared" si="2" ref="U12:U53">IF(Q12=""," ",ROUND(T12/S12*100,1))</f>
        <v>5.4</v>
      </c>
      <c r="V12" s="93">
        <v>309</v>
      </c>
      <c r="W12" s="90">
        <v>23</v>
      </c>
      <c r="X12" s="94">
        <f aca="true" t="shared" si="3" ref="X12:X53">IF(V12=""," ",ROUND(W12/V12*100,1))</f>
        <v>7.4</v>
      </c>
      <c r="Y12" s="90">
        <v>249</v>
      </c>
      <c r="Z12" s="90">
        <v>7</v>
      </c>
      <c r="AA12" s="92">
        <f aca="true" t="shared" si="4" ref="AA12:AA53">IF(Y12=""," ",ROUND(Z12/Y12*100,1))</f>
        <v>2.8</v>
      </c>
    </row>
    <row r="13" spans="1:27" ht="12.75" customHeight="1">
      <c r="A13" s="49">
        <v>21</v>
      </c>
      <c r="B13" s="50">
        <v>202</v>
      </c>
      <c r="C13" s="51" t="s">
        <v>144</v>
      </c>
      <c r="D13" s="52" t="s">
        <v>159</v>
      </c>
      <c r="E13" s="51">
        <v>40</v>
      </c>
      <c r="F13" s="90">
        <v>24</v>
      </c>
      <c r="G13" s="90">
        <v>82</v>
      </c>
      <c r="H13" s="90">
        <v>75</v>
      </c>
      <c r="I13" s="90">
        <v>1854</v>
      </c>
      <c r="J13" s="90">
        <v>681</v>
      </c>
      <c r="K13" s="87">
        <f t="shared" si="0"/>
        <v>36.7</v>
      </c>
      <c r="L13" s="91">
        <v>42</v>
      </c>
      <c r="M13" s="90">
        <v>41</v>
      </c>
      <c r="N13" s="90">
        <v>803</v>
      </c>
      <c r="O13" s="90">
        <v>215</v>
      </c>
      <c r="P13" s="92">
        <f t="shared" si="1"/>
        <v>26.8</v>
      </c>
      <c r="Q13" s="57">
        <v>6</v>
      </c>
      <c r="R13" s="58">
        <v>3</v>
      </c>
      <c r="S13" s="58">
        <v>48</v>
      </c>
      <c r="T13" s="58">
        <v>4</v>
      </c>
      <c r="U13" s="87">
        <f t="shared" si="2"/>
        <v>8.3</v>
      </c>
      <c r="V13" s="93">
        <v>222</v>
      </c>
      <c r="W13" s="90">
        <v>33</v>
      </c>
      <c r="X13" s="94">
        <f t="shared" si="3"/>
        <v>14.9</v>
      </c>
      <c r="Y13" s="90">
        <v>112</v>
      </c>
      <c r="Z13" s="90">
        <v>9</v>
      </c>
      <c r="AA13" s="92">
        <f t="shared" si="4"/>
        <v>8</v>
      </c>
    </row>
    <row r="14" spans="1:27" ht="12.75" customHeight="1">
      <c r="A14" s="49">
        <v>21</v>
      </c>
      <c r="B14" s="50">
        <v>203</v>
      </c>
      <c r="C14" s="51" t="s">
        <v>68</v>
      </c>
      <c r="D14" s="52" t="s">
        <v>187</v>
      </c>
      <c r="E14" s="51">
        <v>35</v>
      </c>
      <c r="F14" s="90">
        <v>21</v>
      </c>
      <c r="G14" s="90">
        <v>40</v>
      </c>
      <c r="H14" s="90">
        <v>36</v>
      </c>
      <c r="I14" s="90">
        <v>931</v>
      </c>
      <c r="J14" s="90">
        <v>286</v>
      </c>
      <c r="K14" s="87">
        <f t="shared" si="0"/>
        <v>30.7</v>
      </c>
      <c r="L14" s="91">
        <v>29</v>
      </c>
      <c r="M14" s="90">
        <v>26</v>
      </c>
      <c r="N14" s="90">
        <v>744</v>
      </c>
      <c r="O14" s="90">
        <v>236</v>
      </c>
      <c r="P14" s="92">
        <f t="shared" si="1"/>
        <v>31.7</v>
      </c>
      <c r="Q14" s="57">
        <v>5</v>
      </c>
      <c r="R14" s="58">
        <v>4</v>
      </c>
      <c r="S14" s="58">
        <v>53</v>
      </c>
      <c r="T14" s="58">
        <v>7</v>
      </c>
      <c r="U14" s="87">
        <f t="shared" si="2"/>
        <v>13.2</v>
      </c>
      <c r="V14" s="93">
        <v>98</v>
      </c>
      <c r="W14" s="90">
        <v>4</v>
      </c>
      <c r="X14" s="94">
        <f t="shared" si="3"/>
        <v>4.1</v>
      </c>
      <c r="Y14" s="90">
        <v>80</v>
      </c>
      <c r="Z14" s="90">
        <v>4</v>
      </c>
      <c r="AA14" s="92">
        <f t="shared" si="4"/>
        <v>5</v>
      </c>
    </row>
    <row r="15" spans="1:27" ht="12.75" customHeight="1">
      <c r="A15" s="49">
        <v>21</v>
      </c>
      <c r="B15" s="50">
        <v>204</v>
      </c>
      <c r="C15" s="57" t="s">
        <v>68</v>
      </c>
      <c r="D15" s="53" t="s">
        <v>117</v>
      </c>
      <c r="E15" s="51">
        <v>30</v>
      </c>
      <c r="F15" s="90">
        <v>29</v>
      </c>
      <c r="G15" s="90">
        <v>40</v>
      </c>
      <c r="H15" s="90">
        <v>30</v>
      </c>
      <c r="I15" s="90">
        <v>469</v>
      </c>
      <c r="J15" s="90">
        <v>111</v>
      </c>
      <c r="K15" s="87">
        <f t="shared" si="0"/>
        <v>23.7</v>
      </c>
      <c r="L15" s="91">
        <v>34</v>
      </c>
      <c r="M15" s="90">
        <v>27</v>
      </c>
      <c r="N15" s="90">
        <v>434</v>
      </c>
      <c r="O15" s="90">
        <v>106</v>
      </c>
      <c r="P15" s="92">
        <f t="shared" si="1"/>
        <v>24.4</v>
      </c>
      <c r="Q15" s="57">
        <v>6</v>
      </c>
      <c r="R15" s="58">
        <v>3</v>
      </c>
      <c r="S15" s="58">
        <v>35</v>
      </c>
      <c r="T15" s="58">
        <v>5</v>
      </c>
      <c r="U15" s="87">
        <f t="shared" si="2"/>
        <v>14.3</v>
      </c>
      <c r="V15" s="93">
        <v>76</v>
      </c>
      <c r="W15" s="90">
        <v>6</v>
      </c>
      <c r="X15" s="94">
        <f t="shared" si="3"/>
        <v>7.9</v>
      </c>
      <c r="Y15" s="90">
        <v>58</v>
      </c>
      <c r="Z15" s="90">
        <v>3</v>
      </c>
      <c r="AA15" s="92">
        <f t="shared" si="4"/>
        <v>5.2</v>
      </c>
    </row>
    <row r="16" spans="1:27" ht="12.75" customHeight="1">
      <c r="A16" s="49">
        <v>21</v>
      </c>
      <c r="B16" s="50">
        <v>205</v>
      </c>
      <c r="C16" s="57" t="s">
        <v>68</v>
      </c>
      <c r="D16" s="53" t="s">
        <v>87</v>
      </c>
      <c r="E16" s="51">
        <v>30</v>
      </c>
      <c r="F16" s="90">
        <v>25</v>
      </c>
      <c r="G16" s="90">
        <v>74</v>
      </c>
      <c r="H16" s="90">
        <v>51</v>
      </c>
      <c r="I16" s="90">
        <v>1811</v>
      </c>
      <c r="J16" s="90">
        <v>316</v>
      </c>
      <c r="K16" s="87">
        <f t="shared" si="0"/>
        <v>17.4</v>
      </c>
      <c r="L16" s="91">
        <v>34</v>
      </c>
      <c r="M16" s="90">
        <v>22</v>
      </c>
      <c r="N16" s="90">
        <v>447</v>
      </c>
      <c r="O16" s="90">
        <v>73</v>
      </c>
      <c r="P16" s="92">
        <f t="shared" si="1"/>
        <v>16.3</v>
      </c>
      <c r="Q16" s="57">
        <v>6</v>
      </c>
      <c r="R16" s="58">
        <v>4</v>
      </c>
      <c r="S16" s="58">
        <v>67</v>
      </c>
      <c r="T16" s="58">
        <v>7</v>
      </c>
      <c r="U16" s="87">
        <f t="shared" si="2"/>
        <v>10.4</v>
      </c>
      <c r="V16" s="93">
        <v>76</v>
      </c>
      <c r="W16" s="90">
        <v>2</v>
      </c>
      <c r="X16" s="94">
        <f t="shared" si="3"/>
        <v>2.6</v>
      </c>
      <c r="Y16" s="90">
        <v>74</v>
      </c>
      <c r="Z16" s="90">
        <v>2</v>
      </c>
      <c r="AA16" s="92">
        <f t="shared" si="4"/>
        <v>2.7</v>
      </c>
    </row>
    <row r="17" spans="1:27" ht="12.75" customHeight="1">
      <c r="A17" s="49">
        <v>21</v>
      </c>
      <c r="B17" s="50">
        <v>206</v>
      </c>
      <c r="C17" s="57" t="s">
        <v>68</v>
      </c>
      <c r="D17" s="53" t="s">
        <v>167</v>
      </c>
      <c r="E17" s="51">
        <v>30</v>
      </c>
      <c r="F17" s="90">
        <v>27</v>
      </c>
      <c r="G17" s="90">
        <v>63</v>
      </c>
      <c r="H17" s="90">
        <v>47</v>
      </c>
      <c r="I17" s="90">
        <v>2397</v>
      </c>
      <c r="J17" s="90">
        <v>611</v>
      </c>
      <c r="K17" s="87">
        <f t="shared" si="0"/>
        <v>25.5</v>
      </c>
      <c r="L17" s="91">
        <v>31</v>
      </c>
      <c r="M17" s="90">
        <v>22</v>
      </c>
      <c r="N17" s="90">
        <v>558</v>
      </c>
      <c r="O17" s="90">
        <v>186</v>
      </c>
      <c r="P17" s="92">
        <f t="shared" si="1"/>
        <v>33.3</v>
      </c>
      <c r="Q17" s="57">
        <v>6</v>
      </c>
      <c r="R17" s="58">
        <v>4</v>
      </c>
      <c r="S17" s="58">
        <v>53</v>
      </c>
      <c r="T17" s="58">
        <v>6</v>
      </c>
      <c r="U17" s="87">
        <f t="shared" si="2"/>
        <v>11.3</v>
      </c>
      <c r="V17" s="93">
        <v>239</v>
      </c>
      <c r="W17" s="90">
        <v>32</v>
      </c>
      <c r="X17" s="94">
        <f t="shared" si="3"/>
        <v>13.4</v>
      </c>
      <c r="Y17" s="90">
        <v>160</v>
      </c>
      <c r="Z17" s="90">
        <v>22</v>
      </c>
      <c r="AA17" s="92">
        <f t="shared" si="4"/>
        <v>13.8</v>
      </c>
    </row>
    <row r="18" spans="1:27" ht="12.75" customHeight="1">
      <c r="A18" s="49">
        <v>21</v>
      </c>
      <c r="B18" s="50">
        <v>207</v>
      </c>
      <c r="C18" s="57" t="s">
        <v>68</v>
      </c>
      <c r="D18" s="53" t="s">
        <v>104</v>
      </c>
      <c r="E18" s="51">
        <v>35</v>
      </c>
      <c r="F18" s="90">
        <v>29</v>
      </c>
      <c r="G18" s="90">
        <v>43</v>
      </c>
      <c r="H18" s="90">
        <v>36</v>
      </c>
      <c r="I18" s="90">
        <v>503</v>
      </c>
      <c r="J18" s="90">
        <v>149</v>
      </c>
      <c r="K18" s="87">
        <f t="shared" si="0"/>
        <v>29.6</v>
      </c>
      <c r="L18" s="91">
        <v>27</v>
      </c>
      <c r="M18" s="90">
        <v>22</v>
      </c>
      <c r="N18" s="90">
        <v>304</v>
      </c>
      <c r="O18" s="90">
        <v>94</v>
      </c>
      <c r="P18" s="92">
        <f t="shared" si="1"/>
        <v>30.9</v>
      </c>
      <c r="Q18" s="57">
        <v>6</v>
      </c>
      <c r="R18" s="58">
        <v>4</v>
      </c>
      <c r="S18" s="58">
        <v>36</v>
      </c>
      <c r="T18" s="58">
        <v>5</v>
      </c>
      <c r="U18" s="87">
        <f t="shared" si="2"/>
        <v>13.9</v>
      </c>
      <c r="V18" s="93">
        <v>32</v>
      </c>
      <c r="W18" s="90">
        <v>1</v>
      </c>
      <c r="X18" s="95">
        <f t="shared" si="3"/>
        <v>3.1</v>
      </c>
      <c r="Y18" s="147">
        <v>24</v>
      </c>
      <c r="Z18" s="90"/>
      <c r="AA18" s="92">
        <f t="shared" si="4"/>
        <v>0</v>
      </c>
    </row>
    <row r="19" spans="1:27" ht="12.75" customHeight="1">
      <c r="A19" s="49">
        <v>21</v>
      </c>
      <c r="B19" s="50">
        <v>208</v>
      </c>
      <c r="C19" s="57" t="s">
        <v>68</v>
      </c>
      <c r="D19" s="53" t="s">
        <v>140</v>
      </c>
      <c r="E19" s="51">
        <v>30</v>
      </c>
      <c r="F19" s="90">
        <v>25</v>
      </c>
      <c r="G19" s="90">
        <v>62</v>
      </c>
      <c r="H19" s="90">
        <v>50</v>
      </c>
      <c r="I19" s="90">
        <v>858</v>
      </c>
      <c r="J19" s="90">
        <v>212</v>
      </c>
      <c r="K19" s="87">
        <f t="shared" si="0"/>
        <v>24.7</v>
      </c>
      <c r="L19" s="91">
        <v>21</v>
      </c>
      <c r="M19" s="90">
        <v>18</v>
      </c>
      <c r="N19" s="90">
        <v>329</v>
      </c>
      <c r="O19" s="90">
        <v>96</v>
      </c>
      <c r="P19" s="92">
        <f t="shared" si="1"/>
        <v>29.2</v>
      </c>
      <c r="Q19" s="57">
        <v>6</v>
      </c>
      <c r="R19" s="58">
        <v>4</v>
      </c>
      <c r="S19" s="58">
        <v>39</v>
      </c>
      <c r="T19" s="58">
        <v>5</v>
      </c>
      <c r="U19" s="87">
        <f t="shared" si="2"/>
        <v>12.8</v>
      </c>
      <c r="V19" s="93">
        <v>54</v>
      </c>
      <c r="W19" s="90">
        <v>9</v>
      </c>
      <c r="X19" s="94">
        <f t="shared" si="3"/>
        <v>16.7</v>
      </c>
      <c r="Y19" s="90">
        <v>39</v>
      </c>
      <c r="Z19" s="90">
        <v>1</v>
      </c>
      <c r="AA19" s="92">
        <f t="shared" si="4"/>
        <v>2.6</v>
      </c>
    </row>
    <row r="20" spans="1:27" ht="12.75" customHeight="1">
      <c r="A20" s="49">
        <v>21</v>
      </c>
      <c r="B20" s="50">
        <v>209</v>
      </c>
      <c r="C20" s="57" t="s">
        <v>68</v>
      </c>
      <c r="D20" s="53" t="s">
        <v>108</v>
      </c>
      <c r="E20" s="51">
        <v>30</v>
      </c>
      <c r="F20" s="90">
        <v>21</v>
      </c>
      <c r="G20" s="90">
        <v>76</v>
      </c>
      <c r="H20" s="90">
        <v>49</v>
      </c>
      <c r="I20" s="90">
        <v>1049</v>
      </c>
      <c r="J20" s="90">
        <v>267</v>
      </c>
      <c r="K20" s="87">
        <f t="shared" si="0"/>
        <v>25.5</v>
      </c>
      <c r="L20" s="91">
        <v>28</v>
      </c>
      <c r="M20" s="90">
        <v>22</v>
      </c>
      <c r="N20" s="90">
        <v>453</v>
      </c>
      <c r="O20" s="90">
        <v>132</v>
      </c>
      <c r="P20" s="92">
        <f t="shared" si="1"/>
        <v>29.1</v>
      </c>
      <c r="Q20" s="57">
        <v>6</v>
      </c>
      <c r="R20" s="58">
        <v>3</v>
      </c>
      <c r="S20" s="58">
        <v>42</v>
      </c>
      <c r="T20" s="58">
        <v>4</v>
      </c>
      <c r="U20" s="87">
        <f t="shared" si="2"/>
        <v>9.5</v>
      </c>
      <c r="V20" s="93">
        <v>85</v>
      </c>
      <c r="W20" s="90">
        <v>3</v>
      </c>
      <c r="X20" s="94">
        <f t="shared" si="3"/>
        <v>3.5</v>
      </c>
      <c r="Y20" s="90">
        <v>30</v>
      </c>
      <c r="Z20" s="90"/>
      <c r="AA20" s="92">
        <f t="shared" si="4"/>
        <v>0</v>
      </c>
    </row>
    <row r="21" spans="1:27" ht="12.75" customHeight="1">
      <c r="A21" s="49">
        <v>21</v>
      </c>
      <c r="B21" s="50">
        <v>210</v>
      </c>
      <c r="C21" s="57" t="s">
        <v>144</v>
      </c>
      <c r="D21" s="53" t="s">
        <v>201</v>
      </c>
      <c r="E21" s="51">
        <v>40</v>
      </c>
      <c r="F21" s="90">
        <v>27</v>
      </c>
      <c r="G21" s="90">
        <v>36</v>
      </c>
      <c r="H21" s="90">
        <v>24</v>
      </c>
      <c r="I21" s="90">
        <v>997</v>
      </c>
      <c r="J21" s="90">
        <v>215</v>
      </c>
      <c r="K21" s="87">
        <f t="shared" si="0"/>
        <v>21.6</v>
      </c>
      <c r="L21" s="91">
        <v>27</v>
      </c>
      <c r="M21" s="90">
        <v>17</v>
      </c>
      <c r="N21" s="90">
        <v>890</v>
      </c>
      <c r="O21" s="90">
        <v>189</v>
      </c>
      <c r="P21" s="92">
        <f t="shared" si="1"/>
        <v>21.2</v>
      </c>
      <c r="Q21" s="57">
        <v>6</v>
      </c>
      <c r="R21" s="58">
        <v>5</v>
      </c>
      <c r="S21" s="58">
        <v>52</v>
      </c>
      <c r="T21" s="58">
        <v>8</v>
      </c>
      <c r="U21" s="87">
        <f t="shared" si="2"/>
        <v>15.4</v>
      </c>
      <c r="V21" s="93">
        <v>112</v>
      </c>
      <c r="W21" s="90">
        <v>17</v>
      </c>
      <c r="X21" s="94">
        <f t="shared" si="3"/>
        <v>15.2</v>
      </c>
      <c r="Y21" s="90">
        <v>90</v>
      </c>
      <c r="Z21" s="90">
        <v>15</v>
      </c>
      <c r="AA21" s="92">
        <f t="shared" si="4"/>
        <v>16.7</v>
      </c>
    </row>
    <row r="22" spans="1:27" ht="12.75" customHeight="1">
      <c r="A22" s="49">
        <v>21</v>
      </c>
      <c r="B22" s="50">
        <v>211</v>
      </c>
      <c r="C22" s="57" t="s">
        <v>68</v>
      </c>
      <c r="D22" s="53" t="s">
        <v>94</v>
      </c>
      <c r="E22" s="51">
        <v>40</v>
      </c>
      <c r="F22" s="90">
        <v>21</v>
      </c>
      <c r="G22" s="90">
        <v>84</v>
      </c>
      <c r="H22" s="90">
        <v>44</v>
      </c>
      <c r="I22" s="90">
        <v>1250</v>
      </c>
      <c r="J22" s="90">
        <v>311</v>
      </c>
      <c r="K22" s="87">
        <f t="shared" si="0"/>
        <v>24.9</v>
      </c>
      <c r="L22" s="91">
        <v>24</v>
      </c>
      <c r="M22" s="90">
        <v>17</v>
      </c>
      <c r="N22" s="90">
        <v>379</v>
      </c>
      <c r="O22" s="90">
        <v>83</v>
      </c>
      <c r="P22" s="92">
        <f t="shared" si="1"/>
        <v>21.9</v>
      </c>
      <c r="Q22" s="57">
        <v>5</v>
      </c>
      <c r="R22" s="58">
        <v>2</v>
      </c>
      <c r="S22" s="58">
        <v>33</v>
      </c>
      <c r="T22" s="58">
        <v>4</v>
      </c>
      <c r="U22" s="87">
        <f t="shared" si="2"/>
        <v>12.1</v>
      </c>
      <c r="V22" s="93">
        <v>41</v>
      </c>
      <c r="W22" s="90"/>
      <c r="X22" s="94">
        <f t="shared" si="3"/>
        <v>0</v>
      </c>
      <c r="Y22" s="90">
        <v>41</v>
      </c>
      <c r="Z22" s="90"/>
      <c r="AA22" s="92">
        <f t="shared" si="4"/>
        <v>0</v>
      </c>
    </row>
    <row r="23" spans="1:27" ht="12.75" customHeight="1">
      <c r="A23" s="49">
        <v>21</v>
      </c>
      <c r="B23" s="50">
        <v>212</v>
      </c>
      <c r="C23" s="57" t="s">
        <v>68</v>
      </c>
      <c r="D23" s="53" t="s">
        <v>149</v>
      </c>
      <c r="E23" s="51">
        <v>30</v>
      </c>
      <c r="F23" s="90">
        <v>25</v>
      </c>
      <c r="G23" s="90">
        <v>37</v>
      </c>
      <c r="H23" s="90">
        <v>28</v>
      </c>
      <c r="I23" s="90">
        <v>383</v>
      </c>
      <c r="J23" s="90">
        <v>64</v>
      </c>
      <c r="K23" s="87">
        <f t="shared" si="0"/>
        <v>16.7</v>
      </c>
      <c r="L23" s="91">
        <v>31</v>
      </c>
      <c r="M23" s="90">
        <v>24</v>
      </c>
      <c r="N23" s="90">
        <v>346</v>
      </c>
      <c r="O23" s="90">
        <v>56</v>
      </c>
      <c r="P23" s="92">
        <f t="shared" si="1"/>
        <v>16.2</v>
      </c>
      <c r="Q23" s="57">
        <v>6</v>
      </c>
      <c r="R23" s="58">
        <v>4</v>
      </c>
      <c r="S23" s="58">
        <v>37</v>
      </c>
      <c r="T23" s="58">
        <v>4</v>
      </c>
      <c r="U23" s="87">
        <f t="shared" si="2"/>
        <v>10.8</v>
      </c>
      <c r="V23" s="93">
        <v>108</v>
      </c>
      <c r="W23" s="90">
        <v>28</v>
      </c>
      <c r="X23" s="94">
        <f t="shared" si="3"/>
        <v>25.9</v>
      </c>
      <c r="Y23" s="90">
        <v>59</v>
      </c>
      <c r="Z23" s="90">
        <v>1</v>
      </c>
      <c r="AA23" s="92">
        <f t="shared" si="4"/>
        <v>1.7</v>
      </c>
    </row>
    <row r="24" spans="1:27" ht="12.75" customHeight="1">
      <c r="A24" s="49">
        <v>21</v>
      </c>
      <c r="B24" s="50">
        <v>213</v>
      </c>
      <c r="C24" s="57" t="s">
        <v>68</v>
      </c>
      <c r="D24" s="53" t="s">
        <v>126</v>
      </c>
      <c r="E24" s="51">
        <v>50</v>
      </c>
      <c r="F24" s="90">
        <v>21</v>
      </c>
      <c r="G24" s="90">
        <v>66</v>
      </c>
      <c r="H24" s="90">
        <v>63</v>
      </c>
      <c r="I24" s="90">
        <v>1291</v>
      </c>
      <c r="J24" s="90">
        <v>433</v>
      </c>
      <c r="K24" s="87">
        <f t="shared" si="0"/>
        <v>33.5</v>
      </c>
      <c r="L24" s="91">
        <v>32</v>
      </c>
      <c r="M24" s="90">
        <v>32</v>
      </c>
      <c r="N24" s="90">
        <v>557</v>
      </c>
      <c r="O24" s="90">
        <v>170</v>
      </c>
      <c r="P24" s="92">
        <f t="shared" si="1"/>
        <v>30.5</v>
      </c>
      <c r="Q24" s="57">
        <v>6</v>
      </c>
      <c r="R24" s="58">
        <v>4</v>
      </c>
      <c r="S24" s="58">
        <v>46</v>
      </c>
      <c r="T24" s="58">
        <v>7</v>
      </c>
      <c r="U24" s="87">
        <f t="shared" si="2"/>
        <v>15.2</v>
      </c>
      <c r="V24" s="93">
        <v>141</v>
      </c>
      <c r="W24" s="90">
        <v>12</v>
      </c>
      <c r="X24" s="94">
        <f t="shared" si="3"/>
        <v>8.5</v>
      </c>
      <c r="Y24" s="90">
        <v>115</v>
      </c>
      <c r="Z24" s="90">
        <v>9</v>
      </c>
      <c r="AA24" s="92">
        <f t="shared" si="4"/>
        <v>7.8</v>
      </c>
    </row>
    <row r="25" spans="1:27" ht="12.75" customHeight="1">
      <c r="A25" s="49">
        <v>21</v>
      </c>
      <c r="B25" s="50">
        <v>214</v>
      </c>
      <c r="C25" s="57" t="s">
        <v>68</v>
      </c>
      <c r="D25" s="53" t="s">
        <v>151</v>
      </c>
      <c r="E25" s="51">
        <v>35</v>
      </c>
      <c r="F25" s="90">
        <v>30</v>
      </c>
      <c r="G25" s="90">
        <v>72</v>
      </c>
      <c r="H25" s="90">
        <v>51</v>
      </c>
      <c r="I25" s="90">
        <v>1433</v>
      </c>
      <c r="J25" s="90">
        <v>420</v>
      </c>
      <c r="K25" s="87">
        <f t="shared" si="0"/>
        <v>29.3</v>
      </c>
      <c r="L25" s="91">
        <v>67</v>
      </c>
      <c r="M25" s="90">
        <v>50</v>
      </c>
      <c r="N25" s="90">
        <v>1400</v>
      </c>
      <c r="O25" s="90">
        <v>418</v>
      </c>
      <c r="P25" s="92">
        <f t="shared" si="1"/>
        <v>29.9</v>
      </c>
      <c r="Q25" s="57">
        <v>5</v>
      </c>
      <c r="R25" s="58">
        <v>1</v>
      </c>
      <c r="S25" s="58">
        <v>33</v>
      </c>
      <c r="T25" s="58">
        <v>2</v>
      </c>
      <c r="U25" s="87">
        <f t="shared" si="2"/>
        <v>6.1</v>
      </c>
      <c r="V25" s="93">
        <v>52</v>
      </c>
      <c r="W25" s="90">
        <v>1</v>
      </c>
      <c r="X25" s="94">
        <f t="shared" si="3"/>
        <v>1.9</v>
      </c>
      <c r="Y25" s="90">
        <v>52</v>
      </c>
      <c r="Z25" s="90">
        <v>1</v>
      </c>
      <c r="AA25" s="92">
        <f t="shared" si="4"/>
        <v>1.9</v>
      </c>
    </row>
    <row r="26" spans="1:27" ht="12.75" customHeight="1">
      <c r="A26" s="49">
        <v>21</v>
      </c>
      <c r="B26" s="50">
        <v>215</v>
      </c>
      <c r="C26" s="57" t="s">
        <v>68</v>
      </c>
      <c r="D26" s="53" t="s">
        <v>132</v>
      </c>
      <c r="E26" s="51">
        <v>30</v>
      </c>
      <c r="F26" s="90">
        <v>23</v>
      </c>
      <c r="G26" s="90">
        <v>25</v>
      </c>
      <c r="H26" s="90">
        <v>21</v>
      </c>
      <c r="I26" s="90">
        <v>334</v>
      </c>
      <c r="J26" s="90">
        <v>106</v>
      </c>
      <c r="K26" s="87">
        <f t="shared" si="0"/>
        <v>31.7</v>
      </c>
      <c r="L26" s="91">
        <v>25</v>
      </c>
      <c r="M26" s="90">
        <v>21</v>
      </c>
      <c r="N26" s="90">
        <v>334</v>
      </c>
      <c r="O26" s="90">
        <v>109</v>
      </c>
      <c r="P26" s="92">
        <f t="shared" si="1"/>
        <v>32.6</v>
      </c>
      <c r="Q26" s="57">
        <v>6</v>
      </c>
      <c r="R26" s="58">
        <v>3</v>
      </c>
      <c r="S26" s="58">
        <v>37</v>
      </c>
      <c r="T26" s="58">
        <v>4</v>
      </c>
      <c r="U26" s="87">
        <f t="shared" si="2"/>
        <v>10.8</v>
      </c>
      <c r="V26" s="93">
        <v>63</v>
      </c>
      <c r="W26" s="90">
        <v>13</v>
      </c>
      <c r="X26" s="94">
        <f t="shared" si="3"/>
        <v>20.6</v>
      </c>
      <c r="Y26" s="90">
        <v>56</v>
      </c>
      <c r="Z26" s="90">
        <v>13</v>
      </c>
      <c r="AA26" s="92">
        <f t="shared" si="4"/>
        <v>23.2</v>
      </c>
    </row>
    <row r="27" spans="1:27" ht="12.75" customHeight="1">
      <c r="A27" s="49">
        <v>21</v>
      </c>
      <c r="B27" s="88">
        <v>216</v>
      </c>
      <c r="C27" s="51" t="s">
        <v>68</v>
      </c>
      <c r="D27" s="52" t="s">
        <v>130</v>
      </c>
      <c r="E27" s="51">
        <v>30</v>
      </c>
      <c r="F27" s="90">
        <v>25</v>
      </c>
      <c r="G27" s="90">
        <v>33</v>
      </c>
      <c r="H27" s="90">
        <v>17</v>
      </c>
      <c r="I27" s="90">
        <v>336</v>
      </c>
      <c r="J27" s="90">
        <v>58</v>
      </c>
      <c r="K27" s="87">
        <f t="shared" si="0"/>
        <v>17.3</v>
      </c>
      <c r="L27" s="91">
        <v>26</v>
      </c>
      <c r="M27" s="90">
        <v>13</v>
      </c>
      <c r="N27" s="90">
        <v>283</v>
      </c>
      <c r="O27" s="90">
        <v>49</v>
      </c>
      <c r="P27" s="92">
        <f t="shared" si="1"/>
        <v>17.3</v>
      </c>
      <c r="Q27" s="57">
        <v>5</v>
      </c>
      <c r="R27" s="58">
        <v>3</v>
      </c>
      <c r="S27" s="58">
        <v>41</v>
      </c>
      <c r="T27" s="58">
        <v>5</v>
      </c>
      <c r="U27" s="87">
        <f t="shared" si="2"/>
        <v>12.2</v>
      </c>
      <c r="V27" s="93">
        <v>33</v>
      </c>
      <c r="W27" s="90">
        <v>2</v>
      </c>
      <c r="X27" s="94">
        <f t="shared" si="3"/>
        <v>6.1</v>
      </c>
      <c r="Y27" s="90">
        <v>32</v>
      </c>
      <c r="Z27" s="90">
        <v>2</v>
      </c>
      <c r="AA27" s="92">
        <f t="shared" si="4"/>
        <v>6.3</v>
      </c>
    </row>
    <row r="28" spans="1:27" ht="12.75" customHeight="1">
      <c r="A28" s="49">
        <v>21</v>
      </c>
      <c r="B28" s="50">
        <v>217</v>
      </c>
      <c r="C28" s="57" t="s">
        <v>82</v>
      </c>
      <c r="D28" s="53" t="s">
        <v>83</v>
      </c>
      <c r="E28" s="51">
        <v>20</v>
      </c>
      <c r="F28" s="90">
        <v>21</v>
      </c>
      <c r="G28" s="90">
        <v>17</v>
      </c>
      <c r="H28" s="90">
        <v>9</v>
      </c>
      <c r="I28" s="90">
        <v>226</v>
      </c>
      <c r="J28" s="90">
        <v>29</v>
      </c>
      <c r="K28" s="87">
        <f t="shared" si="0"/>
        <v>12.8</v>
      </c>
      <c r="L28" s="91">
        <v>24</v>
      </c>
      <c r="M28" s="90">
        <v>18</v>
      </c>
      <c r="N28" s="90">
        <v>347</v>
      </c>
      <c r="O28" s="90">
        <v>45</v>
      </c>
      <c r="P28" s="92">
        <f t="shared" si="1"/>
        <v>13</v>
      </c>
      <c r="Q28" s="57">
        <v>6</v>
      </c>
      <c r="R28" s="58">
        <v>2</v>
      </c>
      <c r="S28" s="58">
        <v>46</v>
      </c>
      <c r="T28" s="58">
        <v>8</v>
      </c>
      <c r="U28" s="87">
        <f t="shared" si="2"/>
        <v>17.4</v>
      </c>
      <c r="V28" s="93">
        <v>63</v>
      </c>
      <c r="W28" s="90">
        <v>4</v>
      </c>
      <c r="X28" s="94">
        <f t="shared" si="3"/>
        <v>6.3</v>
      </c>
      <c r="Y28" s="148">
        <v>46</v>
      </c>
      <c r="Z28" s="90">
        <v>2</v>
      </c>
      <c r="AA28" s="92">
        <f t="shared" si="4"/>
        <v>4.3</v>
      </c>
    </row>
    <row r="29" spans="1:27" ht="12.75" customHeight="1">
      <c r="A29" s="49">
        <v>21</v>
      </c>
      <c r="B29" s="50">
        <v>218</v>
      </c>
      <c r="C29" s="57" t="s">
        <v>68</v>
      </c>
      <c r="D29" s="53" t="s">
        <v>97</v>
      </c>
      <c r="E29" s="51">
        <v>30</v>
      </c>
      <c r="F29" s="90">
        <v>23</v>
      </c>
      <c r="G29" s="90">
        <v>30</v>
      </c>
      <c r="H29" s="90">
        <v>18</v>
      </c>
      <c r="I29" s="90">
        <v>442</v>
      </c>
      <c r="J29" s="90">
        <v>85</v>
      </c>
      <c r="K29" s="87">
        <f t="shared" si="0"/>
        <v>19.2</v>
      </c>
      <c r="L29" s="91">
        <v>25</v>
      </c>
      <c r="M29" s="90">
        <v>14</v>
      </c>
      <c r="N29" s="90">
        <v>399</v>
      </c>
      <c r="O29" s="90">
        <v>80</v>
      </c>
      <c r="P29" s="92">
        <f t="shared" si="1"/>
        <v>20.1</v>
      </c>
      <c r="Q29" s="57">
        <v>5</v>
      </c>
      <c r="R29" s="58">
        <v>4</v>
      </c>
      <c r="S29" s="58">
        <v>43</v>
      </c>
      <c r="T29" s="58">
        <v>5</v>
      </c>
      <c r="U29" s="87">
        <f t="shared" si="2"/>
        <v>11.6</v>
      </c>
      <c r="V29" s="93">
        <v>41</v>
      </c>
      <c r="W29" s="90"/>
      <c r="X29" s="94">
        <f t="shared" si="3"/>
        <v>0</v>
      </c>
      <c r="Y29" s="90">
        <v>40</v>
      </c>
      <c r="Z29" s="90"/>
      <c r="AA29" s="92">
        <f t="shared" si="4"/>
        <v>0</v>
      </c>
    </row>
    <row r="30" spans="1:27" ht="12.75" customHeight="1">
      <c r="A30" s="49">
        <v>21</v>
      </c>
      <c r="B30" s="50">
        <v>219</v>
      </c>
      <c r="C30" s="57" t="s">
        <v>68</v>
      </c>
      <c r="D30" s="53" t="s">
        <v>122</v>
      </c>
      <c r="E30" s="51">
        <v>30</v>
      </c>
      <c r="F30" s="90">
        <v>22</v>
      </c>
      <c r="G30" s="90">
        <v>30</v>
      </c>
      <c r="H30" s="90">
        <v>26</v>
      </c>
      <c r="I30" s="90">
        <v>476</v>
      </c>
      <c r="J30" s="90">
        <v>78</v>
      </c>
      <c r="K30" s="87">
        <f t="shared" si="0"/>
        <v>16.4</v>
      </c>
      <c r="L30" s="91">
        <v>23</v>
      </c>
      <c r="M30" s="90">
        <v>22</v>
      </c>
      <c r="N30" s="90">
        <v>416</v>
      </c>
      <c r="O30" s="90">
        <v>74</v>
      </c>
      <c r="P30" s="92">
        <f t="shared" si="1"/>
        <v>17.8</v>
      </c>
      <c r="Q30" s="57">
        <v>6</v>
      </c>
      <c r="R30" s="58">
        <v>3</v>
      </c>
      <c r="S30" s="58">
        <v>60</v>
      </c>
      <c r="T30" s="58">
        <v>4</v>
      </c>
      <c r="U30" s="87">
        <f t="shared" si="2"/>
        <v>6.7</v>
      </c>
      <c r="V30" s="93">
        <v>86</v>
      </c>
      <c r="W30" s="90">
        <v>5</v>
      </c>
      <c r="X30" s="94">
        <f t="shared" si="3"/>
        <v>5.8</v>
      </c>
      <c r="Y30" s="90">
        <v>70</v>
      </c>
      <c r="Z30" s="90"/>
      <c r="AA30" s="92">
        <f t="shared" si="4"/>
        <v>0</v>
      </c>
    </row>
    <row r="31" spans="1:27" ht="12.75" customHeight="1">
      <c r="A31" s="49">
        <v>21</v>
      </c>
      <c r="B31" s="88">
        <v>220</v>
      </c>
      <c r="C31" s="51" t="s">
        <v>68</v>
      </c>
      <c r="D31" s="52" t="s">
        <v>166</v>
      </c>
      <c r="E31" s="51">
        <v>40</v>
      </c>
      <c r="F31" s="90">
        <v>21</v>
      </c>
      <c r="G31" s="90">
        <v>17</v>
      </c>
      <c r="H31" s="90">
        <v>13</v>
      </c>
      <c r="I31" s="90">
        <v>410</v>
      </c>
      <c r="J31" s="90">
        <v>104</v>
      </c>
      <c r="K31" s="87">
        <f t="shared" si="0"/>
        <v>25.4</v>
      </c>
      <c r="L31" s="91">
        <v>16</v>
      </c>
      <c r="M31" s="90">
        <v>10</v>
      </c>
      <c r="N31" s="90">
        <v>347</v>
      </c>
      <c r="O31" s="90">
        <v>102</v>
      </c>
      <c r="P31" s="92">
        <f t="shared" si="1"/>
        <v>29.4</v>
      </c>
      <c r="Q31" s="57">
        <v>6</v>
      </c>
      <c r="R31" s="58">
        <v>3</v>
      </c>
      <c r="S31" s="58">
        <v>42</v>
      </c>
      <c r="T31" s="58">
        <v>3</v>
      </c>
      <c r="U31" s="87">
        <f t="shared" si="2"/>
        <v>7.1</v>
      </c>
      <c r="V31" s="93">
        <v>144</v>
      </c>
      <c r="W31" s="90">
        <v>25</v>
      </c>
      <c r="X31" s="94">
        <f t="shared" si="3"/>
        <v>17.4</v>
      </c>
      <c r="Y31" s="90">
        <v>132</v>
      </c>
      <c r="Z31" s="90">
        <v>21</v>
      </c>
      <c r="AA31" s="92">
        <f t="shared" si="4"/>
        <v>15.9</v>
      </c>
    </row>
    <row r="32" spans="1:27" ht="12.75" customHeight="1">
      <c r="A32" s="49">
        <v>21</v>
      </c>
      <c r="B32" s="50">
        <v>221</v>
      </c>
      <c r="C32" s="57" t="s">
        <v>68</v>
      </c>
      <c r="D32" s="53" t="s">
        <v>111</v>
      </c>
      <c r="E32" s="51">
        <v>30</v>
      </c>
      <c r="F32" s="90">
        <v>23</v>
      </c>
      <c r="G32" s="90">
        <v>45</v>
      </c>
      <c r="H32" s="90">
        <v>31</v>
      </c>
      <c r="I32" s="90">
        <v>623</v>
      </c>
      <c r="J32" s="90">
        <v>160</v>
      </c>
      <c r="K32" s="87">
        <f t="shared" si="0"/>
        <v>25.7</v>
      </c>
      <c r="L32" s="91">
        <v>24</v>
      </c>
      <c r="M32" s="90">
        <v>19</v>
      </c>
      <c r="N32" s="90">
        <v>376</v>
      </c>
      <c r="O32" s="90">
        <v>114</v>
      </c>
      <c r="P32" s="92">
        <f t="shared" si="1"/>
        <v>30.3</v>
      </c>
      <c r="Q32" s="57">
        <v>6</v>
      </c>
      <c r="R32" s="58">
        <v>2</v>
      </c>
      <c r="S32" s="58">
        <v>54</v>
      </c>
      <c r="T32" s="58">
        <v>3</v>
      </c>
      <c r="U32" s="87">
        <f t="shared" si="2"/>
        <v>5.6</v>
      </c>
      <c r="V32" s="93">
        <v>67</v>
      </c>
      <c r="W32" s="90"/>
      <c r="X32" s="94">
        <f t="shared" si="3"/>
        <v>0</v>
      </c>
      <c r="Y32" s="90">
        <v>56</v>
      </c>
      <c r="Z32" s="90"/>
      <c r="AA32" s="92">
        <f t="shared" si="4"/>
        <v>0</v>
      </c>
    </row>
    <row r="33" spans="1:27" ht="12.75" customHeight="1">
      <c r="A33" s="49">
        <v>21</v>
      </c>
      <c r="B33" s="50">
        <v>302</v>
      </c>
      <c r="C33" s="57" t="s">
        <v>68</v>
      </c>
      <c r="D33" s="53" t="s">
        <v>86</v>
      </c>
      <c r="E33" s="51"/>
      <c r="F33" s="90"/>
      <c r="G33" s="90"/>
      <c r="H33" s="90"/>
      <c r="I33" s="90"/>
      <c r="J33" s="90"/>
      <c r="K33" s="87" t="str">
        <f t="shared" si="0"/>
        <v> </v>
      </c>
      <c r="L33" s="91">
        <v>16</v>
      </c>
      <c r="M33" s="90">
        <v>4</v>
      </c>
      <c r="N33" s="90">
        <v>161</v>
      </c>
      <c r="O33" s="90">
        <v>10</v>
      </c>
      <c r="P33" s="92">
        <f t="shared" si="1"/>
        <v>6.2</v>
      </c>
      <c r="Q33" s="57">
        <v>4</v>
      </c>
      <c r="R33" s="58"/>
      <c r="S33" s="58">
        <v>21</v>
      </c>
      <c r="T33" s="58"/>
      <c r="U33" s="87">
        <f t="shared" si="2"/>
        <v>0</v>
      </c>
      <c r="V33" s="93">
        <v>26</v>
      </c>
      <c r="W33" s="90">
        <v>1</v>
      </c>
      <c r="X33" s="94">
        <f t="shared" si="3"/>
        <v>3.8</v>
      </c>
      <c r="Y33" s="90">
        <v>26</v>
      </c>
      <c r="Z33" s="90">
        <v>1</v>
      </c>
      <c r="AA33" s="92">
        <f t="shared" si="4"/>
        <v>3.8</v>
      </c>
    </row>
    <row r="34" spans="1:27" ht="12.75" customHeight="1">
      <c r="A34" s="49">
        <v>21</v>
      </c>
      <c r="B34" s="50">
        <v>303</v>
      </c>
      <c r="C34" s="57" t="s">
        <v>82</v>
      </c>
      <c r="D34" s="53" t="s">
        <v>101</v>
      </c>
      <c r="E34" s="51">
        <v>30</v>
      </c>
      <c r="F34" s="90">
        <v>25</v>
      </c>
      <c r="G34" s="90">
        <v>48</v>
      </c>
      <c r="H34" s="90">
        <v>34</v>
      </c>
      <c r="I34" s="90">
        <v>465</v>
      </c>
      <c r="J34" s="90">
        <v>122</v>
      </c>
      <c r="K34" s="87">
        <f t="shared" si="0"/>
        <v>26.2</v>
      </c>
      <c r="L34" s="91">
        <v>22</v>
      </c>
      <c r="M34" s="90">
        <v>17</v>
      </c>
      <c r="N34" s="90">
        <v>236</v>
      </c>
      <c r="O34" s="90">
        <v>66</v>
      </c>
      <c r="P34" s="92">
        <f t="shared" si="1"/>
        <v>28</v>
      </c>
      <c r="Q34" s="57">
        <v>4</v>
      </c>
      <c r="R34" s="58"/>
      <c r="S34" s="58">
        <v>23</v>
      </c>
      <c r="T34" s="58"/>
      <c r="U34" s="87">
        <f t="shared" si="2"/>
        <v>0</v>
      </c>
      <c r="V34" s="93">
        <v>29</v>
      </c>
      <c r="W34" s="90">
        <v>2</v>
      </c>
      <c r="X34" s="94">
        <f t="shared" si="3"/>
        <v>6.9</v>
      </c>
      <c r="Y34" s="90">
        <v>29</v>
      </c>
      <c r="Z34" s="90">
        <v>2</v>
      </c>
      <c r="AA34" s="92">
        <f t="shared" si="4"/>
        <v>6.9</v>
      </c>
    </row>
    <row r="35" spans="1:27" ht="12.75" customHeight="1">
      <c r="A35" s="49">
        <v>21</v>
      </c>
      <c r="B35" s="88">
        <v>341</v>
      </c>
      <c r="C35" s="51" t="s">
        <v>68</v>
      </c>
      <c r="D35" s="52" t="s">
        <v>135</v>
      </c>
      <c r="E35" s="51">
        <v>30</v>
      </c>
      <c r="F35" s="90">
        <v>21</v>
      </c>
      <c r="G35" s="90">
        <v>28</v>
      </c>
      <c r="H35" s="90">
        <v>23</v>
      </c>
      <c r="I35" s="90">
        <v>359</v>
      </c>
      <c r="J35" s="90">
        <v>75</v>
      </c>
      <c r="K35" s="87">
        <f t="shared" si="0"/>
        <v>20.9</v>
      </c>
      <c r="L35" s="91">
        <v>21</v>
      </c>
      <c r="M35" s="90">
        <v>21</v>
      </c>
      <c r="N35" s="90">
        <v>309</v>
      </c>
      <c r="O35" s="90">
        <v>73</v>
      </c>
      <c r="P35" s="92">
        <f t="shared" si="1"/>
        <v>23.6</v>
      </c>
      <c r="Q35" s="57">
        <v>5</v>
      </c>
      <c r="R35" s="58">
        <v>1</v>
      </c>
      <c r="S35" s="58">
        <v>38</v>
      </c>
      <c r="T35" s="58">
        <v>1</v>
      </c>
      <c r="U35" s="87">
        <f t="shared" si="2"/>
        <v>2.6</v>
      </c>
      <c r="V35" s="93">
        <v>35</v>
      </c>
      <c r="W35" s="90"/>
      <c r="X35" s="94">
        <f t="shared" si="3"/>
        <v>0</v>
      </c>
      <c r="Y35" s="90">
        <v>25</v>
      </c>
      <c r="Z35" s="90"/>
      <c r="AA35" s="92">
        <f t="shared" si="4"/>
        <v>0</v>
      </c>
    </row>
    <row r="36" spans="1:27" ht="12.75" customHeight="1">
      <c r="A36" s="49">
        <v>21</v>
      </c>
      <c r="B36" s="50">
        <v>361</v>
      </c>
      <c r="C36" s="57" t="s">
        <v>68</v>
      </c>
      <c r="D36" s="53" t="s">
        <v>157</v>
      </c>
      <c r="E36" s="51">
        <v>30</v>
      </c>
      <c r="F36" s="90">
        <v>24</v>
      </c>
      <c r="G36" s="90">
        <v>41</v>
      </c>
      <c r="H36" s="90">
        <v>31</v>
      </c>
      <c r="I36" s="90">
        <v>567</v>
      </c>
      <c r="J36" s="90">
        <v>173</v>
      </c>
      <c r="K36" s="87">
        <f t="shared" si="0"/>
        <v>30.5</v>
      </c>
      <c r="L36" s="91">
        <v>19</v>
      </c>
      <c r="M36" s="90">
        <v>16</v>
      </c>
      <c r="N36" s="90">
        <v>315</v>
      </c>
      <c r="O36" s="90">
        <v>101</v>
      </c>
      <c r="P36" s="92">
        <f t="shared" si="1"/>
        <v>32.1</v>
      </c>
      <c r="Q36" s="57">
        <v>5</v>
      </c>
      <c r="R36" s="58">
        <v>2</v>
      </c>
      <c r="S36" s="58">
        <v>30</v>
      </c>
      <c r="T36" s="58">
        <v>2</v>
      </c>
      <c r="U36" s="87">
        <f t="shared" si="2"/>
        <v>6.7</v>
      </c>
      <c r="V36" s="93">
        <v>13</v>
      </c>
      <c r="W36" s="90"/>
      <c r="X36" s="94">
        <f t="shared" si="3"/>
        <v>0</v>
      </c>
      <c r="Y36" s="90">
        <v>13</v>
      </c>
      <c r="Z36" s="90"/>
      <c r="AA36" s="92">
        <f t="shared" si="4"/>
        <v>0</v>
      </c>
    </row>
    <row r="37" spans="1:27" ht="12.75" customHeight="1">
      <c r="A37" s="49">
        <v>21</v>
      </c>
      <c r="B37" s="50">
        <v>362</v>
      </c>
      <c r="C37" s="57" t="s">
        <v>68</v>
      </c>
      <c r="D37" s="53" t="s">
        <v>154</v>
      </c>
      <c r="E37" s="63">
        <v>30</v>
      </c>
      <c r="F37" s="96">
        <v>25</v>
      </c>
      <c r="G37" s="96">
        <v>25</v>
      </c>
      <c r="H37" s="90">
        <v>20</v>
      </c>
      <c r="I37" s="96">
        <v>210</v>
      </c>
      <c r="J37" s="90">
        <v>63</v>
      </c>
      <c r="K37" s="87">
        <f t="shared" si="0"/>
        <v>30</v>
      </c>
      <c r="L37" s="97">
        <v>15</v>
      </c>
      <c r="M37" s="90">
        <v>10</v>
      </c>
      <c r="N37" s="96">
        <v>139</v>
      </c>
      <c r="O37" s="90">
        <v>23</v>
      </c>
      <c r="P37" s="92">
        <f t="shared" si="1"/>
        <v>16.5</v>
      </c>
      <c r="Q37" s="61">
        <v>5</v>
      </c>
      <c r="R37" s="58">
        <v>1</v>
      </c>
      <c r="S37" s="65">
        <v>24</v>
      </c>
      <c r="T37" s="58">
        <v>1</v>
      </c>
      <c r="U37" s="87">
        <f t="shared" si="2"/>
        <v>4.2</v>
      </c>
      <c r="V37" s="98">
        <v>25</v>
      </c>
      <c r="W37" s="90">
        <v>5</v>
      </c>
      <c r="X37" s="94">
        <f t="shared" si="3"/>
        <v>20</v>
      </c>
      <c r="Y37" s="90">
        <v>18</v>
      </c>
      <c r="Z37" s="90">
        <v>4</v>
      </c>
      <c r="AA37" s="92">
        <f t="shared" si="4"/>
        <v>22.2</v>
      </c>
    </row>
    <row r="38" spans="1:27" ht="12.75" customHeight="1">
      <c r="A38" s="59">
        <v>21</v>
      </c>
      <c r="B38" s="60">
        <v>381</v>
      </c>
      <c r="C38" s="61" t="s">
        <v>68</v>
      </c>
      <c r="D38" s="62" t="s">
        <v>69</v>
      </c>
      <c r="E38" s="146"/>
      <c r="F38" s="96"/>
      <c r="G38" s="96"/>
      <c r="H38" s="90"/>
      <c r="I38" s="96"/>
      <c r="J38" s="90"/>
      <c r="K38" s="87" t="str">
        <f t="shared" si="0"/>
        <v> </v>
      </c>
      <c r="L38" s="97">
        <v>12</v>
      </c>
      <c r="M38" s="90">
        <v>4</v>
      </c>
      <c r="N38" s="96">
        <v>106</v>
      </c>
      <c r="O38" s="90">
        <v>20</v>
      </c>
      <c r="P38" s="92">
        <f t="shared" si="1"/>
        <v>18.9</v>
      </c>
      <c r="Q38" s="61">
        <v>5</v>
      </c>
      <c r="R38" s="58">
        <v>1</v>
      </c>
      <c r="S38" s="65">
        <v>30</v>
      </c>
      <c r="T38" s="58">
        <v>1</v>
      </c>
      <c r="U38" s="87">
        <f t="shared" si="2"/>
        <v>3.3</v>
      </c>
      <c r="V38" s="98">
        <v>18</v>
      </c>
      <c r="W38" s="90">
        <v>5</v>
      </c>
      <c r="X38" s="94">
        <f t="shared" si="3"/>
        <v>27.8</v>
      </c>
      <c r="Y38" s="90">
        <v>18</v>
      </c>
      <c r="Z38" s="90">
        <v>5</v>
      </c>
      <c r="AA38" s="92">
        <f t="shared" si="4"/>
        <v>27.8</v>
      </c>
    </row>
    <row r="39" spans="1:27" ht="12.75" customHeight="1">
      <c r="A39" s="49">
        <v>21</v>
      </c>
      <c r="B39" s="50">
        <v>382</v>
      </c>
      <c r="C39" s="57" t="s">
        <v>68</v>
      </c>
      <c r="D39" s="53" t="s">
        <v>114</v>
      </c>
      <c r="E39" s="63">
        <v>20</v>
      </c>
      <c r="F39" s="96">
        <v>20</v>
      </c>
      <c r="G39" s="96">
        <v>43</v>
      </c>
      <c r="H39" s="90">
        <v>31</v>
      </c>
      <c r="I39" s="96">
        <v>701</v>
      </c>
      <c r="J39" s="90">
        <v>169</v>
      </c>
      <c r="K39" s="87">
        <f t="shared" si="0"/>
        <v>24.1</v>
      </c>
      <c r="L39" s="97">
        <v>16</v>
      </c>
      <c r="M39" s="90">
        <v>14</v>
      </c>
      <c r="N39" s="96">
        <v>194</v>
      </c>
      <c r="O39" s="90">
        <v>53</v>
      </c>
      <c r="P39" s="92">
        <f t="shared" si="1"/>
        <v>27.3</v>
      </c>
      <c r="Q39" s="61">
        <v>5</v>
      </c>
      <c r="R39" s="58">
        <v>2</v>
      </c>
      <c r="S39" s="65">
        <v>28</v>
      </c>
      <c r="T39" s="58">
        <v>3</v>
      </c>
      <c r="U39" s="87">
        <f t="shared" si="2"/>
        <v>10.7</v>
      </c>
      <c r="V39" s="98">
        <v>8</v>
      </c>
      <c r="W39" s="90">
        <v>1</v>
      </c>
      <c r="X39" s="94">
        <f t="shared" si="3"/>
        <v>12.5</v>
      </c>
      <c r="Y39" s="90">
        <v>8</v>
      </c>
      <c r="Z39" s="90">
        <v>1</v>
      </c>
      <c r="AA39" s="92">
        <f t="shared" si="4"/>
        <v>12.5</v>
      </c>
    </row>
    <row r="40" spans="1:27" ht="12.75" customHeight="1">
      <c r="A40" s="49">
        <v>21</v>
      </c>
      <c r="B40" s="50">
        <v>383</v>
      </c>
      <c r="C40" s="57" t="s">
        <v>68</v>
      </c>
      <c r="D40" s="53" t="s">
        <v>123</v>
      </c>
      <c r="E40" s="63">
        <v>25</v>
      </c>
      <c r="F40" s="96">
        <v>22</v>
      </c>
      <c r="G40" s="96">
        <v>20</v>
      </c>
      <c r="H40" s="90">
        <v>15</v>
      </c>
      <c r="I40" s="96">
        <v>291</v>
      </c>
      <c r="J40" s="90">
        <v>59</v>
      </c>
      <c r="K40" s="87">
        <f t="shared" si="0"/>
        <v>20.3</v>
      </c>
      <c r="L40" s="97">
        <v>20</v>
      </c>
      <c r="M40" s="90">
        <v>15</v>
      </c>
      <c r="N40" s="96">
        <v>291</v>
      </c>
      <c r="O40" s="90">
        <v>59</v>
      </c>
      <c r="P40" s="92">
        <f t="shared" si="1"/>
        <v>20.3</v>
      </c>
      <c r="Q40" s="61">
        <v>5</v>
      </c>
      <c r="R40" s="58">
        <v>3</v>
      </c>
      <c r="S40" s="65">
        <v>36</v>
      </c>
      <c r="T40" s="58">
        <v>3</v>
      </c>
      <c r="U40" s="87">
        <f t="shared" si="2"/>
        <v>8.3</v>
      </c>
      <c r="V40" s="98">
        <v>17</v>
      </c>
      <c r="W40" s="90">
        <v>2</v>
      </c>
      <c r="X40" s="94">
        <f t="shared" si="3"/>
        <v>11.8</v>
      </c>
      <c r="Y40" s="90">
        <v>17</v>
      </c>
      <c r="Z40" s="90">
        <v>2</v>
      </c>
      <c r="AA40" s="92">
        <f t="shared" si="4"/>
        <v>11.8</v>
      </c>
    </row>
    <row r="41" spans="1:27" ht="12.75" customHeight="1">
      <c r="A41" s="49">
        <v>21</v>
      </c>
      <c r="B41" s="50">
        <v>401</v>
      </c>
      <c r="C41" s="57" t="s">
        <v>68</v>
      </c>
      <c r="D41" s="53" t="s">
        <v>75</v>
      </c>
      <c r="E41" s="63">
        <v>30</v>
      </c>
      <c r="F41" s="96">
        <v>22</v>
      </c>
      <c r="G41" s="96">
        <v>20</v>
      </c>
      <c r="H41" s="90">
        <v>9</v>
      </c>
      <c r="I41" s="96">
        <v>328</v>
      </c>
      <c r="J41" s="90">
        <v>94</v>
      </c>
      <c r="K41" s="87">
        <f t="shared" si="0"/>
        <v>28.7</v>
      </c>
      <c r="L41" s="97">
        <v>13</v>
      </c>
      <c r="M41" s="90">
        <v>7</v>
      </c>
      <c r="N41" s="96">
        <v>242</v>
      </c>
      <c r="O41" s="90">
        <v>70</v>
      </c>
      <c r="P41" s="92">
        <f t="shared" si="1"/>
        <v>28.9</v>
      </c>
      <c r="Q41" s="61">
        <v>5</v>
      </c>
      <c r="R41" s="58">
        <v>1</v>
      </c>
      <c r="S41" s="65">
        <v>37</v>
      </c>
      <c r="T41" s="58">
        <v>1</v>
      </c>
      <c r="U41" s="87">
        <f t="shared" si="2"/>
        <v>2.7</v>
      </c>
      <c r="V41" s="98">
        <v>68</v>
      </c>
      <c r="W41" s="90">
        <v>3</v>
      </c>
      <c r="X41" s="94">
        <f t="shared" si="3"/>
        <v>4.4</v>
      </c>
      <c r="Y41" s="90">
        <v>68</v>
      </c>
      <c r="Z41" s="90">
        <v>3</v>
      </c>
      <c r="AA41" s="92">
        <f t="shared" si="4"/>
        <v>4.4</v>
      </c>
    </row>
    <row r="42" spans="1:27" ht="12.75" customHeight="1">
      <c r="A42" s="49">
        <v>21</v>
      </c>
      <c r="B42" s="50">
        <v>403</v>
      </c>
      <c r="C42" s="57" t="s">
        <v>68</v>
      </c>
      <c r="D42" s="53" t="s">
        <v>170</v>
      </c>
      <c r="E42" s="63">
        <v>30</v>
      </c>
      <c r="F42" s="96">
        <v>24</v>
      </c>
      <c r="G42" s="96">
        <v>33</v>
      </c>
      <c r="H42" s="90">
        <v>26</v>
      </c>
      <c r="I42" s="96">
        <v>345</v>
      </c>
      <c r="J42" s="90">
        <v>93</v>
      </c>
      <c r="K42" s="87">
        <f t="shared" si="0"/>
        <v>27</v>
      </c>
      <c r="L42" s="97">
        <v>28</v>
      </c>
      <c r="M42" s="90">
        <v>25</v>
      </c>
      <c r="N42" s="96">
        <v>315</v>
      </c>
      <c r="O42" s="90">
        <v>91</v>
      </c>
      <c r="P42" s="92">
        <f t="shared" si="1"/>
        <v>28.9</v>
      </c>
      <c r="Q42" s="61">
        <v>5</v>
      </c>
      <c r="R42" s="58">
        <v>1</v>
      </c>
      <c r="S42" s="65">
        <v>30</v>
      </c>
      <c r="T42" s="58">
        <v>2</v>
      </c>
      <c r="U42" s="87">
        <f t="shared" si="2"/>
        <v>6.7</v>
      </c>
      <c r="V42" s="98">
        <v>24</v>
      </c>
      <c r="W42" s="90">
        <v>3</v>
      </c>
      <c r="X42" s="94">
        <f t="shared" si="3"/>
        <v>12.5</v>
      </c>
      <c r="Y42" s="90">
        <v>24</v>
      </c>
      <c r="Z42" s="90">
        <v>3</v>
      </c>
      <c r="AA42" s="92">
        <f t="shared" si="4"/>
        <v>12.5</v>
      </c>
    </row>
    <row r="43" spans="1:27" ht="12.75" customHeight="1">
      <c r="A43" s="49">
        <v>21</v>
      </c>
      <c r="B43" s="50">
        <v>404</v>
      </c>
      <c r="C43" s="57" t="s">
        <v>68</v>
      </c>
      <c r="D43" s="53" t="s">
        <v>188</v>
      </c>
      <c r="E43" s="63"/>
      <c r="F43" s="96"/>
      <c r="G43" s="96"/>
      <c r="H43" s="90"/>
      <c r="I43" s="96"/>
      <c r="J43" s="90"/>
      <c r="K43" s="87" t="str">
        <f t="shared" si="0"/>
        <v> </v>
      </c>
      <c r="L43" s="97">
        <v>14</v>
      </c>
      <c r="M43" s="90">
        <v>7</v>
      </c>
      <c r="N43" s="96">
        <v>251</v>
      </c>
      <c r="O43" s="90">
        <v>31</v>
      </c>
      <c r="P43" s="92">
        <f t="shared" si="1"/>
        <v>12.4</v>
      </c>
      <c r="Q43" s="61">
        <v>5</v>
      </c>
      <c r="R43" s="58">
        <v>1</v>
      </c>
      <c r="S43" s="65">
        <v>34</v>
      </c>
      <c r="T43" s="58">
        <v>1</v>
      </c>
      <c r="U43" s="87">
        <f t="shared" si="2"/>
        <v>2.9</v>
      </c>
      <c r="V43" s="98">
        <v>20</v>
      </c>
      <c r="W43" s="90"/>
      <c r="X43" s="94">
        <f t="shared" si="3"/>
        <v>0</v>
      </c>
      <c r="Y43" s="90">
        <v>20</v>
      </c>
      <c r="Z43" s="90"/>
      <c r="AA43" s="92">
        <f t="shared" si="4"/>
        <v>0</v>
      </c>
    </row>
    <row r="44" spans="1:27" ht="12.75" customHeight="1">
      <c r="A44" s="49">
        <v>21</v>
      </c>
      <c r="B44" s="50">
        <v>421</v>
      </c>
      <c r="C44" s="57" t="s">
        <v>68</v>
      </c>
      <c r="D44" s="53" t="s">
        <v>93</v>
      </c>
      <c r="E44" s="63"/>
      <c r="F44" s="96"/>
      <c r="G44" s="96"/>
      <c r="H44" s="90"/>
      <c r="I44" s="96"/>
      <c r="J44" s="90"/>
      <c r="K44" s="87" t="str">
        <f t="shared" si="0"/>
        <v> </v>
      </c>
      <c r="L44" s="97">
        <v>16</v>
      </c>
      <c r="M44" s="90">
        <v>13</v>
      </c>
      <c r="N44" s="96">
        <v>204</v>
      </c>
      <c r="O44" s="90">
        <v>60</v>
      </c>
      <c r="P44" s="92">
        <f t="shared" si="1"/>
        <v>29.4</v>
      </c>
      <c r="Q44" s="61">
        <v>5</v>
      </c>
      <c r="R44" s="58">
        <v>2</v>
      </c>
      <c r="S44" s="65">
        <v>23</v>
      </c>
      <c r="T44" s="58">
        <v>3</v>
      </c>
      <c r="U44" s="87">
        <f t="shared" si="2"/>
        <v>13</v>
      </c>
      <c r="V44" s="98">
        <v>22</v>
      </c>
      <c r="W44" s="90">
        <v>2</v>
      </c>
      <c r="X44" s="94">
        <f t="shared" si="3"/>
        <v>9.1</v>
      </c>
      <c r="Y44" s="90">
        <v>17</v>
      </c>
      <c r="Z44" s="90">
        <v>1</v>
      </c>
      <c r="AA44" s="92">
        <f t="shared" si="4"/>
        <v>5.9</v>
      </c>
    </row>
    <row r="45" spans="1:27" ht="12.75" customHeight="1">
      <c r="A45" s="49">
        <v>21</v>
      </c>
      <c r="B45" s="50">
        <v>501</v>
      </c>
      <c r="C45" s="57" t="s">
        <v>68</v>
      </c>
      <c r="D45" s="53" t="s">
        <v>164</v>
      </c>
      <c r="E45" s="63"/>
      <c r="F45" s="96"/>
      <c r="G45" s="96"/>
      <c r="H45" s="90"/>
      <c r="I45" s="96"/>
      <c r="J45" s="90"/>
      <c r="K45" s="87" t="str">
        <f t="shared" si="0"/>
        <v> </v>
      </c>
      <c r="L45" s="97">
        <v>9</v>
      </c>
      <c r="M45" s="90">
        <v>7</v>
      </c>
      <c r="N45" s="96">
        <v>113</v>
      </c>
      <c r="O45" s="90">
        <v>27</v>
      </c>
      <c r="P45" s="92">
        <f t="shared" si="1"/>
        <v>23.9</v>
      </c>
      <c r="Q45" s="61">
        <v>5</v>
      </c>
      <c r="R45" s="58">
        <v>1</v>
      </c>
      <c r="S45" s="65">
        <v>26</v>
      </c>
      <c r="T45" s="58">
        <v>2</v>
      </c>
      <c r="U45" s="87">
        <f t="shared" si="2"/>
        <v>7.7</v>
      </c>
      <c r="V45" s="98">
        <v>10</v>
      </c>
      <c r="W45" s="90">
        <v>1</v>
      </c>
      <c r="X45" s="94">
        <f t="shared" si="3"/>
        <v>10</v>
      </c>
      <c r="Y45" s="90">
        <v>10</v>
      </c>
      <c r="Z45" s="90">
        <v>1</v>
      </c>
      <c r="AA45" s="92">
        <f t="shared" si="4"/>
        <v>10</v>
      </c>
    </row>
    <row r="46" spans="1:27" ht="12.75" customHeight="1">
      <c r="A46" s="49">
        <v>21</v>
      </c>
      <c r="B46" s="50">
        <v>502</v>
      </c>
      <c r="C46" s="57" t="s">
        <v>68</v>
      </c>
      <c r="D46" s="53" t="s">
        <v>81</v>
      </c>
      <c r="E46" s="51"/>
      <c r="F46" s="90"/>
      <c r="G46" s="90"/>
      <c r="H46" s="90"/>
      <c r="I46" s="90"/>
      <c r="J46" s="90"/>
      <c r="K46" s="87" t="str">
        <f t="shared" si="0"/>
        <v> </v>
      </c>
      <c r="L46" s="91">
        <v>13</v>
      </c>
      <c r="M46" s="90">
        <v>8</v>
      </c>
      <c r="N46" s="90">
        <v>108</v>
      </c>
      <c r="O46" s="90">
        <v>18</v>
      </c>
      <c r="P46" s="92">
        <f t="shared" si="1"/>
        <v>16.7</v>
      </c>
      <c r="Q46" s="57">
        <v>5</v>
      </c>
      <c r="R46" s="58">
        <v>2</v>
      </c>
      <c r="S46" s="58">
        <v>27</v>
      </c>
      <c r="T46" s="58">
        <v>3</v>
      </c>
      <c r="U46" s="87">
        <f t="shared" si="2"/>
        <v>11.1</v>
      </c>
      <c r="V46" s="93">
        <v>14</v>
      </c>
      <c r="W46" s="90">
        <v>2</v>
      </c>
      <c r="X46" s="94">
        <f t="shared" si="3"/>
        <v>14.3</v>
      </c>
      <c r="Y46" s="90">
        <v>10</v>
      </c>
      <c r="Z46" s="90">
        <v>2</v>
      </c>
      <c r="AA46" s="92">
        <f t="shared" si="4"/>
        <v>20</v>
      </c>
    </row>
    <row r="47" spans="1:27" ht="12.75" customHeight="1">
      <c r="A47" s="49">
        <v>21</v>
      </c>
      <c r="B47" s="50">
        <v>503</v>
      </c>
      <c r="C47" s="57" t="s">
        <v>68</v>
      </c>
      <c r="D47" s="53" t="s">
        <v>91</v>
      </c>
      <c r="E47" s="63"/>
      <c r="F47" s="96"/>
      <c r="G47" s="96"/>
      <c r="H47" s="90"/>
      <c r="I47" s="96"/>
      <c r="J47" s="90"/>
      <c r="K47" s="87" t="str">
        <f t="shared" si="0"/>
        <v> </v>
      </c>
      <c r="L47" s="97">
        <v>13</v>
      </c>
      <c r="M47" s="90">
        <v>9</v>
      </c>
      <c r="N47" s="96">
        <v>131</v>
      </c>
      <c r="O47" s="90">
        <v>31</v>
      </c>
      <c r="P47" s="92">
        <f t="shared" si="1"/>
        <v>23.7</v>
      </c>
      <c r="Q47" s="61">
        <v>5</v>
      </c>
      <c r="R47" s="58">
        <v>2</v>
      </c>
      <c r="S47" s="65">
        <v>29</v>
      </c>
      <c r="T47" s="58">
        <v>2</v>
      </c>
      <c r="U47" s="87">
        <f t="shared" si="2"/>
        <v>6.9</v>
      </c>
      <c r="V47" s="98">
        <v>12</v>
      </c>
      <c r="W47" s="90">
        <v>2</v>
      </c>
      <c r="X47" s="94">
        <f t="shared" si="3"/>
        <v>16.7</v>
      </c>
      <c r="Y47" s="90">
        <v>12</v>
      </c>
      <c r="Z47" s="90">
        <v>2</v>
      </c>
      <c r="AA47" s="92">
        <f t="shared" si="4"/>
        <v>16.7</v>
      </c>
    </row>
    <row r="48" spans="1:27" ht="12.75" customHeight="1">
      <c r="A48" s="49">
        <v>21</v>
      </c>
      <c r="B48" s="50">
        <v>504</v>
      </c>
      <c r="C48" s="57" t="s">
        <v>68</v>
      </c>
      <c r="D48" s="53" t="s">
        <v>71</v>
      </c>
      <c r="E48" s="146"/>
      <c r="F48" s="96"/>
      <c r="G48" s="96"/>
      <c r="H48" s="90"/>
      <c r="I48" s="96"/>
      <c r="J48" s="90"/>
      <c r="K48" s="87" t="str">
        <f t="shared" si="0"/>
        <v> </v>
      </c>
      <c r="L48" s="97">
        <v>21</v>
      </c>
      <c r="M48" s="90">
        <v>13</v>
      </c>
      <c r="N48" s="96">
        <v>207</v>
      </c>
      <c r="O48" s="90">
        <v>39</v>
      </c>
      <c r="P48" s="92">
        <f t="shared" si="1"/>
        <v>18.8</v>
      </c>
      <c r="Q48" s="61">
        <v>6</v>
      </c>
      <c r="R48" s="58">
        <v>1</v>
      </c>
      <c r="S48" s="65">
        <v>27</v>
      </c>
      <c r="T48" s="58">
        <v>1</v>
      </c>
      <c r="U48" s="87">
        <f t="shared" si="2"/>
        <v>3.7</v>
      </c>
      <c r="V48" s="98">
        <v>26</v>
      </c>
      <c r="W48" s="90">
        <v>1</v>
      </c>
      <c r="X48" s="94">
        <f t="shared" si="3"/>
        <v>3.8</v>
      </c>
      <c r="Y48" s="90">
        <v>25</v>
      </c>
      <c r="Z48" s="90"/>
      <c r="AA48" s="92">
        <f t="shared" si="4"/>
        <v>0</v>
      </c>
    </row>
    <row r="49" spans="1:27" ht="12.75" customHeight="1">
      <c r="A49" s="49">
        <v>21</v>
      </c>
      <c r="B49" s="50">
        <v>505</v>
      </c>
      <c r="C49" s="57" t="s">
        <v>68</v>
      </c>
      <c r="D49" s="53" t="s">
        <v>172</v>
      </c>
      <c r="E49" s="63"/>
      <c r="F49" s="96"/>
      <c r="G49" s="96"/>
      <c r="H49" s="90"/>
      <c r="I49" s="96"/>
      <c r="J49" s="90"/>
      <c r="K49" s="87"/>
      <c r="L49" s="97">
        <v>9</v>
      </c>
      <c r="M49" s="90">
        <v>6</v>
      </c>
      <c r="N49" s="96">
        <v>101</v>
      </c>
      <c r="O49" s="90">
        <v>10</v>
      </c>
      <c r="P49" s="92">
        <f t="shared" si="1"/>
        <v>9.9</v>
      </c>
      <c r="Q49" s="61">
        <v>5</v>
      </c>
      <c r="R49" s="58">
        <v>1</v>
      </c>
      <c r="S49" s="65">
        <v>29</v>
      </c>
      <c r="T49" s="58">
        <v>2</v>
      </c>
      <c r="U49" s="87">
        <f t="shared" si="2"/>
        <v>6.9</v>
      </c>
      <c r="V49" s="98">
        <v>13</v>
      </c>
      <c r="W49" s="90"/>
      <c r="X49" s="94">
        <f t="shared" si="3"/>
        <v>0</v>
      </c>
      <c r="Y49" s="90">
        <v>13</v>
      </c>
      <c r="Z49" s="90"/>
      <c r="AA49" s="92">
        <f t="shared" si="4"/>
        <v>0</v>
      </c>
    </row>
    <row r="50" spans="1:27" ht="12.75" customHeight="1">
      <c r="A50" s="49">
        <v>21</v>
      </c>
      <c r="B50" s="50">
        <v>506</v>
      </c>
      <c r="C50" s="57" t="s">
        <v>144</v>
      </c>
      <c r="D50" s="53" t="s">
        <v>196</v>
      </c>
      <c r="E50" s="51"/>
      <c r="F50" s="90"/>
      <c r="G50" s="90"/>
      <c r="H50" s="90"/>
      <c r="I50" s="90"/>
      <c r="J50" s="90"/>
      <c r="K50" s="87" t="str">
        <f>IF(G50=""," ",ROUND(J50/I50*100,1))</f>
        <v> </v>
      </c>
      <c r="L50" s="91">
        <v>7</v>
      </c>
      <c r="M50" s="90">
        <v>5</v>
      </c>
      <c r="N50" s="90">
        <v>85</v>
      </c>
      <c r="O50" s="90">
        <v>19</v>
      </c>
      <c r="P50" s="92">
        <f t="shared" si="1"/>
        <v>22.4</v>
      </c>
      <c r="Q50" s="57">
        <v>5</v>
      </c>
      <c r="R50" s="58">
        <v>4</v>
      </c>
      <c r="S50" s="58">
        <v>31</v>
      </c>
      <c r="T50" s="58">
        <v>5</v>
      </c>
      <c r="U50" s="87">
        <f t="shared" si="2"/>
        <v>16.1</v>
      </c>
      <c r="V50" s="93">
        <v>9</v>
      </c>
      <c r="W50" s="90"/>
      <c r="X50" s="94">
        <f t="shared" si="3"/>
        <v>0</v>
      </c>
      <c r="Y50" s="90">
        <v>9</v>
      </c>
      <c r="Z50" s="90"/>
      <c r="AA50" s="92">
        <f t="shared" si="4"/>
        <v>0</v>
      </c>
    </row>
    <row r="51" spans="1:27" ht="12.75" customHeight="1">
      <c r="A51" s="49">
        <v>21</v>
      </c>
      <c r="B51" s="50">
        <v>507</v>
      </c>
      <c r="C51" s="57" t="s">
        <v>68</v>
      </c>
      <c r="D51" s="53" t="s">
        <v>73</v>
      </c>
      <c r="E51" s="89"/>
      <c r="F51" s="90"/>
      <c r="G51" s="90"/>
      <c r="H51" s="90"/>
      <c r="I51" s="90"/>
      <c r="J51" s="90"/>
      <c r="K51" s="87" t="str">
        <f>IF(G51=""," ",ROUND(J51/I51*100,1))</f>
        <v> </v>
      </c>
      <c r="L51" s="91">
        <v>8</v>
      </c>
      <c r="M51" s="90">
        <v>8</v>
      </c>
      <c r="N51" s="90">
        <v>77</v>
      </c>
      <c r="O51" s="90">
        <v>17</v>
      </c>
      <c r="P51" s="92">
        <f t="shared" si="1"/>
        <v>22.1</v>
      </c>
      <c r="Q51" s="57">
        <v>5</v>
      </c>
      <c r="R51" s="58">
        <v>3</v>
      </c>
      <c r="S51" s="58">
        <v>28</v>
      </c>
      <c r="T51" s="58">
        <v>5</v>
      </c>
      <c r="U51" s="87">
        <f t="shared" si="2"/>
        <v>17.9</v>
      </c>
      <c r="V51" s="93">
        <v>8</v>
      </c>
      <c r="W51" s="90"/>
      <c r="X51" s="94">
        <f t="shared" si="3"/>
        <v>0</v>
      </c>
      <c r="Y51" s="90">
        <v>7</v>
      </c>
      <c r="Z51" s="90"/>
      <c r="AA51" s="92">
        <f t="shared" si="4"/>
        <v>0</v>
      </c>
    </row>
    <row r="52" spans="1:27" ht="12.75" customHeight="1">
      <c r="A52" s="49">
        <v>21</v>
      </c>
      <c r="B52" s="50">
        <v>521</v>
      </c>
      <c r="C52" s="57" t="s">
        <v>68</v>
      </c>
      <c r="D52" s="53" t="s">
        <v>77</v>
      </c>
      <c r="E52" s="51">
        <v>30</v>
      </c>
      <c r="F52" s="90">
        <v>21</v>
      </c>
      <c r="G52" s="90">
        <v>25</v>
      </c>
      <c r="H52" s="90">
        <v>20</v>
      </c>
      <c r="I52" s="90">
        <v>259</v>
      </c>
      <c r="J52" s="90">
        <v>68</v>
      </c>
      <c r="K52" s="87">
        <f>IF(G52=""," ",ROUND(J52/I52*100,1))</f>
        <v>26.3</v>
      </c>
      <c r="L52" s="91">
        <v>20</v>
      </c>
      <c r="M52" s="90">
        <v>18</v>
      </c>
      <c r="N52" s="90">
        <v>230</v>
      </c>
      <c r="O52" s="90">
        <v>65</v>
      </c>
      <c r="P52" s="92">
        <f t="shared" si="1"/>
        <v>28.3</v>
      </c>
      <c r="Q52" s="57">
        <v>5</v>
      </c>
      <c r="R52" s="58">
        <v>2</v>
      </c>
      <c r="S52" s="58">
        <v>29</v>
      </c>
      <c r="T52" s="58">
        <v>3</v>
      </c>
      <c r="U52" s="87">
        <f t="shared" si="2"/>
        <v>10.3</v>
      </c>
      <c r="V52" s="93">
        <v>20</v>
      </c>
      <c r="W52" s="90"/>
      <c r="X52" s="94">
        <f t="shared" si="3"/>
        <v>0</v>
      </c>
      <c r="Y52" s="90">
        <v>15</v>
      </c>
      <c r="Z52" s="90"/>
      <c r="AA52" s="92">
        <f t="shared" si="4"/>
        <v>0</v>
      </c>
    </row>
    <row r="53" spans="1:27" ht="12.75" customHeight="1" thickBot="1">
      <c r="A53" s="49">
        <v>21</v>
      </c>
      <c r="B53" s="50">
        <v>604</v>
      </c>
      <c r="C53" s="57" t="s">
        <v>68</v>
      </c>
      <c r="D53" s="53" t="s">
        <v>139</v>
      </c>
      <c r="E53" s="51"/>
      <c r="F53" s="90"/>
      <c r="G53" s="90"/>
      <c r="H53" s="90"/>
      <c r="I53" s="90"/>
      <c r="J53" s="90"/>
      <c r="K53" s="87" t="str">
        <f>IF(G53=""," ",ROUND(J53/I53*100,1))</f>
        <v> </v>
      </c>
      <c r="L53" s="91">
        <v>12</v>
      </c>
      <c r="M53" s="90">
        <v>10</v>
      </c>
      <c r="N53" s="90">
        <v>149</v>
      </c>
      <c r="O53" s="90">
        <v>19</v>
      </c>
      <c r="P53" s="92">
        <f t="shared" si="1"/>
        <v>12.8</v>
      </c>
      <c r="Q53" s="57">
        <v>5</v>
      </c>
      <c r="R53" s="58">
        <v>3</v>
      </c>
      <c r="S53" s="58">
        <v>29</v>
      </c>
      <c r="T53" s="58">
        <v>2</v>
      </c>
      <c r="U53" s="87">
        <f t="shared" si="2"/>
        <v>6.9</v>
      </c>
      <c r="V53" s="93">
        <v>7</v>
      </c>
      <c r="W53" s="90"/>
      <c r="X53" s="94">
        <f t="shared" si="3"/>
        <v>0</v>
      </c>
      <c r="Y53" s="90">
        <v>7</v>
      </c>
      <c r="Z53" s="90"/>
      <c r="AA53" s="92">
        <f t="shared" si="4"/>
        <v>0</v>
      </c>
    </row>
    <row r="54" spans="1:27" ht="18" customHeight="1" thickBot="1">
      <c r="A54" s="99"/>
      <c r="B54" s="100"/>
      <c r="C54" s="101"/>
      <c r="D54" s="102" t="s">
        <v>13</v>
      </c>
      <c r="E54" s="40"/>
      <c r="F54" s="78"/>
      <c r="G54" s="78"/>
      <c r="H54" s="78"/>
      <c r="I54" s="78"/>
      <c r="J54" s="78"/>
      <c r="K54" s="119"/>
      <c r="L54" s="103">
        <f>SUM(L12:L53)</f>
        <v>966</v>
      </c>
      <c r="M54" s="103">
        <f>SUM(M12:M53)</f>
        <v>738</v>
      </c>
      <c r="N54" s="103">
        <f>SUM(N12:N53)</f>
        <v>15054</v>
      </c>
      <c r="O54" s="103">
        <f>SUM(O12:O53)</f>
        <v>3711</v>
      </c>
      <c r="P54" s="115">
        <f>IF(L54=" "," ",ROUND(O54/N54*100,1))</f>
        <v>24.7</v>
      </c>
      <c r="Q54" s="103">
        <f>SUM(Q12:Q53)</f>
        <v>225</v>
      </c>
      <c r="R54" s="103">
        <f>SUM(R12:R53)</f>
        <v>102</v>
      </c>
      <c r="S54" s="103">
        <f>SUM(S12:S53)</f>
        <v>1562</v>
      </c>
      <c r="T54" s="103">
        <f>SUM(T12:T53)</f>
        <v>146</v>
      </c>
      <c r="U54" s="115">
        <f aca="true" t="shared" si="5" ref="U54:U71">IF(Q54=""," ",ROUND(T54/S54*100,1))</f>
        <v>9.3</v>
      </c>
      <c r="V54" s="104"/>
      <c r="W54" s="120"/>
      <c r="X54" s="117"/>
      <c r="Y54" s="120"/>
      <c r="Z54" s="120"/>
      <c r="AA54" s="121"/>
    </row>
    <row r="55" spans="1:27" ht="12.75" customHeight="1">
      <c r="A55" s="105">
        <v>21</v>
      </c>
      <c r="B55" s="106"/>
      <c r="C55" s="107" t="s">
        <v>68</v>
      </c>
      <c r="D55" s="108" t="s">
        <v>159</v>
      </c>
      <c r="E55" s="109"/>
      <c r="F55" s="110"/>
      <c r="G55" s="110"/>
      <c r="H55" s="110"/>
      <c r="I55" s="110"/>
      <c r="J55" s="110"/>
      <c r="K55" s="118"/>
      <c r="L55" s="97"/>
      <c r="M55" s="90"/>
      <c r="N55" s="96"/>
      <c r="O55" s="90"/>
      <c r="P55" s="111" t="str">
        <f>IF(L55=""," ",ROUND(O55/N55*100,1))</f>
        <v> </v>
      </c>
      <c r="Q55" s="61">
        <v>1</v>
      </c>
      <c r="R55" s="58"/>
      <c r="S55" s="65">
        <v>3</v>
      </c>
      <c r="T55" s="58"/>
      <c r="U55" s="111">
        <f t="shared" si="5"/>
        <v>0</v>
      </c>
      <c r="V55" s="112"/>
      <c r="W55" s="110"/>
      <c r="X55" s="116"/>
      <c r="Y55" s="110"/>
      <c r="Z55" s="110"/>
      <c r="AA55" s="122"/>
    </row>
    <row r="56" spans="1:27" ht="12.75" customHeight="1">
      <c r="A56" s="105">
        <v>21</v>
      </c>
      <c r="B56" s="106"/>
      <c r="C56" s="107" t="s">
        <v>68</v>
      </c>
      <c r="D56" s="108" t="s">
        <v>187</v>
      </c>
      <c r="E56" s="109"/>
      <c r="F56" s="110"/>
      <c r="G56" s="110"/>
      <c r="H56" s="110"/>
      <c r="I56" s="110"/>
      <c r="J56" s="110"/>
      <c r="K56" s="118"/>
      <c r="L56" s="97"/>
      <c r="M56" s="90"/>
      <c r="N56" s="96"/>
      <c r="O56" s="90"/>
      <c r="P56" s="149" t="str">
        <f aca="true" t="shared" si="6" ref="P56:P71">IF(L56=""," ",ROUND(O56/N56*100,1))</f>
        <v> </v>
      </c>
      <c r="Q56" s="61">
        <v>1</v>
      </c>
      <c r="R56" s="58">
        <v>1</v>
      </c>
      <c r="S56" s="65">
        <v>3</v>
      </c>
      <c r="T56" s="58">
        <v>1</v>
      </c>
      <c r="U56" s="149">
        <f t="shared" si="5"/>
        <v>33.3</v>
      </c>
      <c r="V56" s="112"/>
      <c r="W56" s="110"/>
      <c r="X56" s="116"/>
      <c r="Y56" s="110"/>
      <c r="Z56" s="110"/>
      <c r="AA56" s="122"/>
    </row>
    <row r="57" spans="1:27" ht="12.75" customHeight="1">
      <c r="A57" s="105">
        <v>21</v>
      </c>
      <c r="B57" s="106"/>
      <c r="C57" s="107" t="s">
        <v>68</v>
      </c>
      <c r="D57" s="108" t="s">
        <v>117</v>
      </c>
      <c r="E57" s="109"/>
      <c r="F57" s="110"/>
      <c r="G57" s="110"/>
      <c r="H57" s="110"/>
      <c r="I57" s="110"/>
      <c r="J57" s="110"/>
      <c r="K57" s="118"/>
      <c r="L57" s="97">
        <v>4</v>
      </c>
      <c r="M57" s="90">
        <v>4</v>
      </c>
      <c r="N57" s="96">
        <v>40</v>
      </c>
      <c r="O57" s="90">
        <v>5</v>
      </c>
      <c r="P57" s="149">
        <f t="shared" si="6"/>
        <v>12.5</v>
      </c>
      <c r="Q57" s="61"/>
      <c r="R57" s="58"/>
      <c r="S57" s="65"/>
      <c r="T57" s="58"/>
      <c r="U57" s="149" t="str">
        <f t="shared" si="5"/>
        <v> </v>
      </c>
      <c r="V57" s="112"/>
      <c r="W57" s="110"/>
      <c r="X57" s="116"/>
      <c r="Y57" s="110"/>
      <c r="Z57" s="110"/>
      <c r="AA57" s="122"/>
    </row>
    <row r="58" spans="1:27" ht="12.75" customHeight="1">
      <c r="A58" s="105">
        <v>21</v>
      </c>
      <c r="B58" s="106"/>
      <c r="C58" s="107" t="s">
        <v>68</v>
      </c>
      <c r="D58" s="108" t="s">
        <v>87</v>
      </c>
      <c r="E58" s="109"/>
      <c r="F58" s="110"/>
      <c r="G58" s="110"/>
      <c r="H58" s="110"/>
      <c r="I58" s="110"/>
      <c r="J58" s="110"/>
      <c r="K58" s="118"/>
      <c r="L58" s="97">
        <v>4</v>
      </c>
      <c r="M58" s="90">
        <v>3</v>
      </c>
      <c r="N58" s="96">
        <v>136</v>
      </c>
      <c r="O58" s="90">
        <v>14</v>
      </c>
      <c r="P58" s="149">
        <f t="shared" si="6"/>
        <v>10.3</v>
      </c>
      <c r="Q58" s="61"/>
      <c r="R58" s="58"/>
      <c r="S58" s="65"/>
      <c r="T58" s="58"/>
      <c r="U58" s="149" t="str">
        <f t="shared" si="5"/>
        <v> </v>
      </c>
      <c r="V58" s="112"/>
      <c r="W58" s="110"/>
      <c r="X58" s="116"/>
      <c r="Y58" s="110"/>
      <c r="Z58" s="110"/>
      <c r="AA58" s="122"/>
    </row>
    <row r="59" spans="1:27" ht="12.75" customHeight="1">
      <c r="A59" s="105">
        <v>21</v>
      </c>
      <c r="B59" s="106"/>
      <c r="C59" s="107" t="s">
        <v>68</v>
      </c>
      <c r="D59" s="108" t="s">
        <v>104</v>
      </c>
      <c r="E59" s="109"/>
      <c r="F59" s="110"/>
      <c r="G59" s="110"/>
      <c r="H59" s="110"/>
      <c r="I59" s="110"/>
      <c r="J59" s="110"/>
      <c r="K59" s="118"/>
      <c r="L59" s="97">
        <v>1</v>
      </c>
      <c r="M59" s="90">
        <v>1</v>
      </c>
      <c r="N59" s="96">
        <v>23</v>
      </c>
      <c r="O59" s="90">
        <v>3</v>
      </c>
      <c r="P59" s="149">
        <f t="shared" si="6"/>
        <v>13</v>
      </c>
      <c r="Q59" s="61"/>
      <c r="R59" s="58"/>
      <c r="S59" s="65"/>
      <c r="T59" s="58"/>
      <c r="U59" s="149" t="str">
        <f t="shared" si="5"/>
        <v> </v>
      </c>
      <c r="V59" s="112"/>
      <c r="W59" s="110"/>
      <c r="X59" s="116"/>
      <c r="Y59" s="110"/>
      <c r="Z59" s="110"/>
      <c r="AA59" s="122"/>
    </row>
    <row r="60" spans="1:27" ht="12.75" customHeight="1">
      <c r="A60" s="105">
        <v>21</v>
      </c>
      <c r="B60" s="106"/>
      <c r="C60" s="107" t="s">
        <v>68</v>
      </c>
      <c r="D60" s="108" t="s">
        <v>108</v>
      </c>
      <c r="E60" s="109"/>
      <c r="F60" s="110"/>
      <c r="G60" s="110"/>
      <c r="H60" s="110"/>
      <c r="I60" s="110"/>
      <c r="J60" s="110"/>
      <c r="K60" s="118"/>
      <c r="L60" s="97">
        <v>2</v>
      </c>
      <c r="M60" s="90">
        <v>1</v>
      </c>
      <c r="N60" s="96">
        <v>92</v>
      </c>
      <c r="O60" s="90">
        <v>29</v>
      </c>
      <c r="P60" s="149">
        <f t="shared" si="6"/>
        <v>31.5</v>
      </c>
      <c r="Q60" s="61"/>
      <c r="R60" s="58"/>
      <c r="S60" s="65"/>
      <c r="T60" s="58"/>
      <c r="U60" s="149" t="str">
        <f t="shared" si="5"/>
        <v> </v>
      </c>
      <c r="V60" s="112"/>
      <c r="W60" s="110"/>
      <c r="X60" s="116"/>
      <c r="Y60" s="110"/>
      <c r="Z60" s="110"/>
      <c r="AA60" s="122"/>
    </row>
    <row r="61" spans="1:27" ht="12.75" customHeight="1">
      <c r="A61" s="105">
        <v>21</v>
      </c>
      <c r="B61" s="106"/>
      <c r="C61" s="107" t="s">
        <v>68</v>
      </c>
      <c r="D61" s="108" t="s">
        <v>201</v>
      </c>
      <c r="E61" s="109"/>
      <c r="F61" s="110"/>
      <c r="G61" s="110"/>
      <c r="H61" s="110"/>
      <c r="I61" s="110"/>
      <c r="J61" s="110"/>
      <c r="K61" s="118"/>
      <c r="L61" s="97">
        <v>3</v>
      </c>
      <c r="M61" s="90">
        <v>2</v>
      </c>
      <c r="N61" s="96">
        <v>151</v>
      </c>
      <c r="O61" s="90">
        <v>37</v>
      </c>
      <c r="P61" s="149">
        <f t="shared" si="6"/>
        <v>24.5</v>
      </c>
      <c r="Q61" s="61"/>
      <c r="R61" s="58"/>
      <c r="S61" s="65"/>
      <c r="T61" s="58"/>
      <c r="U61" s="149" t="str">
        <f t="shared" si="5"/>
        <v> </v>
      </c>
      <c r="V61" s="112"/>
      <c r="W61" s="110"/>
      <c r="X61" s="116"/>
      <c r="Y61" s="110"/>
      <c r="Z61" s="110"/>
      <c r="AA61" s="122"/>
    </row>
    <row r="62" spans="1:27" ht="12.75" customHeight="1">
      <c r="A62" s="105">
        <v>21</v>
      </c>
      <c r="B62" s="106"/>
      <c r="C62" s="107" t="s">
        <v>68</v>
      </c>
      <c r="D62" s="108" t="s">
        <v>94</v>
      </c>
      <c r="E62" s="109"/>
      <c r="F62" s="110"/>
      <c r="G62" s="110"/>
      <c r="H62" s="110"/>
      <c r="I62" s="110"/>
      <c r="J62" s="110"/>
      <c r="K62" s="118"/>
      <c r="L62" s="97">
        <v>2</v>
      </c>
      <c r="M62" s="90">
        <v>2</v>
      </c>
      <c r="N62" s="96">
        <v>83</v>
      </c>
      <c r="O62" s="90">
        <v>26</v>
      </c>
      <c r="P62" s="149">
        <f t="shared" si="6"/>
        <v>31.3</v>
      </c>
      <c r="Q62" s="61">
        <v>1</v>
      </c>
      <c r="R62" s="58"/>
      <c r="S62" s="65">
        <v>3</v>
      </c>
      <c r="T62" s="58"/>
      <c r="U62" s="149">
        <f t="shared" si="5"/>
        <v>0</v>
      </c>
      <c r="V62" s="112"/>
      <c r="W62" s="110"/>
      <c r="X62" s="116"/>
      <c r="Y62" s="110"/>
      <c r="Z62" s="110"/>
      <c r="AA62" s="122"/>
    </row>
    <row r="63" spans="1:27" ht="12.75" customHeight="1">
      <c r="A63" s="105">
        <v>21</v>
      </c>
      <c r="B63" s="106"/>
      <c r="C63" s="107" t="s">
        <v>68</v>
      </c>
      <c r="D63" s="108" t="s">
        <v>149</v>
      </c>
      <c r="E63" s="109"/>
      <c r="F63" s="110"/>
      <c r="G63" s="110"/>
      <c r="H63" s="110"/>
      <c r="I63" s="110"/>
      <c r="J63" s="110"/>
      <c r="K63" s="118"/>
      <c r="L63" s="97">
        <v>2</v>
      </c>
      <c r="M63" s="90">
        <v>2</v>
      </c>
      <c r="N63" s="96">
        <v>61</v>
      </c>
      <c r="O63" s="90">
        <v>26</v>
      </c>
      <c r="P63" s="149">
        <f t="shared" si="6"/>
        <v>42.6</v>
      </c>
      <c r="Q63" s="61"/>
      <c r="R63" s="58"/>
      <c r="S63" s="65"/>
      <c r="T63" s="58"/>
      <c r="U63" s="149" t="str">
        <f t="shared" si="5"/>
        <v> </v>
      </c>
      <c r="V63" s="112"/>
      <c r="W63" s="110"/>
      <c r="X63" s="116"/>
      <c r="Y63" s="110"/>
      <c r="Z63" s="110"/>
      <c r="AA63" s="122"/>
    </row>
    <row r="64" spans="1:27" ht="12.75" customHeight="1">
      <c r="A64" s="105">
        <v>21</v>
      </c>
      <c r="B64" s="106"/>
      <c r="C64" s="107" t="s">
        <v>68</v>
      </c>
      <c r="D64" s="108" t="s">
        <v>151</v>
      </c>
      <c r="E64" s="109"/>
      <c r="F64" s="110"/>
      <c r="G64" s="110"/>
      <c r="H64" s="110"/>
      <c r="I64" s="110"/>
      <c r="J64" s="110"/>
      <c r="K64" s="118"/>
      <c r="L64" s="97">
        <v>1</v>
      </c>
      <c r="M64" s="90">
        <v>1</v>
      </c>
      <c r="N64" s="96">
        <v>37</v>
      </c>
      <c r="O64" s="90">
        <v>8</v>
      </c>
      <c r="P64" s="149">
        <f t="shared" si="6"/>
        <v>21.6</v>
      </c>
      <c r="Q64" s="61"/>
      <c r="R64" s="58"/>
      <c r="S64" s="65"/>
      <c r="T64" s="58"/>
      <c r="U64" s="149" t="str">
        <f t="shared" si="5"/>
        <v> </v>
      </c>
      <c r="V64" s="112"/>
      <c r="W64" s="110"/>
      <c r="X64" s="116"/>
      <c r="Y64" s="110"/>
      <c r="Z64" s="110"/>
      <c r="AA64" s="122"/>
    </row>
    <row r="65" spans="1:27" ht="12.75" customHeight="1">
      <c r="A65" s="105">
        <v>21</v>
      </c>
      <c r="B65" s="106"/>
      <c r="C65" s="107" t="s">
        <v>68</v>
      </c>
      <c r="D65" s="108" t="s">
        <v>97</v>
      </c>
      <c r="E65" s="109"/>
      <c r="F65" s="110"/>
      <c r="G65" s="110"/>
      <c r="H65" s="110"/>
      <c r="I65" s="110"/>
      <c r="J65" s="110"/>
      <c r="K65" s="118"/>
      <c r="L65" s="97">
        <v>3</v>
      </c>
      <c r="M65" s="90">
        <v>3</v>
      </c>
      <c r="N65" s="96">
        <v>42</v>
      </c>
      <c r="O65" s="90">
        <v>18</v>
      </c>
      <c r="P65" s="149">
        <f t="shared" si="6"/>
        <v>42.9</v>
      </c>
      <c r="Q65" s="61">
        <v>1</v>
      </c>
      <c r="R65" s="58"/>
      <c r="S65" s="65">
        <v>3</v>
      </c>
      <c r="T65" s="58"/>
      <c r="U65" s="149">
        <f t="shared" si="5"/>
        <v>0</v>
      </c>
      <c r="V65" s="112"/>
      <c r="W65" s="110"/>
      <c r="X65" s="116"/>
      <c r="Y65" s="110"/>
      <c r="Z65" s="110"/>
      <c r="AA65" s="122"/>
    </row>
    <row r="66" spans="1:27" ht="12.75" customHeight="1">
      <c r="A66" s="105">
        <v>21</v>
      </c>
      <c r="B66" s="106"/>
      <c r="C66" s="107" t="s">
        <v>68</v>
      </c>
      <c r="D66" s="108" t="s">
        <v>111</v>
      </c>
      <c r="E66" s="109"/>
      <c r="F66" s="110"/>
      <c r="G66" s="110"/>
      <c r="H66" s="110"/>
      <c r="I66" s="110"/>
      <c r="J66" s="110"/>
      <c r="K66" s="118"/>
      <c r="L66" s="97">
        <v>1</v>
      </c>
      <c r="M66" s="90">
        <v>1</v>
      </c>
      <c r="N66" s="96">
        <v>9</v>
      </c>
      <c r="O66" s="90">
        <v>1</v>
      </c>
      <c r="P66" s="149">
        <f t="shared" si="6"/>
        <v>11.1</v>
      </c>
      <c r="Q66" s="61"/>
      <c r="R66" s="58"/>
      <c r="S66" s="65"/>
      <c r="T66" s="58"/>
      <c r="U66" s="149" t="str">
        <f t="shared" si="5"/>
        <v> </v>
      </c>
      <c r="V66" s="112"/>
      <c r="W66" s="110"/>
      <c r="X66" s="116"/>
      <c r="Y66" s="110"/>
      <c r="Z66" s="110"/>
      <c r="AA66" s="122"/>
    </row>
    <row r="67" spans="1:27" ht="12.75" customHeight="1">
      <c r="A67" s="105">
        <v>21</v>
      </c>
      <c r="B67" s="106"/>
      <c r="C67" s="107" t="s">
        <v>68</v>
      </c>
      <c r="D67" s="108" t="s">
        <v>86</v>
      </c>
      <c r="E67" s="109"/>
      <c r="F67" s="110"/>
      <c r="G67" s="110"/>
      <c r="H67" s="110"/>
      <c r="I67" s="110"/>
      <c r="J67" s="110"/>
      <c r="K67" s="118"/>
      <c r="L67" s="97"/>
      <c r="M67" s="90"/>
      <c r="N67" s="96"/>
      <c r="O67" s="90"/>
      <c r="P67" s="149" t="str">
        <f t="shared" si="6"/>
        <v> </v>
      </c>
      <c r="Q67" s="61">
        <v>1</v>
      </c>
      <c r="R67" s="58"/>
      <c r="S67" s="65">
        <v>5</v>
      </c>
      <c r="T67" s="58"/>
      <c r="U67" s="149">
        <f t="shared" si="5"/>
        <v>0</v>
      </c>
      <c r="V67" s="112"/>
      <c r="W67" s="110"/>
      <c r="X67" s="116"/>
      <c r="Y67" s="110"/>
      <c r="Z67" s="110"/>
      <c r="AA67" s="122"/>
    </row>
    <row r="68" spans="1:27" ht="12.75" customHeight="1">
      <c r="A68" s="105">
        <v>21</v>
      </c>
      <c r="B68" s="106"/>
      <c r="C68" s="107" t="s">
        <v>68</v>
      </c>
      <c r="D68" s="108" t="s">
        <v>101</v>
      </c>
      <c r="E68" s="109"/>
      <c r="F68" s="110"/>
      <c r="G68" s="110"/>
      <c r="H68" s="110"/>
      <c r="I68" s="110"/>
      <c r="J68" s="110"/>
      <c r="K68" s="118"/>
      <c r="L68" s="97"/>
      <c r="M68" s="90"/>
      <c r="N68" s="96"/>
      <c r="O68" s="90"/>
      <c r="P68" s="149" t="str">
        <f t="shared" si="6"/>
        <v> </v>
      </c>
      <c r="Q68" s="61">
        <v>1</v>
      </c>
      <c r="R68" s="58"/>
      <c r="S68" s="65">
        <v>3</v>
      </c>
      <c r="T68" s="58"/>
      <c r="U68" s="149">
        <f t="shared" si="5"/>
        <v>0</v>
      </c>
      <c r="V68" s="112"/>
      <c r="W68" s="110"/>
      <c r="X68" s="116"/>
      <c r="Y68" s="110"/>
      <c r="Z68" s="110"/>
      <c r="AA68" s="122"/>
    </row>
    <row r="69" spans="1:27" ht="12.75" customHeight="1">
      <c r="A69" s="105">
        <v>21</v>
      </c>
      <c r="B69" s="106"/>
      <c r="C69" s="107" t="s">
        <v>68</v>
      </c>
      <c r="D69" s="108" t="s">
        <v>157</v>
      </c>
      <c r="E69" s="109"/>
      <c r="F69" s="110"/>
      <c r="G69" s="110"/>
      <c r="H69" s="110"/>
      <c r="I69" s="110"/>
      <c r="J69" s="110"/>
      <c r="K69" s="118"/>
      <c r="L69" s="97">
        <v>2</v>
      </c>
      <c r="M69" s="90">
        <v>2</v>
      </c>
      <c r="N69" s="96">
        <v>20</v>
      </c>
      <c r="O69" s="90">
        <v>8</v>
      </c>
      <c r="P69" s="149">
        <f t="shared" si="6"/>
        <v>40</v>
      </c>
      <c r="Q69" s="61"/>
      <c r="R69" s="58"/>
      <c r="S69" s="65"/>
      <c r="T69" s="58"/>
      <c r="U69" s="149" t="str">
        <f t="shared" si="5"/>
        <v> </v>
      </c>
      <c r="V69" s="112"/>
      <c r="W69" s="110"/>
      <c r="X69" s="116"/>
      <c r="Y69" s="110"/>
      <c r="Z69" s="110"/>
      <c r="AA69" s="122"/>
    </row>
    <row r="70" spans="1:27" ht="12.75" customHeight="1">
      <c r="A70" s="105">
        <v>21</v>
      </c>
      <c r="B70" s="106"/>
      <c r="C70" s="107" t="s">
        <v>68</v>
      </c>
      <c r="D70" s="108" t="s">
        <v>123</v>
      </c>
      <c r="E70" s="109"/>
      <c r="F70" s="110"/>
      <c r="G70" s="110"/>
      <c r="H70" s="110"/>
      <c r="I70" s="110"/>
      <c r="J70" s="110"/>
      <c r="K70" s="118"/>
      <c r="L70" s="97">
        <v>1</v>
      </c>
      <c r="M70" s="90">
        <v>1</v>
      </c>
      <c r="N70" s="96">
        <v>24</v>
      </c>
      <c r="O70" s="90">
        <v>10</v>
      </c>
      <c r="P70" s="149">
        <f t="shared" si="6"/>
        <v>41.7</v>
      </c>
      <c r="Q70" s="61"/>
      <c r="R70" s="58"/>
      <c r="S70" s="65"/>
      <c r="T70" s="58"/>
      <c r="U70" s="149" t="str">
        <f t="shared" si="5"/>
        <v> </v>
      </c>
      <c r="V70" s="112"/>
      <c r="W70" s="110"/>
      <c r="X70" s="116"/>
      <c r="Y70" s="110"/>
      <c r="Z70" s="110"/>
      <c r="AA70" s="122"/>
    </row>
    <row r="71" spans="1:27" ht="12.75" customHeight="1" thickBot="1">
      <c r="A71" s="105">
        <v>21</v>
      </c>
      <c r="B71" s="106"/>
      <c r="C71" s="107" t="s">
        <v>68</v>
      </c>
      <c r="D71" s="108" t="s">
        <v>75</v>
      </c>
      <c r="E71" s="109"/>
      <c r="F71" s="110"/>
      <c r="G71" s="110"/>
      <c r="H71" s="110"/>
      <c r="I71" s="110"/>
      <c r="J71" s="110"/>
      <c r="K71" s="118"/>
      <c r="L71" s="97">
        <v>1</v>
      </c>
      <c r="M71" s="90">
        <v>1</v>
      </c>
      <c r="N71" s="96">
        <v>46</v>
      </c>
      <c r="O71" s="90">
        <v>3</v>
      </c>
      <c r="P71" s="149">
        <f t="shared" si="6"/>
        <v>6.5</v>
      </c>
      <c r="Q71" s="61">
        <v>1</v>
      </c>
      <c r="R71" s="58"/>
      <c r="S71" s="65">
        <v>3</v>
      </c>
      <c r="T71" s="58"/>
      <c r="U71" s="149">
        <f t="shared" si="5"/>
        <v>0</v>
      </c>
      <c r="V71" s="112"/>
      <c r="W71" s="110"/>
      <c r="X71" s="116"/>
      <c r="Y71" s="110"/>
      <c r="Z71" s="110"/>
      <c r="AA71" s="122"/>
    </row>
    <row r="72" spans="1:27" ht="18" customHeight="1" thickBot="1">
      <c r="A72" s="99"/>
      <c r="B72" s="100"/>
      <c r="C72" s="294" t="s">
        <v>12</v>
      </c>
      <c r="D72" s="304"/>
      <c r="E72" s="40"/>
      <c r="F72" s="78"/>
      <c r="G72" s="78"/>
      <c r="H72" s="78"/>
      <c r="I72" s="78"/>
      <c r="J72" s="78"/>
      <c r="K72" s="119"/>
      <c r="L72" s="113">
        <f>SUM(L55:L71)</f>
        <v>27</v>
      </c>
      <c r="M72" s="113">
        <f>SUM(M55:M71)</f>
        <v>24</v>
      </c>
      <c r="N72" s="113">
        <f>SUM(N55:N71)</f>
        <v>764</v>
      </c>
      <c r="O72" s="113">
        <f>SUM(O55:O71)</f>
        <v>188</v>
      </c>
      <c r="P72" s="115">
        <f>IF(L72=0,"",ROUND(O72/N72*100,1))</f>
        <v>24.6</v>
      </c>
      <c r="Q72" s="113">
        <f>SUM(Q55:Q71)</f>
        <v>7</v>
      </c>
      <c r="R72" s="113">
        <f>SUM(R55:R71)</f>
        <v>1</v>
      </c>
      <c r="S72" s="113">
        <f>SUM(S55:S71)</f>
        <v>23</v>
      </c>
      <c r="T72" s="113">
        <f>SUM(T55:T71)</f>
        <v>1</v>
      </c>
      <c r="U72" s="115">
        <f>IF(Q72=0," ",ROUND(T72/S72*100,1))</f>
        <v>4.3</v>
      </c>
      <c r="V72" s="104"/>
      <c r="W72" s="78"/>
      <c r="X72" s="117"/>
      <c r="Y72" s="78"/>
      <c r="Z72" s="78"/>
      <c r="AA72" s="123"/>
    </row>
    <row r="73" spans="1:27" ht="18" customHeight="1" thickBot="1">
      <c r="A73" s="99"/>
      <c r="B73" s="114"/>
      <c r="C73" s="294" t="s">
        <v>4</v>
      </c>
      <c r="D73" s="295"/>
      <c r="E73" s="40"/>
      <c r="F73" s="78"/>
      <c r="G73" s="81">
        <f>SUM(G12:G53)</f>
        <v>1410</v>
      </c>
      <c r="H73" s="81">
        <f>SUM(H12:H53)</f>
        <v>1036</v>
      </c>
      <c r="I73" s="81">
        <f>SUM(I12:I53)</f>
        <v>24839</v>
      </c>
      <c r="J73" s="81">
        <f>SUM(J12:J53)</f>
        <v>6651</v>
      </c>
      <c r="K73" s="115">
        <f>IF(G73=" "," ",ROUND(J73/I73*100,1))</f>
        <v>26.8</v>
      </c>
      <c r="L73" s="83">
        <f>L54+L72</f>
        <v>993</v>
      </c>
      <c r="M73" s="81">
        <f>M54+M72</f>
        <v>762</v>
      </c>
      <c r="N73" s="81">
        <f>N54+N72</f>
        <v>15818</v>
      </c>
      <c r="O73" s="81">
        <f>O54+O72</f>
        <v>3899</v>
      </c>
      <c r="P73" s="115">
        <f>IF(L73=""," ",ROUND(O73/N73*100,1))</f>
        <v>24.6</v>
      </c>
      <c r="Q73" s="83">
        <f>Q54+Q72</f>
        <v>232</v>
      </c>
      <c r="R73" s="81">
        <f>R54+R72</f>
        <v>103</v>
      </c>
      <c r="S73" s="81">
        <f>S54+S72</f>
        <v>1585</v>
      </c>
      <c r="T73" s="81">
        <f>T54+T72</f>
        <v>147</v>
      </c>
      <c r="U73" s="115">
        <f>IF(Q73=""," ",ROUND(T73/S73*100,1))</f>
        <v>9.3</v>
      </c>
      <c r="V73" s="80">
        <f>SUM(V12:V53)</f>
        <v>2566</v>
      </c>
      <c r="W73" s="81">
        <f>SUM(W12:W53)</f>
        <v>250</v>
      </c>
      <c r="X73" s="124">
        <f>IF(V73=""," ",ROUND(W73/V73*100,1))</f>
        <v>9.7</v>
      </c>
      <c r="Y73" s="83">
        <f>SUM(Y12:Y53)</f>
        <v>2006</v>
      </c>
      <c r="Z73" s="81">
        <f>SUM(Z12:Z53)</f>
        <v>139</v>
      </c>
      <c r="AA73" s="115">
        <f>IF(Y73=0," ",ROUND(Z73/Y73*100,1))</f>
        <v>6.9</v>
      </c>
    </row>
  </sheetData>
  <sheetProtection/>
  <mergeCells count="42">
    <mergeCell ref="L6:N6"/>
    <mergeCell ref="L7:P7"/>
    <mergeCell ref="AA9:AA11"/>
    <mergeCell ref="H10:H11"/>
    <mergeCell ref="J10:J11"/>
    <mergeCell ref="M10:M11"/>
    <mergeCell ref="O10:O11"/>
    <mergeCell ref="R10:R11"/>
    <mergeCell ref="T10:T11"/>
    <mergeCell ref="W10:W11"/>
    <mergeCell ref="Q8:Q11"/>
    <mergeCell ref="P9:P11"/>
    <mergeCell ref="Q6:S6"/>
    <mergeCell ref="V6:X6"/>
    <mergeCell ref="Q7:U7"/>
    <mergeCell ref="V7:AA7"/>
    <mergeCell ref="Y8:AA8"/>
    <mergeCell ref="V8:V11"/>
    <mergeCell ref="U9:U11"/>
    <mergeCell ref="X9:X11"/>
    <mergeCell ref="A7:A11"/>
    <mergeCell ref="C7:C11"/>
    <mergeCell ref="D7:D11"/>
    <mergeCell ref="B7:B11"/>
    <mergeCell ref="C73:D73"/>
    <mergeCell ref="E7:K7"/>
    <mergeCell ref="I8:I11"/>
    <mergeCell ref="E8:E11"/>
    <mergeCell ref="G8:G11"/>
    <mergeCell ref="K9:K11"/>
    <mergeCell ref="F8:F11"/>
    <mergeCell ref="C72:D72"/>
    <mergeCell ref="E6:F6"/>
    <mergeCell ref="S8:S11"/>
    <mergeCell ref="Y2:AA2"/>
    <mergeCell ref="E4:F4"/>
    <mergeCell ref="H4:J4"/>
    <mergeCell ref="L4:N4"/>
    <mergeCell ref="P4:T4"/>
    <mergeCell ref="Y9:Y11"/>
    <mergeCell ref="N8:N11"/>
    <mergeCell ref="L8:L11"/>
  </mergeCells>
  <conditionalFormatting sqref="M55:M71 T55:T71 R55:R71 O55:O71 Z47:Z53 Z12:Z18 J12:J53 H12:H53 O12:O53 M12:M53 T12:T53 R12:R53 W12:W53">
    <cfRule type="cellIs" priority="15" dxfId="1" operator="lessThanOrEqual" stopIfTrue="1">
      <formula>G12</formula>
    </cfRule>
    <cfRule type="cellIs" priority="16" dxfId="0" operator="greaterThan" stopIfTrue="1">
      <formula>G12</formula>
    </cfRule>
  </conditionalFormatting>
  <conditionalFormatting sqref="Y12:Y53">
    <cfRule type="cellIs" priority="17" dxfId="1" operator="lessThanOrEqual" stopIfTrue="1">
      <formula>V12</formula>
    </cfRule>
    <cfRule type="cellIs" priority="18" dxfId="0" operator="greaterThan" stopIfTrue="1">
      <formula>V12</formula>
    </cfRule>
  </conditionalFormatting>
  <conditionalFormatting sqref="Z50 Z47">
    <cfRule type="cellIs" priority="19" dxfId="1" operator="lessThanOrEqual" stopIfTrue="1">
      <formula>V48</formula>
    </cfRule>
    <cfRule type="cellIs" priority="20" dxfId="0" operator="greaterThan" stopIfTrue="1">
      <formula>V48</formula>
    </cfRule>
  </conditionalFormatting>
  <conditionalFormatting sqref="Z18">
    <cfRule type="cellIs" priority="9" dxfId="1" operator="lessThanOrEqual" stopIfTrue="1">
      <formula>Z17</formula>
    </cfRule>
    <cfRule type="cellIs" priority="10" dxfId="0" operator="greaterThan" stopIfTrue="1">
      <formula>Z17</formula>
    </cfRule>
  </conditionalFormatting>
  <conditionalFormatting sqref="Z47:Z49">
    <cfRule type="cellIs" priority="1" dxfId="1" operator="lessThanOrEqual" stopIfTrue="1">
      <formula>Z41</formula>
    </cfRule>
    <cfRule type="cellIs" priority="2" dxfId="0" operator="greaterThan" stopIfTrue="1">
      <formula>Z41</formula>
    </cfRule>
  </conditionalFormatting>
  <conditionalFormatting sqref="Z53">
    <cfRule type="cellIs" priority="39" dxfId="1" operator="lessThanOrEqual" stopIfTrue="1">
      <formula>#REF!</formula>
    </cfRule>
    <cfRule type="cellIs" priority="40" dxfId="0" operator="greaterThan" stopIfTrue="1">
      <formula>#REF!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U73 U54 K73" evalError="1"/>
    <ignoredError sqref="X73 P73 P54" evalError="1" formula="1"/>
    <ignoredError sqref="U72 P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2009-12-21T12:10:10Z</cp:lastPrinted>
  <dcterms:created xsi:type="dcterms:W3CDTF">2002-01-07T10:53:07Z</dcterms:created>
  <dcterms:modified xsi:type="dcterms:W3CDTF">2009-12-21T12:11:32Z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423061789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1207880021</vt:i4>
  </property>
  <property fmtid="{D5CDD505-2E9C-101B-9397-08002B2CF9AE}" pid="7" name="_ReviewingToolsShownOnce">
    <vt:lpwstr/>
  </property>
</Properties>
</file>