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長野県４－１" sheetId="1" r:id="rId1"/>
    <sheet name="長野県４－２" sheetId="2" r:id="rId2"/>
    <sheet name="長野県４－３ " sheetId="3" r:id="rId3"/>
    <sheet name="長野県４－４" sheetId="4" r:id="rId4"/>
  </sheets>
  <definedNames>
    <definedName name="_xlnm.Print_Area" localSheetId="2">'長野県４－３ '!$A$1:$S$89</definedName>
    <definedName name="_xlnm.Print_Titles" localSheetId="0">'長野県４－１'!$4:$7</definedName>
    <definedName name="_xlnm.Print_Titles" localSheetId="1">'長野県４－２'!$4:$7</definedName>
    <definedName name="_xlnm.Print_Titles" localSheetId="2">'長野県４－３ '!$4:$7</definedName>
    <definedName name="_xlnm.Print_Titles" localSheetId="3">'長野県４－４'!$7:$11</definedName>
  </definedNames>
  <calcPr fullCalcOnLoad="1" iterate="1" iterateCount="600" iterateDelta="0.001"/>
</workbook>
</file>

<file path=xl/sharedStrings.xml><?xml version="1.0" encoding="utf-8"?>
<sst xmlns="http://schemas.openxmlformats.org/spreadsheetml/2006/main" count="1069" uniqueCount="403">
  <si>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</si>
  <si>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</si>
  <si>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</si>
  <si>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</si>
  <si>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</si>
  <si>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</si>
  <si>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</si>
  <si>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</si>
  <si>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</si>
  <si>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</si>
  <si>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</si>
  <si>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</si>
  <si>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</si>
  <si>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</si>
  <si>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</si>
  <si>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</si>
  <si>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</si>
  <si>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</si>
  <si>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</si>
  <si>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</si>
  <si>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</si>
  <si>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</si>
  <si>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</si>
  <si>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</si>
  <si>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</si>
  <si>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</si>
  <si>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</si>
  <si>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　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</si>
  <si>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</si>
  <si>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</si>
  <si>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</si>
  <si>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</si>
  <si>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</si>
  <si>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</si>
  <si>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</si>
  <si>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</si>
  <si>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</si>
  <si>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</si>
  <si>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</si>
  <si>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</si>
  <si>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</si>
  <si>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</si>
  <si>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</si>
  <si>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</si>
  <si>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</si>
  <si>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</si>
  <si>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</si>
  <si>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</si>
  <si>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</si>
  <si>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</si>
  <si>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</si>
  <si>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</si>
  <si>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</si>
  <si>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</si>
  <si>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</si>
  <si>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</si>
  <si>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</si>
  <si>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</si>
  <si>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</si>
  <si>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</si>
  <si>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</si>
  <si>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</si>
  <si>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</si>
  <si>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</si>
  <si>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</si>
  <si>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</si>
  <si>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</si>
  <si>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その他：平成　　年　  月　  日</t>
  </si>
  <si>
    <t>直　営</t>
  </si>
  <si>
    <t>長野市</t>
  </si>
  <si>
    <t>松本市</t>
  </si>
  <si>
    <t>上田市</t>
  </si>
  <si>
    <t>岡谷市</t>
  </si>
  <si>
    <t>飯田市</t>
  </si>
  <si>
    <t>長野県</t>
  </si>
  <si>
    <t>男女共同参画推進課</t>
  </si>
  <si>
    <t>長野市男女共同参画推進条例</t>
  </si>
  <si>
    <t>人権・男女共生課</t>
  </si>
  <si>
    <t>松本市男女共同参画推進条例</t>
  </si>
  <si>
    <t>第二次松本市男女共同参画計画</t>
  </si>
  <si>
    <t>人権男女共同参画課</t>
  </si>
  <si>
    <t>上田市男女共同参画推進条例</t>
  </si>
  <si>
    <t>上田市男女共同参画計画</t>
  </si>
  <si>
    <t>企画課</t>
  </si>
  <si>
    <t>岡谷市男女共同参画条例</t>
  </si>
  <si>
    <t>男女共同参画おかやプランⅢ</t>
  </si>
  <si>
    <t>男女共同参画課</t>
  </si>
  <si>
    <t>飯田市男女共同参画推進条例</t>
  </si>
  <si>
    <t>長野市男女共同参画センター</t>
  </si>
  <si>
    <t>長野市大字鶴賀西鶴賀町1481-1</t>
  </si>
  <si>
    <t>パレア松本</t>
  </si>
  <si>
    <t>松本市中央１-18-１</t>
  </si>
  <si>
    <t>http://www.city.matsumoto.nagano.jp/</t>
  </si>
  <si>
    <t>市民プラザ・ゆう</t>
  </si>
  <si>
    <t>上田市材木町一丁目2番2号</t>
  </si>
  <si>
    <t>H21</t>
  </si>
  <si>
    <t>長野広域連合</t>
  </si>
  <si>
    <t>諏訪市</t>
  </si>
  <si>
    <t>まちづくり・男女共同参画推進室</t>
  </si>
  <si>
    <t>諏訪市男女共同参画推進条例</t>
  </si>
  <si>
    <t>諏訪市男女共同参画計画</t>
  </si>
  <si>
    <t>諏訪市</t>
  </si>
  <si>
    <t>H24</t>
  </si>
  <si>
    <t>諏訪広域連合</t>
  </si>
  <si>
    <t>南信州広域連合</t>
  </si>
  <si>
    <t>須坂市</t>
  </si>
  <si>
    <t>第三次すざか男女共同参画計画</t>
  </si>
  <si>
    <t>小諸市</t>
  </si>
  <si>
    <t>人権政策課</t>
  </si>
  <si>
    <t>小諸市男女共同参画推進条例</t>
  </si>
  <si>
    <t>男女共同参画こもろプラン５</t>
  </si>
  <si>
    <t>H24</t>
  </si>
  <si>
    <t>駒ヶ根市</t>
  </si>
  <si>
    <t>中野市</t>
  </si>
  <si>
    <t>男女共同参画推進室</t>
  </si>
  <si>
    <t>中野市男女共同参画推進条例</t>
  </si>
  <si>
    <t>中野市男女共同参画計画
「共にいきいきなかのプラン２１」</t>
  </si>
  <si>
    <t>北信広域連合</t>
  </si>
  <si>
    <t>大町市</t>
  </si>
  <si>
    <t>企画財政課</t>
  </si>
  <si>
    <t>大町市男女共同参画推進条例</t>
  </si>
  <si>
    <t>大町市男女共同参画計画
ともに輝くライフプラン21</t>
  </si>
  <si>
    <t>北アルプス広域連合</t>
  </si>
  <si>
    <t>飯山市</t>
  </si>
  <si>
    <t>人権政策課</t>
  </si>
  <si>
    <t>飯山市男女共同参画社会づくり条例</t>
  </si>
  <si>
    <t>いいやま男女共同参画プラン２１</t>
  </si>
  <si>
    <t>茅野市</t>
  </si>
  <si>
    <t>パートナーシップのまちづくり推進課</t>
  </si>
  <si>
    <t>茅野市男女共同参画基本条例</t>
  </si>
  <si>
    <t>家庭教育センター</t>
  </si>
  <si>
    <t>茅野市塚原1-9-16</t>
  </si>
  <si>
    <t>塩尻市</t>
  </si>
  <si>
    <t>塩尻市男女共同参画基本条例</t>
  </si>
  <si>
    <t>第二次塩尻市男女共同参画基本計画</t>
  </si>
  <si>
    <t>塩尻市</t>
  </si>
  <si>
    <t>男女共同参画都市宣言</t>
  </si>
  <si>
    <t>塩尻市</t>
  </si>
  <si>
    <t>Ｈ22</t>
  </si>
  <si>
    <t>佐久市</t>
  </si>
  <si>
    <t>生涯学習課</t>
  </si>
  <si>
    <t>佐久市男女共同参画プラン</t>
  </si>
  <si>
    <t>佐久広域連合</t>
  </si>
  <si>
    <t>千曲市</t>
  </si>
  <si>
    <t>千曲市男女共同参画計画</t>
  </si>
  <si>
    <t>安曇野市</t>
  </si>
  <si>
    <t>人権尊重課</t>
  </si>
  <si>
    <t>安曇野市男女共同参画推進条例</t>
  </si>
  <si>
    <t>東御市</t>
  </si>
  <si>
    <t>生涯学習課</t>
  </si>
  <si>
    <t>東御市男女共同参画プラン</t>
  </si>
  <si>
    <t>川上村</t>
  </si>
  <si>
    <t>総務課</t>
  </si>
  <si>
    <t>南牧村</t>
  </si>
  <si>
    <t>教育委員会</t>
  </si>
  <si>
    <t>南相木村</t>
  </si>
  <si>
    <t>総務課</t>
  </si>
  <si>
    <t>北相木村</t>
  </si>
  <si>
    <t>住民福祉課</t>
  </si>
  <si>
    <t>佐久穂町</t>
  </si>
  <si>
    <t>軽井沢町</t>
  </si>
  <si>
    <t>御代田町</t>
  </si>
  <si>
    <t>立科町</t>
  </si>
  <si>
    <t>社会教育課</t>
  </si>
  <si>
    <t>立科町男女共同参画長期プラン</t>
  </si>
  <si>
    <t>青木村</t>
  </si>
  <si>
    <t>住民福祉課</t>
  </si>
  <si>
    <t>青木村男女共同参画計画（第２次）</t>
  </si>
  <si>
    <t>上田広域連合</t>
  </si>
  <si>
    <t>長和町</t>
  </si>
  <si>
    <t>教育課</t>
  </si>
  <si>
    <t>長和町男女共同参画計画</t>
  </si>
  <si>
    <t>長門ふれあい館</t>
  </si>
  <si>
    <t>長和町長久保４５７－１</t>
  </si>
  <si>
    <t>○</t>
  </si>
  <si>
    <t>下諏訪町</t>
  </si>
  <si>
    <t>総務課企画係</t>
  </si>
  <si>
    <t>下諏訪町男女共同参画いきいき社会づくり条例</t>
  </si>
  <si>
    <t>下諏訪町男女共同参画行動計画</t>
  </si>
  <si>
    <t>富士見町</t>
  </si>
  <si>
    <t>富士見町男女共同参画社会づくり条例</t>
  </si>
  <si>
    <t>原村</t>
  </si>
  <si>
    <t>辰野町</t>
  </si>
  <si>
    <t>社会教育係</t>
  </si>
  <si>
    <t>辰野町男女共同参画社会づくり条例</t>
  </si>
  <si>
    <t>平成17年～22年3月</t>
  </si>
  <si>
    <t>辰野町</t>
  </si>
  <si>
    <t>箕輪町</t>
  </si>
  <si>
    <t>箕輪町</t>
  </si>
  <si>
    <t>飯島町</t>
  </si>
  <si>
    <t>Ｈ25</t>
  </si>
  <si>
    <t>南箕輪村</t>
  </si>
  <si>
    <t>教育委員会社会教育係</t>
  </si>
  <si>
    <t>南箕輪村男女共同参画行動計画</t>
  </si>
  <si>
    <t>南箕輪村男女共同参画都市宣言</t>
  </si>
  <si>
    <t>中川村</t>
  </si>
  <si>
    <t>第2次中川村男女共同参画計画</t>
  </si>
  <si>
    <t>松川町</t>
  </si>
  <si>
    <t>松川町男女共同参画推進条例</t>
  </si>
  <si>
    <t>松川町男女共同参画推進プラン</t>
  </si>
  <si>
    <t>高森町</t>
  </si>
  <si>
    <t>阿南町</t>
  </si>
  <si>
    <t>民生課</t>
  </si>
  <si>
    <t>平谷村</t>
  </si>
  <si>
    <t>住民課</t>
  </si>
  <si>
    <t>根羽村</t>
  </si>
  <si>
    <t>住民課</t>
  </si>
  <si>
    <t>下條村</t>
  </si>
  <si>
    <t>売木村</t>
  </si>
  <si>
    <t>天龍村</t>
  </si>
  <si>
    <t>泰阜村</t>
  </si>
  <si>
    <t>喬木村</t>
  </si>
  <si>
    <t>家庭教育担当</t>
  </si>
  <si>
    <t>喬木村男女共同参画計画</t>
  </si>
  <si>
    <t>豊丘村</t>
  </si>
  <si>
    <t>とよおか村男女共同参画プラン</t>
  </si>
  <si>
    <t>大鹿村</t>
  </si>
  <si>
    <t>住民税務課</t>
  </si>
  <si>
    <t>上松町</t>
  </si>
  <si>
    <t>木曽広域連合</t>
  </si>
  <si>
    <t>木祖村</t>
  </si>
  <si>
    <t>木祖村男女共同参画基本計画</t>
  </si>
  <si>
    <t>平成19年～24年</t>
  </si>
  <si>
    <t>王滝村</t>
  </si>
  <si>
    <t>大桑村</t>
  </si>
  <si>
    <t>木曽町</t>
  </si>
  <si>
    <t>麻績村</t>
  </si>
  <si>
    <t>生坂村</t>
  </si>
  <si>
    <t>波田町</t>
  </si>
  <si>
    <t>住民福祉課</t>
  </si>
  <si>
    <t>第２次波田町男女共同参画計画</t>
  </si>
  <si>
    <t>朝日村</t>
  </si>
  <si>
    <t>第2次朝日村男女共同参画計画</t>
  </si>
  <si>
    <t>筑北村</t>
  </si>
  <si>
    <t>池田町笑顔輝く男女共同参画まちづくり推進条例</t>
  </si>
  <si>
    <t>池田町男女共同参画プラン</t>
  </si>
  <si>
    <t>池田町</t>
  </si>
  <si>
    <t>池田町公民館</t>
  </si>
  <si>
    <t>長野県北安曇郡池田町大字池田３１８０－１</t>
  </si>
  <si>
    <t>松川村</t>
  </si>
  <si>
    <t>松川村男女共同参画推進条例</t>
  </si>
  <si>
    <t>松川村男女共同参画社会推進計画</t>
  </si>
  <si>
    <t>白馬村</t>
  </si>
  <si>
    <t>白馬村男女共同参画社会づくり計画</t>
  </si>
  <si>
    <t>小谷村</t>
  </si>
  <si>
    <t>坂城町</t>
  </si>
  <si>
    <t>企画政策課</t>
  </si>
  <si>
    <t>パートナーシップさかき21
（坂城町男女共同参画計画）</t>
  </si>
  <si>
    <t>坂城町男女共同参画ｾﾝﾀｰ</t>
  </si>
  <si>
    <t>埴科郡坂城町大字坂城6359-9</t>
  </si>
  <si>
    <t>ー</t>
  </si>
  <si>
    <t>小布施町</t>
  </si>
  <si>
    <t>行政経営部門</t>
  </si>
  <si>
    <t>小布施町男女共同参画社会推進条例</t>
  </si>
  <si>
    <t>小布施町男女共同参画基本計画</t>
  </si>
  <si>
    <t>高山村</t>
  </si>
  <si>
    <t>人権推進室</t>
  </si>
  <si>
    <t>男女共同参画づくり条例</t>
  </si>
  <si>
    <t>山ノ内町</t>
  </si>
  <si>
    <t>総務課人権政策室</t>
  </si>
  <si>
    <t>やまのうち男女共同参画プラン２１</t>
  </si>
  <si>
    <t>木島平村</t>
  </si>
  <si>
    <t>野沢温泉村</t>
  </si>
  <si>
    <t>生涯学習係</t>
  </si>
  <si>
    <t>信州新町</t>
  </si>
  <si>
    <t>信州新町男女共同参画計画書</t>
  </si>
  <si>
    <t>信州新町</t>
  </si>
  <si>
    <t>信濃町</t>
  </si>
  <si>
    <t>信濃町男女共同参画推進条例</t>
  </si>
  <si>
    <t>信濃町男女共同参画社会推進計画</t>
  </si>
  <si>
    <t>中条村</t>
  </si>
  <si>
    <t>飯綱町</t>
  </si>
  <si>
    <t>まちづくり推進課</t>
  </si>
  <si>
    <t>H18.2.12</t>
  </si>
  <si>
    <t>男女共同参画大会宣言</t>
  </si>
  <si>
    <t>栄村</t>
  </si>
  <si>
    <t>伊那市</t>
  </si>
  <si>
    <t>政策推進課</t>
  </si>
  <si>
    <t>伊那市男女共同参画推進条例</t>
  </si>
  <si>
    <t>伊那市男女共同参画計画
「未来をひらく　共生のまち」</t>
  </si>
  <si>
    <t>H23</t>
  </si>
  <si>
    <t>上伊那広域連合</t>
  </si>
  <si>
    <t>小海町</t>
  </si>
  <si>
    <t>南木曽町</t>
  </si>
  <si>
    <t>南木曽町男女共同参画計画</t>
  </si>
  <si>
    <t>南木曽町</t>
  </si>
  <si>
    <t>山形村</t>
  </si>
  <si>
    <t>第２次山形村男女共同参画計画</t>
  </si>
  <si>
    <t>教育課</t>
  </si>
  <si>
    <t>高山村男女共同参画社会づくり計画</t>
  </si>
  <si>
    <t>豊丘村</t>
  </si>
  <si>
    <t>宮田村</t>
  </si>
  <si>
    <t>生涯学習係</t>
  </si>
  <si>
    <t>男女共同参画プラン</t>
  </si>
  <si>
    <t>総務課まちづくり</t>
  </si>
  <si>
    <t>木島平村男女共同参画プラン</t>
  </si>
  <si>
    <t>H21</t>
  </si>
  <si>
    <t>松本広域連合</t>
  </si>
  <si>
    <t>H22</t>
  </si>
  <si>
    <t>小川村</t>
  </si>
  <si>
    <t>阿智村</t>
  </si>
  <si>
    <t>社会教育課</t>
  </si>
  <si>
    <t>小川村</t>
  </si>
  <si>
    <t>協働活動推進課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</si>
  <si>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</si>
  <si>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を行う体制の有無
についての苦情の処理
男女共同参画関係施策</t>
  </si>
  <si>
    <t>ﾎｰﾑﾍﾟｰｼﾞ</t>
  </si>
  <si>
    <t>管理者
指　定</t>
  </si>
  <si>
    <t>うち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</si>
  <si>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</si>
  <si>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</si>
  <si>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</si>
  <si>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</si>
  <si>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</si>
  <si>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</si>
  <si>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調査時点コード</t>
  </si>
  <si>
    <t xml:space="preserve">目
標
値
（％）
</t>
  </si>
  <si>
    <t>うち 一般行政職</t>
  </si>
  <si>
    <t>女
性
比
率
（％）</t>
  </si>
  <si>
    <t>うち</t>
  </si>
  <si>
    <t>うち</t>
  </si>
  <si>
    <t>管理職数
女性</t>
  </si>
  <si>
    <t>長野県</t>
  </si>
  <si>
    <t>平成17年度～21年度</t>
  </si>
  <si>
    <t>平成20年度～24年度</t>
  </si>
  <si>
    <t>平成20年～24年</t>
  </si>
  <si>
    <t>平成18年度～22年度</t>
  </si>
  <si>
    <t>平成17年～21年度</t>
  </si>
  <si>
    <t>平成17年4月～22年3月</t>
  </si>
  <si>
    <t>平成17年12月～22年3月</t>
  </si>
  <si>
    <t>平成20年4月～25年3月</t>
  </si>
  <si>
    <t>平成13年度～22年度</t>
  </si>
  <si>
    <t>平成16年度～21年度</t>
  </si>
  <si>
    <t>平成18年4月～23年3月</t>
  </si>
  <si>
    <t>平成20～24</t>
  </si>
  <si>
    <t>平成21年4月～26年3月</t>
  </si>
  <si>
    <t>平成21年度～（状況の変化に応じて見直し）</t>
  </si>
  <si>
    <t>平成20年4月～24年3月</t>
  </si>
  <si>
    <t>平成19.4～24.3</t>
  </si>
  <si>
    <t>平成17～平成21</t>
  </si>
  <si>
    <t>平成20.4～平成25.3</t>
  </si>
  <si>
    <t>平成17.4～平成22.3</t>
  </si>
  <si>
    <t>平成18.4～平成22.3</t>
  </si>
  <si>
    <t>平成18.4～平成28.3</t>
  </si>
  <si>
    <t>平成１９年４月から</t>
  </si>
  <si>
    <t>平成19年度～23年度</t>
  </si>
  <si>
    <t>平成20年度～24年度</t>
  </si>
  <si>
    <t>平成18年度～22年度</t>
  </si>
  <si>
    <t>平成20～24年度</t>
  </si>
  <si>
    <t>平成21年度～25年度</t>
  </si>
  <si>
    <t>平成20～24年度</t>
  </si>
  <si>
    <t>H16年4月～H21年3月
を長野市合併12月まで延長</t>
  </si>
  <si>
    <t>平成16年度～22年度</t>
  </si>
  <si>
    <t>平成19～23</t>
  </si>
  <si>
    <t>平成14年3月～
新計画策定まで</t>
  </si>
  <si>
    <t>飯島町男女共同参画プラン
～心をつなぐ町づくり～</t>
  </si>
  <si>
    <t>ほたるの里男女共同参画プラン
（改定版）</t>
  </si>
  <si>
    <t>安曇野市男女共同参画計画　
“認め合い　支え合い　輝く安曇野”</t>
  </si>
  <si>
    <t>第2次茅野市男女共同参画計画
はつらつプラン21</t>
  </si>
  <si>
    <t>第４次飯田市男女共同参画計画
「ともに進める21いいだプラン」</t>
  </si>
  <si>
    <t>みとめあい ささえあい21 
長野市男女共同参画基本計画</t>
  </si>
  <si>
    <t>軽井沢町男女共同参画
きらめきプラン２</t>
  </si>
  <si>
    <t>(0268)
82-3111
(内線224)</t>
  </si>
  <si>
    <t>平成20.4.1～25.3.31</t>
  </si>
  <si>
    <t>平成20.4～25.3</t>
  </si>
  <si>
    <t>平成19～23</t>
  </si>
  <si>
    <t>駒ヶ根市男女共同参画計画　
あなたと私のいきいきプラン パートⅢ</t>
  </si>
  <si>
    <t>平成19～平成23</t>
  </si>
  <si>
    <t>すずらんⅢパートナーシップふじみ</t>
  </si>
  <si>
    <t>Ｈ.18.9.15</t>
  </si>
  <si>
    <t>平成19～23</t>
  </si>
  <si>
    <t>平成16年3月～</t>
  </si>
  <si>
    <t>平成２０～２４</t>
  </si>
  <si>
    <t>平成21.4～26.3</t>
  </si>
  <si>
    <t>平成20.4～25.3</t>
  </si>
  <si>
    <t>平成14.4～24.3</t>
  </si>
  <si>
    <t>平成15.4～24.3</t>
  </si>
  <si>
    <t>380-0814</t>
  </si>
  <si>
    <t>(026)
237-8303</t>
  </si>
  <si>
    <t>(026)
237-8304</t>
  </si>
  <si>
    <t>http://www.city.nagano.nagano.jp/</t>
  </si>
  <si>
    <t>○</t>
  </si>
  <si>
    <t>パレア松本・女性センター</t>
  </si>
  <si>
    <t>390-0811</t>
  </si>
  <si>
    <t>(0263)
39-1105</t>
  </si>
  <si>
    <t>(0263)
37-1153</t>
  </si>
  <si>
    <t>○</t>
  </si>
  <si>
    <t>386-0014</t>
  </si>
  <si>
    <t>(0268)
27-2988</t>
  </si>
  <si>
    <t>(0268)
27-3123</t>
  </si>
  <si>
    <t>http//www.city.ueda.nagano.jp</t>
  </si>
  <si>
    <t>○</t>
  </si>
  <si>
    <t>391-0002</t>
  </si>
  <si>
    <t>(0266)
73-0888</t>
  </si>
  <si>
    <t>(0266)
73-4151</t>
  </si>
  <si>
    <t>○</t>
  </si>
  <si>
    <t>386-0602</t>
  </si>
  <si>
    <t>(0268)
68-4400</t>
  </si>
  <si>
    <t>(0268)
68-4402</t>
  </si>
  <si>
    <t>399-8601</t>
  </si>
  <si>
    <t>(0261)
62-2058</t>
  </si>
  <si>
    <t>389-0601</t>
  </si>
  <si>
    <t>ー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</si>
</sst>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mmm\-yyyy"/>
    <numFmt numFmtId="192" formatCode="#,##0.0;[Red]\-#,##0.0"/>
    <numFmt numFmtId="193" formatCode="#,##0.0_ ;[Red]\-#,##0.0\ "/>
    <numFmt numFmtId="194" formatCode="#,##0_ ;[Red]\-#,##0\ "/>
    <numFmt numFmtId="195" formatCode="0_);\(0\)"/>
    <numFmt numFmtId="196" formatCode="0.0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  <font>
      <u val="single"/>
      <sz val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87" fontId="2" fillId="3" borderId="24" xfId="0" applyNumberFormat="1" applyFont="1" applyFill="1" applyBorder="1" applyAlignment="1">
      <alignment vertical="center"/>
    </xf>
    <xf numFmtId="187" fontId="2" fillId="3" borderId="25" xfId="0" applyNumberFormat="1" applyFont="1" applyFill="1" applyBorder="1" applyAlignment="1">
      <alignment vertical="center"/>
    </xf>
    <xf numFmtId="187" fontId="2" fillId="3" borderId="1" xfId="0" applyNumberFormat="1" applyFont="1" applyFill="1" applyBorder="1" applyAlignment="1">
      <alignment vertical="center"/>
    </xf>
    <xf numFmtId="187" fontId="2" fillId="3" borderId="26" xfId="0" applyNumberFormat="1" applyFont="1" applyFill="1" applyBorder="1" applyAlignment="1">
      <alignment vertical="center"/>
    </xf>
    <xf numFmtId="187" fontId="2" fillId="3" borderId="2" xfId="0" applyNumberFormat="1" applyFont="1" applyFill="1" applyBorder="1" applyAlignment="1">
      <alignment vertical="center"/>
    </xf>
    <xf numFmtId="188" fontId="2" fillId="3" borderId="27" xfId="0" applyNumberFormat="1" applyFont="1" applyFill="1" applyBorder="1" applyAlignment="1">
      <alignment vertical="center"/>
    </xf>
    <xf numFmtId="188" fontId="2" fillId="2" borderId="28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/>
    </xf>
    <xf numFmtId="188" fontId="2" fillId="3" borderId="1" xfId="0" applyNumberFormat="1" applyFont="1" applyFill="1" applyBorder="1" applyAlignment="1">
      <alignment vertical="center"/>
    </xf>
    <xf numFmtId="188" fontId="2" fillId="3" borderId="26" xfId="0" applyNumberFormat="1" applyFont="1" applyFill="1" applyBorder="1" applyAlignment="1">
      <alignment vertical="center"/>
    </xf>
    <xf numFmtId="188" fontId="2" fillId="3" borderId="29" xfId="0" applyNumberFormat="1" applyFont="1" applyFill="1" applyBorder="1" applyAlignment="1">
      <alignment vertical="center"/>
    </xf>
    <xf numFmtId="188" fontId="2" fillId="3" borderId="30" xfId="0" applyNumberFormat="1" applyFont="1" applyFill="1" applyBorder="1" applyAlignment="1">
      <alignment vertical="center"/>
    </xf>
    <xf numFmtId="57" fontId="2" fillId="2" borderId="20" xfId="0" applyNumberFormat="1" applyFont="1" applyFill="1" applyBorder="1" applyAlignment="1">
      <alignment vertical="center"/>
    </xf>
    <xf numFmtId="179" fontId="2" fillId="3" borderId="7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79" fontId="2" fillId="3" borderId="3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186" fontId="2" fillId="2" borderId="20" xfId="0" applyNumberFormat="1" applyFont="1" applyFill="1" applyBorder="1" applyAlignment="1">
      <alignment vertical="center"/>
    </xf>
    <xf numFmtId="188" fontId="2" fillId="2" borderId="7" xfId="0" applyNumberFormat="1" applyFont="1" applyFill="1" applyBorder="1" applyAlignment="1">
      <alignment vertical="center"/>
    </xf>
    <xf numFmtId="188" fontId="2" fillId="2" borderId="14" xfId="0" applyNumberFormat="1" applyFont="1" applyFill="1" applyBorder="1" applyAlignment="1">
      <alignment vertical="center"/>
    </xf>
    <xf numFmtId="189" fontId="2" fillId="3" borderId="3" xfId="0" applyNumberFormat="1" applyFont="1" applyFill="1" applyBorder="1" applyAlignment="1">
      <alignment vertical="center"/>
    </xf>
    <xf numFmtId="188" fontId="2" fillId="2" borderId="20" xfId="0" applyNumberFormat="1" applyFont="1" applyFill="1" applyBorder="1" applyAlignment="1">
      <alignment vertical="center"/>
    </xf>
    <xf numFmtId="189" fontId="2" fillId="3" borderId="8" xfId="0" applyNumberFormat="1" applyFont="1" applyFill="1" applyBorder="1" applyAlignment="1">
      <alignment vertical="center"/>
    </xf>
    <xf numFmtId="189" fontId="2" fillId="3" borderId="7" xfId="0" applyNumberFormat="1" applyFont="1" applyFill="1" applyBorder="1" applyAlignment="1">
      <alignment vertical="center"/>
    </xf>
    <xf numFmtId="188" fontId="2" fillId="2" borderId="16" xfId="0" applyNumberFormat="1" applyFont="1" applyFill="1" applyBorder="1" applyAlignment="1">
      <alignment vertical="center"/>
    </xf>
    <xf numFmtId="188" fontId="2" fillId="2" borderId="31" xfId="0" applyNumberFormat="1" applyFont="1" applyFill="1" applyBorder="1" applyAlignment="1">
      <alignment vertical="center"/>
    </xf>
    <xf numFmtId="188" fontId="2" fillId="2" borderId="32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8" fontId="2" fillId="4" borderId="30" xfId="0" applyNumberFormat="1" applyFont="1" applyFill="1" applyBorder="1" applyAlignment="1">
      <alignment vertical="center"/>
    </xf>
    <xf numFmtId="188" fontId="2" fillId="2" borderId="17" xfId="0" applyNumberFormat="1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188" fontId="2" fillId="2" borderId="35" xfId="0" applyNumberFormat="1" applyFont="1" applyFill="1" applyBorder="1" applyAlignment="1">
      <alignment vertical="center"/>
    </xf>
    <xf numFmtId="189" fontId="2" fillId="3" borderId="36" xfId="0" applyNumberFormat="1" applyFont="1" applyFill="1" applyBorder="1" applyAlignment="1">
      <alignment vertical="center"/>
    </xf>
    <xf numFmtId="188" fontId="2" fillId="2" borderId="34" xfId="0" applyNumberFormat="1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188" fontId="2" fillId="2" borderId="38" xfId="0" applyNumberFormat="1" applyFont="1" applyFill="1" applyBorder="1" applyAlignment="1">
      <alignment vertical="center"/>
    </xf>
    <xf numFmtId="188" fontId="2" fillId="2" borderId="37" xfId="0" applyNumberFormat="1" applyFont="1" applyFill="1" applyBorder="1" applyAlignment="1">
      <alignment vertical="center"/>
    </xf>
    <xf numFmtId="190" fontId="2" fillId="4" borderId="3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89" fontId="2" fillId="3" borderId="2" xfId="0" applyNumberFormat="1" applyFont="1" applyFill="1" applyBorder="1" applyAlignment="1">
      <alignment vertical="center"/>
    </xf>
    <xf numFmtId="189" fontId="2" fillId="0" borderId="39" xfId="0" applyNumberFormat="1" applyFont="1" applyFill="1" applyBorder="1" applyAlignment="1">
      <alignment vertical="center"/>
    </xf>
    <xf numFmtId="189" fontId="2" fillId="0" borderId="40" xfId="0" applyNumberFormat="1" applyFont="1" applyFill="1" applyBorder="1" applyAlignment="1">
      <alignment vertical="center"/>
    </xf>
    <xf numFmtId="189" fontId="2" fillId="0" borderId="18" xfId="0" applyNumberFormat="1" applyFont="1" applyFill="1" applyBorder="1" applyAlignment="1">
      <alignment vertical="center"/>
    </xf>
    <xf numFmtId="179" fontId="2" fillId="0" borderId="41" xfId="0" applyNumberFormat="1" applyFont="1" applyFill="1" applyBorder="1" applyAlignment="1">
      <alignment vertical="center"/>
    </xf>
    <xf numFmtId="179" fontId="2" fillId="0" borderId="4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88" fontId="2" fillId="0" borderId="28" xfId="0" applyNumberFormat="1" applyFont="1" applyFill="1" applyBorder="1" applyAlignment="1">
      <alignment vertical="center"/>
    </xf>
    <xf numFmtId="188" fontId="2" fillId="0" borderId="19" xfId="0" applyNumberFormat="1" applyFont="1" applyFill="1" applyBorder="1" applyAlignment="1">
      <alignment vertical="center"/>
    </xf>
    <xf numFmtId="188" fontId="2" fillId="2" borderId="41" xfId="0" applyNumberFormat="1" applyFont="1" applyFill="1" applyBorder="1" applyAlignment="1">
      <alignment vertical="center"/>
    </xf>
    <xf numFmtId="188" fontId="2" fillId="2" borderId="42" xfId="0" applyNumberFormat="1" applyFont="1" applyFill="1" applyBorder="1" applyAlignment="1">
      <alignment vertical="center"/>
    </xf>
    <xf numFmtId="188" fontId="2" fillId="2" borderId="19" xfId="0" applyNumberFormat="1" applyFont="1" applyFill="1" applyBorder="1" applyAlignment="1">
      <alignment vertical="center"/>
    </xf>
    <xf numFmtId="189" fontId="2" fillId="3" borderId="26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wrapText="1"/>
    </xf>
    <xf numFmtId="0" fontId="2" fillId="2" borderId="16" xfId="0" applyFont="1" applyFill="1" applyBorder="1" applyAlignment="1">
      <alignment vertical="top"/>
    </xf>
    <xf numFmtId="0" fontId="2" fillId="2" borderId="1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 shrinkToFit="1"/>
    </xf>
    <xf numFmtId="0" fontId="2" fillId="2" borderId="8" xfId="0" applyFont="1" applyFill="1" applyBorder="1" applyAlignment="1">
      <alignment vertical="center" wrapText="1" shrinkToFit="1"/>
    </xf>
    <xf numFmtId="0" fontId="2" fillId="2" borderId="7" xfId="0" applyFont="1" applyFill="1" applyBorder="1" applyAlignment="1">
      <alignment horizontal="center" vertical="center"/>
    </xf>
    <xf numFmtId="188" fontId="2" fillId="0" borderId="14" xfId="0" applyNumberFormat="1" applyFont="1" applyFill="1" applyBorder="1" applyAlignment="1">
      <alignment vertical="center"/>
    </xf>
    <xf numFmtId="188" fontId="2" fillId="0" borderId="7" xfId="0" applyNumberFormat="1" applyFont="1" applyFill="1" applyBorder="1" applyAlignment="1">
      <alignment vertical="center"/>
    </xf>
    <xf numFmtId="188" fontId="2" fillId="3" borderId="7" xfId="0" applyNumberFormat="1" applyFont="1" applyFill="1" applyBorder="1" applyAlignment="1">
      <alignment vertical="center"/>
    </xf>
    <xf numFmtId="188" fontId="2" fillId="0" borderId="31" xfId="0" applyNumberFormat="1" applyFont="1" applyFill="1" applyBorder="1" applyAlignment="1">
      <alignment vertical="center"/>
    </xf>
    <xf numFmtId="188" fontId="2" fillId="0" borderId="16" xfId="0" applyNumberFormat="1" applyFont="1" applyFill="1" applyBorder="1" applyAlignment="1">
      <alignment vertical="center"/>
    </xf>
    <xf numFmtId="188" fontId="2" fillId="3" borderId="16" xfId="0" applyNumberFormat="1" applyFont="1" applyFill="1" applyBorder="1" applyAlignment="1">
      <alignment vertical="center"/>
    </xf>
    <xf numFmtId="189" fontId="2" fillId="3" borderId="43" xfId="0" applyNumberFormat="1" applyFont="1" applyFill="1" applyBorder="1" applyAlignment="1">
      <alignment vertical="center"/>
    </xf>
    <xf numFmtId="188" fontId="2" fillId="0" borderId="15" xfId="0" applyNumberFormat="1" applyFont="1" applyFill="1" applyBorder="1" applyAlignment="1">
      <alignment vertical="center"/>
    </xf>
    <xf numFmtId="188" fontId="2" fillId="0" borderId="5" xfId="0" applyNumberFormat="1" applyFont="1" applyFill="1" applyBorder="1" applyAlignment="1">
      <alignment vertical="center"/>
    </xf>
    <xf numFmtId="188" fontId="2" fillId="3" borderId="5" xfId="0" applyNumberFormat="1" applyFont="1" applyFill="1" applyBorder="1" applyAlignment="1">
      <alignment vertical="center"/>
    </xf>
    <xf numFmtId="188" fontId="2" fillId="0" borderId="0" xfId="0" applyNumberFormat="1" applyFont="1" applyAlignment="1">
      <alignment horizontal="right" vertical="center"/>
    </xf>
    <xf numFmtId="57" fontId="2" fillId="2" borderId="20" xfId="0" applyNumberFormat="1" applyFont="1" applyFill="1" applyBorder="1" applyAlignment="1">
      <alignment vertical="center" shrinkToFi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43" xfId="0" applyFont="1" applyBorder="1" applyAlignment="1">
      <alignment horizontal="right" vertical="distributed"/>
    </xf>
    <xf numFmtId="0" fontId="2" fillId="0" borderId="9" xfId="0" applyFont="1" applyBorder="1" applyAlignment="1">
      <alignment horizontal="right" vertical="distributed" wrapText="1"/>
    </xf>
    <xf numFmtId="188" fontId="2" fillId="2" borderId="7" xfId="0" applyNumberFormat="1" applyFont="1" applyFill="1" applyBorder="1" applyAlignment="1">
      <alignment vertical="center" shrinkToFit="1"/>
    </xf>
    <xf numFmtId="188" fontId="2" fillId="2" borderId="7" xfId="0" applyNumberFormat="1" applyFont="1" applyFill="1" applyBorder="1" applyAlignment="1">
      <alignment horizontal="right" vertical="center" shrinkToFit="1"/>
    </xf>
    <xf numFmtId="188" fontId="2" fillId="2" borderId="7" xfId="0" applyNumberFormat="1" applyFont="1" applyFill="1" applyBorder="1" applyAlignment="1">
      <alignment horizontal="right" vertical="center"/>
    </xf>
    <xf numFmtId="189" fontId="2" fillId="4" borderId="2" xfId="0" applyNumberFormat="1" applyFont="1" applyFill="1" applyBorder="1" applyAlignment="1">
      <alignment vertical="center"/>
    </xf>
    <xf numFmtId="188" fontId="4" fillId="2" borderId="7" xfId="0" applyNumberFormat="1" applyFont="1" applyFill="1" applyBorder="1" applyAlignment="1">
      <alignment horizontal="right" vertical="center" shrinkToFit="1"/>
    </xf>
    <xf numFmtId="0" fontId="2" fillId="2" borderId="43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2" borderId="16" xfId="0" applyFont="1" applyFill="1" applyBorder="1" applyAlignment="1">
      <alignment wrapText="1"/>
    </xf>
    <xf numFmtId="0" fontId="4" fillId="2" borderId="45" xfId="0" applyFont="1" applyFill="1" applyBorder="1" applyAlignment="1">
      <alignment wrapText="1"/>
    </xf>
    <xf numFmtId="0" fontId="2" fillId="2" borderId="46" xfId="0" applyFont="1" applyFill="1" applyBorder="1" applyAlignment="1">
      <alignment vertical="distributed" textRotation="255"/>
    </xf>
    <xf numFmtId="0" fontId="2" fillId="2" borderId="47" xfId="0" applyFont="1" applyFill="1" applyBorder="1" applyAlignment="1">
      <alignment vertical="distributed" textRotation="255"/>
    </xf>
    <xf numFmtId="0" fontId="2" fillId="2" borderId="5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2" fillId="2" borderId="49" xfId="0" applyFont="1" applyFill="1" applyBorder="1" applyAlignment="1">
      <alignment wrapText="1"/>
    </xf>
    <xf numFmtId="0" fontId="2" fillId="2" borderId="45" xfId="0" applyFont="1" applyFill="1" applyBorder="1" applyAlignment="1">
      <alignment wrapText="1"/>
    </xf>
    <xf numFmtId="0" fontId="2" fillId="2" borderId="50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2" borderId="1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top" textRotation="255" wrapText="1"/>
    </xf>
    <xf numFmtId="186" fontId="2" fillId="2" borderId="8" xfId="0" applyNumberFormat="1" applyFont="1" applyFill="1" applyBorder="1" applyAlignment="1">
      <alignment vertical="center"/>
    </xf>
    <xf numFmtId="186" fontId="2" fillId="2" borderId="3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 wrapText="1"/>
    </xf>
    <xf numFmtId="0" fontId="2" fillId="2" borderId="7" xfId="0" applyNumberFormat="1" applyFont="1" applyFill="1" applyBorder="1" applyAlignment="1">
      <alignment vertical="center" wrapText="1"/>
    </xf>
    <xf numFmtId="0" fontId="4" fillId="2" borderId="7" xfId="0" applyNumberFormat="1" applyFont="1" applyFill="1" applyBorder="1" applyAlignment="1">
      <alignment vertical="center" wrapText="1"/>
    </xf>
    <xf numFmtId="58" fontId="2" fillId="2" borderId="7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vertical="center" wrapText="1"/>
    </xf>
    <xf numFmtId="185" fontId="2" fillId="2" borderId="7" xfId="0" applyNumberFormat="1" applyFont="1" applyFill="1" applyBorder="1" applyAlignment="1">
      <alignment vertical="center" wrapText="1"/>
    </xf>
    <xf numFmtId="17" fontId="2" fillId="2" borderId="7" xfId="0" applyNumberFormat="1" applyFont="1" applyFill="1" applyBorder="1" applyAlignment="1">
      <alignment vertical="center" wrapText="1"/>
    </xf>
    <xf numFmtId="57" fontId="2" fillId="2" borderId="7" xfId="0" applyNumberFormat="1" applyFont="1" applyFill="1" applyBorder="1" applyAlignment="1">
      <alignment horizontal="center" vertical="center"/>
    </xf>
    <xf numFmtId="186" fontId="2" fillId="2" borderId="43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/>
    </xf>
    <xf numFmtId="186" fontId="2" fillId="2" borderId="51" xfId="0" applyNumberFormat="1" applyFont="1" applyFill="1" applyBorder="1" applyAlignment="1">
      <alignment vertical="center"/>
    </xf>
    <xf numFmtId="186" fontId="2" fillId="2" borderId="51" xfId="0" applyNumberFormat="1" applyFont="1" applyFill="1" applyBorder="1" applyAlignment="1">
      <alignment horizontal="right" vertical="center"/>
    </xf>
    <xf numFmtId="0" fontId="2" fillId="2" borderId="52" xfId="0" applyFont="1" applyFill="1" applyBorder="1" applyAlignment="1">
      <alignment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188" fontId="2" fillId="2" borderId="15" xfId="0" applyNumberFormat="1" applyFont="1" applyFill="1" applyBorder="1" applyAlignment="1">
      <alignment vertical="center"/>
    </xf>
    <xf numFmtId="188" fontId="2" fillId="2" borderId="5" xfId="0" applyNumberFormat="1" applyFont="1" applyFill="1" applyBorder="1" applyAlignment="1">
      <alignment vertical="center"/>
    </xf>
    <xf numFmtId="188" fontId="2" fillId="2" borderId="8" xfId="0" applyNumberFormat="1" applyFont="1" applyFill="1" applyBorder="1" applyAlignment="1">
      <alignment horizontal="right" vertical="center"/>
    </xf>
    <xf numFmtId="188" fontId="2" fillId="2" borderId="9" xfId="0" applyNumberFormat="1" applyFont="1" applyFill="1" applyBorder="1" applyAlignment="1">
      <alignment horizontal="right" vertical="center"/>
    </xf>
    <xf numFmtId="0" fontId="2" fillId="0" borderId="55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0" fillId="0" borderId="47" xfId="0" applyBorder="1" applyAlignment="1">
      <alignment/>
    </xf>
    <xf numFmtId="0" fontId="0" fillId="0" borderId="43" xfId="0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56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33" xfId="0" applyFont="1" applyBorder="1" applyAlignment="1">
      <alignment horizontal="center" vertical="distributed" textRotation="255"/>
    </xf>
    <xf numFmtId="0" fontId="2" fillId="2" borderId="57" xfId="0" applyFont="1" applyFill="1" applyBorder="1" applyAlignment="1">
      <alignment horizontal="center" vertical="distributed" textRotation="255" shrinkToFit="1"/>
    </xf>
    <xf numFmtId="0" fontId="2" fillId="2" borderId="14" xfId="0" applyFont="1" applyFill="1" applyBorder="1" applyAlignment="1">
      <alignment horizontal="center" vertical="distributed" textRotation="255" shrinkToFit="1"/>
    </xf>
    <xf numFmtId="0" fontId="2" fillId="2" borderId="55" xfId="0" applyFont="1" applyFill="1" applyBorder="1" applyAlignment="1">
      <alignment horizontal="center" vertical="distributed" textRotation="255" shrinkToFit="1"/>
    </xf>
    <xf numFmtId="0" fontId="2" fillId="0" borderId="43" xfId="0" applyFont="1" applyBorder="1" applyAlignment="1">
      <alignment horizontal="center" vertical="center" textRotation="255"/>
    </xf>
    <xf numFmtId="0" fontId="2" fillId="2" borderId="47" xfId="0" applyFont="1" applyFill="1" applyBorder="1" applyAlignment="1">
      <alignment horizontal="center" vertical="distributed" textRotation="255" shrinkToFit="1"/>
    </xf>
    <xf numFmtId="0" fontId="2" fillId="2" borderId="43" xfId="0" applyFont="1" applyFill="1" applyBorder="1" applyAlignment="1">
      <alignment horizontal="center" vertical="distributed" textRotation="255" shrinkToFi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distributed" textRotation="255"/>
    </xf>
    <xf numFmtId="0" fontId="0" fillId="0" borderId="47" xfId="0" applyBorder="1" applyAlignment="1">
      <alignment horizontal="center" vertical="distributed" textRotation="255"/>
    </xf>
    <xf numFmtId="0" fontId="0" fillId="0" borderId="43" xfId="0" applyBorder="1" applyAlignment="1">
      <alignment horizontal="center" vertical="distributed" textRotation="255"/>
    </xf>
    <xf numFmtId="0" fontId="2" fillId="2" borderId="56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33" xfId="0" applyFont="1" applyFill="1" applyBorder="1" applyAlignment="1">
      <alignment horizontal="center" vertical="center" textRotation="255"/>
    </xf>
    <xf numFmtId="0" fontId="2" fillId="2" borderId="5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distributed" textRotation="255"/>
    </xf>
    <xf numFmtId="0" fontId="2" fillId="2" borderId="46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5" fillId="0" borderId="29" xfId="0" applyFont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top" textRotation="255" wrapText="1"/>
    </xf>
    <xf numFmtId="0" fontId="4" fillId="2" borderId="64" xfId="0" applyFont="1" applyFill="1" applyBorder="1" applyAlignment="1">
      <alignment horizontal="center" vertical="top" textRotation="255" wrapText="1"/>
    </xf>
    <xf numFmtId="0" fontId="4" fillId="0" borderId="64" xfId="0" applyFont="1" applyBorder="1" applyAlignment="1">
      <alignment horizontal="center" vertical="top" textRotation="255" wrapText="1"/>
    </xf>
    <xf numFmtId="0" fontId="4" fillId="0" borderId="51" xfId="0" applyFont="1" applyBorder="1" applyAlignment="1">
      <alignment horizontal="center" vertical="top" textRotation="255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top" textRotation="255" wrapText="1"/>
    </xf>
    <xf numFmtId="0" fontId="2" fillId="0" borderId="5" xfId="0" applyFont="1" applyBorder="1" applyAlignment="1">
      <alignment horizontal="center" vertical="top" textRotation="255" wrapTex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32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33" xfId="0" applyFont="1" applyFill="1" applyBorder="1" applyAlignment="1">
      <alignment horizontal="center" vertical="distributed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46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distributed" textRotation="255"/>
    </xf>
    <xf numFmtId="0" fontId="4" fillId="0" borderId="47" xfId="0" applyFont="1" applyBorder="1" applyAlignment="1">
      <alignment horizontal="center" vertical="distributed" textRotation="255"/>
    </xf>
    <xf numFmtId="0" fontId="4" fillId="0" borderId="43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textRotation="255"/>
    </xf>
    <xf numFmtId="0" fontId="4" fillId="0" borderId="46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2" fillId="2" borderId="56" xfId="0" applyFont="1" applyFill="1" applyBorder="1" applyAlignment="1">
      <alignment horizontal="center" vertical="distributed" textRotation="255" shrinkToFit="1"/>
    </xf>
    <xf numFmtId="0" fontId="2" fillId="2" borderId="4" xfId="0" applyFont="1" applyFill="1" applyBorder="1" applyAlignment="1">
      <alignment horizontal="center" vertical="distributed" textRotation="255" shrinkToFit="1"/>
    </xf>
    <xf numFmtId="0" fontId="2" fillId="2" borderId="33" xfId="0" applyFont="1" applyFill="1" applyBorder="1" applyAlignment="1">
      <alignment horizontal="center" vertical="distributed" textRotation="255" shrinkToFit="1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58" fontId="11" fillId="0" borderId="67" xfId="0" applyNumberFormat="1" applyFont="1" applyBorder="1" applyAlignment="1">
      <alignment horizontal="center" vertical="center"/>
    </xf>
    <xf numFmtId="58" fontId="11" fillId="0" borderId="68" xfId="0" applyNumberFormat="1" applyFont="1" applyBorder="1" applyAlignment="1">
      <alignment horizontal="center" vertical="center"/>
    </xf>
    <xf numFmtId="58" fontId="11" fillId="0" borderId="66" xfId="0" applyNumberFormat="1" applyFont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top" textRotation="255" wrapText="1"/>
    </xf>
    <xf numFmtId="0" fontId="2" fillId="2" borderId="5" xfId="0" applyFont="1" applyFill="1" applyBorder="1" applyAlignment="1">
      <alignment horizontal="center" vertical="top" textRotation="255" wrapText="1"/>
    </xf>
    <xf numFmtId="0" fontId="2" fillId="2" borderId="8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left" vertical="center"/>
    </xf>
    <xf numFmtId="0" fontId="2" fillId="2" borderId="62" xfId="0" applyFont="1" applyFill="1" applyBorder="1" applyAlignment="1">
      <alignment horizontal="left" vertical="center"/>
    </xf>
    <xf numFmtId="0" fontId="2" fillId="2" borderId="70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vertical="center" textRotation="255"/>
    </xf>
    <xf numFmtId="0" fontId="2" fillId="0" borderId="4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11" xfId="0" applyFont="1" applyFill="1" applyBorder="1" applyAlignment="1">
      <alignment vertical="center" textRotation="255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2" fillId="2" borderId="49" xfId="0" applyFont="1" applyFill="1" applyBorder="1" applyAlignment="1">
      <alignment vertical="center" textRotation="255"/>
    </xf>
    <xf numFmtId="0" fontId="2" fillId="2" borderId="69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2" fillId="2" borderId="70" xfId="0" applyFont="1" applyFill="1" applyBorder="1" applyAlignment="1">
      <alignment vertical="center" textRotation="255" wrapText="1"/>
    </xf>
    <xf numFmtId="0" fontId="2" fillId="2" borderId="10" xfId="0" applyFont="1" applyFill="1" applyBorder="1" applyAlignment="1">
      <alignment vertical="center" textRotation="255" wrapText="1"/>
    </xf>
    <xf numFmtId="0" fontId="2" fillId="2" borderId="6" xfId="0" applyFont="1" applyFill="1" applyBorder="1" applyAlignment="1">
      <alignment vertical="center" textRotation="255" wrapText="1"/>
    </xf>
    <xf numFmtId="0" fontId="2" fillId="2" borderId="3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33" xfId="0" applyFont="1" applyBorder="1" applyAlignment="1">
      <alignment/>
    </xf>
    <xf numFmtId="0" fontId="2" fillId="2" borderId="49" xfId="0" applyFont="1" applyFill="1" applyBorder="1" applyAlignment="1">
      <alignment vertical="center" textRotation="255" wrapText="1"/>
    </xf>
    <xf numFmtId="0" fontId="2" fillId="2" borderId="69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2" fillId="2" borderId="47" xfId="0" applyFont="1" applyFill="1" applyBorder="1" applyAlignment="1">
      <alignment horizontal="center" vertical="center" wrapText="1"/>
    </xf>
    <xf numFmtId="187" fontId="0" fillId="3" borderId="1" xfId="0" applyNumberFormat="1" applyFont="1" applyFill="1" applyBorder="1" applyAlignment="1">
      <alignment vertical="center"/>
    </xf>
    <xf numFmtId="187" fontId="0" fillId="3" borderId="2" xfId="0" applyNumberFormat="1" applyFont="1" applyFill="1" applyBorder="1" applyAlignment="1">
      <alignment vertical="center"/>
    </xf>
    <xf numFmtId="187" fontId="0" fillId="2" borderId="28" xfId="0" applyNumberFormat="1" applyFont="1" applyFill="1" applyBorder="1" applyAlignment="1">
      <alignment vertical="center"/>
    </xf>
    <xf numFmtId="187" fontId="0" fillId="2" borderId="19" xfId="0" applyNumberFormat="1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186" fontId="2" fillId="0" borderId="3" xfId="0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13" fillId="2" borderId="8" xfId="16" applyFont="1" applyFill="1" applyBorder="1" applyAlignment="1">
      <alignment vertical="center" wrapText="1"/>
    </xf>
    <xf numFmtId="187" fontId="2" fillId="0" borderId="50" xfId="0" applyNumberFormat="1" applyFont="1" applyFill="1" applyBorder="1" applyAlignment="1">
      <alignment vertical="center"/>
    </xf>
    <xf numFmtId="187" fontId="2" fillId="0" borderId="8" xfId="0" applyNumberFormat="1" applyFont="1" applyFill="1" applyBorder="1" applyAlignment="1">
      <alignment vertical="center"/>
    </xf>
    <xf numFmtId="187" fontId="2" fillId="2" borderId="50" xfId="0" applyNumberFormat="1" applyFont="1" applyFill="1" applyBorder="1" applyAlignment="1">
      <alignment vertical="center"/>
    </xf>
    <xf numFmtId="187" fontId="2" fillId="2" borderId="8" xfId="0" applyNumberFormat="1" applyFont="1" applyFill="1" applyBorder="1" applyAlignment="1">
      <alignment vertical="center"/>
    </xf>
    <xf numFmtId="187" fontId="2" fillId="2" borderId="71" xfId="0" applyNumberFormat="1" applyFont="1" applyFill="1" applyBorder="1" applyAlignment="1">
      <alignment vertical="center"/>
    </xf>
    <xf numFmtId="187" fontId="2" fillId="2" borderId="49" xfId="0" applyNumberFormat="1" applyFont="1" applyFill="1" applyBorder="1" applyAlignment="1">
      <alignment vertical="center"/>
    </xf>
    <xf numFmtId="187" fontId="2" fillId="2" borderId="20" xfId="0" applyNumberFormat="1" applyFont="1" applyFill="1" applyBorder="1" applyAlignment="1">
      <alignment vertical="center"/>
    </xf>
    <xf numFmtId="187" fontId="2" fillId="2" borderId="7" xfId="0" applyNumberFormat="1" applyFont="1" applyFill="1" applyBorder="1" applyAlignment="1">
      <alignment vertical="center"/>
    </xf>
    <xf numFmtId="187" fontId="2" fillId="0" borderId="7" xfId="0" applyNumberFormat="1" applyFont="1" applyBorder="1" applyAlignment="1">
      <alignment vertical="center"/>
    </xf>
    <xf numFmtId="187" fontId="4" fillId="0" borderId="43" xfId="0" applyNumberFormat="1" applyFont="1" applyBorder="1" applyAlignment="1">
      <alignment horizontal="center" vertical="distributed" textRotation="255"/>
    </xf>
    <xf numFmtId="187" fontId="2" fillId="0" borderId="3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9.375" style="2" customWidth="1"/>
    <col min="5" max="5" width="19.25390625" style="2" customWidth="1"/>
    <col min="6" max="9" width="4.125" style="2" customWidth="1"/>
    <col min="10" max="10" width="28.625" style="2" customWidth="1"/>
    <col min="11" max="12" width="8.125" style="2" customWidth="1"/>
    <col min="13" max="13" width="4.125" style="2" customWidth="1"/>
    <col min="14" max="14" width="28.625" style="2" customWidth="1"/>
    <col min="15" max="15" width="18.125" style="2" customWidth="1"/>
    <col min="16" max="16" width="4.125" style="2" customWidth="1"/>
    <col min="23" max="16384" width="9.00390625" style="2" customWidth="1"/>
  </cols>
  <sheetData>
    <row r="1" spans="1:2" ht="16.5" customHeight="1" thickBot="1">
      <c r="A1" s="31" t="s">
        <v>14</v>
      </c>
      <c r="B1" s="31"/>
    </row>
    <row r="2" spans="1:16" ht="22.5" customHeight="1" thickBot="1">
      <c r="A2" s="6" t="s">
        <v>18</v>
      </c>
      <c r="O2" s="202" t="s">
        <v>74</v>
      </c>
      <c r="P2" s="203"/>
    </row>
    <row r="3" ht="9.75" customHeight="1" thickBot="1"/>
    <row r="4" spans="1:16" s="1" customFormat="1" ht="31.5" customHeight="1">
      <c r="A4" s="206" t="s">
        <v>26</v>
      </c>
      <c r="B4" s="198" t="s">
        <v>64</v>
      </c>
      <c r="C4" s="209" t="s">
        <v>53</v>
      </c>
      <c r="D4" s="211" t="s">
        <v>17</v>
      </c>
      <c r="E4" s="222" t="s">
        <v>54</v>
      </c>
      <c r="F4" s="232" t="s">
        <v>55</v>
      </c>
      <c r="G4" s="225" t="s">
        <v>56</v>
      </c>
      <c r="H4" s="228" t="s">
        <v>63</v>
      </c>
      <c r="I4" s="211" t="s">
        <v>57</v>
      </c>
      <c r="J4" s="215" t="s">
        <v>304</v>
      </c>
      <c r="K4" s="216"/>
      <c r="L4" s="216"/>
      <c r="M4" s="217"/>
      <c r="N4" s="215" t="s">
        <v>66</v>
      </c>
      <c r="O4" s="216"/>
      <c r="P4" s="217"/>
    </row>
    <row r="5" spans="1:16" s="15" customFormat="1" ht="18" customHeight="1">
      <c r="A5" s="207"/>
      <c r="B5" s="199"/>
      <c r="C5" s="210"/>
      <c r="D5" s="200"/>
      <c r="E5" s="223"/>
      <c r="F5" s="233"/>
      <c r="G5" s="226"/>
      <c r="H5" s="229"/>
      <c r="I5" s="213"/>
      <c r="J5" s="220" t="s">
        <v>8</v>
      </c>
      <c r="K5" s="231"/>
      <c r="L5" s="221"/>
      <c r="M5" s="14" t="s">
        <v>9</v>
      </c>
      <c r="N5" s="220" t="s">
        <v>10</v>
      </c>
      <c r="O5" s="221"/>
      <c r="P5" s="14" t="s">
        <v>9</v>
      </c>
    </row>
    <row r="6" spans="1:16" s="15" customFormat="1" ht="18" customHeight="1">
      <c r="A6" s="207"/>
      <c r="B6" s="199"/>
      <c r="C6" s="210"/>
      <c r="D6" s="200"/>
      <c r="E6" s="223"/>
      <c r="F6" s="233"/>
      <c r="G6" s="226"/>
      <c r="H6" s="229"/>
      <c r="I6" s="213"/>
      <c r="J6" s="33"/>
      <c r="K6" s="34"/>
      <c r="L6" s="35"/>
      <c r="M6" s="218" t="s">
        <v>59</v>
      </c>
      <c r="N6" s="18"/>
      <c r="O6" s="32"/>
      <c r="P6" s="218" t="s">
        <v>59</v>
      </c>
    </row>
    <row r="7" spans="1:16" s="1" customFormat="1" ht="51.75" customHeight="1">
      <c r="A7" s="208"/>
      <c r="B7" s="212"/>
      <c r="C7" s="210"/>
      <c r="D7" s="201"/>
      <c r="E7" s="224"/>
      <c r="F7" s="234"/>
      <c r="G7" s="227"/>
      <c r="H7" s="230"/>
      <c r="I7" s="214"/>
      <c r="J7" s="16" t="s">
        <v>58</v>
      </c>
      <c r="K7" s="17" t="s">
        <v>2</v>
      </c>
      <c r="L7" s="17" t="s">
        <v>3</v>
      </c>
      <c r="M7" s="219"/>
      <c r="N7" s="18" t="s">
        <v>60</v>
      </c>
      <c r="O7" s="19" t="s">
        <v>25</v>
      </c>
      <c r="P7" s="219"/>
    </row>
    <row r="8" spans="1:16" ht="24">
      <c r="A8" s="43">
        <v>20</v>
      </c>
      <c r="B8" s="44">
        <v>201</v>
      </c>
      <c r="C8" s="134" t="s">
        <v>74</v>
      </c>
      <c r="D8" s="130" t="s">
        <v>69</v>
      </c>
      <c r="E8" s="134" t="s">
        <v>75</v>
      </c>
      <c r="F8" s="170">
        <v>1</v>
      </c>
      <c r="G8" s="171">
        <v>1</v>
      </c>
      <c r="H8" s="69">
        <v>1</v>
      </c>
      <c r="I8" s="171">
        <v>1</v>
      </c>
      <c r="J8" s="45" t="s">
        <v>76</v>
      </c>
      <c r="K8" s="180">
        <v>37708</v>
      </c>
      <c r="L8" s="180">
        <v>37712</v>
      </c>
      <c r="M8" s="181"/>
      <c r="N8" s="172" t="s">
        <v>360</v>
      </c>
      <c r="O8" s="173" t="s">
        <v>323</v>
      </c>
      <c r="P8" s="181"/>
    </row>
    <row r="9" spans="1:16" ht="13.5">
      <c r="A9" s="43">
        <v>20</v>
      </c>
      <c r="B9" s="44">
        <v>202</v>
      </c>
      <c r="C9" s="134" t="s">
        <v>74</v>
      </c>
      <c r="D9" s="130" t="s">
        <v>70</v>
      </c>
      <c r="E9" s="134" t="s">
        <v>77</v>
      </c>
      <c r="F9" s="170">
        <v>1</v>
      </c>
      <c r="G9" s="171">
        <v>1</v>
      </c>
      <c r="H9" s="69">
        <v>1</v>
      </c>
      <c r="I9" s="171">
        <v>1</v>
      </c>
      <c r="J9" s="45" t="s">
        <v>78</v>
      </c>
      <c r="K9" s="180">
        <v>37798</v>
      </c>
      <c r="L9" s="180">
        <v>37798</v>
      </c>
      <c r="M9" s="171"/>
      <c r="N9" s="172" t="s">
        <v>79</v>
      </c>
      <c r="O9" s="173" t="s">
        <v>334</v>
      </c>
      <c r="P9" s="171"/>
    </row>
    <row r="10" spans="1:16" ht="13.5">
      <c r="A10" s="43">
        <v>20</v>
      </c>
      <c r="B10" s="44">
        <v>203</v>
      </c>
      <c r="C10" s="134" t="s">
        <v>74</v>
      </c>
      <c r="D10" s="130" t="s">
        <v>71</v>
      </c>
      <c r="E10" s="134" t="s">
        <v>80</v>
      </c>
      <c r="F10" s="170">
        <v>1</v>
      </c>
      <c r="G10" s="171">
        <v>1</v>
      </c>
      <c r="H10" s="69">
        <v>1</v>
      </c>
      <c r="I10" s="171">
        <v>1</v>
      </c>
      <c r="J10" s="45" t="s">
        <v>81</v>
      </c>
      <c r="K10" s="180">
        <v>39072</v>
      </c>
      <c r="L10" s="180">
        <v>39083</v>
      </c>
      <c r="M10" s="171"/>
      <c r="N10" s="172" t="s">
        <v>82</v>
      </c>
      <c r="O10" s="173" t="s">
        <v>338</v>
      </c>
      <c r="P10" s="171"/>
    </row>
    <row r="11" spans="1:16" ht="13.5">
      <c r="A11" s="43">
        <v>20</v>
      </c>
      <c r="B11" s="44">
        <v>204</v>
      </c>
      <c r="C11" s="134" t="s">
        <v>74</v>
      </c>
      <c r="D11" s="130" t="s">
        <v>72</v>
      </c>
      <c r="E11" s="134" t="s">
        <v>83</v>
      </c>
      <c r="F11" s="170">
        <v>1</v>
      </c>
      <c r="G11" s="171">
        <v>2</v>
      </c>
      <c r="H11" s="69">
        <v>1</v>
      </c>
      <c r="I11" s="171">
        <v>1</v>
      </c>
      <c r="J11" s="45" t="s">
        <v>84</v>
      </c>
      <c r="K11" s="180">
        <v>38071</v>
      </c>
      <c r="L11" s="180">
        <v>38078</v>
      </c>
      <c r="M11" s="171"/>
      <c r="N11" s="172" t="s">
        <v>85</v>
      </c>
      <c r="O11" s="173" t="s">
        <v>339</v>
      </c>
      <c r="P11" s="171"/>
    </row>
    <row r="12" spans="1:16" ht="24">
      <c r="A12" s="43">
        <v>20</v>
      </c>
      <c r="B12" s="44">
        <v>205</v>
      </c>
      <c r="C12" s="134" t="s">
        <v>74</v>
      </c>
      <c r="D12" s="130" t="s">
        <v>73</v>
      </c>
      <c r="E12" s="134" t="s">
        <v>86</v>
      </c>
      <c r="F12" s="170">
        <v>1</v>
      </c>
      <c r="G12" s="171">
        <v>1</v>
      </c>
      <c r="H12" s="69">
        <v>1</v>
      </c>
      <c r="I12" s="171">
        <v>1</v>
      </c>
      <c r="J12" s="45" t="s">
        <v>87</v>
      </c>
      <c r="K12" s="180">
        <v>38712</v>
      </c>
      <c r="L12" s="180">
        <v>38808</v>
      </c>
      <c r="M12" s="171"/>
      <c r="N12" s="172" t="s">
        <v>359</v>
      </c>
      <c r="O12" s="173" t="s">
        <v>324</v>
      </c>
      <c r="P12" s="171"/>
    </row>
    <row r="13" spans="1:16" ht="24">
      <c r="A13" s="43">
        <v>20</v>
      </c>
      <c r="B13" s="44">
        <v>206</v>
      </c>
      <c r="C13" s="134" t="s">
        <v>74</v>
      </c>
      <c r="D13" s="130" t="s">
        <v>97</v>
      </c>
      <c r="E13" s="183" t="s">
        <v>98</v>
      </c>
      <c r="F13" s="170">
        <v>1</v>
      </c>
      <c r="G13" s="171">
        <v>1</v>
      </c>
      <c r="H13" s="69">
        <v>1</v>
      </c>
      <c r="I13" s="171">
        <v>1</v>
      </c>
      <c r="J13" s="45" t="s">
        <v>99</v>
      </c>
      <c r="K13" s="180">
        <v>37705</v>
      </c>
      <c r="L13" s="180">
        <v>37712</v>
      </c>
      <c r="M13" s="171"/>
      <c r="N13" s="172" t="s">
        <v>100</v>
      </c>
      <c r="O13" s="173" t="s">
        <v>363</v>
      </c>
      <c r="P13" s="171"/>
    </row>
    <row r="14" spans="1:16" ht="13.5">
      <c r="A14" s="43">
        <v>20</v>
      </c>
      <c r="B14" s="44">
        <v>207</v>
      </c>
      <c r="C14" s="134" t="s">
        <v>74</v>
      </c>
      <c r="D14" s="130" t="s">
        <v>105</v>
      </c>
      <c r="E14" s="134" t="s">
        <v>86</v>
      </c>
      <c r="F14" s="170">
        <v>1</v>
      </c>
      <c r="G14" s="171">
        <v>1</v>
      </c>
      <c r="H14" s="69">
        <v>1</v>
      </c>
      <c r="I14" s="171">
        <v>1</v>
      </c>
      <c r="J14" s="45"/>
      <c r="K14" s="180"/>
      <c r="L14" s="180"/>
      <c r="M14" s="171">
        <v>3</v>
      </c>
      <c r="N14" s="172" t="s">
        <v>106</v>
      </c>
      <c r="O14" s="173" t="s">
        <v>325</v>
      </c>
      <c r="P14" s="171"/>
    </row>
    <row r="15" spans="1:16" ht="13.5">
      <c r="A15" s="43">
        <v>20</v>
      </c>
      <c r="B15" s="44">
        <v>208</v>
      </c>
      <c r="C15" s="134" t="s">
        <v>74</v>
      </c>
      <c r="D15" s="130" t="s">
        <v>107</v>
      </c>
      <c r="E15" s="134" t="s">
        <v>108</v>
      </c>
      <c r="F15" s="170">
        <v>1</v>
      </c>
      <c r="G15" s="171">
        <v>2</v>
      </c>
      <c r="H15" s="69">
        <v>1</v>
      </c>
      <c r="I15" s="171">
        <v>1</v>
      </c>
      <c r="J15" s="45" t="s">
        <v>109</v>
      </c>
      <c r="K15" s="180">
        <v>38804</v>
      </c>
      <c r="L15" s="180">
        <v>38808</v>
      </c>
      <c r="M15" s="171"/>
      <c r="N15" s="172" t="s">
        <v>110</v>
      </c>
      <c r="O15" s="173" t="s">
        <v>364</v>
      </c>
      <c r="P15" s="171"/>
    </row>
    <row r="16" spans="1:16" ht="24">
      <c r="A16" s="43">
        <v>20</v>
      </c>
      <c r="B16" s="44">
        <v>209</v>
      </c>
      <c r="C16" s="134" t="s">
        <v>74</v>
      </c>
      <c r="D16" s="130" t="s">
        <v>276</v>
      </c>
      <c r="E16" s="134" t="s">
        <v>277</v>
      </c>
      <c r="F16" s="170">
        <v>1</v>
      </c>
      <c r="G16" s="171">
        <v>2</v>
      </c>
      <c r="H16" s="69">
        <v>1</v>
      </c>
      <c r="I16" s="171">
        <v>1</v>
      </c>
      <c r="J16" s="45" t="s">
        <v>278</v>
      </c>
      <c r="K16" s="180">
        <v>38807</v>
      </c>
      <c r="L16" s="180">
        <v>38807</v>
      </c>
      <c r="M16" s="171"/>
      <c r="N16" s="172" t="s">
        <v>279</v>
      </c>
      <c r="O16" s="173" t="s">
        <v>365</v>
      </c>
      <c r="P16" s="171"/>
    </row>
    <row r="17" spans="1:16" ht="24">
      <c r="A17" s="43">
        <v>20</v>
      </c>
      <c r="B17" s="44">
        <v>210</v>
      </c>
      <c r="C17" s="134" t="s">
        <v>74</v>
      </c>
      <c r="D17" s="130" t="s">
        <v>112</v>
      </c>
      <c r="E17" s="134" t="s">
        <v>301</v>
      </c>
      <c r="F17" s="170">
        <v>2</v>
      </c>
      <c r="G17" s="171">
        <v>2</v>
      </c>
      <c r="H17" s="69">
        <v>1</v>
      </c>
      <c r="I17" s="171">
        <v>0</v>
      </c>
      <c r="J17" s="45"/>
      <c r="K17" s="180"/>
      <c r="L17" s="180"/>
      <c r="M17" s="171">
        <v>1</v>
      </c>
      <c r="N17" s="172" t="s">
        <v>366</v>
      </c>
      <c r="O17" s="173" t="s">
        <v>367</v>
      </c>
      <c r="P17" s="171"/>
    </row>
    <row r="18" spans="1:16" ht="24">
      <c r="A18" s="43">
        <v>20</v>
      </c>
      <c r="B18" s="44">
        <v>211</v>
      </c>
      <c r="C18" s="134" t="s">
        <v>74</v>
      </c>
      <c r="D18" s="130" t="s">
        <v>113</v>
      </c>
      <c r="E18" s="134" t="s">
        <v>114</v>
      </c>
      <c r="F18" s="170">
        <v>1</v>
      </c>
      <c r="G18" s="171">
        <v>1</v>
      </c>
      <c r="H18" s="69">
        <v>1</v>
      </c>
      <c r="I18" s="171">
        <v>1</v>
      </c>
      <c r="J18" s="45" t="s">
        <v>115</v>
      </c>
      <c r="K18" s="180">
        <v>39072</v>
      </c>
      <c r="L18" s="180">
        <v>39173</v>
      </c>
      <c r="M18" s="171"/>
      <c r="N18" s="172" t="s">
        <v>116</v>
      </c>
      <c r="O18" s="173" t="s">
        <v>345</v>
      </c>
      <c r="P18" s="171"/>
    </row>
    <row r="19" spans="1:16" ht="24">
      <c r="A19" s="43">
        <v>20</v>
      </c>
      <c r="B19" s="44">
        <v>212</v>
      </c>
      <c r="C19" s="134" t="s">
        <v>74</v>
      </c>
      <c r="D19" s="130" t="s">
        <v>118</v>
      </c>
      <c r="E19" s="134" t="s">
        <v>119</v>
      </c>
      <c r="F19" s="170">
        <v>1</v>
      </c>
      <c r="G19" s="171">
        <v>2</v>
      </c>
      <c r="H19" s="69">
        <v>1</v>
      </c>
      <c r="I19" s="171">
        <v>1</v>
      </c>
      <c r="J19" s="45" t="s">
        <v>120</v>
      </c>
      <c r="K19" s="180">
        <v>38065</v>
      </c>
      <c r="L19" s="180">
        <v>38078</v>
      </c>
      <c r="M19" s="171"/>
      <c r="N19" s="172" t="s">
        <v>121</v>
      </c>
      <c r="O19" s="173" t="s">
        <v>324</v>
      </c>
      <c r="P19" s="171"/>
    </row>
    <row r="20" spans="1:16" ht="13.5">
      <c r="A20" s="43">
        <v>20</v>
      </c>
      <c r="B20" s="44">
        <v>213</v>
      </c>
      <c r="C20" s="134" t="s">
        <v>74</v>
      </c>
      <c r="D20" s="130" t="s">
        <v>123</v>
      </c>
      <c r="E20" s="134" t="s">
        <v>124</v>
      </c>
      <c r="F20" s="170">
        <v>1</v>
      </c>
      <c r="G20" s="171">
        <v>2</v>
      </c>
      <c r="H20" s="69">
        <v>1</v>
      </c>
      <c r="I20" s="171">
        <v>0</v>
      </c>
      <c r="J20" s="45" t="s">
        <v>125</v>
      </c>
      <c r="K20" s="180">
        <v>39441</v>
      </c>
      <c r="L20" s="180">
        <v>39479</v>
      </c>
      <c r="M20" s="171"/>
      <c r="N20" s="172" t="s">
        <v>126</v>
      </c>
      <c r="O20" s="173" t="s">
        <v>341</v>
      </c>
      <c r="P20" s="171"/>
    </row>
    <row r="21" spans="1:16" ht="24">
      <c r="A21" s="43">
        <v>20</v>
      </c>
      <c r="B21" s="44">
        <v>214</v>
      </c>
      <c r="C21" s="134" t="s">
        <v>74</v>
      </c>
      <c r="D21" s="130" t="s">
        <v>127</v>
      </c>
      <c r="E21" s="183" t="s">
        <v>128</v>
      </c>
      <c r="F21" s="170">
        <v>1</v>
      </c>
      <c r="G21" s="171">
        <v>2</v>
      </c>
      <c r="H21" s="69">
        <v>0</v>
      </c>
      <c r="I21" s="171">
        <v>1</v>
      </c>
      <c r="J21" s="45" t="s">
        <v>129</v>
      </c>
      <c r="K21" s="180">
        <v>36966</v>
      </c>
      <c r="L21" s="180">
        <v>36980</v>
      </c>
      <c r="M21" s="171"/>
      <c r="N21" s="172" t="s">
        <v>358</v>
      </c>
      <c r="O21" s="173" t="s">
        <v>335</v>
      </c>
      <c r="P21" s="171"/>
    </row>
    <row r="22" spans="1:16" ht="24.75" customHeight="1">
      <c r="A22" s="43">
        <v>20</v>
      </c>
      <c r="B22" s="44">
        <v>215</v>
      </c>
      <c r="C22" s="134" t="s">
        <v>74</v>
      </c>
      <c r="D22" s="130" t="s">
        <v>132</v>
      </c>
      <c r="E22" s="134" t="s">
        <v>86</v>
      </c>
      <c r="F22" s="170">
        <v>2</v>
      </c>
      <c r="G22" s="171">
        <v>1</v>
      </c>
      <c r="H22" s="69">
        <v>1</v>
      </c>
      <c r="I22" s="171">
        <v>1</v>
      </c>
      <c r="J22" s="45" t="s">
        <v>133</v>
      </c>
      <c r="K22" s="180">
        <v>36609</v>
      </c>
      <c r="L22" s="180">
        <v>36617</v>
      </c>
      <c r="M22" s="171"/>
      <c r="N22" s="172" t="s">
        <v>134</v>
      </c>
      <c r="O22" s="173" t="s">
        <v>342</v>
      </c>
      <c r="P22" s="171"/>
    </row>
    <row r="23" spans="1:16" ht="13.5">
      <c r="A23" s="43">
        <v>20</v>
      </c>
      <c r="B23" s="44">
        <v>217</v>
      </c>
      <c r="C23" s="134" t="s">
        <v>74</v>
      </c>
      <c r="D23" s="130" t="s">
        <v>139</v>
      </c>
      <c r="E23" s="134" t="s">
        <v>140</v>
      </c>
      <c r="F23" s="170">
        <v>2</v>
      </c>
      <c r="G23" s="171">
        <v>2</v>
      </c>
      <c r="H23" s="69">
        <v>1</v>
      </c>
      <c r="I23" s="171">
        <v>1</v>
      </c>
      <c r="J23" s="45"/>
      <c r="K23" s="180"/>
      <c r="L23" s="180"/>
      <c r="M23" s="171">
        <v>3</v>
      </c>
      <c r="N23" s="172" t="s">
        <v>141</v>
      </c>
      <c r="O23" s="174" t="s">
        <v>326</v>
      </c>
      <c r="P23" s="171"/>
    </row>
    <row r="24" spans="1:16" ht="13.5">
      <c r="A24" s="43">
        <v>20</v>
      </c>
      <c r="B24" s="44">
        <v>218</v>
      </c>
      <c r="C24" s="134" t="s">
        <v>74</v>
      </c>
      <c r="D24" s="130" t="s">
        <v>143</v>
      </c>
      <c r="E24" s="134" t="s">
        <v>108</v>
      </c>
      <c r="F24" s="170">
        <v>1</v>
      </c>
      <c r="G24" s="171">
        <v>2</v>
      </c>
      <c r="H24" s="69">
        <v>1</v>
      </c>
      <c r="I24" s="171">
        <v>1</v>
      </c>
      <c r="J24" s="45"/>
      <c r="K24" s="180"/>
      <c r="L24" s="180"/>
      <c r="M24" s="171">
        <v>1</v>
      </c>
      <c r="N24" s="172" t="s">
        <v>144</v>
      </c>
      <c r="O24" s="173" t="s">
        <v>327</v>
      </c>
      <c r="P24" s="171"/>
    </row>
    <row r="25" spans="1:16" ht="13.5">
      <c r="A25" s="43">
        <v>20</v>
      </c>
      <c r="B25" s="44">
        <v>219</v>
      </c>
      <c r="C25" s="134" t="s">
        <v>74</v>
      </c>
      <c r="D25" s="130" t="s">
        <v>148</v>
      </c>
      <c r="E25" s="134" t="s">
        <v>149</v>
      </c>
      <c r="F25" s="170">
        <v>2</v>
      </c>
      <c r="G25" s="171">
        <v>2</v>
      </c>
      <c r="H25" s="69">
        <v>1</v>
      </c>
      <c r="I25" s="171">
        <v>0</v>
      </c>
      <c r="J25" s="45"/>
      <c r="K25" s="180"/>
      <c r="L25" s="180"/>
      <c r="M25" s="171">
        <v>1</v>
      </c>
      <c r="N25" s="172" t="s">
        <v>150</v>
      </c>
      <c r="O25" s="173" t="s">
        <v>343</v>
      </c>
      <c r="P25" s="171"/>
    </row>
    <row r="26" spans="1:16" ht="24">
      <c r="A26" s="43">
        <v>20</v>
      </c>
      <c r="B26" s="44">
        <v>220</v>
      </c>
      <c r="C26" s="134" t="s">
        <v>74</v>
      </c>
      <c r="D26" s="130" t="s">
        <v>145</v>
      </c>
      <c r="E26" s="134" t="s">
        <v>146</v>
      </c>
      <c r="F26" s="170">
        <v>1</v>
      </c>
      <c r="G26" s="171">
        <v>2</v>
      </c>
      <c r="H26" s="69">
        <v>1</v>
      </c>
      <c r="I26" s="171">
        <v>1</v>
      </c>
      <c r="J26" s="45" t="s">
        <v>147</v>
      </c>
      <c r="K26" s="180">
        <v>39807</v>
      </c>
      <c r="L26" s="180">
        <v>39814</v>
      </c>
      <c r="M26" s="171"/>
      <c r="N26" s="172" t="s">
        <v>357</v>
      </c>
      <c r="O26" s="173" t="s">
        <v>346</v>
      </c>
      <c r="P26" s="171"/>
    </row>
    <row r="27" spans="1:16" ht="13.5">
      <c r="A27" s="43">
        <v>20</v>
      </c>
      <c r="B27" s="44">
        <v>303</v>
      </c>
      <c r="C27" s="134" t="s">
        <v>74</v>
      </c>
      <c r="D27" s="130" t="s">
        <v>282</v>
      </c>
      <c r="E27" s="134" t="s">
        <v>149</v>
      </c>
      <c r="F27" s="170">
        <v>2</v>
      </c>
      <c r="G27" s="171">
        <v>2</v>
      </c>
      <c r="H27" s="69">
        <v>0</v>
      </c>
      <c r="I27" s="171">
        <v>0</v>
      </c>
      <c r="J27" s="45"/>
      <c r="K27" s="180"/>
      <c r="L27" s="180"/>
      <c r="M27" s="171">
        <v>0</v>
      </c>
      <c r="N27" s="172"/>
      <c r="O27" s="173"/>
      <c r="P27" s="171">
        <v>0</v>
      </c>
    </row>
    <row r="28" spans="1:16" ht="13.5">
      <c r="A28" s="43">
        <v>20</v>
      </c>
      <c r="B28" s="44">
        <v>304</v>
      </c>
      <c r="C28" s="134" t="s">
        <v>74</v>
      </c>
      <c r="D28" s="130" t="s">
        <v>151</v>
      </c>
      <c r="E28" s="134" t="s">
        <v>152</v>
      </c>
      <c r="F28" s="170">
        <v>1</v>
      </c>
      <c r="G28" s="171">
        <v>2</v>
      </c>
      <c r="H28" s="69">
        <v>0</v>
      </c>
      <c r="I28" s="171">
        <v>0</v>
      </c>
      <c r="J28" s="45"/>
      <c r="K28" s="180"/>
      <c r="L28" s="180"/>
      <c r="M28" s="171">
        <v>0</v>
      </c>
      <c r="N28" s="172"/>
      <c r="O28" s="173"/>
      <c r="P28" s="171">
        <v>0</v>
      </c>
    </row>
    <row r="29" spans="1:16" ht="13.5">
      <c r="A29" s="43">
        <v>20</v>
      </c>
      <c r="B29" s="44">
        <v>305</v>
      </c>
      <c r="C29" s="134" t="s">
        <v>74</v>
      </c>
      <c r="D29" s="130" t="s">
        <v>153</v>
      </c>
      <c r="E29" s="134" t="s">
        <v>154</v>
      </c>
      <c r="F29" s="170">
        <v>2</v>
      </c>
      <c r="G29" s="171">
        <v>2</v>
      </c>
      <c r="H29" s="69">
        <v>1</v>
      </c>
      <c r="I29" s="171">
        <v>1</v>
      </c>
      <c r="J29" s="45"/>
      <c r="K29" s="180"/>
      <c r="L29" s="180"/>
      <c r="M29" s="171">
        <v>0</v>
      </c>
      <c r="N29" s="172"/>
      <c r="O29" s="173"/>
      <c r="P29" s="171">
        <v>0</v>
      </c>
    </row>
    <row r="30" spans="1:16" ht="13.5">
      <c r="A30" s="43">
        <v>20</v>
      </c>
      <c r="B30" s="44">
        <v>306</v>
      </c>
      <c r="C30" s="134" t="s">
        <v>74</v>
      </c>
      <c r="D30" s="130" t="s">
        <v>155</v>
      </c>
      <c r="E30" s="134" t="s">
        <v>156</v>
      </c>
      <c r="F30" s="170">
        <v>1</v>
      </c>
      <c r="G30" s="171">
        <v>2</v>
      </c>
      <c r="H30" s="69">
        <v>0</v>
      </c>
      <c r="I30" s="171">
        <v>0</v>
      </c>
      <c r="J30" s="45"/>
      <c r="K30" s="180"/>
      <c r="L30" s="180"/>
      <c r="M30" s="171">
        <v>0</v>
      </c>
      <c r="N30" s="172"/>
      <c r="O30" s="173"/>
      <c r="P30" s="171">
        <v>0</v>
      </c>
    </row>
    <row r="31" spans="1:16" ht="13.5">
      <c r="A31" s="43">
        <v>20</v>
      </c>
      <c r="B31" s="44">
        <v>307</v>
      </c>
      <c r="C31" s="134" t="s">
        <v>74</v>
      </c>
      <c r="D31" s="130" t="s">
        <v>157</v>
      </c>
      <c r="E31" s="134" t="s">
        <v>158</v>
      </c>
      <c r="F31" s="170">
        <v>1</v>
      </c>
      <c r="G31" s="171">
        <v>2</v>
      </c>
      <c r="H31" s="69">
        <v>0</v>
      </c>
      <c r="I31" s="171">
        <v>0</v>
      </c>
      <c r="J31" s="45"/>
      <c r="K31" s="180"/>
      <c r="L31" s="180"/>
      <c r="M31" s="171">
        <v>0</v>
      </c>
      <c r="N31" s="172"/>
      <c r="O31" s="173"/>
      <c r="P31" s="171">
        <v>0</v>
      </c>
    </row>
    <row r="32" spans="1:16" ht="13.5">
      <c r="A32" s="43">
        <v>20</v>
      </c>
      <c r="B32" s="44">
        <v>309</v>
      </c>
      <c r="C32" s="134" t="s">
        <v>74</v>
      </c>
      <c r="D32" s="130" t="s">
        <v>159</v>
      </c>
      <c r="E32" s="134" t="s">
        <v>156</v>
      </c>
      <c r="F32" s="170">
        <v>1</v>
      </c>
      <c r="G32" s="171">
        <v>2</v>
      </c>
      <c r="H32" s="69">
        <v>0</v>
      </c>
      <c r="I32" s="171">
        <v>0</v>
      </c>
      <c r="J32" s="45"/>
      <c r="K32" s="180"/>
      <c r="L32" s="180"/>
      <c r="M32" s="171">
        <v>3</v>
      </c>
      <c r="N32" s="172"/>
      <c r="O32" s="173"/>
      <c r="P32" s="171">
        <v>0</v>
      </c>
    </row>
    <row r="33" spans="1:16" ht="24">
      <c r="A33" s="43">
        <v>20</v>
      </c>
      <c r="B33" s="44">
        <v>321</v>
      </c>
      <c r="C33" s="134" t="s">
        <v>74</v>
      </c>
      <c r="D33" s="130" t="s">
        <v>160</v>
      </c>
      <c r="E33" s="134" t="s">
        <v>83</v>
      </c>
      <c r="F33" s="170">
        <v>1</v>
      </c>
      <c r="G33" s="171">
        <v>2</v>
      </c>
      <c r="H33" s="69">
        <v>1</v>
      </c>
      <c r="I33" s="171">
        <v>1</v>
      </c>
      <c r="J33" s="45"/>
      <c r="K33" s="180"/>
      <c r="L33" s="180"/>
      <c r="M33" s="171">
        <v>0</v>
      </c>
      <c r="N33" s="172" t="s">
        <v>361</v>
      </c>
      <c r="O33" s="173" t="s">
        <v>336</v>
      </c>
      <c r="P33" s="171"/>
    </row>
    <row r="34" spans="1:16" ht="13.5">
      <c r="A34" s="43">
        <v>20</v>
      </c>
      <c r="B34" s="44">
        <v>323</v>
      </c>
      <c r="C34" s="134" t="s">
        <v>74</v>
      </c>
      <c r="D34" s="130" t="s">
        <v>161</v>
      </c>
      <c r="E34" s="134" t="s">
        <v>119</v>
      </c>
      <c r="F34" s="170">
        <v>1</v>
      </c>
      <c r="G34" s="171">
        <v>2</v>
      </c>
      <c r="H34" s="69">
        <v>0</v>
      </c>
      <c r="I34" s="171">
        <v>0</v>
      </c>
      <c r="J34" s="45"/>
      <c r="K34" s="180"/>
      <c r="L34" s="180"/>
      <c r="M34" s="171">
        <v>0</v>
      </c>
      <c r="N34" s="172"/>
      <c r="O34" s="173"/>
      <c r="P34" s="171">
        <v>0</v>
      </c>
    </row>
    <row r="35" spans="1:16" ht="13.5">
      <c r="A35" s="43">
        <v>20</v>
      </c>
      <c r="B35" s="44">
        <v>324</v>
      </c>
      <c r="C35" s="134" t="s">
        <v>74</v>
      </c>
      <c r="D35" s="130" t="s">
        <v>162</v>
      </c>
      <c r="E35" s="134" t="s">
        <v>163</v>
      </c>
      <c r="F35" s="170">
        <v>2</v>
      </c>
      <c r="G35" s="171">
        <v>2</v>
      </c>
      <c r="H35" s="69">
        <v>0</v>
      </c>
      <c r="I35" s="171">
        <v>0</v>
      </c>
      <c r="J35" s="45"/>
      <c r="K35" s="180"/>
      <c r="L35" s="180"/>
      <c r="M35" s="171">
        <v>3</v>
      </c>
      <c r="N35" s="172" t="s">
        <v>164</v>
      </c>
      <c r="O35" s="173" t="s">
        <v>328</v>
      </c>
      <c r="P35" s="171"/>
    </row>
    <row r="36" spans="1:16" ht="13.5">
      <c r="A36" s="43">
        <v>20</v>
      </c>
      <c r="B36" s="44">
        <v>349</v>
      </c>
      <c r="C36" s="134" t="s">
        <v>74</v>
      </c>
      <c r="D36" s="130" t="s">
        <v>165</v>
      </c>
      <c r="E36" s="134" t="s">
        <v>166</v>
      </c>
      <c r="F36" s="170">
        <v>1</v>
      </c>
      <c r="G36" s="171">
        <v>2</v>
      </c>
      <c r="H36" s="69">
        <v>0</v>
      </c>
      <c r="I36" s="171">
        <v>0</v>
      </c>
      <c r="J36" s="45"/>
      <c r="K36" s="180"/>
      <c r="L36" s="180"/>
      <c r="M36" s="171">
        <v>3</v>
      </c>
      <c r="N36" s="172" t="s">
        <v>167</v>
      </c>
      <c r="O36" s="173" t="s">
        <v>337</v>
      </c>
      <c r="P36" s="171"/>
    </row>
    <row r="37" spans="1:16" ht="13.5">
      <c r="A37" s="43">
        <v>20</v>
      </c>
      <c r="B37" s="44">
        <v>350</v>
      </c>
      <c r="C37" s="134" t="s">
        <v>74</v>
      </c>
      <c r="D37" s="130" t="s">
        <v>169</v>
      </c>
      <c r="E37" s="134" t="s">
        <v>170</v>
      </c>
      <c r="F37" s="170">
        <v>2</v>
      </c>
      <c r="G37" s="171">
        <v>2</v>
      </c>
      <c r="H37" s="69">
        <v>0</v>
      </c>
      <c r="I37" s="171">
        <v>0</v>
      </c>
      <c r="J37" s="45"/>
      <c r="K37" s="180"/>
      <c r="L37" s="180"/>
      <c r="M37" s="171">
        <v>0</v>
      </c>
      <c r="N37" s="172" t="s">
        <v>171</v>
      </c>
      <c r="O37" s="173" t="s">
        <v>344</v>
      </c>
      <c r="P37" s="171"/>
    </row>
    <row r="38" spans="1:16" ht="24">
      <c r="A38" s="43">
        <v>20</v>
      </c>
      <c r="B38" s="44">
        <v>361</v>
      </c>
      <c r="C38" s="134" t="s">
        <v>74</v>
      </c>
      <c r="D38" s="130" t="s">
        <v>175</v>
      </c>
      <c r="E38" s="134" t="s">
        <v>176</v>
      </c>
      <c r="F38" s="170">
        <v>1</v>
      </c>
      <c r="G38" s="171">
        <v>2</v>
      </c>
      <c r="H38" s="69">
        <v>1</v>
      </c>
      <c r="I38" s="171">
        <v>1</v>
      </c>
      <c r="J38" s="182" t="s">
        <v>177</v>
      </c>
      <c r="K38" s="180">
        <v>37979</v>
      </c>
      <c r="L38" s="180">
        <v>38078</v>
      </c>
      <c r="M38" s="171"/>
      <c r="N38" s="172" t="s">
        <v>178</v>
      </c>
      <c r="O38" s="173" t="s">
        <v>347</v>
      </c>
      <c r="P38" s="171"/>
    </row>
    <row r="39" spans="1:16" ht="13.5">
      <c r="A39" s="43">
        <v>20</v>
      </c>
      <c r="B39" s="44">
        <v>362</v>
      </c>
      <c r="C39" s="134" t="s">
        <v>74</v>
      </c>
      <c r="D39" s="130" t="s">
        <v>179</v>
      </c>
      <c r="E39" s="134" t="s">
        <v>149</v>
      </c>
      <c r="F39" s="170">
        <v>2</v>
      </c>
      <c r="G39" s="171">
        <v>2</v>
      </c>
      <c r="H39" s="69">
        <v>1</v>
      </c>
      <c r="I39" s="171">
        <v>0</v>
      </c>
      <c r="J39" s="45" t="s">
        <v>180</v>
      </c>
      <c r="K39" s="180">
        <v>38435</v>
      </c>
      <c r="L39" s="180">
        <v>38443</v>
      </c>
      <c r="M39" s="171"/>
      <c r="N39" s="172" t="s">
        <v>368</v>
      </c>
      <c r="O39" s="173" t="s">
        <v>348</v>
      </c>
      <c r="P39" s="171"/>
    </row>
    <row r="40" spans="1:16" ht="13.5">
      <c r="A40" s="43">
        <v>20</v>
      </c>
      <c r="B40" s="44">
        <v>363</v>
      </c>
      <c r="C40" s="134" t="s">
        <v>74</v>
      </c>
      <c r="D40" s="130" t="s">
        <v>181</v>
      </c>
      <c r="E40" s="134" t="s">
        <v>288</v>
      </c>
      <c r="F40" s="170">
        <v>2</v>
      </c>
      <c r="G40" s="171">
        <v>2</v>
      </c>
      <c r="H40" s="69">
        <v>0</v>
      </c>
      <c r="I40" s="171">
        <v>0</v>
      </c>
      <c r="J40" s="45"/>
      <c r="K40" s="180"/>
      <c r="L40" s="180"/>
      <c r="M40" s="171">
        <v>2</v>
      </c>
      <c r="N40" s="172"/>
      <c r="O40" s="173"/>
      <c r="P40" s="171">
        <v>1</v>
      </c>
    </row>
    <row r="41" spans="1:16" ht="24">
      <c r="A41" s="43">
        <v>20</v>
      </c>
      <c r="B41" s="44">
        <v>382</v>
      </c>
      <c r="C41" s="134" t="s">
        <v>74</v>
      </c>
      <c r="D41" s="130" t="s">
        <v>182</v>
      </c>
      <c r="E41" s="134" t="s">
        <v>183</v>
      </c>
      <c r="F41" s="170">
        <v>2</v>
      </c>
      <c r="G41" s="171">
        <v>2</v>
      </c>
      <c r="H41" s="69">
        <v>0</v>
      </c>
      <c r="I41" s="171">
        <v>1</v>
      </c>
      <c r="J41" s="45" t="s">
        <v>184</v>
      </c>
      <c r="K41" s="180" t="s">
        <v>369</v>
      </c>
      <c r="L41" s="180" t="s">
        <v>369</v>
      </c>
      <c r="M41" s="171"/>
      <c r="N41" s="172" t="s">
        <v>356</v>
      </c>
      <c r="O41" s="173" t="s">
        <v>185</v>
      </c>
      <c r="P41" s="171"/>
    </row>
    <row r="42" spans="1:16" ht="13.5">
      <c r="A42" s="43">
        <v>20</v>
      </c>
      <c r="B42" s="44">
        <v>383</v>
      </c>
      <c r="C42" s="134" t="s">
        <v>74</v>
      </c>
      <c r="D42" s="130" t="s">
        <v>187</v>
      </c>
      <c r="E42" s="134" t="s">
        <v>149</v>
      </c>
      <c r="F42" s="170">
        <v>2</v>
      </c>
      <c r="G42" s="171">
        <v>2</v>
      </c>
      <c r="H42" s="69">
        <v>0</v>
      </c>
      <c r="I42" s="171">
        <v>1</v>
      </c>
      <c r="J42" s="45"/>
      <c r="K42" s="180"/>
      <c r="L42" s="180"/>
      <c r="M42" s="171">
        <v>3</v>
      </c>
      <c r="N42" s="172" t="s">
        <v>293</v>
      </c>
      <c r="O42" s="175" t="s">
        <v>329</v>
      </c>
      <c r="P42" s="171"/>
    </row>
    <row r="43" spans="1:16" ht="24">
      <c r="A43" s="43">
        <v>20</v>
      </c>
      <c r="B43" s="44">
        <v>384</v>
      </c>
      <c r="C43" s="134" t="s">
        <v>74</v>
      </c>
      <c r="D43" s="130" t="s">
        <v>189</v>
      </c>
      <c r="E43" s="134" t="s">
        <v>154</v>
      </c>
      <c r="F43" s="170">
        <v>2</v>
      </c>
      <c r="G43" s="171">
        <v>2</v>
      </c>
      <c r="H43" s="69">
        <v>1</v>
      </c>
      <c r="I43" s="171">
        <v>1</v>
      </c>
      <c r="J43" s="45"/>
      <c r="K43" s="180"/>
      <c r="L43" s="180"/>
      <c r="M43" s="171">
        <v>3</v>
      </c>
      <c r="N43" s="172" t="s">
        <v>355</v>
      </c>
      <c r="O43" s="173" t="s">
        <v>349</v>
      </c>
      <c r="P43" s="171"/>
    </row>
    <row r="44" spans="1:16" ht="13.5">
      <c r="A44" s="43">
        <v>20</v>
      </c>
      <c r="B44" s="44">
        <v>385</v>
      </c>
      <c r="C44" s="134" t="s">
        <v>74</v>
      </c>
      <c r="D44" s="130" t="s">
        <v>191</v>
      </c>
      <c r="E44" s="183" t="s">
        <v>192</v>
      </c>
      <c r="F44" s="170">
        <v>2</v>
      </c>
      <c r="G44" s="171">
        <v>2</v>
      </c>
      <c r="H44" s="69">
        <v>1</v>
      </c>
      <c r="I44" s="171">
        <v>1</v>
      </c>
      <c r="J44" s="45"/>
      <c r="K44" s="180"/>
      <c r="L44" s="180"/>
      <c r="M44" s="171">
        <v>3</v>
      </c>
      <c r="N44" s="172" t="s">
        <v>193</v>
      </c>
      <c r="O44" s="173" t="s">
        <v>370</v>
      </c>
      <c r="P44" s="171"/>
    </row>
    <row r="45" spans="1:16" ht="13.5">
      <c r="A45" s="43">
        <v>20</v>
      </c>
      <c r="B45" s="44">
        <v>386</v>
      </c>
      <c r="C45" s="134" t="s">
        <v>74</v>
      </c>
      <c r="D45" s="130" t="s">
        <v>195</v>
      </c>
      <c r="E45" s="134" t="s">
        <v>154</v>
      </c>
      <c r="F45" s="170">
        <v>2</v>
      </c>
      <c r="G45" s="171">
        <v>2</v>
      </c>
      <c r="H45" s="69">
        <v>0</v>
      </c>
      <c r="I45" s="171">
        <v>0</v>
      </c>
      <c r="J45" s="45"/>
      <c r="K45" s="180"/>
      <c r="L45" s="180"/>
      <c r="M45" s="171">
        <v>0</v>
      </c>
      <c r="N45" s="172" t="s">
        <v>196</v>
      </c>
      <c r="O45" s="173" t="s">
        <v>340</v>
      </c>
      <c r="P45" s="171"/>
    </row>
    <row r="46" spans="1:16" ht="13.5">
      <c r="A46" s="43">
        <v>20</v>
      </c>
      <c r="B46" s="44">
        <v>388</v>
      </c>
      <c r="C46" s="45" t="s">
        <v>74</v>
      </c>
      <c r="D46" s="46" t="s">
        <v>291</v>
      </c>
      <c r="E46" s="45" t="s">
        <v>292</v>
      </c>
      <c r="F46" s="170">
        <v>2</v>
      </c>
      <c r="G46" s="171">
        <v>2</v>
      </c>
      <c r="H46" s="69">
        <v>0</v>
      </c>
      <c r="I46" s="171">
        <v>0</v>
      </c>
      <c r="J46" s="45"/>
      <c r="K46" s="180"/>
      <c r="L46" s="180"/>
      <c r="M46" s="171">
        <v>0</v>
      </c>
      <c r="N46" s="172"/>
      <c r="O46" s="173"/>
      <c r="P46" s="171">
        <v>1</v>
      </c>
    </row>
    <row r="47" spans="1:16" ht="13.5">
      <c r="A47" s="43">
        <v>20</v>
      </c>
      <c r="B47" s="44">
        <v>402</v>
      </c>
      <c r="C47" s="134" t="s">
        <v>74</v>
      </c>
      <c r="D47" s="130" t="s">
        <v>197</v>
      </c>
      <c r="E47" s="134" t="s">
        <v>149</v>
      </c>
      <c r="F47" s="170">
        <v>2</v>
      </c>
      <c r="G47" s="171">
        <v>2</v>
      </c>
      <c r="H47" s="69">
        <v>1</v>
      </c>
      <c r="I47" s="171">
        <v>1</v>
      </c>
      <c r="J47" s="45" t="s">
        <v>198</v>
      </c>
      <c r="K47" s="180">
        <v>39516</v>
      </c>
      <c r="L47" s="180">
        <v>39539</v>
      </c>
      <c r="M47" s="171"/>
      <c r="N47" s="172" t="s">
        <v>199</v>
      </c>
      <c r="O47" s="173" t="s">
        <v>326</v>
      </c>
      <c r="P47" s="171"/>
    </row>
    <row r="48" spans="1:16" ht="13.5">
      <c r="A48" s="43">
        <v>20</v>
      </c>
      <c r="B48" s="44">
        <v>403</v>
      </c>
      <c r="C48" s="134" t="s">
        <v>74</v>
      </c>
      <c r="D48" s="130" t="s">
        <v>200</v>
      </c>
      <c r="E48" s="134" t="s">
        <v>294</v>
      </c>
      <c r="F48" s="170">
        <v>1</v>
      </c>
      <c r="G48" s="171">
        <v>2</v>
      </c>
      <c r="H48" s="69">
        <v>0</v>
      </c>
      <c r="I48" s="171">
        <v>0</v>
      </c>
      <c r="J48" s="45"/>
      <c r="K48" s="180"/>
      <c r="L48" s="180"/>
      <c r="M48" s="171">
        <v>0</v>
      </c>
      <c r="N48" s="172"/>
      <c r="O48" s="173"/>
      <c r="P48" s="171">
        <v>0</v>
      </c>
    </row>
    <row r="49" spans="1:16" ht="13.5">
      <c r="A49" s="43">
        <v>20</v>
      </c>
      <c r="B49" s="44">
        <v>404</v>
      </c>
      <c r="C49" s="134" t="s">
        <v>74</v>
      </c>
      <c r="D49" s="130" t="s">
        <v>201</v>
      </c>
      <c r="E49" s="134" t="s">
        <v>202</v>
      </c>
      <c r="F49" s="170">
        <v>1</v>
      </c>
      <c r="G49" s="171">
        <v>2</v>
      </c>
      <c r="H49" s="69">
        <v>0</v>
      </c>
      <c r="I49" s="171">
        <v>0</v>
      </c>
      <c r="J49" s="45"/>
      <c r="K49" s="180"/>
      <c r="L49" s="180"/>
      <c r="M49" s="171">
        <v>0</v>
      </c>
      <c r="N49" s="172"/>
      <c r="O49" s="173"/>
      <c r="P49" s="171">
        <v>0</v>
      </c>
    </row>
    <row r="50" spans="1:16" ht="13.5">
      <c r="A50" s="43">
        <v>20</v>
      </c>
      <c r="B50" s="44">
        <v>407</v>
      </c>
      <c r="C50" s="134" t="s">
        <v>74</v>
      </c>
      <c r="D50" s="130" t="s">
        <v>300</v>
      </c>
      <c r="E50" s="45" t="s">
        <v>303</v>
      </c>
      <c r="F50" s="170">
        <v>1</v>
      </c>
      <c r="G50" s="171">
        <v>2</v>
      </c>
      <c r="H50" s="69">
        <v>0</v>
      </c>
      <c r="I50" s="171">
        <v>0</v>
      </c>
      <c r="J50" s="45"/>
      <c r="K50" s="180"/>
      <c r="L50" s="180"/>
      <c r="M50" s="171">
        <v>3</v>
      </c>
      <c r="N50" s="172"/>
      <c r="O50" s="173"/>
      <c r="P50" s="171">
        <v>0</v>
      </c>
    </row>
    <row r="51" spans="1:16" ht="13.5">
      <c r="A51" s="43">
        <v>20</v>
      </c>
      <c r="B51" s="44">
        <v>409</v>
      </c>
      <c r="C51" s="134" t="s">
        <v>74</v>
      </c>
      <c r="D51" s="130" t="s">
        <v>203</v>
      </c>
      <c r="E51" s="134" t="s">
        <v>204</v>
      </c>
      <c r="F51" s="170">
        <v>1</v>
      </c>
      <c r="G51" s="171">
        <v>2</v>
      </c>
      <c r="H51" s="69">
        <v>0</v>
      </c>
      <c r="I51" s="171">
        <v>0</v>
      </c>
      <c r="J51" s="45"/>
      <c r="K51" s="180"/>
      <c r="L51" s="180"/>
      <c r="M51" s="171">
        <v>0</v>
      </c>
      <c r="N51" s="172"/>
      <c r="O51" s="173"/>
      <c r="P51" s="171">
        <v>0</v>
      </c>
    </row>
    <row r="52" spans="1:16" ht="13.5">
      <c r="A52" s="43">
        <v>20</v>
      </c>
      <c r="B52" s="44">
        <v>410</v>
      </c>
      <c r="C52" s="134" t="s">
        <v>74</v>
      </c>
      <c r="D52" s="130" t="s">
        <v>205</v>
      </c>
      <c r="E52" s="134" t="s">
        <v>206</v>
      </c>
      <c r="F52" s="170">
        <v>1</v>
      </c>
      <c r="G52" s="171">
        <v>2</v>
      </c>
      <c r="H52" s="69">
        <v>0</v>
      </c>
      <c r="I52" s="171">
        <v>0</v>
      </c>
      <c r="J52" s="45"/>
      <c r="K52" s="180"/>
      <c r="L52" s="180"/>
      <c r="M52" s="171">
        <v>2</v>
      </c>
      <c r="N52" s="172"/>
      <c r="O52" s="173"/>
      <c r="P52" s="171">
        <v>1</v>
      </c>
    </row>
    <row r="53" spans="1:16" ht="13.5">
      <c r="A53" s="43">
        <v>20</v>
      </c>
      <c r="B53" s="44">
        <v>411</v>
      </c>
      <c r="C53" s="134" t="s">
        <v>74</v>
      </c>
      <c r="D53" s="130" t="s">
        <v>207</v>
      </c>
      <c r="E53" s="134" t="s">
        <v>156</v>
      </c>
      <c r="F53" s="170">
        <v>1</v>
      </c>
      <c r="G53" s="171">
        <v>2</v>
      </c>
      <c r="H53" s="69">
        <v>0</v>
      </c>
      <c r="I53" s="171">
        <v>0</v>
      </c>
      <c r="J53" s="45"/>
      <c r="K53" s="180"/>
      <c r="L53" s="180"/>
      <c r="M53" s="171">
        <v>0</v>
      </c>
      <c r="N53" s="172"/>
      <c r="O53" s="173"/>
      <c r="P53" s="171">
        <v>0</v>
      </c>
    </row>
    <row r="54" spans="1:16" ht="13.5">
      <c r="A54" s="43">
        <v>20</v>
      </c>
      <c r="B54" s="44">
        <v>412</v>
      </c>
      <c r="C54" s="134" t="s">
        <v>74</v>
      </c>
      <c r="D54" s="130" t="s">
        <v>208</v>
      </c>
      <c r="E54" s="134" t="s">
        <v>206</v>
      </c>
      <c r="F54" s="170">
        <v>1</v>
      </c>
      <c r="G54" s="171">
        <v>2</v>
      </c>
      <c r="H54" s="69">
        <v>0</v>
      </c>
      <c r="I54" s="171">
        <v>0</v>
      </c>
      <c r="J54" s="45"/>
      <c r="K54" s="180"/>
      <c r="L54" s="180"/>
      <c r="M54" s="171">
        <v>0</v>
      </c>
      <c r="N54" s="172"/>
      <c r="O54" s="173"/>
      <c r="P54" s="171">
        <v>0</v>
      </c>
    </row>
    <row r="55" spans="1:16" ht="13.5">
      <c r="A55" s="43">
        <v>20</v>
      </c>
      <c r="B55" s="44">
        <v>413</v>
      </c>
      <c r="C55" s="134" t="s">
        <v>74</v>
      </c>
      <c r="D55" s="130" t="s">
        <v>209</v>
      </c>
      <c r="E55" s="134" t="s">
        <v>206</v>
      </c>
      <c r="F55" s="170">
        <v>1</v>
      </c>
      <c r="G55" s="171">
        <v>2</v>
      </c>
      <c r="H55" s="69">
        <v>0</v>
      </c>
      <c r="I55" s="171">
        <v>0</v>
      </c>
      <c r="J55" s="45"/>
      <c r="K55" s="180"/>
      <c r="L55" s="180"/>
      <c r="M55" s="171">
        <v>0</v>
      </c>
      <c r="N55" s="172"/>
      <c r="O55" s="173"/>
      <c r="P55" s="171">
        <v>0</v>
      </c>
    </row>
    <row r="56" spans="1:16" ht="13.5">
      <c r="A56" s="43">
        <v>20</v>
      </c>
      <c r="B56" s="44">
        <v>414</v>
      </c>
      <c r="C56" s="134" t="s">
        <v>74</v>
      </c>
      <c r="D56" s="130" t="s">
        <v>210</v>
      </c>
      <c r="E56" s="134" t="s">
        <v>154</v>
      </c>
      <c r="F56" s="170">
        <v>2</v>
      </c>
      <c r="G56" s="171">
        <v>2</v>
      </c>
      <c r="H56" s="69">
        <v>0</v>
      </c>
      <c r="I56" s="171">
        <v>0</v>
      </c>
      <c r="J56" s="45"/>
      <c r="K56" s="180"/>
      <c r="L56" s="180"/>
      <c r="M56" s="171">
        <v>0</v>
      </c>
      <c r="N56" s="172"/>
      <c r="O56" s="173"/>
      <c r="P56" s="171">
        <v>0</v>
      </c>
    </row>
    <row r="57" spans="1:16" ht="13.5">
      <c r="A57" s="43">
        <v>20</v>
      </c>
      <c r="B57" s="44">
        <v>415</v>
      </c>
      <c r="C57" s="134" t="s">
        <v>74</v>
      </c>
      <c r="D57" s="130" t="s">
        <v>211</v>
      </c>
      <c r="E57" s="134" t="s">
        <v>212</v>
      </c>
      <c r="F57" s="170">
        <v>2</v>
      </c>
      <c r="G57" s="171">
        <v>2</v>
      </c>
      <c r="H57" s="69">
        <v>0</v>
      </c>
      <c r="I57" s="171">
        <v>0</v>
      </c>
      <c r="J57" s="45"/>
      <c r="K57" s="180"/>
      <c r="L57" s="180"/>
      <c r="M57" s="171">
        <v>0</v>
      </c>
      <c r="N57" s="172" t="s">
        <v>213</v>
      </c>
      <c r="O57" s="173" t="s">
        <v>324</v>
      </c>
      <c r="P57" s="171"/>
    </row>
    <row r="58" spans="1:16" ht="13.5">
      <c r="A58" s="43">
        <v>20</v>
      </c>
      <c r="B58" s="44">
        <v>416</v>
      </c>
      <c r="C58" s="134" t="s">
        <v>74</v>
      </c>
      <c r="D58" s="130" t="s">
        <v>214</v>
      </c>
      <c r="E58" s="134" t="s">
        <v>154</v>
      </c>
      <c r="F58" s="170">
        <v>2</v>
      </c>
      <c r="G58" s="171">
        <v>2</v>
      </c>
      <c r="H58" s="69">
        <v>0</v>
      </c>
      <c r="I58" s="171">
        <v>0</v>
      </c>
      <c r="J58" s="45"/>
      <c r="K58" s="180"/>
      <c r="L58" s="180"/>
      <c r="M58" s="171">
        <v>3</v>
      </c>
      <c r="N58" s="172" t="s">
        <v>215</v>
      </c>
      <c r="O58" s="173" t="s">
        <v>371</v>
      </c>
      <c r="P58" s="171"/>
    </row>
    <row r="59" spans="1:16" ht="13.5">
      <c r="A59" s="43">
        <v>20</v>
      </c>
      <c r="B59" s="44">
        <v>417</v>
      </c>
      <c r="C59" s="134" t="s">
        <v>74</v>
      </c>
      <c r="D59" s="130" t="s">
        <v>216</v>
      </c>
      <c r="E59" s="134" t="s">
        <v>217</v>
      </c>
      <c r="F59" s="170">
        <v>1</v>
      </c>
      <c r="G59" s="171">
        <v>2</v>
      </c>
      <c r="H59" s="69">
        <v>0</v>
      </c>
      <c r="I59" s="171">
        <v>0</v>
      </c>
      <c r="J59" s="45"/>
      <c r="K59" s="180"/>
      <c r="L59" s="180"/>
      <c r="M59" s="171">
        <v>0</v>
      </c>
      <c r="N59" s="172"/>
      <c r="O59" s="173"/>
      <c r="P59" s="171">
        <v>0</v>
      </c>
    </row>
    <row r="60" spans="1:16" ht="13.5">
      <c r="A60" s="43">
        <v>20</v>
      </c>
      <c r="B60" s="44">
        <v>422</v>
      </c>
      <c r="C60" s="134" t="s">
        <v>74</v>
      </c>
      <c r="D60" s="130" t="s">
        <v>218</v>
      </c>
      <c r="E60" s="134" t="s">
        <v>229</v>
      </c>
      <c r="F60" s="170">
        <v>1</v>
      </c>
      <c r="G60" s="171">
        <v>2</v>
      </c>
      <c r="H60" s="69">
        <v>0</v>
      </c>
      <c r="I60" s="171">
        <v>0</v>
      </c>
      <c r="J60" s="45"/>
      <c r="K60" s="180"/>
      <c r="L60" s="180"/>
      <c r="M60" s="171">
        <v>0</v>
      </c>
      <c r="N60" s="172"/>
      <c r="O60" s="173"/>
      <c r="P60" s="171">
        <v>0</v>
      </c>
    </row>
    <row r="61" spans="1:16" ht="13.5">
      <c r="A61" s="43">
        <v>20</v>
      </c>
      <c r="B61" s="44">
        <v>423</v>
      </c>
      <c r="C61" s="134" t="s">
        <v>74</v>
      </c>
      <c r="D61" s="130" t="s">
        <v>283</v>
      </c>
      <c r="E61" s="134" t="s">
        <v>204</v>
      </c>
      <c r="F61" s="170">
        <v>1</v>
      </c>
      <c r="G61" s="171">
        <v>2</v>
      </c>
      <c r="H61" s="69">
        <v>0</v>
      </c>
      <c r="I61" s="171">
        <v>0</v>
      </c>
      <c r="J61" s="45"/>
      <c r="K61" s="180"/>
      <c r="L61" s="180"/>
      <c r="M61" s="171">
        <v>0</v>
      </c>
      <c r="N61" s="172" t="s">
        <v>284</v>
      </c>
      <c r="O61" s="173" t="s">
        <v>372</v>
      </c>
      <c r="P61" s="171"/>
    </row>
    <row r="62" spans="1:16" ht="13.5">
      <c r="A62" s="43">
        <v>20</v>
      </c>
      <c r="B62" s="44">
        <v>425</v>
      </c>
      <c r="C62" s="134" t="s">
        <v>74</v>
      </c>
      <c r="D62" s="130" t="s">
        <v>220</v>
      </c>
      <c r="E62" s="134" t="s">
        <v>166</v>
      </c>
      <c r="F62" s="170">
        <v>1</v>
      </c>
      <c r="G62" s="171">
        <v>2</v>
      </c>
      <c r="H62" s="69">
        <v>0</v>
      </c>
      <c r="I62" s="171">
        <v>0</v>
      </c>
      <c r="J62" s="45"/>
      <c r="K62" s="180"/>
      <c r="L62" s="180"/>
      <c r="M62" s="171">
        <v>0</v>
      </c>
      <c r="N62" s="172" t="s">
        <v>221</v>
      </c>
      <c r="O62" s="173" t="s">
        <v>222</v>
      </c>
      <c r="P62" s="171"/>
    </row>
    <row r="63" spans="1:16" ht="13.5">
      <c r="A63" s="43">
        <v>20</v>
      </c>
      <c r="B63" s="44">
        <v>429</v>
      </c>
      <c r="C63" s="134" t="s">
        <v>74</v>
      </c>
      <c r="D63" s="130" t="s">
        <v>223</v>
      </c>
      <c r="E63" s="134" t="s">
        <v>204</v>
      </c>
      <c r="F63" s="170">
        <v>1</v>
      </c>
      <c r="G63" s="171">
        <v>2</v>
      </c>
      <c r="H63" s="69">
        <v>0</v>
      </c>
      <c r="I63" s="171">
        <v>0</v>
      </c>
      <c r="J63" s="45"/>
      <c r="K63" s="180"/>
      <c r="L63" s="180"/>
      <c r="M63" s="171">
        <v>3</v>
      </c>
      <c r="N63" s="172"/>
      <c r="O63" s="173"/>
      <c r="P63" s="171">
        <v>0</v>
      </c>
    </row>
    <row r="64" spans="1:16" ht="13.5">
      <c r="A64" s="43">
        <v>20</v>
      </c>
      <c r="B64" s="44">
        <v>430</v>
      </c>
      <c r="C64" s="134" t="s">
        <v>74</v>
      </c>
      <c r="D64" s="130" t="s">
        <v>224</v>
      </c>
      <c r="E64" s="134" t="s">
        <v>206</v>
      </c>
      <c r="F64" s="170">
        <v>1</v>
      </c>
      <c r="G64" s="171">
        <v>2</v>
      </c>
      <c r="H64" s="69">
        <v>0</v>
      </c>
      <c r="I64" s="171">
        <v>0</v>
      </c>
      <c r="J64" s="45"/>
      <c r="K64" s="180"/>
      <c r="L64" s="180"/>
      <c r="M64" s="171">
        <v>0</v>
      </c>
      <c r="N64" s="172"/>
      <c r="O64" s="173"/>
      <c r="P64" s="171">
        <v>1</v>
      </c>
    </row>
    <row r="65" spans="1:16" ht="13.5">
      <c r="A65" s="43">
        <v>20</v>
      </c>
      <c r="B65" s="44">
        <v>432</v>
      </c>
      <c r="C65" s="134" t="s">
        <v>74</v>
      </c>
      <c r="D65" s="130" t="s">
        <v>225</v>
      </c>
      <c r="E65" s="134" t="s">
        <v>119</v>
      </c>
      <c r="F65" s="170">
        <v>1</v>
      </c>
      <c r="G65" s="171">
        <v>2</v>
      </c>
      <c r="H65" s="69">
        <v>0</v>
      </c>
      <c r="I65" s="171">
        <v>0</v>
      </c>
      <c r="J65" s="45"/>
      <c r="K65" s="180"/>
      <c r="L65" s="180"/>
      <c r="M65" s="171">
        <v>0</v>
      </c>
      <c r="N65" s="172"/>
      <c r="O65" s="173"/>
      <c r="P65" s="171">
        <v>1</v>
      </c>
    </row>
    <row r="66" spans="1:16" ht="13.5">
      <c r="A66" s="43">
        <v>20</v>
      </c>
      <c r="B66" s="44">
        <v>446</v>
      </c>
      <c r="C66" s="134" t="s">
        <v>74</v>
      </c>
      <c r="D66" s="130" t="s">
        <v>226</v>
      </c>
      <c r="E66" s="134" t="s">
        <v>204</v>
      </c>
      <c r="F66" s="170">
        <v>1</v>
      </c>
      <c r="G66" s="171">
        <v>2</v>
      </c>
      <c r="H66" s="69">
        <v>0</v>
      </c>
      <c r="I66" s="171">
        <v>0</v>
      </c>
      <c r="J66" s="45"/>
      <c r="K66" s="180"/>
      <c r="L66" s="180"/>
      <c r="M66" s="171">
        <v>1</v>
      </c>
      <c r="N66" s="172"/>
      <c r="O66" s="173"/>
      <c r="P66" s="171">
        <v>1</v>
      </c>
    </row>
    <row r="67" spans="1:16" ht="13.5">
      <c r="A67" s="43">
        <v>20</v>
      </c>
      <c r="B67" s="44">
        <v>448</v>
      </c>
      <c r="C67" s="134" t="s">
        <v>74</v>
      </c>
      <c r="D67" s="130" t="s">
        <v>227</v>
      </c>
      <c r="E67" s="134" t="s">
        <v>154</v>
      </c>
      <c r="F67" s="170">
        <v>2</v>
      </c>
      <c r="G67" s="171">
        <v>2</v>
      </c>
      <c r="H67" s="69">
        <v>0</v>
      </c>
      <c r="I67" s="171">
        <v>0</v>
      </c>
      <c r="J67" s="45"/>
      <c r="K67" s="180"/>
      <c r="L67" s="180"/>
      <c r="M67" s="171">
        <v>0</v>
      </c>
      <c r="N67" s="172"/>
      <c r="O67" s="173"/>
      <c r="P67" s="171">
        <v>0</v>
      </c>
    </row>
    <row r="68" spans="1:16" ht="13.5">
      <c r="A68" s="43">
        <v>20</v>
      </c>
      <c r="B68" s="44">
        <v>449</v>
      </c>
      <c r="C68" s="134" t="s">
        <v>74</v>
      </c>
      <c r="D68" s="130" t="s">
        <v>228</v>
      </c>
      <c r="E68" s="134" t="s">
        <v>229</v>
      </c>
      <c r="F68" s="170">
        <v>1</v>
      </c>
      <c r="G68" s="171">
        <v>2</v>
      </c>
      <c r="H68" s="69">
        <v>1</v>
      </c>
      <c r="I68" s="171">
        <v>1</v>
      </c>
      <c r="J68" s="45"/>
      <c r="K68" s="180"/>
      <c r="L68" s="180"/>
      <c r="M68" s="171">
        <v>0</v>
      </c>
      <c r="N68" s="172" t="s">
        <v>230</v>
      </c>
      <c r="O68" s="173" t="s">
        <v>350</v>
      </c>
      <c r="P68" s="171"/>
    </row>
    <row r="69" spans="1:16" ht="13.5">
      <c r="A69" s="43">
        <v>20</v>
      </c>
      <c r="B69" s="44">
        <v>450</v>
      </c>
      <c r="C69" s="134" t="s">
        <v>74</v>
      </c>
      <c r="D69" s="130" t="s">
        <v>286</v>
      </c>
      <c r="E69" s="134" t="s">
        <v>217</v>
      </c>
      <c r="F69" s="170">
        <v>1</v>
      </c>
      <c r="G69" s="171">
        <v>2</v>
      </c>
      <c r="H69" s="69">
        <v>0</v>
      </c>
      <c r="I69" s="171">
        <v>0</v>
      </c>
      <c r="J69" s="45"/>
      <c r="K69" s="180"/>
      <c r="L69" s="180"/>
      <c r="M69" s="171">
        <v>0</v>
      </c>
      <c r="N69" s="172" t="s">
        <v>287</v>
      </c>
      <c r="O69" s="176" t="s">
        <v>373</v>
      </c>
      <c r="P69" s="171"/>
    </row>
    <row r="70" spans="1:16" ht="13.5">
      <c r="A70" s="43">
        <v>20</v>
      </c>
      <c r="B70" s="44">
        <v>451</v>
      </c>
      <c r="C70" s="134" t="s">
        <v>74</v>
      </c>
      <c r="D70" s="130" t="s">
        <v>231</v>
      </c>
      <c r="E70" s="134" t="s">
        <v>152</v>
      </c>
      <c r="F70" s="170">
        <v>1</v>
      </c>
      <c r="G70" s="171">
        <v>2</v>
      </c>
      <c r="H70" s="69">
        <v>1</v>
      </c>
      <c r="I70" s="171">
        <v>0</v>
      </c>
      <c r="J70" s="45"/>
      <c r="K70" s="180"/>
      <c r="L70" s="180"/>
      <c r="M70" s="171">
        <v>0</v>
      </c>
      <c r="N70" s="172" t="s">
        <v>232</v>
      </c>
      <c r="O70" s="173" t="s">
        <v>374</v>
      </c>
      <c r="P70" s="171"/>
    </row>
    <row r="71" spans="1:16" ht="13.5">
      <c r="A71" s="43">
        <v>20</v>
      </c>
      <c r="B71" s="44">
        <v>452</v>
      </c>
      <c r="C71" s="134" t="s">
        <v>74</v>
      </c>
      <c r="D71" s="130" t="s">
        <v>233</v>
      </c>
      <c r="E71" s="134" t="s">
        <v>229</v>
      </c>
      <c r="F71" s="170">
        <v>1</v>
      </c>
      <c r="G71" s="171">
        <v>2</v>
      </c>
      <c r="H71" s="69">
        <v>0</v>
      </c>
      <c r="I71" s="171">
        <v>0</v>
      </c>
      <c r="J71" s="45"/>
      <c r="K71" s="180"/>
      <c r="L71" s="180"/>
      <c r="M71" s="171">
        <v>0</v>
      </c>
      <c r="N71" s="172"/>
      <c r="O71" s="173"/>
      <c r="P71" s="171">
        <v>1</v>
      </c>
    </row>
    <row r="72" spans="1:16" ht="24">
      <c r="A72" s="43">
        <v>20</v>
      </c>
      <c r="B72" s="44">
        <v>481</v>
      </c>
      <c r="C72" s="134" t="s">
        <v>74</v>
      </c>
      <c r="D72" s="130" t="s">
        <v>236</v>
      </c>
      <c r="E72" s="134" t="s">
        <v>288</v>
      </c>
      <c r="F72" s="170">
        <v>2</v>
      </c>
      <c r="G72" s="171">
        <v>2</v>
      </c>
      <c r="H72" s="69">
        <v>1</v>
      </c>
      <c r="I72" s="171">
        <v>1</v>
      </c>
      <c r="J72" s="182" t="s">
        <v>234</v>
      </c>
      <c r="K72" s="180">
        <v>38332</v>
      </c>
      <c r="L72" s="180">
        <v>38353</v>
      </c>
      <c r="M72" s="171"/>
      <c r="N72" s="172" t="s">
        <v>235</v>
      </c>
      <c r="O72" s="173" t="s">
        <v>375</v>
      </c>
      <c r="P72" s="171"/>
    </row>
    <row r="73" spans="1:16" ht="13.5">
      <c r="A73" s="43">
        <v>20</v>
      </c>
      <c r="B73" s="44">
        <v>482</v>
      </c>
      <c r="C73" s="134" t="s">
        <v>74</v>
      </c>
      <c r="D73" s="130" t="s">
        <v>239</v>
      </c>
      <c r="E73" s="134" t="s">
        <v>163</v>
      </c>
      <c r="F73" s="170">
        <v>2</v>
      </c>
      <c r="G73" s="171">
        <v>2</v>
      </c>
      <c r="H73" s="69">
        <v>1</v>
      </c>
      <c r="I73" s="171">
        <v>1</v>
      </c>
      <c r="J73" s="45" t="s">
        <v>240</v>
      </c>
      <c r="K73" s="180">
        <v>38421</v>
      </c>
      <c r="L73" s="180">
        <v>38443</v>
      </c>
      <c r="M73" s="171"/>
      <c r="N73" s="177" t="s">
        <v>241</v>
      </c>
      <c r="O73" s="178" t="s">
        <v>376</v>
      </c>
      <c r="P73" s="171"/>
    </row>
    <row r="74" spans="1:16" ht="13.5">
      <c r="A74" s="43">
        <v>20</v>
      </c>
      <c r="B74" s="44">
        <v>485</v>
      </c>
      <c r="C74" s="134" t="s">
        <v>74</v>
      </c>
      <c r="D74" s="130" t="s">
        <v>242</v>
      </c>
      <c r="E74" s="134" t="s">
        <v>156</v>
      </c>
      <c r="F74" s="170">
        <v>1</v>
      </c>
      <c r="G74" s="171">
        <v>2</v>
      </c>
      <c r="H74" s="69">
        <v>1</v>
      </c>
      <c r="I74" s="171">
        <v>1</v>
      </c>
      <c r="J74" s="45"/>
      <c r="K74" s="180"/>
      <c r="L74" s="180"/>
      <c r="M74" s="171">
        <v>2</v>
      </c>
      <c r="N74" s="172" t="s">
        <v>243</v>
      </c>
      <c r="O74" s="173" t="s">
        <v>330</v>
      </c>
      <c r="P74" s="171"/>
    </row>
    <row r="75" spans="1:16" ht="13.5">
      <c r="A75" s="43">
        <v>20</v>
      </c>
      <c r="B75" s="44">
        <v>486</v>
      </c>
      <c r="C75" s="134" t="s">
        <v>74</v>
      </c>
      <c r="D75" s="130" t="s">
        <v>244</v>
      </c>
      <c r="E75" s="134" t="s">
        <v>229</v>
      </c>
      <c r="F75" s="170">
        <v>1</v>
      </c>
      <c r="G75" s="171">
        <v>2</v>
      </c>
      <c r="H75" s="69">
        <v>0</v>
      </c>
      <c r="I75" s="171">
        <v>0</v>
      </c>
      <c r="J75" s="45"/>
      <c r="K75" s="180"/>
      <c r="L75" s="180"/>
      <c r="M75" s="171">
        <v>3</v>
      </c>
      <c r="N75" s="172"/>
      <c r="O75" s="173"/>
      <c r="P75" s="171">
        <v>0</v>
      </c>
    </row>
    <row r="76" spans="1:16" ht="22.5">
      <c r="A76" s="43">
        <v>20</v>
      </c>
      <c r="B76" s="44">
        <v>521</v>
      </c>
      <c r="C76" s="134" t="s">
        <v>74</v>
      </c>
      <c r="D76" s="130" t="s">
        <v>245</v>
      </c>
      <c r="E76" s="134" t="s">
        <v>246</v>
      </c>
      <c r="F76" s="170">
        <v>1</v>
      </c>
      <c r="G76" s="171">
        <v>2</v>
      </c>
      <c r="H76" s="69">
        <v>1</v>
      </c>
      <c r="I76" s="171">
        <v>0</v>
      </c>
      <c r="J76" s="45"/>
      <c r="K76" s="180"/>
      <c r="L76" s="180"/>
      <c r="M76" s="171">
        <v>3</v>
      </c>
      <c r="N76" s="177" t="s">
        <v>247</v>
      </c>
      <c r="O76" s="174" t="s">
        <v>331</v>
      </c>
      <c r="P76" s="171"/>
    </row>
    <row r="77" spans="1:16" ht="13.5">
      <c r="A77" s="43">
        <v>20</v>
      </c>
      <c r="B77" s="44">
        <v>541</v>
      </c>
      <c r="C77" s="134" t="s">
        <v>74</v>
      </c>
      <c r="D77" s="130" t="s">
        <v>251</v>
      </c>
      <c r="E77" s="134" t="s">
        <v>252</v>
      </c>
      <c r="F77" s="170">
        <v>1</v>
      </c>
      <c r="G77" s="171">
        <v>2</v>
      </c>
      <c r="H77" s="69">
        <v>1</v>
      </c>
      <c r="I77" s="171">
        <v>1</v>
      </c>
      <c r="J77" s="45" t="s">
        <v>253</v>
      </c>
      <c r="K77" s="180">
        <v>37154</v>
      </c>
      <c r="L77" s="180">
        <v>37154</v>
      </c>
      <c r="M77" s="171"/>
      <c r="N77" s="172" t="s">
        <v>254</v>
      </c>
      <c r="O77" s="173" t="s">
        <v>352</v>
      </c>
      <c r="P77" s="171"/>
    </row>
    <row r="78" spans="1:16" ht="13.5">
      <c r="A78" s="43">
        <v>20</v>
      </c>
      <c r="B78" s="44">
        <v>543</v>
      </c>
      <c r="C78" s="134" t="s">
        <v>74</v>
      </c>
      <c r="D78" s="130" t="s">
        <v>255</v>
      </c>
      <c r="E78" s="134" t="s">
        <v>256</v>
      </c>
      <c r="F78" s="170">
        <v>1</v>
      </c>
      <c r="G78" s="171">
        <v>2</v>
      </c>
      <c r="H78" s="69">
        <v>0</v>
      </c>
      <c r="I78" s="171">
        <v>1</v>
      </c>
      <c r="J78" s="45" t="s">
        <v>257</v>
      </c>
      <c r="K78" s="180">
        <v>37712</v>
      </c>
      <c r="L78" s="180">
        <v>37712</v>
      </c>
      <c r="M78" s="171"/>
      <c r="N78" s="172" t="s">
        <v>289</v>
      </c>
      <c r="O78" s="179" t="s">
        <v>332</v>
      </c>
      <c r="P78" s="171"/>
    </row>
    <row r="79" spans="1:16" ht="13.5">
      <c r="A79" s="43">
        <v>20</v>
      </c>
      <c r="B79" s="44">
        <v>561</v>
      </c>
      <c r="C79" s="134" t="s">
        <v>74</v>
      </c>
      <c r="D79" s="130" t="s">
        <v>258</v>
      </c>
      <c r="E79" s="134" t="s">
        <v>259</v>
      </c>
      <c r="F79" s="170">
        <v>1</v>
      </c>
      <c r="G79" s="171">
        <v>2</v>
      </c>
      <c r="H79" s="69">
        <v>1</v>
      </c>
      <c r="I79" s="171">
        <v>1</v>
      </c>
      <c r="J79" s="45"/>
      <c r="K79" s="180"/>
      <c r="L79" s="180"/>
      <c r="M79" s="171">
        <v>0</v>
      </c>
      <c r="N79" s="172" t="s">
        <v>260</v>
      </c>
      <c r="O79" s="173" t="s">
        <v>333</v>
      </c>
      <c r="P79" s="171"/>
    </row>
    <row r="80" spans="1:16" ht="24">
      <c r="A80" s="43">
        <v>20</v>
      </c>
      <c r="B80" s="44">
        <v>562</v>
      </c>
      <c r="C80" s="134" t="s">
        <v>74</v>
      </c>
      <c r="D80" s="130" t="s">
        <v>261</v>
      </c>
      <c r="E80" s="134" t="s">
        <v>149</v>
      </c>
      <c r="F80" s="170">
        <v>2</v>
      </c>
      <c r="G80" s="171">
        <v>2</v>
      </c>
      <c r="H80" s="69">
        <v>0</v>
      </c>
      <c r="I80" s="171">
        <v>0</v>
      </c>
      <c r="J80" s="45"/>
      <c r="K80" s="180"/>
      <c r="L80" s="180"/>
      <c r="M80" s="171">
        <v>0</v>
      </c>
      <c r="N80" s="172" t="s">
        <v>295</v>
      </c>
      <c r="O80" s="173" t="s">
        <v>354</v>
      </c>
      <c r="P80" s="171"/>
    </row>
    <row r="81" spans="1:16" ht="13.5">
      <c r="A81" s="43">
        <v>20</v>
      </c>
      <c r="B81" s="44">
        <v>563</v>
      </c>
      <c r="C81" s="134" t="s">
        <v>74</v>
      </c>
      <c r="D81" s="130" t="s">
        <v>262</v>
      </c>
      <c r="E81" s="134" t="s">
        <v>263</v>
      </c>
      <c r="F81" s="170">
        <v>2</v>
      </c>
      <c r="G81" s="171">
        <v>2</v>
      </c>
      <c r="H81" s="69">
        <v>0</v>
      </c>
      <c r="I81" s="171">
        <v>0</v>
      </c>
      <c r="J81" s="45"/>
      <c r="K81" s="180"/>
      <c r="L81" s="180"/>
      <c r="M81" s="171">
        <v>0</v>
      </c>
      <c r="N81" s="172"/>
      <c r="O81" s="173"/>
      <c r="P81" s="171">
        <v>0</v>
      </c>
    </row>
    <row r="82" spans="1:16" ht="36">
      <c r="A82" s="43">
        <v>20</v>
      </c>
      <c r="B82" s="44">
        <v>581</v>
      </c>
      <c r="C82" s="134" t="s">
        <v>74</v>
      </c>
      <c r="D82" s="130" t="s">
        <v>264</v>
      </c>
      <c r="E82" s="134" t="s">
        <v>204</v>
      </c>
      <c r="F82" s="170">
        <v>1</v>
      </c>
      <c r="G82" s="171">
        <v>2</v>
      </c>
      <c r="H82" s="69">
        <v>0</v>
      </c>
      <c r="I82" s="171">
        <v>0</v>
      </c>
      <c r="J82" s="45"/>
      <c r="K82" s="180"/>
      <c r="L82" s="180"/>
      <c r="M82" s="322">
        <v>3</v>
      </c>
      <c r="N82" s="172" t="s">
        <v>265</v>
      </c>
      <c r="O82" s="173" t="s">
        <v>351</v>
      </c>
      <c r="P82" s="171"/>
    </row>
    <row r="83" spans="1:16" ht="13.5">
      <c r="A83" s="43">
        <v>20</v>
      </c>
      <c r="B83" s="44">
        <v>583</v>
      </c>
      <c r="C83" s="134" t="s">
        <v>74</v>
      </c>
      <c r="D83" s="130" t="s">
        <v>267</v>
      </c>
      <c r="E83" s="134" t="s">
        <v>229</v>
      </c>
      <c r="F83" s="170">
        <v>1</v>
      </c>
      <c r="G83" s="171">
        <v>2</v>
      </c>
      <c r="H83" s="69">
        <v>0</v>
      </c>
      <c r="I83" s="171">
        <v>1</v>
      </c>
      <c r="J83" s="45" t="s">
        <v>268</v>
      </c>
      <c r="K83" s="180">
        <v>38523</v>
      </c>
      <c r="L83" s="180">
        <v>38534</v>
      </c>
      <c r="M83" s="171"/>
      <c r="N83" s="172" t="s">
        <v>269</v>
      </c>
      <c r="O83" s="173" t="s">
        <v>353</v>
      </c>
      <c r="P83" s="171"/>
    </row>
    <row r="84" spans="1:16" ht="13.5">
      <c r="A84" s="43">
        <v>20</v>
      </c>
      <c r="B84" s="44">
        <v>588</v>
      </c>
      <c r="C84" s="45" t="s">
        <v>74</v>
      </c>
      <c r="D84" s="46" t="s">
        <v>302</v>
      </c>
      <c r="E84" s="45" t="s">
        <v>229</v>
      </c>
      <c r="F84" s="170">
        <v>1</v>
      </c>
      <c r="G84" s="171">
        <v>2</v>
      </c>
      <c r="H84" s="69">
        <v>0</v>
      </c>
      <c r="I84" s="171">
        <v>0</v>
      </c>
      <c r="J84" s="45"/>
      <c r="K84" s="180"/>
      <c r="L84" s="180"/>
      <c r="M84" s="171">
        <v>0</v>
      </c>
      <c r="N84" s="172"/>
      <c r="O84" s="173"/>
      <c r="P84" s="171">
        <v>0</v>
      </c>
    </row>
    <row r="85" spans="1:16" ht="13.5">
      <c r="A85" s="43">
        <v>20</v>
      </c>
      <c r="B85" s="44">
        <v>589</v>
      </c>
      <c r="C85" s="134" t="s">
        <v>74</v>
      </c>
      <c r="D85" s="130" t="s">
        <v>270</v>
      </c>
      <c r="E85" s="134" t="s">
        <v>156</v>
      </c>
      <c r="F85" s="170">
        <v>1</v>
      </c>
      <c r="G85" s="171">
        <v>2</v>
      </c>
      <c r="H85" s="69">
        <v>1</v>
      </c>
      <c r="I85" s="171">
        <v>0</v>
      </c>
      <c r="J85" s="45"/>
      <c r="K85" s="180"/>
      <c r="L85" s="180"/>
      <c r="M85" s="171">
        <v>0</v>
      </c>
      <c r="N85" s="172"/>
      <c r="O85" s="173"/>
      <c r="P85" s="171">
        <v>0</v>
      </c>
    </row>
    <row r="86" spans="1:16" ht="13.5">
      <c r="A86" s="43">
        <v>20</v>
      </c>
      <c r="B86" s="44">
        <v>590</v>
      </c>
      <c r="C86" s="134" t="s">
        <v>74</v>
      </c>
      <c r="D86" s="130" t="s">
        <v>271</v>
      </c>
      <c r="E86" s="134" t="s">
        <v>272</v>
      </c>
      <c r="F86" s="170">
        <v>1</v>
      </c>
      <c r="G86" s="171">
        <v>2</v>
      </c>
      <c r="H86" s="69">
        <v>0</v>
      </c>
      <c r="I86" s="171">
        <v>0</v>
      </c>
      <c r="J86" s="45"/>
      <c r="K86" s="180"/>
      <c r="L86" s="180"/>
      <c r="M86" s="171">
        <v>2</v>
      </c>
      <c r="N86" s="172"/>
      <c r="O86" s="173"/>
      <c r="P86" s="171">
        <v>1</v>
      </c>
    </row>
    <row r="87" spans="1:16" ht="14.25" thickBot="1">
      <c r="A87" s="43">
        <v>20</v>
      </c>
      <c r="B87" s="44">
        <v>602</v>
      </c>
      <c r="C87" s="134" t="s">
        <v>74</v>
      </c>
      <c r="D87" s="130" t="s">
        <v>275</v>
      </c>
      <c r="E87" s="134" t="s">
        <v>166</v>
      </c>
      <c r="F87" s="170">
        <v>1</v>
      </c>
      <c r="G87" s="171">
        <v>2</v>
      </c>
      <c r="H87" s="69">
        <v>0</v>
      </c>
      <c r="I87" s="171">
        <v>0</v>
      </c>
      <c r="J87" s="45"/>
      <c r="K87" s="180"/>
      <c r="L87" s="180"/>
      <c r="M87" s="171">
        <v>0</v>
      </c>
      <c r="N87" s="172"/>
      <c r="O87" s="173"/>
      <c r="P87" s="171">
        <v>0</v>
      </c>
    </row>
    <row r="88" spans="1:22" s="13" customFormat="1" ht="18.75" customHeight="1" thickBot="1">
      <c r="A88" s="37"/>
      <c r="B88" s="38"/>
      <c r="C88" s="204" t="s">
        <v>4</v>
      </c>
      <c r="D88" s="205"/>
      <c r="E88" s="135"/>
      <c r="F88" s="40"/>
      <c r="G88" s="41"/>
      <c r="H88" s="317">
        <f>SUM(H8:H87)</f>
        <v>34</v>
      </c>
      <c r="I88" s="318">
        <f>SUM(I8:I87)</f>
        <v>32</v>
      </c>
      <c r="J88" s="317">
        <f>COUNTA(J8:J87)</f>
        <v>23</v>
      </c>
      <c r="K88" s="319"/>
      <c r="L88" s="319"/>
      <c r="M88" s="320"/>
      <c r="N88" s="317">
        <f>COUNTA(N8:N87)</f>
        <v>48</v>
      </c>
      <c r="O88" s="321"/>
      <c r="P88" s="42"/>
      <c r="Q88" s="12"/>
      <c r="R88" s="12"/>
      <c r="S88" s="12"/>
      <c r="T88" s="12"/>
      <c r="U88" s="12"/>
      <c r="V88" s="12"/>
    </row>
  </sheetData>
  <mergeCells count="17">
    <mergeCell ref="N5:O5"/>
    <mergeCell ref="E4:E7"/>
    <mergeCell ref="G4:G7"/>
    <mergeCell ref="H4:H7"/>
    <mergeCell ref="J5:L5"/>
    <mergeCell ref="F4:F7"/>
    <mergeCell ref="M6:M7"/>
    <mergeCell ref="O2:P2"/>
    <mergeCell ref="C88:D88"/>
    <mergeCell ref="A4:A7"/>
    <mergeCell ref="C4:C7"/>
    <mergeCell ref="D4:D7"/>
    <mergeCell ref="B4:B7"/>
    <mergeCell ref="I4:I7"/>
    <mergeCell ref="J4:M4"/>
    <mergeCell ref="N4:P4"/>
    <mergeCell ref="P6:P7"/>
  </mergeCells>
  <printOptions/>
  <pageMargins left="0.5905511811023623" right="0.5905511811023623" top="0.5905511811023623" bottom="0.7874015748031497" header="0.31496062992125984" footer="0.5118110236220472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0.375" style="2" customWidth="1"/>
    <col min="5" max="5" width="18.625" style="2" customWidth="1"/>
    <col min="6" max="6" width="11.625" style="2" customWidth="1"/>
    <col min="7" max="7" width="8.625" style="185" customWidth="1"/>
    <col min="8" max="8" width="19.375" style="2" customWidth="1"/>
    <col min="9" max="10" width="8.125" style="2" customWidth="1"/>
    <col min="11" max="11" width="19.375" style="2" customWidth="1"/>
    <col min="12" max="20" width="3.875" style="2" customWidth="1"/>
    <col min="21" max="21" width="6.375" style="2" customWidth="1"/>
    <col min="22" max="16384" width="9.00390625" style="2" customWidth="1"/>
  </cols>
  <sheetData>
    <row r="1" spans="1:7" ht="12.75" thickBot="1">
      <c r="A1" s="31" t="s">
        <v>15</v>
      </c>
      <c r="B1" s="31"/>
      <c r="G1" s="2"/>
    </row>
    <row r="2" spans="1:21" ht="22.5" customHeight="1" thickBot="1">
      <c r="A2" s="6" t="s">
        <v>35</v>
      </c>
      <c r="G2" s="2"/>
      <c r="S2" s="202" t="s">
        <v>74</v>
      </c>
      <c r="T2" s="235"/>
      <c r="U2" s="203"/>
    </row>
    <row r="3" ht="12.75" thickBot="1">
      <c r="G3" s="2"/>
    </row>
    <row r="4" spans="1:21" s="1" customFormat="1" ht="19.5" customHeight="1">
      <c r="A4" s="206" t="s">
        <v>26</v>
      </c>
      <c r="B4" s="198" t="s">
        <v>64</v>
      </c>
      <c r="C4" s="209" t="s">
        <v>53</v>
      </c>
      <c r="D4" s="211" t="s">
        <v>17</v>
      </c>
      <c r="E4" s="215" t="s">
        <v>65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7"/>
      <c r="U4" s="242" t="s">
        <v>305</v>
      </c>
    </row>
    <row r="5" spans="1:21" s="1" customFormat="1" ht="19.5" customHeight="1">
      <c r="A5" s="207"/>
      <c r="B5" s="199"/>
      <c r="C5" s="210"/>
      <c r="D5" s="200"/>
      <c r="E5" s="25"/>
      <c r="F5" s="23"/>
      <c r="G5" s="26"/>
      <c r="H5" s="26"/>
      <c r="I5" s="26"/>
      <c r="J5" s="26"/>
      <c r="K5" s="26"/>
      <c r="L5" s="220" t="s">
        <v>61</v>
      </c>
      <c r="M5" s="231"/>
      <c r="N5" s="231"/>
      <c r="O5" s="231"/>
      <c r="P5" s="231"/>
      <c r="Q5" s="231"/>
      <c r="R5" s="231"/>
      <c r="S5" s="231"/>
      <c r="T5" s="236"/>
      <c r="U5" s="243"/>
    </row>
    <row r="6" spans="1:21" s="1" customFormat="1" ht="19.5" customHeight="1">
      <c r="A6" s="207"/>
      <c r="B6" s="199"/>
      <c r="C6" s="210"/>
      <c r="D6" s="200"/>
      <c r="E6" s="246" t="s">
        <v>33</v>
      </c>
      <c r="F6" s="20"/>
      <c r="G6" s="237" t="s">
        <v>32</v>
      </c>
      <c r="H6" s="237"/>
      <c r="I6" s="237"/>
      <c r="J6" s="238"/>
      <c r="K6" s="238"/>
      <c r="L6" s="239" t="s">
        <v>38</v>
      </c>
      <c r="M6" s="240"/>
      <c r="N6" s="241"/>
      <c r="O6" s="238" t="s">
        <v>39</v>
      </c>
      <c r="P6" s="240"/>
      <c r="Q6" s="241"/>
      <c r="R6" s="238" t="s">
        <v>40</v>
      </c>
      <c r="S6" s="240"/>
      <c r="T6" s="248"/>
      <c r="U6" s="244"/>
    </row>
    <row r="7" spans="1:21" ht="60" customHeight="1">
      <c r="A7" s="208"/>
      <c r="B7" s="212"/>
      <c r="C7" s="210"/>
      <c r="D7" s="201"/>
      <c r="E7" s="247"/>
      <c r="F7" s="21" t="s">
        <v>28</v>
      </c>
      <c r="G7" s="22" t="s">
        <v>29</v>
      </c>
      <c r="H7" s="22" t="s">
        <v>31</v>
      </c>
      <c r="I7" s="22" t="s">
        <v>30</v>
      </c>
      <c r="J7" s="24" t="s">
        <v>62</v>
      </c>
      <c r="K7" s="24" t="s">
        <v>306</v>
      </c>
      <c r="L7" s="152" t="s">
        <v>68</v>
      </c>
      <c r="M7" s="153" t="s">
        <v>307</v>
      </c>
      <c r="N7" s="154" t="s">
        <v>34</v>
      </c>
      <c r="O7" s="155" t="s">
        <v>68</v>
      </c>
      <c r="P7" s="153" t="s">
        <v>307</v>
      </c>
      <c r="Q7" s="156" t="s">
        <v>34</v>
      </c>
      <c r="R7" s="154" t="s">
        <v>68</v>
      </c>
      <c r="S7" s="153" t="s">
        <v>307</v>
      </c>
      <c r="T7" s="154" t="s">
        <v>34</v>
      </c>
      <c r="U7" s="245"/>
    </row>
    <row r="8" spans="1:21" ht="27">
      <c r="A8" s="136">
        <v>20</v>
      </c>
      <c r="B8" s="137">
        <v>201</v>
      </c>
      <c r="C8" s="134" t="s">
        <v>74</v>
      </c>
      <c r="D8" s="130" t="s">
        <v>69</v>
      </c>
      <c r="E8" s="172" t="s">
        <v>88</v>
      </c>
      <c r="F8" s="49"/>
      <c r="G8" s="186" t="s">
        <v>377</v>
      </c>
      <c r="H8" s="113" t="s">
        <v>89</v>
      </c>
      <c r="I8" s="113" t="s">
        <v>378</v>
      </c>
      <c r="J8" s="113" t="s">
        <v>379</v>
      </c>
      <c r="K8" s="323" t="s">
        <v>380</v>
      </c>
      <c r="L8" s="184"/>
      <c r="M8" s="19" t="s">
        <v>381</v>
      </c>
      <c r="N8" s="117"/>
      <c r="O8" s="117" t="s">
        <v>381</v>
      </c>
      <c r="P8" s="117"/>
      <c r="Q8" s="117"/>
      <c r="R8" s="117"/>
      <c r="S8" s="117"/>
      <c r="T8" s="131"/>
      <c r="U8" s="188">
        <v>1</v>
      </c>
    </row>
    <row r="9" spans="1:21" ht="24">
      <c r="A9" s="136">
        <v>20</v>
      </c>
      <c r="B9" s="138">
        <v>202</v>
      </c>
      <c r="C9" s="134" t="s">
        <v>74</v>
      </c>
      <c r="D9" s="130" t="s">
        <v>70</v>
      </c>
      <c r="E9" s="172" t="s">
        <v>382</v>
      </c>
      <c r="F9" s="49" t="s">
        <v>90</v>
      </c>
      <c r="G9" s="19" t="s">
        <v>383</v>
      </c>
      <c r="H9" s="49" t="s">
        <v>91</v>
      </c>
      <c r="I9" s="113" t="s">
        <v>384</v>
      </c>
      <c r="J9" s="114" t="s">
        <v>385</v>
      </c>
      <c r="K9" s="114" t="s">
        <v>92</v>
      </c>
      <c r="L9" s="184" t="s">
        <v>386</v>
      </c>
      <c r="M9" s="117"/>
      <c r="N9" s="117"/>
      <c r="O9" s="117" t="s">
        <v>386</v>
      </c>
      <c r="P9" s="117"/>
      <c r="Q9" s="117"/>
      <c r="R9" s="117"/>
      <c r="S9" s="117"/>
      <c r="T9" s="131"/>
      <c r="U9" s="188">
        <v>1</v>
      </c>
    </row>
    <row r="10" spans="1:21" ht="24">
      <c r="A10" s="136">
        <v>20</v>
      </c>
      <c r="B10" s="138">
        <v>203</v>
      </c>
      <c r="C10" s="134" t="s">
        <v>74</v>
      </c>
      <c r="D10" s="130" t="s">
        <v>71</v>
      </c>
      <c r="E10" s="48" t="s">
        <v>93</v>
      </c>
      <c r="F10" s="49"/>
      <c r="G10" s="186" t="s">
        <v>387</v>
      </c>
      <c r="H10" s="113" t="s">
        <v>94</v>
      </c>
      <c r="I10" s="115" t="s">
        <v>388</v>
      </c>
      <c r="J10" s="116" t="s">
        <v>389</v>
      </c>
      <c r="K10" s="114" t="s">
        <v>390</v>
      </c>
      <c r="L10" s="184" t="s">
        <v>391</v>
      </c>
      <c r="M10" s="117"/>
      <c r="N10" s="117"/>
      <c r="O10" s="117" t="s">
        <v>391</v>
      </c>
      <c r="P10" s="117"/>
      <c r="Q10" s="117"/>
      <c r="R10" s="117"/>
      <c r="S10" s="117"/>
      <c r="T10" s="131"/>
      <c r="U10" s="189">
        <v>1</v>
      </c>
    </row>
    <row r="11" spans="1:21" ht="12.75" customHeight="1">
      <c r="A11" s="136">
        <v>20</v>
      </c>
      <c r="B11" s="138">
        <v>204</v>
      </c>
      <c r="C11" s="134" t="s">
        <v>74</v>
      </c>
      <c r="D11" s="130" t="s">
        <v>72</v>
      </c>
      <c r="E11" s="48"/>
      <c r="F11" s="49"/>
      <c r="G11" s="117"/>
      <c r="H11" s="49"/>
      <c r="I11" s="49"/>
      <c r="J11" s="47"/>
      <c r="K11" s="47"/>
      <c r="L11" s="184"/>
      <c r="M11" s="117"/>
      <c r="N11" s="117"/>
      <c r="O11" s="117"/>
      <c r="P11" s="117"/>
      <c r="Q11" s="117"/>
      <c r="R11" s="117"/>
      <c r="S11" s="117"/>
      <c r="T11" s="131"/>
      <c r="U11" s="188">
        <v>0</v>
      </c>
    </row>
    <row r="12" spans="1:21" ht="12.75" customHeight="1">
      <c r="A12" s="136">
        <v>20</v>
      </c>
      <c r="B12" s="138">
        <v>205</v>
      </c>
      <c r="C12" s="134" t="s">
        <v>74</v>
      </c>
      <c r="D12" s="130" t="s">
        <v>73</v>
      </c>
      <c r="E12" s="48"/>
      <c r="F12" s="49"/>
      <c r="G12" s="117"/>
      <c r="H12" s="49"/>
      <c r="I12" s="49"/>
      <c r="J12" s="47"/>
      <c r="K12" s="47"/>
      <c r="L12" s="184"/>
      <c r="M12" s="117"/>
      <c r="N12" s="117"/>
      <c r="O12" s="117"/>
      <c r="P12" s="117"/>
      <c r="Q12" s="117"/>
      <c r="R12" s="117"/>
      <c r="S12" s="117"/>
      <c r="T12" s="131"/>
      <c r="U12" s="188">
        <v>1</v>
      </c>
    </row>
    <row r="13" spans="1:21" ht="12.75" customHeight="1">
      <c r="A13" s="136">
        <v>20</v>
      </c>
      <c r="B13" s="138">
        <v>206</v>
      </c>
      <c r="C13" s="134" t="s">
        <v>74</v>
      </c>
      <c r="D13" s="130" t="s">
        <v>97</v>
      </c>
      <c r="E13" s="48"/>
      <c r="F13" s="49"/>
      <c r="G13" s="117"/>
      <c r="H13" s="49"/>
      <c r="I13" s="49"/>
      <c r="J13" s="47"/>
      <c r="K13" s="47"/>
      <c r="L13" s="184"/>
      <c r="M13" s="117"/>
      <c r="N13" s="117"/>
      <c r="O13" s="117"/>
      <c r="P13" s="117"/>
      <c r="Q13" s="117"/>
      <c r="R13" s="117"/>
      <c r="S13" s="117"/>
      <c r="T13" s="131"/>
      <c r="U13" s="188">
        <v>0</v>
      </c>
    </row>
    <row r="14" spans="1:21" ht="12.75" customHeight="1">
      <c r="A14" s="136">
        <v>20</v>
      </c>
      <c r="B14" s="138">
        <v>207</v>
      </c>
      <c r="C14" s="134" t="s">
        <v>74</v>
      </c>
      <c r="D14" s="130" t="s">
        <v>105</v>
      </c>
      <c r="E14" s="48"/>
      <c r="F14" s="49"/>
      <c r="G14" s="117"/>
      <c r="H14" s="49"/>
      <c r="I14" s="49"/>
      <c r="J14" s="47"/>
      <c r="K14" s="47"/>
      <c r="L14" s="184"/>
      <c r="M14" s="117"/>
      <c r="N14" s="117"/>
      <c r="O14" s="117"/>
      <c r="P14" s="117"/>
      <c r="Q14" s="117"/>
      <c r="R14" s="117"/>
      <c r="S14" s="117"/>
      <c r="T14" s="131"/>
      <c r="U14" s="188">
        <v>0</v>
      </c>
    </row>
    <row r="15" spans="1:21" ht="12.75" customHeight="1">
      <c r="A15" s="136">
        <v>20</v>
      </c>
      <c r="B15" s="138">
        <v>208</v>
      </c>
      <c r="C15" s="134" t="s">
        <v>74</v>
      </c>
      <c r="D15" s="130" t="s">
        <v>107</v>
      </c>
      <c r="E15" s="48"/>
      <c r="F15" s="49"/>
      <c r="G15" s="117"/>
      <c r="H15" s="49"/>
      <c r="I15" s="49"/>
      <c r="J15" s="47"/>
      <c r="K15" s="47"/>
      <c r="L15" s="184"/>
      <c r="M15" s="117"/>
      <c r="N15" s="117"/>
      <c r="O15" s="117"/>
      <c r="P15" s="117"/>
      <c r="Q15" s="117"/>
      <c r="R15" s="117"/>
      <c r="S15" s="117"/>
      <c r="T15" s="131"/>
      <c r="U15" s="188">
        <v>1</v>
      </c>
    </row>
    <row r="16" spans="1:21" ht="12.75" customHeight="1">
      <c r="A16" s="136">
        <v>20</v>
      </c>
      <c r="B16" s="138">
        <v>209</v>
      </c>
      <c r="C16" s="134" t="s">
        <v>74</v>
      </c>
      <c r="D16" s="130" t="s">
        <v>276</v>
      </c>
      <c r="E16" s="48"/>
      <c r="F16" s="49"/>
      <c r="G16" s="117"/>
      <c r="H16" s="49"/>
      <c r="I16" s="49"/>
      <c r="J16" s="47"/>
      <c r="K16" s="47"/>
      <c r="L16" s="184"/>
      <c r="M16" s="117"/>
      <c r="N16" s="117"/>
      <c r="O16" s="117"/>
      <c r="P16" s="117"/>
      <c r="Q16" s="117"/>
      <c r="R16" s="117"/>
      <c r="S16" s="117"/>
      <c r="T16" s="131"/>
      <c r="U16" s="188">
        <v>0</v>
      </c>
    </row>
    <row r="17" spans="1:21" ht="12.75" customHeight="1">
      <c r="A17" s="136">
        <v>20</v>
      </c>
      <c r="B17" s="138">
        <v>210</v>
      </c>
      <c r="C17" s="134" t="s">
        <v>74</v>
      </c>
      <c r="D17" s="130" t="s">
        <v>112</v>
      </c>
      <c r="E17" s="48"/>
      <c r="F17" s="49"/>
      <c r="G17" s="117"/>
      <c r="H17" s="49"/>
      <c r="I17" s="49"/>
      <c r="J17" s="47"/>
      <c r="K17" s="47"/>
      <c r="L17" s="184"/>
      <c r="M17" s="117"/>
      <c r="N17" s="117"/>
      <c r="O17" s="117"/>
      <c r="P17" s="117"/>
      <c r="Q17" s="117"/>
      <c r="R17" s="117"/>
      <c r="S17" s="117"/>
      <c r="T17" s="131"/>
      <c r="U17" s="188">
        <v>0</v>
      </c>
    </row>
    <row r="18" spans="1:21" ht="12.75" customHeight="1">
      <c r="A18" s="136">
        <v>20</v>
      </c>
      <c r="B18" s="138">
        <v>211</v>
      </c>
      <c r="C18" s="134" t="s">
        <v>74</v>
      </c>
      <c r="D18" s="130" t="s">
        <v>113</v>
      </c>
      <c r="E18" s="48"/>
      <c r="F18" s="49"/>
      <c r="G18" s="117"/>
      <c r="H18" s="49"/>
      <c r="I18" s="49"/>
      <c r="J18" s="47"/>
      <c r="K18" s="47"/>
      <c r="L18" s="184"/>
      <c r="M18" s="117"/>
      <c r="N18" s="117"/>
      <c r="O18" s="117"/>
      <c r="P18" s="117"/>
      <c r="Q18" s="117"/>
      <c r="R18" s="117"/>
      <c r="S18" s="117"/>
      <c r="T18" s="131"/>
      <c r="U18" s="188">
        <v>1</v>
      </c>
    </row>
    <row r="19" spans="1:21" ht="12.75" customHeight="1">
      <c r="A19" s="136">
        <v>20</v>
      </c>
      <c r="B19" s="138">
        <v>212</v>
      </c>
      <c r="C19" s="134" t="s">
        <v>74</v>
      </c>
      <c r="D19" s="130" t="s">
        <v>118</v>
      </c>
      <c r="E19" s="48"/>
      <c r="F19" s="49"/>
      <c r="G19" s="117"/>
      <c r="H19" s="49"/>
      <c r="I19" s="49"/>
      <c r="J19" s="47"/>
      <c r="K19" s="47"/>
      <c r="L19" s="184"/>
      <c r="M19" s="117"/>
      <c r="N19" s="117"/>
      <c r="O19" s="117"/>
      <c r="P19" s="117"/>
      <c r="Q19" s="117"/>
      <c r="R19" s="117"/>
      <c r="S19" s="117"/>
      <c r="T19" s="131"/>
      <c r="U19" s="188">
        <v>0</v>
      </c>
    </row>
    <row r="20" spans="1:21" ht="12.75" customHeight="1">
      <c r="A20" s="136">
        <v>20</v>
      </c>
      <c r="B20" s="138">
        <v>213</v>
      </c>
      <c r="C20" s="134" t="s">
        <v>74</v>
      </c>
      <c r="D20" s="130" t="s">
        <v>123</v>
      </c>
      <c r="E20" s="48"/>
      <c r="F20" s="49"/>
      <c r="G20" s="117"/>
      <c r="H20" s="49"/>
      <c r="I20" s="49"/>
      <c r="J20" s="47"/>
      <c r="K20" s="47"/>
      <c r="L20" s="184"/>
      <c r="M20" s="117"/>
      <c r="N20" s="117"/>
      <c r="O20" s="117"/>
      <c r="P20" s="117"/>
      <c r="Q20" s="117"/>
      <c r="R20" s="117"/>
      <c r="S20" s="117"/>
      <c r="T20" s="131"/>
      <c r="U20" s="188">
        <v>0</v>
      </c>
    </row>
    <row r="21" spans="1:21" ht="24">
      <c r="A21" s="136">
        <v>20</v>
      </c>
      <c r="B21" s="138">
        <v>214</v>
      </c>
      <c r="C21" s="134" t="s">
        <v>74</v>
      </c>
      <c r="D21" s="130" t="s">
        <v>127</v>
      </c>
      <c r="E21" s="48" t="s">
        <v>130</v>
      </c>
      <c r="F21" s="49"/>
      <c r="G21" s="19" t="s">
        <v>392</v>
      </c>
      <c r="H21" s="49" t="s">
        <v>131</v>
      </c>
      <c r="I21" s="113" t="s">
        <v>393</v>
      </c>
      <c r="J21" s="114" t="s">
        <v>394</v>
      </c>
      <c r="K21" s="47"/>
      <c r="L21" s="184" t="s">
        <v>395</v>
      </c>
      <c r="M21" s="117"/>
      <c r="N21" s="117"/>
      <c r="O21" s="117" t="s">
        <v>395</v>
      </c>
      <c r="P21" s="117"/>
      <c r="Q21" s="117"/>
      <c r="R21" s="117"/>
      <c r="S21" s="117"/>
      <c r="T21" s="131"/>
      <c r="U21" s="188">
        <v>1</v>
      </c>
    </row>
    <row r="22" spans="1:21" ht="12.75" customHeight="1">
      <c r="A22" s="136">
        <v>20</v>
      </c>
      <c r="B22" s="138">
        <v>215</v>
      </c>
      <c r="C22" s="134" t="s">
        <v>74</v>
      </c>
      <c r="D22" s="130" t="s">
        <v>132</v>
      </c>
      <c r="E22" s="48"/>
      <c r="F22" s="49"/>
      <c r="G22" s="117"/>
      <c r="H22" s="49"/>
      <c r="I22" s="49"/>
      <c r="J22" s="47"/>
      <c r="K22" s="47"/>
      <c r="L22" s="184"/>
      <c r="M22" s="117"/>
      <c r="N22" s="117"/>
      <c r="O22" s="117"/>
      <c r="P22" s="117"/>
      <c r="Q22" s="117"/>
      <c r="R22" s="117"/>
      <c r="S22" s="117"/>
      <c r="T22" s="131"/>
      <c r="U22" s="188">
        <v>0</v>
      </c>
    </row>
    <row r="23" spans="1:21" ht="12.75" customHeight="1">
      <c r="A23" s="136">
        <v>20</v>
      </c>
      <c r="B23" s="138">
        <v>217</v>
      </c>
      <c r="C23" s="134" t="s">
        <v>74</v>
      </c>
      <c r="D23" s="130" t="s">
        <v>139</v>
      </c>
      <c r="E23" s="48"/>
      <c r="F23" s="49"/>
      <c r="G23" s="117"/>
      <c r="H23" s="49"/>
      <c r="I23" s="49"/>
      <c r="J23" s="47"/>
      <c r="K23" s="47"/>
      <c r="L23" s="184"/>
      <c r="M23" s="117"/>
      <c r="N23" s="117"/>
      <c r="O23" s="117"/>
      <c r="P23" s="117"/>
      <c r="Q23" s="117"/>
      <c r="R23" s="117"/>
      <c r="S23" s="117"/>
      <c r="T23" s="131"/>
      <c r="U23" s="188">
        <v>0</v>
      </c>
    </row>
    <row r="24" spans="1:21" ht="12.75" customHeight="1">
      <c r="A24" s="136">
        <v>20</v>
      </c>
      <c r="B24" s="138">
        <v>218</v>
      </c>
      <c r="C24" s="134" t="s">
        <v>74</v>
      </c>
      <c r="D24" s="130" t="s">
        <v>143</v>
      </c>
      <c r="E24" s="48"/>
      <c r="F24" s="49"/>
      <c r="G24" s="117"/>
      <c r="H24" s="49"/>
      <c r="I24" s="49"/>
      <c r="J24" s="47"/>
      <c r="K24" s="47"/>
      <c r="L24" s="184"/>
      <c r="M24" s="117"/>
      <c r="N24" s="117"/>
      <c r="O24" s="117"/>
      <c r="P24" s="117"/>
      <c r="Q24" s="117"/>
      <c r="R24" s="117"/>
      <c r="S24" s="117"/>
      <c r="T24" s="131"/>
      <c r="U24" s="188">
        <v>0</v>
      </c>
    </row>
    <row r="25" spans="1:21" ht="12.75" customHeight="1">
      <c r="A25" s="136">
        <v>20</v>
      </c>
      <c r="B25" s="138">
        <v>219</v>
      </c>
      <c r="C25" s="134" t="s">
        <v>74</v>
      </c>
      <c r="D25" s="130" t="s">
        <v>148</v>
      </c>
      <c r="E25" s="48"/>
      <c r="F25" s="49"/>
      <c r="G25" s="117"/>
      <c r="H25" s="49"/>
      <c r="I25" s="49"/>
      <c r="J25" s="47"/>
      <c r="K25" s="47"/>
      <c r="L25" s="184"/>
      <c r="M25" s="117"/>
      <c r="N25" s="117"/>
      <c r="O25" s="117"/>
      <c r="P25" s="117"/>
      <c r="Q25" s="117"/>
      <c r="R25" s="117"/>
      <c r="S25" s="117"/>
      <c r="T25" s="131"/>
      <c r="U25" s="188">
        <v>0</v>
      </c>
    </row>
    <row r="26" spans="1:21" ht="12.75" customHeight="1">
      <c r="A26" s="136">
        <v>20</v>
      </c>
      <c r="B26" s="138">
        <v>220</v>
      </c>
      <c r="C26" s="134" t="s">
        <v>74</v>
      </c>
      <c r="D26" s="130" t="s">
        <v>145</v>
      </c>
      <c r="E26" s="48"/>
      <c r="F26" s="49"/>
      <c r="G26" s="117"/>
      <c r="H26" s="49"/>
      <c r="I26" s="49"/>
      <c r="J26" s="47"/>
      <c r="K26" s="47"/>
      <c r="L26" s="184"/>
      <c r="M26" s="117"/>
      <c r="N26" s="117"/>
      <c r="O26" s="117"/>
      <c r="P26" s="117"/>
      <c r="Q26" s="117"/>
      <c r="R26" s="117"/>
      <c r="S26" s="117"/>
      <c r="T26" s="131"/>
      <c r="U26" s="188">
        <v>0</v>
      </c>
    </row>
    <row r="27" spans="1:21" ht="12.75" customHeight="1">
      <c r="A27" s="136">
        <v>20</v>
      </c>
      <c r="B27" s="138">
        <v>303</v>
      </c>
      <c r="C27" s="134" t="s">
        <v>74</v>
      </c>
      <c r="D27" s="130" t="s">
        <v>282</v>
      </c>
      <c r="E27" s="48"/>
      <c r="F27" s="49"/>
      <c r="G27" s="117"/>
      <c r="H27" s="49"/>
      <c r="I27" s="49"/>
      <c r="J27" s="47"/>
      <c r="K27" s="47"/>
      <c r="L27" s="184"/>
      <c r="M27" s="117"/>
      <c r="N27" s="117"/>
      <c r="O27" s="117"/>
      <c r="P27" s="117"/>
      <c r="Q27" s="117"/>
      <c r="R27" s="117"/>
      <c r="S27" s="117"/>
      <c r="T27" s="131"/>
      <c r="U27" s="188">
        <v>0</v>
      </c>
    </row>
    <row r="28" spans="1:21" ht="12.75" customHeight="1">
      <c r="A28" s="136">
        <v>20</v>
      </c>
      <c r="B28" s="138">
        <v>304</v>
      </c>
      <c r="C28" s="134" t="s">
        <v>74</v>
      </c>
      <c r="D28" s="130" t="s">
        <v>151</v>
      </c>
      <c r="E28" s="48"/>
      <c r="F28" s="49"/>
      <c r="G28" s="117"/>
      <c r="H28" s="49"/>
      <c r="I28" s="49"/>
      <c r="J28" s="47"/>
      <c r="K28" s="47"/>
      <c r="L28" s="184"/>
      <c r="M28" s="117"/>
      <c r="N28" s="117"/>
      <c r="O28" s="117"/>
      <c r="P28" s="117"/>
      <c r="Q28" s="117"/>
      <c r="R28" s="117"/>
      <c r="S28" s="117"/>
      <c r="T28" s="131"/>
      <c r="U28" s="188">
        <v>0</v>
      </c>
    </row>
    <row r="29" spans="1:21" ht="12.75" customHeight="1">
      <c r="A29" s="136">
        <v>20</v>
      </c>
      <c r="B29" s="138">
        <v>305</v>
      </c>
      <c r="C29" s="134" t="s">
        <v>74</v>
      </c>
      <c r="D29" s="130" t="s">
        <v>153</v>
      </c>
      <c r="E29" s="48"/>
      <c r="F29" s="49"/>
      <c r="G29" s="117"/>
      <c r="H29" s="49"/>
      <c r="I29" s="49"/>
      <c r="J29" s="47"/>
      <c r="K29" s="47"/>
      <c r="L29" s="184"/>
      <c r="M29" s="117"/>
      <c r="N29" s="117"/>
      <c r="O29" s="117"/>
      <c r="P29" s="117"/>
      <c r="Q29" s="117"/>
      <c r="R29" s="117"/>
      <c r="S29" s="117"/>
      <c r="T29" s="131"/>
      <c r="U29" s="188">
        <v>0</v>
      </c>
    </row>
    <row r="30" spans="1:21" ht="12.75" customHeight="1">
      <c r="A30" s="136">
        <v>20</v>
      </c>
      <c r="B30" s="138">
        <v>306</v>
      </c>
      <c r="C30" s="134" t="s">
        <v>74</v>
      </c>
      <c r="D30" s="130" t="s">
        <v>155</v>
      </c>
      <c r="E30" s="48"/>
      <c r="F30" s="49"/>
      <c r="G30" s="117"/>
      <c r="H30" s="49"/>
      <c r="I30" s="49"/>
      <c r="J30" s="47"/>
      <c r="K30" s="47"/>
      <c r="L30" s="184"/>
      <c r="M30" s="117"/>
      <c r="N30" s="117"/>
      <c r="O30" s="117"/>
      <c r="P30" s="117"/>
      <c r="Q30" s="117"/>
      <c r="R30" s="117"/>
      <c r="S30" s="117"/>
      <c r="T30" s="131"/>
      <c r="U30" s="188">
        <v>0</v>
      </c>
    </row>
    <row r="31" spans="1:21" ht="12.75" customHeight="1">
      <c r="A31" s="136">
        <v>20</v>
      </c>
      <c r="B31" s="138">
        <v>307</v>
      </c>
      <c r="C31" s="134" t="s">
        <v>74</v>
      </c>
      <c r="D31" s="130" t="s">
        <v>157</v>
      </c>
      <c r="E31" s="48"/>
      <c r="F31" s="49"/>
      <c r="G31" s="117"/>
      <c r="H31" s="49"/>
      <c r="I31" s="49"/>
      <c r="J31" s="47"/>
      <c r="K31" s="47"/>
      <c r="L31" s="184"/>
      <c r="M31" s="117"/>
      <c r="N31" s="117"/>
      <c r="O31" s="117"/>
      <c r="P31" s="117"/>
      <c r="Q31" s="117"/>
      <c r="R31" s="117"/>
      <c r="S31" s="117"/>
      <c r="T31" s="131"/>
      <c r="U31" s="188">
        <v>0</v>
      </c>
    </row>
    <row r="32" spans="1:21" ht="12.75" customHeight="1">
      <c r="A32" s="136">
        <v>20</v>
      </c>
      <c r="B32" s="138">
        <v>309</v>
      </c>
      <c r="C32" s="134" t="s">
        <v>74</v>
      </c>
      <c r="D32" s="130" t="s">
        <v>159</v>
      </c>
      <c r="E32" s="48"/>
      <c r="F32" s="49"/>
      <c r="G32" s="117"/>
      <c r="H32" s="49"/>
      <c r="I32" s="49"/>
      <c r="J32" s="47"/>
      <c r="K32" s="47"/>
      <c r="L32" s="184"/>
      <c r="M32" s="117"/>
      <c r="N32" s="117"/>
      <c r="O32" s="117"/>
      <c r="P32" s="117"/>
      <c r="Q32" s="117"/>
      <c r="R32" s="117"/>
      <c r="S32" s="117"/>
      <c r="T32" s="131"/>
      <c r="U32" s="188">
        <v>0</v>
      </c>
    </row>
    <row r="33" spans="1:21" ht="12.75" customHeight="1">
      <c r="A33" s="136">
        <v>20</v>
      </c>
      <c r="B33" s="138">
        <v>321</v>
      </c>
      <c r="C33" s="134" t="s">
        <v>74</v>
      </c>
      <c r="D33" s="130" t="s">
        <v>160</v>
      </c>
      <c r="E33" s="48"/>
      <c r="F33" s="49"/>
      <c r="G33" s="117"/>
      <c r="H33" s="49"/>
      <c r="I33" s="49"/>
      <c r="J33" s="47"/>
      <c r="K33" s="47"/>
      <c r="L33" s="184"/>
      <c r="M33" s="117"/>
      <c r="N33" s="117"/>
      <c r="O33" s="117"/>
      <c r="P33" s="117"/>
      <c r="Q33" s="117"/>
      <c r="R33" s="117"/>
      <c r="S33" s="117"/>
      <c r="T33" s="131"/>
      <c r="U33" s="189">
        <v>1</v>
      </c>
    </row>
    <row r="34" spans="1:21" ht="12.75" customHeight="1">
      <c r="A34" s="136">
        <v>20</v>
      </c>
      <c r="B34" s="138">
        <v>323</v>
      </c>
      <c r="C34" s="134" t="s">
        <v>74</v>
      </c>
      <c r="D34" s="130" t="s">
        <v>161</v>
      </c>
      <c r="E34" s="48"/>
      <c r="F34" s="49"/>
      <c r="G34" s="117"/>
      <c r="H34" s="49"/>
      <c r="I34" s="49"/>
      <c r="J34" s="47"/>
      <c r="K34" s="47"/>
      <c r="L34" s="184"/>
      <c r="M34" s="117"/>
      <c r="N34" s="117"/>
      <c r="O34" s="117"/>
      <c r="P34" s="117"/>
      <c r="Q34" s="117"/>
      <c r="R34" s="117"/>
      <c r="S34" s="117"/>
      <c r="T34" s="131"/>
      <c r="U34" s="188">
        <v>0</v>
      </c>
    </row>
    <row r="35" spans="1:21" ht="12.75" customHeight="1">
      <c r="A35" s="136">
        <v>20</v>
      </c>
      <c r="B35" s="138">
        <v>324</v>
      </c>
      <c r="C35" s="134" t="s">
        <v>74</v>
      </c>
      <c r="D35" s="130" t="s">
        <v>162</v>
      </c>
      <c r="E35" s="48"/>
      <c r="F35" s="49"/>
      <c r="G35" s="117"/>
      <c r="H35" s="49"/>
      <c r="I35" s="49"/>
      <c r="J35" s="47"/>
      <c r="K35" s="47"/>
      <c r="L35" s="184"/>
      <c r="M35" s="117"/>
      <c r="N35" s="117"/>
      <c r="O35" s="117"/>
      <c r="P35" s="117"/>
      <c r="Q35" s="117"/>
      <c r="R35" s="117"/>
      <c r="S35" s="117"/>
      <c r="T35" s="131"/>
      <c r="U35" s="188">
        <v>0</v>
      </c>
    </row>
    <row r="36" spans="1:21" ht="12.75" customHeight="1">
      <c r="A36" s="136">
        <v>20</v>
      </c>
      <c r="B36" s="138">
        <v>349</v>
      </c>
      <c r="C36" s="134" t="s">
        <v>74</v>
      </c>
      <c r="D36" s="130" t="s">
        <v>165</v>
      </c>
      <c r="E36" s="48"/>
      <c r="F36" s="49"/>
      <c r="G36" s="117"/>
      <c r="H36" s="49"/>
      <c r="I36" s="49"/>
      <c r="J36" s="47"/>
      <c r="K36" s="47"/>
      <c r="L36" s="184"/>
      <c r="M36" s="117"/>
      <c r="N36" s="117"/>
      <c r="O36" s="117"/>
      <c r="P36" s="117"/>
      <c r="Q36" s="117"/>
      <c r="R36" s="117"/>
      <c r="S36" s="117"/>
      <c r="T36" s="131"/>
      <c r="U36" s="188">
        <v>1</v>
      </c>
    </row>
    <row r="37" spans="1:21" ht="24">
      <c r="A37" s="136">
        <v>20</v>
      </c>
      <c r="B37" s="138">
        <v>350</v>
      </c>
      <c r="C37" s="134" t="s">
        <v>74</v>
      </c>
      <c r="D37" s="130" t="s">
        <v>169</v>
      </c>
      <c r="E37" s="48" t="s">
        <v>172</v>
      </c>
      <c r="F37" s="49"/>
      <c r="G37" s="19" t="s">
        <v>396</v>
      </c>
      <c r="H37" s="49" t="s">
        <v>173</v>
      </c>
      <c r="I37" s="113" t="s">
        <v>397</v>
      </c>
      <c r="J37" s="114" t="s">
        <v>398</v>
      </c>
      <c r="K37" s="47"/>
      <c r="L37" s="184" t="s">
        <v>381</v>
      </c>
      <c r="M37" s="117"/>
      <c r="N37" s="117"/>
      <c r="O37" s="117" t="s">
        <v>381</v>
      </c>
      <c r="P37" s="117"/>
      <c r="Q37" s="117"/>
      <c r="R37" s="117" t="s">
        <v>174</v>
      </c>
      <c r="S37" s="117"/>
      <c r="T37" s="131"/>
      <c r="U37" s="188">
        <v>1</v>
      </c>
    </row>
    <row r="38" spans="1:21" ht="12.75" customHeight="1">
      <c r="A38" s="136">
        <v>20</v>
      </c>
      <c r="B38" s="138">
        <v>361</v>
      </c>
      <c r="C38" s="134" t="s">
        <v>74</v>
      </c>
      <c r="D38" s="130" t="s">
        <v>175</v>
      </c>
      <c r="E38" s="48"/>
      <c r="F38" s="49"/>
      <c r="G38" s="117"/>
      <c r="H38" s="49"/>
      <c r="I38" s="49"/>
      <c r="J38" s="47"/>
      <c r="K38" s="47"/>
      <c r="L38" s="184"/>
      <c r="M38" s="117"/>
      <c r="N38" s="117"/>
      <c r="O38" s="117"/>
      <c r="P38" s="117"/>
      <c r="Q38" s="117"/>
      <c r="R38" s="117"/>
      <c r="S38" s="117"/>
      <c r="T38" s="131"/>
      <c r="U38" s="188">
        <v>1</v>
      </c>
    </row>
    <row r="39" spans="1:21" ht="12.75" customHeight="1">
      <c r="A39" s="136">
        <v>20</v>
      </c>
      <c r="B39" s="138">
        <v>362</v>
      </c>
      <c r="C39" s="134" t="s">
        <v>74</v>
      </c>
      <c r="D39" s="130" t="s">
        <v>179</v>
      </c>
      <c r="E39" s="48"/>
      <c r="F39" s="49"/>
      <c r="G39" s="117"/>
      <c r="H39" s="49"/>
      <c r="I39" s="49"/>
      <c r="J39" s="47"/>
      <c r="K39" s="47"/>
      <c r="L39" s="184"/>
      <c r="M39" s="117"/>
      <c r="N39" s="117"/>
      <c r="O39" s="117"/>
      <c r="P39" s="117"/>
      <c r="Q39" s="117"/>
      <c r="R39" s="117"/>
      <c r="S39" s="117"/>
      <c r="T39" s="131"/>
      <c r="U39" s="188">
        <v>0</v>
      </c>
    </row>
    <row r="40" spans="1:21" ht="12.75" customHeight="1">
      <c r="A40" s="136">
        <v>20</v>
      </c>
      <c r="B40" s="138">
        <v>363</v>
      </c>
      <c r="C40" s="134" t="s">
        <v>74</v>
      </c>
      <c r="D40" s="130" t="s">
        <v>181</v>
      </c>
      <c r="E40" s="48"/>
      <c r="F40" s="49"/>
      <c r="G40" s="117"/>
      <c r="H40" s="49"/>
      <c r="I40" s="49"/>
      <c r="J40" s="47"/>
      <c r="K40" s="47"/>
      <c r="L40" s="184"/>
      <c r="M40" s="117"/>
      <c r="N40" s="117"/>
      <c r="O40" s="117"/>
      <c r="P40" s="117"/>
      <c r="Q40" s="117"/>
      <c r="R40" s="117"/>
      <c r="S40" s="117"/>
      <c r="T40" s="131"/>
      <c r="U40" s="188">
        <v>0</v>
      </c>
    </row>
    <row r="41" spans="1:21" ht="12.75" customHeight="1">
      <c r="A41" s="136">
        <v>20</v>
      </c>
      <c r="B41" s="138">
        <v>382</v>
      </c>
      <c r="C41" s="134" t="s">
        <v>74</v>
      </c>
      <c r="D41" s="130" t="s">
        <v>182</v>
      </c>
      <c r="E41" s="48"/>
      <c r="F41" s="49"/>
      <c r="G41" s="117"/>
      <c r="H41" s="49"/>
      <c r="I41" s="49"/>
      <c r="J41" s="47"/>
      <c r="K41" s="47"/>
      <c r="L41" s="184"/>
      <c r="M41" s="117"/>
      <c r="N41" s="117"/>
      <c r="O41" s="117"/>
      <c r="P41" s="117"/>
      <c r="Q41" s="117"/>
      <c r="R41" s="117"/>
      <c r="S41" s="117"/>
      <c r="T41" s="131"/>
      <c r="U41" s="188">
        <v>1</v>
      </c>
    </row>
    <row r="42" spans="1:21" ht="12.75" customHeight="1">
      <c r="A42" s="136">
        <v>20</v>
      </c>
      <c r="B42" s="138">
        <v>383</v>
      </c>
      <c r="C42" s="134" t="s">
        <v>74</v>
      </c>
      <c r="D42" s="130" t="s">
        <v>188</v>
      </c>
      <c r="E42" s="48"/>
      <c r="F42" s="49"/>
      <c r="G42" s="117"/>
      <c r="H42" s="49"/>
      <c r="I42" s="49"/>
      <c r="J42" s="47"/>
      <c r="K42" s="47"/>
      <c r="L42" s="184"/>
      <c r="M42" s="117"/>
      <c r="N42" s="117"/>
      <c r="O42" s="117"/>
      <c r="P42" s="117"/>
      <c r="Q42" s="117"/>
      <c r="R42" s="117"/>
      <c r="S42" s="117"/>
      <c r="T42" s="131"/>
      <c r="U42" s="188">
        <v>1</v>
      </c>
    </row>
    <row r="43" spans="1:21" ht="12.75" customHeight="1">
      <c r="A43" s="136">
        <v>20</v>
      </c>
      <c r="B43" s="138">
        <v>384</v>
      </c>
      <c r="C43" s="134" t="s">
        <v>74</v>
      </c>
      <c r="D43" s="130" t="s">
        <v>189</v>
      </c>
      <c r="E43" s="48"/>
      <c r="F43" s="49"/>
      <c r="G43" s="117"/>
      <c r="H43" s="49"/>
      <c r="I43" s="49"/>
      <c r="J43" s="47"/>
      <c r="K43" s="47"/>
      <c r="L43" s="184"/>
      <c r="M43" s="117"/>
      <c r="N43" s="117"/>
      <c r="O43" s="117"/>
      <c r="P43" s="117"/>
      <c r="Q43" s="117"/>
      <c r="R43" s="117"/>
      <c r="S43" s="117"/>
      <c r="T43" s="131"/>
      <c r="U43" s="188">
        <v>0</v>
      </c>
    </row>
    <row r="44" spans="1:21" ht="12.75" customHeight="1">
      <c r="A44" s="136">
        <v>20</v>
      </c>
      <c r="B44" s="138">
        <v>385</v>
      </c>
      <c r="C44" s="134" t="s">
        <v>74</v>
      </c>
      <c r="D44" s="130" t="s">
        <v>191</v>
      </c>
      <c r="E44" s="48"/>
      <c r="F44" s="49"/>
      <c r="G44" s="117"/>
      <c r="H44" s="49"/>
      <c r="I44" s="49"/>
      <c r="J44" s="47"/>
      <c r="K44" s="47"/>
      <c r="L44" s="184"/>
      <c r="M44" s="117"/>
      <c r="N44" s="117"/>
      <c r="O44" s="117"/>
      <c r="P44" s="117"/>
      <c r="Q44" s="117"/>
      <c r="R44" s="117"/>
      <c r="S44" s="117"/>
      <c r="T44" s="131"/>
      <c r="U44" s="188">
        <v>1</v>
      </c>
    </row>
    <row r="45" spans="1:21" ht="12.75" customHeight="1">
      <c r="A45" s="136">
        <v>20</v>
      </c>
      <c r="B45" s="138">
        <v>386</v>
      </c>
      <c r="C45" s="134" t="s">
        <v>74</v>
      </c>
      <c r="D45" s="130" t="s">
        <v>195</v>
      </c>
      <c r="E45" s="48"/>
      <c r="F45" s="49"/>
      <c r="G45" s="117"/>
      <c r="H45" s="49"/>
      <c r="I45" s="49"/>
      <c r="J45" s="47"/>
      <c r="K45" s="47"/>
      <c r="L45" s="184"/>
      <c r="M45" s="117"/>
      <c r="N45" s="117"/>
      <c r="O45" s="117"/>
      <c r="P45" s="117"/>
      <c r="Q45" s="117"/>
      <c r="R45" s="117"/>
      <c r="S45" s="117"/>
      <c r="T45" s="131"/>
      <c r="U45" s="188">
        <v>0</v>
      </c>
    </row>
    <row r="46" spans="1:21" ht="12.75" customHeight="1">
      <c r="A46" s="136">
        <v>20</v>
      </c>
      <c r="B46" s="138">
        <v>388</v>
      </c>
      <c r="C46" s="45" t="s">
        <v>74</v>
      </c>
      <c r="D46" s="46" t="s">
        <v>291</v>
      </c>
      <c r="E46" s="48"/>
      <c r="F46" s="49"/>
      <c r="G46" s="117"/>
      <c r="H46" s="49"/>
      <c r="I46" s="49"/>
      <c r="J46" s="47"/>
      <c r="K46" s="47"/>
      <c r="L46" s="184"/>
      <c r="M46" s="117"/>
      <c r="N46" s="117"/>
      <c r="O46" s="117"/>
      <c r="P46" s="117"/>
      <c r="Q46" s="117"/>
      <c r="R46" s="117"/>
      <c r="S46" s="117"/>
      <c r="T46" s="131"/>
      <c r="U46" s="188">
        <v>0</v>
      </c>
    </row>
    <row r="47" spans="1:21" ht="12.75" customHeight="1">
      <c r="A47" s="136">
        <v>20</v>
      </c>
      <c r="B47" s="138">
        <v>402</v>
      </c>
      <c r="C47" s="134" t="s">
        <v>74</v>
      </c>
      <c r="D47" s="130" t="s">
        <v>197</v>
      </c>
      <c r="E47" s="48"/>
      <c r="F47" s="49"/>
      <c r="G47" s="117"/>
      <c r="H47" s="49"/>
      <c r="I47" s="49"/>
      <c r="J47" s="47"/>
      <c r="K47" s="47"/>
      <c r="L47" s="184"/>
      <c r="M47" s="117"/>
      <c r="N47" s="117"/>
      <c r="O47" s="117"/>
      <c r="P47" s="117"/>
      <c r="Q47" s="117"/>
      <c r="R47" s="117"/>
      <c r="S47" s="117"/>
      <c r="T47" s="131"/>
      <c r="U47" s="188">
        <v>0</v>
      </c>
    </row>
    <row r="48" spans="1:21" ht="12.75" customHeight="1">
      <c r="A48" s="136">
        <v>20</v>
      </c>
      <c r="B48" s="138">
        <v>403</v>
      </c>
      <c r="C48" s="134" t="s">
        <v>74</v>
      </c>
      <c r="D48" s="130" t="s">
        <v>200</v>
      </c>
      <c r="E48" s="48"/>
      <c r="F48" s="49"/>
      <c r="G48" s="117"/>
      <c r="H48" s="49"/>
      <c r="I48" s="49"/>
      <c r="J48" s="47"/>
      <c r="K48" s="47"/>
      <c r="L48" s="184"/>
      <c r="M48" s="117"/>
      <c r="N48" s="117"/>
      <c r="O48" s="117"/>
      <c r="P48" s="117"/>
      <c r="Q48" s="117"/>
      <c r="R48" s="117"/>
      <c r="S48" s="117"/>
      <c r="T48" s="131"/>
      <c r="U48" s="188">
        <v>0</v>
      </c>
    </row>
    <row r="49" spans="1:21" ht="12.75" customHeight="1">
      <c r="A49" s="136">
        <v>20</v>
      </c>
      <c r="B49" s="138">
        <v>404</v>
      </c>
      <c r="C49" s="134" t="s">
        <v>74</v>
      </c>
      <c r="D49" s="130" t="s">
        <v>201</v>
      </c>
      <c r="E49" s="48"/>
      <c r="F49" s="49"/>
      <c r="G49" s="117"/>
      <c r="H49" s="49"/>
      <c r="I49" s="49"/>
      <c r="J49" s="47"/>
      <c r="K49" s="47"/>
      <c r="L49" s="184"/>
      <c r="M49" s="117"/>
      <c r="N49" s="117"/>
      <c r="O49" s="117"/>
      <c r="P49" s="117"/>
      <c r="Q49" s="117"/>
      <c r="R49" s="117"/>
      <c r="S49" s="117"/>
      <c r="T49" s="131"/>
      <c r="U49" s="188">
        <v>0</v>
      </c>
    </row>
    <row r="50" spans="1:21" ht="12.75" customHeight="1">
      <c r="A50" s="136">
        <v>20</v>
      </c>
      <c r="B50" s="138">
        <v>407</v>
      </c>
      <c r="C50" s="134" t="s">
        <v>74</v>
      </c>
      <c r="D50" s="130" t="s">
        <v>300</v>
      </c>
      <c r="E50" s="48"/>
      <c r="F50" s="49"/>
      <c r="G50" s="117"/>
      <c r="H50" s="49"/>
      <c r="I50" s="49"/>
      <c r="J50" s="47"/>
      <c r="K50" s="47"/>
      <c r="L50" s="184"/>
      <c r="M50" s="117"/>
      <c r="N50" s="117"/>
      <c r="O50" s="117"/>
      <c r="P50" s="117"/>
      <c r="Q50" s="117"/>
      <c r="R50" s="117"/>
      <c r="S50" s="117"/>
      <c r="T50" s="131"/>
      <c r="U50" s="188">
        <v>1</v>
      </c>
    </row>
    <row r="51" spans="1:21" ht="12.75" customHeight="1">
      <c r="A51" s="136">
        <v>20</v>
      </c>
      <c r="B51" s="138">
        <v>409</v>
      </c>
      <c r="C51" s="134" t="s">
        <v>74</v>
      </c>
      <c r="D51" s="130" t="s">
        <v>203</v>
      </c>
      <c r="E51" s="48"/>
      <c r="F51" s="49"/>
      <c r="G51" s="117"/>
      <c r="H51" s="49"/>
      <c r="I51" s="49"/>
      <c r="J51" s="47"/>
      <c r="K51" s="47"/>
      <c r="L51" s="184"/>
      <c r="M51" s="117"/>
      <c r="N51" s="117"/>
      <c r="O51" s="117"/>
      <c r="P51" s="117"/>
      <c r="Q51" s="117"/>
      <c r="R51" s="117"/>
      <c r="S51" s="117"/>
      <c r="T51" s="131"/>
      <c r="U51" s="188">
        <v>0</v>
      </c>
    </row>
    <row r="52" spans="1:21" ht="12.75" customHeight="1">
      <c r="A52" s="136">
        <v>20</v>
      </c>
      <c r="B52" s="138">
        <v>410</v>
      </c>
      <c r="C52" s="134" t="s">
        <v>74</v>
      </c>
      <c r="D52" s="130" t="s">
        <v>205</v>
      </c>
      <c r="E52" s="48"/>
      <c r="F52" s="49"/>
      <c r="G52" s="117"/>
      <c r="H52" s="49"/>
      <c r="I52" s="49"/>
      <c r="J52" s="47"/>
      <c r="K52" s="47"/>
      <c r="L52" s="184"/>
      <c r="M52" s="117"/>
      <c r="N52" s="117"/>
      <c r="O52" s="117"/>
      <c r="P52" s="117"/>
      <c r="Q52" s="117"/>
      <c r="R52" s="117"/>
      <c r="S52" s="117"/>
      <c r="T52" s="131"/>
      <c r="U52" s="188">
        <v>1</v>
      </c>
    </row>
    <row r="53" spans="1:21" ht="12.75" customHeight="1">
      <c r="A53" s="136">
        <v>20</v>
      </c>
      <c r="B53" s="138">
        <v>411</v>
      </c>
      <c r="C53" s="134" t="s">
        <v>74</v>
      </c>
      <c r="D53" s="130" t="s">
        <v>207</v>
      </c>
      <c r="E53" s="48"/>
      <c r="F53" s="49"/>
      <c r="G53" s="117"/>
      <c r="H53" s="49"/>
      <c r="I53" s="49"/>
      <c r="J53" s="47"/>
      <c r="K53" s="47"/>
      <c r="L53" s="184"/>
      <c r="M53" s="117"/>
      <c r="N53" s="117"/>
      <c r="O53" s="117"/>
      <c r="P53" s="117"/>
      <c r="Q53" s="117"/>
      <c r="R53" s="117"/>
      <c r="S53" s="117"/>
      <c r="T53" s="131"/>
      <c r="U53" s="188">
        <v>0</v>
      </c>
    </row>
    <row r="54" spans="1:21" ht="12.75" customHeight="1">
      <c r="A54" s="136">
        <v>20</v>
      </c>
      <c r="B54" s="138">
        <v>412</v>
      </c>
      <c r="C54" s="134" t="s">
        <v>74</v>
      </c>
      <c r="D54" s="130" t="s">
        <v>208</v>
      </c>
      <c r="E54" s="48"/>
      <c r="F54" s="49"/>
      <c r="G54" s="117"/>
      <c r="H54" s="49"/>
      <c r="I54" s="49"/>
      <c r="J54" s="47"/>
      <c r="K54" s="47"/>
      <c r="L54" s="184"/>
      <c r="M54" s="117"/>
      <c r="N54" s="117"/>
      <c r="O54" s="117"/>
      <c r="P54" s="117"/>
      <c r="Q54" s="117"/>
      <c r="R54" s="117"/>
      <c r="S54" s="117"/>
      <c r="T54" s="131"/>
      <c r="U54" s="188">
        <v>0</v>
      </c>
    </row>
    <row r="55" spans="1:21" ht="12.75" customHeight="1">
      <c r="A55" s="136">
        <v>20</v>
      </c>
      <c r="B55" s="138">
        <v>413</v>
      </c>
      <c r="C55" s="134" t="s">
        <v>74</v>
      </c>
      <c r="D55" s="130" t="s">
        <v>209</v>
      </c>
      <c r="E55" s="48"/>
      <c r="F55" s="49"/>
      <c r="G55" s="117"/>
      <c r="H55" s="49"/>
      <c r="I55" s="49"/>
      <c r="J55" s="47"/>
      <c r="K55" s="47"/>
      <c r="L55" s="184"/>
      <c r="M55" s="117"/>
      <c r="N55" s="117"/>
      <c r="O55" s="117"/>
      <c r="P55" s="117"/>
      <c r="Q55" s="117"/>
      <c r="R55" s="117"/>
      <c r="S55" s="117"/>
      <c r="T55" s="131"/>
      <c r="U55" s="188">
        <v>0</v>
      </c>
    </row>
    <row r="56" spans="1:21" ht="12.75" customHeight="1">
      <c r="A56" s="136">
        <v>20</v>
      </c>
      <c r="B56" s="138">
        <v>414</v>
      </c>
      <c r="C56" s="134" t="s">
        <v>74</v>
      </c>
      <c r="D56" s="130" t="s">
        <v>210</v>
      </c>
      <c r="E56" s="48"/>
      <c r="F56" s="49"/>
      <c r="G56" s="117"/>
      <c r="H56" s="49"/>
      <c r="I56" s="49"/>
      <c r="J56" s="47"/>
      <c r="K56" s="47"/>
      <c r="L56" s="184"/>
      <c r="M56" s="117"/>
      <c r="N56" s="117"/>
      <c r="O56" s="117"/>
      <c r="P56" s="117"/>
      <c r="Q56" s="117"/>
      <c r="R56" s="117"/>
      <c r="S56" s="117"/>
      <c r="T56" s="131"/>
      <c r="U56" s="188">
        <v>0</v>
      </c>
    </row>
    <row r="57" spans="1:21" ht="12.75" customHeight="1">
      <c r="A57" s="136">
        <v>20</v>
      </c>
      <c r="B57" s="138">
        <v>415</v>
      </c>
      <c r="C57" s="134" t="s">
        <v>74</v>
      </c>
      <c r="D57" s="130" t="s">
        <v>211</v>
      </c>
      <c r="E57" s="48"/>
      <c r="F57" s="49"/>
      <c r="G57" s="117"/>
      <c r="H57" s="49"/>
      <c r="I57" s="49"/>
      <c r="J57" s="47"/>
      <c r="K57" s="47"/>
      <c r="L57" s="184"/>
      <c r="M57" s="117"/>
      <c r="N57" s="117"/>
      <c r="O57" s="117"/>
      <c r="P57" s="117"/>
      <c r="Q57" s="117"/>
      <c r="R57" s="117"/>
      <c r="S57" s="117"/>
      <c r="T57" s="131"/>
      <c r="U57" s="188">
        <v>0</v>
      </c>
    </row>
    <row r="58" spans="1:21" ht="12.75" customHeight="1">
      <c r="A58" s="136">
        <v>20</v>
      </c>
      <c r="B58" s="138">
        <v>416</v>
      </c>
      <c r="C58" s="134" t="s">
        <v>74</v>
      </c>
      <c r="D58" s="130" t="s">
        <v>214</v>
      </c>
      <c r="E58" s="48"/>
      <c r="F58" s="49"/>
      <c r="G58" s="117"/>
      <c r="H58" s="49"/>
      <c r="I58" s="49"/>
      <c r="J58" s="47"/>
      <c r="K58" s="47"/>
      <c r="L58" s="184"/>
      <c r="M58" s="117"/>
      <c r="N58" s="117"/>
      <c r="O58" s="117"/>
      <c r="P58" s="117"/>
      <c r="Q58" s="117"/>
      <c r="R58" s="117"/>
      <c r="S58" s="117"/>
      <c r="T58" s="131"/>
      <c r="U58" s="188">
        <v>0</v>
      </c>
    </row>
    <row r="59" spans="1:21" ht="12.75" customHeight="1">
      <c r="A59" s="136">
        <v>20</v>
      </c>
      <c r="B59" s="138">
        <v>417</v>
      </c>
      <c r="C59" s="134" t="s">
        <v>74</v>
      </c>
      <c r="D59" s="130" t="s">
        <v>216</v>
      </c>
      <c r="E59" s="48"/>
      <c r="F59" s="49"/>
      <c r="G59" s="117"/>
      <c r="H59" s="49"/>
      <c r="I59" s="49"/>
      <c r="J59" s="47"/>
      <c r="K59" s="47"/>
      <c r="L59" s="184"/>
      <c r="M59" s="117"/>
      <c r="N59" s="117"/>
      <c r="O59" s="117"/>
      <c r="P59" s="117"/>
      <c r="Q59" s="117"/>
      <c r="R59" s="117"/>
      <c r="S59" s="117"/>
      <c r="T59" s="131"/>
      <c r="U59" s="188">
        <v>0</v>
      </c>
    </row>
    <row r="60" spans="1:21" ht="12.75" customHeight="1">
      <c r="A60" s="136">
        <v>20</v>
      </c>
      <c r="B60" s="138">
        <v>422</v>
      </c>
      <c r="C60" s="134" t="s">
        <v>74</v>
      </c>
      <c r="D60" s="130" t="s">
        <v>218</v>
      </c>
      <c r="E60" s="48"/>
      <c r="F60" s="49"/>
      <c r="G60" s="117"/>
      <c r="H60" s="49"/>
      <c r="I60" s="49"/>
      <c r="J60" s="47"/>
      <c r="K60" s="47"/>
      <c r="L60" s="184"/>
      <c r="M60" s="117"/>
      <c r="N60" s="117"/>
      <c r="O60" s="117"/>
      <c r="P60" s="117"/>
      <c r="Q60" s="117"/>
      <c r="R60" s="117"/>
      <c r="S60" s="117"/>
      <c r="T60" s="131"/>
      <c r="U60" s="188">
        <v>1</v>
      </c>
    </row>
    <row r="61" spans="1:21" ht="12.75" customHeight="1">
      <c r="A61" s="136">
        <v>20</v>
      </c>
      <c r="B61" s="138">
        <v>423</v>
      </c>
      <c r="C61" s="134" t="s">
        <v>74</v>
      </c>
      <c r="D61" s="130" t="s">
        <v>283</v>
      </c>
      <c r="E61" s="48"/>
      <c r="F61" s="49"/>
      <c r="G61" s="117"/>
      <c r="H61" s="49"/>
      <c r="I61" s="49"/>
      <c r="J61" s="47"/>
      <c r="K61" s="47"/>
      <c r="L61" s="184"/>
      <c r="M61" s="117"/>
      <c r="N61" s="117"/>
      <c r="O61" s="117"/>
      <c r="P61" s="117"/>
      <c r="Q61" s="117"/>
      <c r="R61" s="117"/>
      <c r="S61" s="117"/>
      <c r="T61" s="131"/>
      <c r="U61" s="188">
        <v>0</v>
      </c>
    </row>
    <row r="62" spans="1:21" ht="12.75" customHeight="1">
      <c r="A62" s="136">
        <v>20</v>
      </c>
      <c r="B62" s="138">
        <v>425</v>
      </c>
      <c r="C62" s="134" t="s">
        <v>74</v>
      </c>
      <c r="D62" s="130" t="s">
        <v>220</v>
      </c>
      <c r="E62" s="48"/>
      <c r="F62" s="49"/>
      <c r="G62" s="117"/>
      <c r="H62" s="49"/>
      <c r="I62" s="49"/>
      <c r="J62" s="47"/>
      <c r="K62" s="47"/>
      <c r="L62" s="184"/>
      <c r="M62" s="117"/>
      <c r="N62" s="117"/>
      <c r="O62" s="117"/>
      <c r="P62" s="117"/>
      <c r="Q62" s="117"/>
      <c r="R62" s="117"/>
      <c r="S62" s="117"/>
      <c r="T62" s="131"/>
      <c r="U62" s="188">
        <v>1</v>
      </c>
    </row>
    <row r="63" spans="1:21" ht="12.75" customHeight="1">
      <c r="A63" s="136">
        <v>20</v>
      </c>
      <c r="B63" s="138">
        <v>429</v>
      </c>
      <c r="C63" s="134" t="s">
        <v>74</v>
      </c>
      <c r="D63" s="130" t="s">
        <v>223</v>
      </c>
      <c r="E63" s="48"/>
      <c r="F63" s="49"/>
      <c r="G63" s="117"/>
      <c r="H63" s="49"/>
      <c r="I63" s="49"/>
      <c r="J63" s="47"/>
      <c r="K63" s="47"/>
      <c r="L63" s="184"/>
      <c r="M63" s="117"/>
      <c r="N63" s="117"/>
      <c r="O63" s="117"/>
      <c r="P63" s="117"/>
      <c r="Q63" s="117"/>
      <c r="R63" s="117"/>
      <c r="S63" s="117"/>
      <c r="T63" s="131"/>
      <c r="U63" s="188">
        <v>0</v>
      </c>
    </row>
    <row r="64" spans="1:21" ht="12.75" customHeight="1">
      <c r="A64" s="136">
        <v>20</v>
      </c>
      <c r="B64" s="138">
        <v>430</v>
      </c>
      <c r="C64" s="134" t="s">
        <v>74</v>
      </c>
      <c r="D64" s="130" t="s">
        <v>224</v>
      </c>
      <c r="E64" s="48"/>
      <c r="F64" s="49"/>
      <c r="G64" s="117"/>
      <c r="H64" s="49"/>
      <c r="I64" s="49"/>
      <c r="J64" s="47"/>
      <c r="K64" s="47"/>
      <c r="L64" s="184"/>
      <c r="M64" s="117"/>
      <c r="N64" s="117"/>
      <c r="O64" s="117"/>
      <c r="P64" s="117"/>
      <c r="Q64" s="117"/>
      <c r="R64" s="117"/>
      <c r="S64" s="117"/>
      <c r="T64" s="131"/>
      <c r="U64" s="188">
        <v>0</v>
      </c>
    </row>
    <row r="65" spans="1:21" ht="12.75" customHeight="1">
      <c r="A65" s="136">
        <v>20</v>
      </c>
      <c r="B65" s="138">
        <v>432</v>
      </c>
      <c r="C65" s="134" t="s">
        <v>74</v>
      </c>
      <c r="D65" s="130" t="s">
        <v>225</v>
      </c>
      <c r="E65" s="48"/>
      <c r="F65" s="49"/>
      <c r="G65" s="117"/>
      <c r="H65" s="49"/>
      <c r="I65" s="49"/>
      <c r="J65" s="47"/>
      <c r="K65" s="47"/>
      <c r="L65" s="184"/>
      <c r="M65" s="117"/>
      <c r="N65" s="117"/>
      <c r="O65" s="117"/>
      <c r="P65" s="117"/>
      <c r="Q65" s="117"/>
      <c r="R65" s="117"/>
      <c r="S65" s="117"/>
      <c r="T65" s="131"/>
      <c r="U65" s="188">
        <v>0</v>
      </c>
    </row>
    <row r="66" spans="1:21" ht="12.75" customHeight="1">
      <c r="A66" s="136">
        <v>20</v>
      </c>
      <c r="B66" s="138">
        <v>446</v>
      </c>
      <c r="C66" s="134" t="s">
        <v>74</v>
      </c>
      <c r="D66" s="130" t="s">
        <v>226</v>
      </c>
      <c r="E66" s="48"/>
      <c r="F66" s="49"/>
      <c r="G66" s="117"/>
      <c r="H66" s="49"/>
      <c r="I66" s="49"/>
      <c r="J66" s="47"/>
      <c r="K66" s="47"/>
      <c r="L66" s="184"/>
      <c r="M66" s="117"/>
      <c r="N66" s="117"/>
      <c r="O66" s="117"/>
      <c r="P66" s="117"/>
      <c r="Q66" s="117"/>
      <c r="R66" s="117"/>
      <c r="S66" s="117"/>
      <c r="T66" s="131"/>
      <c r="U66" s="188">
        <v>1</v>
      </c>
    </row>
    <row r="67" spans="1:21" ht="12.75" customHeight="1">
      <c r="A67" s="136">
        <v>20</v>
      </c>
      <c r="B67" s="138">
        <v>448</v>
      </c>
      <c r="C67" s="134" t="s">
        <v>74</v>
      </c>
      <c r="D67" s="130" t="s">
        <v>227</v>
      </c>
      <c r="E67" s="48"/>
      <c r="F67" s="49"/>
      <c r="G67" s="117"/>
      <c r="H67" s="49"/>
      <c r="I67" s="49"/>
      <c r="J67" s="47"/>
      <c r="K67" s="47"/>
      <c r="L67" s="184"/>
      <c r="M67" s="117"/>
      <c r="N67" s="117"/>
      <c r="O67" s="117"/>
      <c r="P67" s="117"/>
      <c r="Q67" s="117"/>
      <c r="R67" s="117"/>
      <c r="S67" s="117"/>
      <c r="T67" s="131"/>
      <c r="U67" s="188">
        <v>0</v>
      </c>
    </row>
    <row r="68" spans="1:21" ht="12.75" customHeight="1">
      <c r="A68" s="136">
        <v>20</v>
      </c>
      <c r="B68" s="138">
        <v>449</v>
      </c>
      <c r="C68" s="134" t="s">
        <v>74</v>
      </c>
      <c r="D68" s="130" t="s">
        <v>228</v>
      </c>
      <c r="E68" s="48"/>
      <c r="F68" s="49"/>
      <c r="G68" s="117"/>
      <c r="H68" s="49"/>
      <c r="I68" s="49"/>
      <c r="J68" s="47"/>
      <c r="K68" s="47"/>
      <c r="L68" s="184"/>
      <c r="M68" s="117"/>
      <c r="N68" s="117"/>
      <c r="O68" s="117"/>
      <c r="P68" s="117"/>
      <c r="Q68" s="117"/>
      <c r="R68" s="117"/>
      <c r="S68" s="117"/>
      <c r="T68" s="131"/>
      <c r="U68" s="188">
        <v>0</v>
      </c>
    </row>
    <row r="69" spans="1:21" ht="12.75" customHeight="1">
      <c r="A69" s="136">
        <v>20</v>
      </c>
      <c r="B69" s="138">
        <v>450</v>
      </c>
      <c r="C69" s="134" t="s">
        <v>74</v>
      </c>
      <c r="D69" s="130" t="s">
        <v>286</v>
      </c>
      <c r="E69" s="48"/>
      <c r="F69" s="49"/>
      <c r="G69" s="117"/>
      <c r="H69" s="49"/>
      <c r="I69" s="49"/>
      <c r="J69" s="47"/>
      <c r="K69" s="47"/>
      <c r="L69" s="184"/>
      <c r="M69" s="117"/>
      <c r="N69" s="117"/>
      <c r="O69" s="117"/>
      <c r="P69" s="117"/>
      <c r="Q69" s="117"/>
      <c r="R69" s="117"/>
      <c r="S69" s="117"/>
      <c r="T69" s="131"/>
      <c r="U69" s="188">
        <v>0</v>
      </c>
    </row>
    <row r="70" spans="1:21" ht="12.75" customHeight="1">
      <c r="A70" s="136">
        <v>20</v>
      </c>
      <c r="B70" s="138">
        <v>451</v>
      </c>
      <c r="C70" s="134" t="s">
        <v>74</v>
      </c>
      <c r="D70" s="130" t="s">
        <v>231</v>
      </c>
      <c r="E70" s="48"/>
      <c r="F70" s="49"/>
      <c r="G70" s="117"/>
      <c r="H70" s="49"/>
      <c r="I70" s="49"/>
      <c r="J70" s="47"/>
      <c r="K70" s="47"/>
      <c r="L70" s="184"/>
      <c r="M70" s="117"/>
      <c r="N70" s="117"/>
      <c r="O70" s="117"/>
      <c r="P70" s="117"/>
      <c r="Q70" s="117"/>
      <c r="R70" s="117"/>
      <c r="S70" s="117"/>
      <c r="T70" s="131"/>
      <c r="U70" s="188">
        <v>0</v>
      </c>
    </row>
    <row r="71" spans="1:21" ht="12.75" customHeight="1">
      <c r="A71" s="136">
        <v>20</v>
      </c>
      <c r="B71" s="138">
        <v>452</v>
      </c>
      <c r="C71" s="134" t="s">
        <v>74</v>
      </c>
      <c r="D71" s="130" t="s">
        <v>233</v>
      </c>
      <c r="E71" s="48"/>
      <c r="F71" s="49"/>
      <c r="G71" s="117"/>
      <c r="H71" s="49"/>
      <c r="I71" s="49"/>
      <c r="J71" s="47"/>
      <c r="K71" s="47"/>
      <c r="L71" s="184"/>
      <c r="M71" s="117"/>
      <c r="N71" s="117"/>
      <c r="O71" s="117"/>
      <c r="P71" s="117"/>
      <c r="Q71" s="117"/>
      <c r="R71" s="117"/>
      <c r="S71" s="117"/>
      <c r="T71" s="131"/>
      <c r="U71" s="188">
        <v>0</v>
      </c>
    </row>
    <row r="72" spans="1:21" ht="24">
      <c r="A72" s="136">
        <v>20</v>
      </c>
      <c r="B72" s="138">
        <v>481</v>
      </c>
      <c r="C72" s="134" t="s">
        <v>74</v>
      </c>
      <c r="D72" s="130" t="s">
        <v>236</v>
      </c>
      <c r="E72" s="48" t="s">
        <v>237</v>
      </c>
      <c r="F72" s="49"/>
      <c r="G72" s="19" t="s">
        <v>399</v>
      </c>
      <c r="H72" s="113" t="s">
        <v>238</v>
      </c>
      <c r="I72" s="113" t="s">
        <v>400</v>
      </c>
      <c r="J72" s="47"/>
      <c r="K72" s="324"/>
      <c r="L72" s="184" t="s">
        <v>381</v>
      </c>
      <c r="M72" s="117"/>
      <c r="N72" s="117"/>
      <c r="O72" s="117" t="s">
        <v>381</v>
      </c>
      <c r="P72" s="117"/>
      <c r="Q72" s="117"/>
      <c r="R72" s="117"/>
      <c r="S72" s="117"/>
      <c r="T72" s="131"/>
      <c r="U72" s="188">
        <v>1</v>
      </c>
    </row>
    <row r="73" spans="1:21" ht="12.75" customHeight="1">
      <c r="A73" s="136">
        <v>20</v>
      </c>
      <c r="B73" s="138">
        <v>482</v>
      </c>
      <c r="C73" s="134" t="s">
        <v>74</v>
      </c>
      <c r="D73" s="130" t="s">
        <v>239</v>
      </c>
      <c r="E73" s="48"/>
      <c r="F73" s="49"/>
      <c r="G73" s="117"/>
      <c r="H73" s="49"/>
      <c r="I73" s="49"/>
      <c r="J73" s="47"/>
      <c r="K73" s="47"/>
      <c r="L73" s="184"/>
      <c r="M73" s="117"/>
      <c r="N73" s="117"/>
      <c r="O73" s="117"/>
      <c r="P73" s="117"/>
      <c r="Q73" s="117"/>
      <c r="R73" s="117"/>
      <c r="S73" s="117"/>
      <c r="T73" s="131"/>
      <c r="U73" s="188">
        <v>0</v>
      </c>
    </row>
    <row r="74" spans="1:21" ht="12.75" customHeight="1">
      <c r="A74" s="136">
        <v>20</v>
      </c>
      <c r="B74" s="138">
        <v>485</v>
      </c>
      <c r="C74" s="134" t="s">
        <v>74</v>
      </c>
      <c r="D74" s="130" t="s">
        <v>242</v>
      </c>
      <c r="E74" s="48"/>
      <c r="F74" s="49"/>
      <c r="G74" s="117"/>
      <c r="H74" s="49"/>
      <c r="I74" s="49"/>
      <c r="J74" s="47"/>
      <c r="K74" s="47"/>
      <c r="L74" s="184"/>
      <c r="M74" s="117"/>
      <c r="N74" s="117"/>
      <c r="O74" s="117"/>
      <c r="P74" s="117"/>
      <c r="Q74" s="117"/>
      <c r="R74" s="117"/>
      <c r="S74" s="117"/>
      <c r="T74" s="131"/>
      <c r="U74" s="188">
        <v>1</v>
      </c>
    </row>
    <row r="75" spans="1:21" ht="12.75" customHeight="1">
      <c r="A75" s="136">
        <v>20</v>
      </c>
      <c r="B75" s="138">
        <v>486</v>
      </c>
      <c r="C75" s="134" t="s">
        <v>74</v>
      </c>
      <c r="D75" s="130" t="s">
        <v>244</v>
      </c>
      <c r="E75" s="48"/>
      <c r="F75" s="49"/>
      <c r="G75" s="117"/>
      <c r="H75" s="49"/>
      <c r="I75" s="49"/>
      <c r="J75" s="47"/>
      <c r="K75" s="47"/>
      <c r="L75" s="184"/>
      <c r="M75" s="117"/>
      <c r="N75" s="117"/>
      <c r="O75" s="117"/>
      <c r="P75" s="117"/>
      <c r="Q75" s="117"/>
      <c r="R75" s="117"/>
      <c r="S75" s="117"/>
      <c r="T75" s="131"/>
      <c r="U75" s="188">
        <v>0</v>
      </c>
    </row>
    <row r="76" spans="1:21" ht="36">
      <c r="A76" s="136">
        <v>20</v>
      </c>
      <c r="B76" s="138">
        <v>521</v>
      </c>
      <c r="C76" s="134" t="s">
        <v>74</v>
      </c>
      <c r="D76" s="130" t="s">
        <v>245</v>
      </c>
      <c r="E76" s="172" t="s">
        <v>248</v>
      </c>
      <c r="F76" s="117" t="s">
        <v>250</v>
      </c>
      <c r="G76" s="117" t="s">
        <v>401</v>
      </c>
      <c r="H76" s="113" t="s">
        <v>249</v>
      </c>
      <c r="I76" s="113" t="s">
        <v>362</v>
      </c>
      <c r="J76" s="132" t="s">
        <v>402</v>
      </c>
      <c r="K76" s="132" t="s">
        <v>402</v>
      </c>
      <c r="L76" s="184" t="s">
        <v>381</v>
      </c>
      <c r="M76" s="117"/>
      <c r="N76" s="117"/>
      <c r="O76" s="117" t="s">
        <v>381</v>
      </c>
      <c r="P76" s="117"/>
      <c r="Q76" s="117"/>
      <c r="R76" s="117"/>
      <c r="S76" s="117"/>
      <c r="T76" s="131"/>
      <c r="U76" s="188">
        <v>0</v>
      </c>
    </row>
    <row r="77" spans="1:21" ht="12.75" customHeight="1">
      <c r="A77" s="136">
        <v>20</v>
      </c>
      <c r="B77" s="138">
        <v>541</v>
      </c>
      <c r="C77" s="134" t="s">
        <v>74</v>
      </c>
      <c r="D77" s="130" t="s">
        <v>251</v>
      </c>
      <c r="E77" s="48"/>
      <c r="F77" s="49"/>
      <c r="G77" s="117"/>
      <c r="H77" s="49"/>
      <c r="I77" s="49"/>
      <c r="J77" s="47"/>
      <c r="K77" s="47"/>
      <c r="L77" s="184"/>
      <c r="M77" s="117"/>
      <c r="N77" s="117"/>
      <c r="O77" s="117"/>
      <c r="P77" s="117"/>
      <c r="Q77" s="117"/>
      <c r="R77" s="117"/>
      <c r="S77" s="117"/>
      <c r="T77" s="131"/>
      <c r="U77" s="188">
        <v>0</v>
      </c>
    </row>
    <row r="78" spans="1:21" ht="12.75" customHeight="1">
      <c r="A78" s="136">
        <v>20</v>
      </c>
      <c r="B78" s="138">
        <v>543</v>
      </c>
      <c r="C78" s="134" t="s">
        <v>74</v>
      </c>
      <c r="D78" s="130" t="s">
        <v>255</v>
      </c>
      <c r="E78" s="48"/>
      <c r="F78" s="49"/>
      <c r="G78" s="117"/>
      <c r="H78" s="49"/>
      <c r="I78" s="49"/>
      <c r="J78" s="47"/>
      <c r="K78" s="47"/>
      <c r="L78" s="184"/>
      <c r="M78" s="117"/>
      <c r="N78" s="117"/>
      <c r="O78" s="117"/>
      <c r="P78" s="117"/>
      <c r="Q78" s="117"/>
      <c r="R78" s="117"/>
      <c r="S78" s="117"/>
      <c r="T78" s="131"/>
      <c r="U78" s="188">
        <v>0</v>
      </c>
    </row>
    <row r="79" spans="1:21" ht="12.75" customHeight="1">
      <c r="A79" s="136">
        <v>20</v>
      </c>
      <c r="B79" s="138">
        <v>561</v>
      </c>
      <c r="C79" s="134" t="s">
        <v>74</v>
      </c>
      <c r="D79" s="130" t="s">
        <v>258</v>
      </c>
      <c r="E79" s="48"/>
      <c r="F79" s="49"/>
      <c r="G79" s="117"/>
      <c r="H79" s="49"/>
      <c r="I79" s="49"/>
      <c r="J79" s="47"/>
      <c r="K79" s="47"/>
      <c r="L79" s="184"/>
      <c r="M79" s="117"/>
      <c r="N79" s="117"/>
      <c r="O79" s="117"/>
      <c r="P79" s="117"/>
      <c r="Q79" s="117"/>
      <c r="R79" s="117"/>
      <c r="S79" s="117"/>
      <c r="T79" s="131"/>
      <c r="U79" s="188">
        <v>0</v>
      </c>
    </row>
    <row r="80" spans="1:21" ht="12.75" customHeight="1">
      <c r="A80" s="136">
        <v>20</v>
      </c>
      <c r="B80" s="138">
        <v>562</v>
      </c>
      <c r="C80" s="134" t="s">
        <v>74</v>
      </c>
      <c r="D80" s="130" t="s">
        <v>261</v>
      </c>
      <c r="E80" s="48"/>
      <c r="F80" s="49"/>
      <c r="G80" s="117"/>
      <c r="H80" s="49"/>
      <c r="I80" s="49"/>
      <c r="J80" s="47"/>
      <c r="K80" s="47"/>
      <c r="L80" s="184"/>
      <c r="M80" s="117"/>
      <c r="N80" s="117"/>
      <c r="O80" s="117"/>
      <c r="P80" s="117"/>
      <c r="Q80" s="117"/>
      <c r="R80" s="117"/>
      <c r="S80" s="117"/>
      <c r="T80" s="131"/>
      <c r="U80" s="188">
        <v>0</v>
      </c>
    </row>
    <row r="81" spans="1:21" ht="12.75" customHeight="1">
      <c r="A81" s="136">
        <v>20</v>
      </c>
      <c r="B81" s="138">
        <v>563</v>
      </c>
      <c r="C81" s="134" t="s">
        <v>74</v>
      </c>
      <c r="D81" s="130" t="s">
        <v>262</v>
      </c>
      <c r="E81" s="48"/>
      <c r="F81" s="49"/>
      <c r="G81" s="117"/>
      <c r="H81" s="49"/>
      <c r="I81" s="49"/>
      <c r="J81" s="47"/>
      <c r="K81" s="47"/>
      <c r="L81" s="184"/>
      <c r="M81" s="117"/>
      <c r="N81" s="117"/>
      <c r="O81" s="117"/>
      <c r="P81" s="117"/>
      <c r="Q81" s="117"/>
      <c r="R81" s="117"/>
      <c r="S81" s="117"/>
      <c r="T81" s="131"/>
      <c r="U81" s="188">
        <v>0</v>
      </c>
    </row>
    <row r="82" spans="1:21" ht="12.75" customHeight="1">
      <c r="A82" s="136">
        <v>20</v>
      </c>
      <c r="B82" s="138">
        <v>581</v>
      </c>
      <c r="C82" s="134" t="s">
        <v>74</v>
      </c>
      <c r="D82" s="130" t="s">
        <v>264</v>
      </c>
      <c r="E82" s="48"/>
      <c r="F82" s="49"/>
      <c r="G82" s="117"/>
      <c r="H82" s="49"/>
      <c r="I82" s="49"/>
      <c r="J82" s="47"/>
      <c r="K82" s="47"/>
      <c r="L82" s="184"/>
      <c r="M82" s="117"/>
      <c r="N82" s="117"/>
      <c r="O82" s="117"/>
      <c r="P82" s="117"/>
      <c r="Q82" s="117"/>
      <c r="R82" s="117"/>
      <c r="S82" s="117"/>
      <c r="T82" s="131"/>
      <c r="U82" s="188">
        <v>0</v>
      </c>
    </row>
    <row r="83" spans="1:21" ht="12.75" customHeight="1">
      <c r="A83" s="136">
        <v>20</v>
      </c>
      <c r="B83" s="138">
        <v>583</v>
      </c>
      <c r="C83" s="134" t="s">
        <v>74</v>
      </c>
      <c r="D83" s="130" t="s">
        <v>267</v>
      </c>
      <c r="E83" s="48"/>
      <c r="F83" s="49"/>
      <c r="G83" s="117"/>
      <c r="H83" s="49"/>
      <c r="I83" s="49"/>
      <c r="J83" s="47"/>
      <c r="K83" s="47"/>
      <c r="L83" s="184"/>
      <c r="M83" s="117"/>
      <c r="N83" s="117"/>
      <c r="O83" s="117"/>
      <c r="P83" s="117"/>
      <c r="Q83" s="117"/>
      <c r="R83" s="117"/>
      <c r="S83" s="117"/>
      <c r="T83" s="131"/>
      <c r="U83" s="188">
        <v>0</v>
      </c>
    </row>
    <row r="84" spans="1:21" ht="12.75" customHeight="1">
      <c r="A84" s="136">
        <v>20</v>
      </c>
      <c r="B84" s="138">
        <v>588</v>
      </c>
      <c r="C84" s="134" t="s">
        <v>74</v>
      </c>
      <c r="D84" s="130" t="s">
        <v>299</v>
      </c>
      <c r="E84" s="48"/>
      <c r="F84" s="49"/>
      <c r="G84" s="117"/>
      <c r="H84" s="49"/>
      <c r="I84" s="49"/>
      <c r="J84" s="47"/>
      <c r="K84" s="47"/>
      <c r="L84" s="184"/>
      <c r="M84" s="117"/>
      <c r="N84" s="117"/>
      <c r="O84" s="117"/>
      <c r="P84" s="117"/>
      <c r="Q84" s="117"/>
      <c r="R84" s="117"/>
      <c r="S84" s="117"/>
      <c r="T84" s="131"/>
      <c r="U84" s="188">
        <v>0</v>
      </c>
    </row>
    <row r="85" spans="1:21" ht="12.75" customHeight="1">
      <c r="A85" s="136">
        <v>20</v>
      </c>
      <c r="B85" s="138">
        <v>589</v>
      </c>
      <c r="C85" s="134" t="s">
        <v>74</v>
      </c>
      <c r="D85" s="46" t="s">
        <v>270</v>
      </c>
      <c r="E85" s="48"/>
      <c r="F85" s="49"/>
      <c r="G85" s="117"/>
      <c r="H85" s="49"/>
      <c r="I85" s="49"/>
      <c r="J85" s="47"/>
      <c r="K85" s="47"/>
      <c r="L85" s="184"/>
      <c r="M85" s="117"/>
      <c r="N85" s="117"/>
      <c r="O85" s="117"/>
      <c r="P85" s="117"/>
      <c r="Q85" s="117"/>
      <c r="R85" s="117"/>
      <c r="S85" s="117"/>
      <c r="T85" s="131"/>
      <c r="U85" s="188">
        <v>0</v>
      </c>
    </row>
    <row r="86" spans="1:21" ht="12.75" customHeight="1">
      <c r="A86" s="136">
        <v>20</v>
      </c>
      <c r="B86" s="138">
        <v>590</v>
      </c>
      <c r="C86" s="134" t="s">
        <v>74</v>
      </c>
      <c r="D86" s="130" t="s">
        <v>271</v>
      </c>
      <c r="E86" s="48"/>
      <c r="F86" s="49"/>
      <c r="G86" s="117"/>
      <c r="H86" s="49"/>
      <c r="I86" s="49"/>
      <c r="J86" s="47"/>
      <c r="K86" s="47"/>
      <c r="L86" s="184"/>
      <c r="M86" s="117"/>
      <c r="N86" s="117"/>
      <c r="O86" s="117"/>
      <c r="P86" s="117"/>
      <c r="Q86" s="117"/>
      <c r="R86" s="117"/>
      <c r="S86" s="117"/>
      <c r="T86" s="131"/>
      <c r="U86" s="188">
        <v>0</v>
      </c>
    </row>
    <row r="87" spans="1:21" ht="12.75" customHeight="1" thickBot="1">
      <c r="A87" s="136">
        <v>20</v>
      </c>
      <c r="B87" s="138">
        <v>602</v>
      </c>
      <c r="C87" s="134" t="s">
        <v>74</v>
      </c>
      <c r="D87" s="130" t="s">
        <v>275</v>
      </c>
      <c r="E87" s="48"/>
      <c r="F87" s="190"/>
      <c r="G87" s="191"/>
      <c r="H87" s="190"/>
      <c r="I87" s="190"/>
      <c r="J87" s="192"/>
      <c r="K87" s="193"/>
      <c r="L87" s="184"/>
      <c r="M87" s="117"/>
      <c r="N87" s="117"/>
      <c r="O87" s="117"/>
      <c r="P87" s="117"/>
      <c r="Q87" s="117"/>
      <c r="R87" s="117"/>
      <c r="S87" s="117"/>
      <c r="T87" s="131"/>
      <c r="U87" s="188">
        <v>0</v>
      </c>
    </row>
    <row r="88" spans="1:21" ht="15" customHeight="1" thickBot="1">
      <c r="A88" s="37"/>
      <c r="B88" s="38"/>
      <c r="C88" s="204" t="s">
        <v>4</v>
      </c>
      <c r="D88" s="204"/>
      <c r="E88" s="52">
        <f>COUNTA(E8:E87)</f>
        <v>7</v>
      </c>
      <c r="F88" s="50"/>
      <c r="G88" s="187"/>
      <c r="H88" s="50"/>
      <c r="I88" s="50"/>
      <c r="J88" s="51"/>
      <c r="K88" s="51"/>
      <c r="L88" s="54">
        <f aca="true" t="shared" si="0" ref="L88:T88">COUNTA(L8:L87)</f>
        <v>6</v>
      </c>
      <c r="M88" s="55">
        <f t="shared" si="0"/>
        <v>1</v>
      </c>
      <c r="N88" s="55">
        <f t="shared" si="0"/>
        <v>0</v>
      </c>
      <c r="O88" s="55">
        <f t="shared" si="0"/>
        <v>7</v>
      </c>
      <c r="P88" s="55">
        <f t="shared" si="0"/>
        <v>0</v>
      </c>
      <c r="Q88" s="55">
        <f t="shared" si="0"/>
        <v>0</v>
      </c>
      <c r="R88" s="55">
        <f t="shared" si="0"/>
        <v>1</v>
      </c>
      <c r="S88" s="55">
        <f t="shared" si="0"/>
        <v>0</v>
      </c>
      <c r="T88" s="56">
        <f t="shared" si="0"/>
        <v>0</v>
      </c>
      <c r="U88" s="53">
        <f>SUM(U8:U87)</f>
        <v>21</v>
      </c>
    </row>
  </sheetData>
  <mergeCells count="14">
    <mergeCell ref="S2:U2"/>
    <mergeCell ref="L5:T5"/>
    <mergeCell ref="E4:T4"/>
    <mergeCell ref="G6:K6"/>
    <mergeCell ref="L6:N6"/>
    <mergeCell ref="U4:U7"/>
    <mergeCell ref="E6:E7"/>
    <mergeCell ref="O6:Q6"/>
    <mergeCell ref="R6:T6"/>
    <mergeCell ref="C88:D88"/>
    <mergeCell ref="A4:A7"/>
    <mergeCell ref="B4:B7"/>
    <mergeCell ref="C4:C7"/>
    <mergeCell ref="D4:D7"/>
  </mergeCells>
  <printOptions/>
  <pageMargins left="0.5905511811023623" right="0.5905511811023623" top="0.5905511811023623" bottom="0.7874015748031497" header="0.31496062992125984" footer="0.5118110236220472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6.625" style="2" customWidth="1"/>
    <col min="3" max="3" width="8.625" style="2" customWidth="1"/>
    <col min="4" max="4" width="12.625" style="2" customWidth="1"/>
    <col min="5" max="5" width="7.75390625" style="2" customWidth="1"/>
    <col min="6" max="6" width="37.625" style="2" customWidth="1"/>
    <col min="7" max="11" width="6.125" style="2" customWidth="1"/>
    <col min="12" max="12" width="6.625" style="2" customWidth="1"/>
    <col min="13" max="15" width="6.125" style="2" customWidth="1"/>
    <col min="16" max="19" width="6.62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6" t="s">
        <v>42</v>
      </c>
      <c r="E2" s="11"/>
      <c r="Q2" s="202" t="s">
        <v>74</v>
      </c>
      <c r="R2" s="235"/>
      <c r="S2" s="203"/>
    </row>
    <row r="3" ht="12.75" thickBot="1"/>
    <row r="4" spans="1:19" s="1" customFormat="1" ht="19.5" customHeight="1">
      <c r="A4" s="206" t="s">
        <v>26</v>
      </c>
      <c r="B4" s="198" t="s">
        <v>64</v>
      </c>
      <c r="C4" s="270" t="s">
        <v>53</v>
      </c>
      <c r="D4" s="211" t="s">
        <v>17</v>
      </c>
      <c r="E4" s="273" t="s">
        <v>36</v>
      </c>
      <c r="F4" s="274"/>
      <c r="G4" s="274"/>
      <c r="H4" s="275"/>
      <c r="I4" s="251" t="s">
        <v>41</v>
      </c>
      <c r="J4" s="252"/>
      <c r="K4" s="252"/>
      <c r="L4" s="252"/>
      <c r="M4" s="252"/>
      <c r="N4" s="252"/>
      <c r="O4" s="252"/>
      <c r="P4" s="252"/>
      <c r="Q4" s="252"/>
      <c r="R4" s="252"/>
      <c r="S4" s="253"/>
    </row>
    <row r="5" spans="1:19" s="31" customFormat="1" ht="19.5" customHeight="1">
      <c r="A5" s="207"/>
      <c r="B5" s="199"/>
      <c r="C5" s="271"/>
      <c r="D5" s="213"/>
      <c r="E5" s="255" t="s">
        <v>52</v>
      </c>
      <c r="F5" s="264" t="s">
        <v>5</v>
      </c>
      <c r="G5" s="267" t="s">
        <v>6</v>
      </c>
      <c r="H5" s="261" t="s">
        <v>7</v>
      </c>
      <c r="I5" s="255" t="s">
        <v>20</v>
      </c>
      <c r="J5" s="258" t="s">
        <v>22</v>
      </c>
      <c r="K5" s="36" t="s">
        <v>308</v>
      </c>
      <c r="L5" s="157"/>
      <c r="M5" s="254" t="s">
        <v>24</v>
      </c>
      <c r="N5" s="254" t="s">
        <v>51</v>
      </c>
      <c r="O5" s="36" t="s">
        <v>309</v>
      </c>
      <c r="P5" s="157"/>
      <c r="Q5" s="258" t="s">
        <v>23</v>
      </c>
      <c r="R5" s="36" t="s">
        <v>308</v>
      </c>
      <c r="S5" s="158"/>
    </row>
    <row r="6" spans="1:19" s="1" customFormat="1" ht="60" customHeight="1">
      <c r="A6" s="207"/>
      <c r="B6" s="199"/>
      <c r="C6" s="271"/>
      <c r="D6" s="213"/>
      <c r="E6" s="256"/>
      <c r="F6" s="265"/>
      <c r="G6" s="268"/>
      <c r="H6" s="262"/>
      <c r="I6" s="256"/>
      <c r="J6" s="259"/>
      <c r="K6" s="249" t="s">
        <v>310</v>
      </c>
      <c r="L6" s="159" t="s">
        <v>311</v>
      </c>
      <c r="M6" s="233"/>
      <c r="N6" s="233"/>
      <c r="O6" s="249" t="s">
        <v>312</v>
      </c>
      <c r="P6" s="159" t="s">
        <v>311</v>
      </c>
      <c r="Q6" s="259"/>
      <c r="R6" s="249" t="s">
        <v>313</v>
      </c>
      <c r="S6" s="160" t="s">
        <v>311</v>
      </c>
    </row>
    <row r="7" spans="1:19" ht="19.5" customHeight="1">
      <c r="A7" s="208"/>
      <c r="B7" s="212"/>
      <c r="C7" s="272"/>
      <c r="D7" s="214"/>
      <c r="E7" s="257"/>
      <c r="F7" s="266"/>
      <c r="G7" s="269"/>
      <c r="H7" s="263"/>
      <c r="I7" s="257"/>
      <c r="J7" s="260"/>
      <c r="K7" s="250"/>
      <c r="L7" s="161" t="s">
        <v>314</v>
      </c>
      <c r="M7" s="234"/>
      <c r="N7" s="234"/>
      <c r="O7" s="250"/>
      <c r="P7" s="161" t="s">
        <v>314</v>
      </c>
      <c r="Q7" s="260"/>
      <c r="R7" s="250"/>
      <c r="S7" s="151" t="s">
        <v>314</v>
      </c>
    </row>
    <row r="8" spans="1:19" ht="13.5" customHeight="1">
      <c r="A8" s="43">
        <v>20</v>
      </c>
      <c r="B8" s="139">
        <v>201</v>
      </c>
      <c r="C8" s="134" t="s">
        <v>74</v>
      </c>
      <c r="D8" s="130" t="s">
        <v>69</v>
      </c>
      <c r="E8" s="64"/>
      <c r="F8" s="49"/>
      <c r="G8" s="333"/>
      <c r="H8" s="334"/>
      <c r="I8" s="331">
        <v>1</v>
      </c>
      <c r="J8" s="328">
        <v>1</v>
      </c>
      <c r="K8" s="328"/>
      <c r="L8" s="65">
        <f aca="true" t="shared" si="0" ref="L8:L26">IF(J8=""," ",ROUND(K8/J8*100,1))</f>
        <v>0</v>
      </c>
      <c r="M8" s="327"/>
      <c r="N8" s="332"/>
      <c r="O8" s="328"/>
      <c r="P8" s="65" t="str">
        <f aca="true" t="shared" si="1" ref="P8:P15">IF(N8=""," ",ROUND(O8/N8*100,1))</f>
        <v> </v>
      </c>
      <c r="Q8" s="325">
        <v>460</v>
      </c>
      <c r="R8" s="326">
        <v>3</v>
      </c>
      <c r="S8" s="67">
        <f>IF(Q8=""," ",ROUND(R8/Q8*100,1))</f>
        <v>0.7</v>
      </c>
    </row>
    <row r="9" spans="1:19" ht="13.5" customHeight="1">
      <c r="A9" s="43">
        <v>20</v>
      </c>
      <c r="B9" s="44">
        <v>202</v>
      </c>
      <c r="C9" s="134" t="s">
        <v>74</v>
      </c>
      <c r="D9" s="130" t="s">
        <v>70</v>
      </c>
      <c r="E9" s="64"/>
      <c r="F9" s="49"/>
      <c r="G9" s="333"/>
      <c r="H9" s="334"/>
      <c r="I9" s="331">
        <v>1</v>
      </c>
      <c r="J9" s="328">
        <v>1</v>
      </c>
      <c r="K9" s="328"/>
      <c r="L9" s="65">
        <f t="shared" si="0"/>
        <v>0</v>
      </c>
      <c r="M9" s="327"/>
      <c r="N9" s="332"/>
      <c r="O9" s="328"/>
      <c r="P9" s="65" t="str">
        <f t="shared" si="1"/>
        <v> </v>
      </c>
      <c r="Q9" s="325">
        <v>467</v>
      </c>
      <c r="R9" s="326">
        <v>4</v>
      </c>
      <c r="S9" s="67">
        <f aca="true" t="shared" si="2" ref="S9:S80">IF(Q9=""," ",ROUND(R9/Q9*100,1))</f>
        <v>0.9</v>
      </c>
    </row>
    <row r="10" spans="1:19" ht="13.5" customHeight="1">
      <c r="A10" s="43">
        <v>20</v>
      </c>
      <c r="B10" s="44">
        <v>203</v>
      </c>
      <c r="C10" s="134" t="s">
        <v>74</v>
      </c>
      <c r="D10" s="130" t="s">
        <v>71</v>
      </c>
      <c r="E10" s="64"/>
      <c r="F10" s="49"/>
      <c r="G10" s="333"/>
      <c r="H10" s="335"/>
      <c r="I10" s="331">
        <v>1</v>
      </c>
      <c r="J10" s="328">
        <v>1</v>
      </c>
      <c r="K10" s="328"/>
      <c r="L10" s="65">
        <f t="shared" si="0"/>
        <v>0</v>
      </c>
      <c r="M10" s="327"/>
      <c r="N10" s="332"/>
      <c r="O10" s="328"/>
      <c r="P10" s="65" t="str">
        <f t="shared" si="1"/>
        <v> </v>
      </c>
      <c r="Q10" s="325">
        <v>239</v>
      </c>
      <c r="R10" s="326">
        <v>2</v>
      </c>
      <c r="S10" s="67">
        <f t="shared" si="2"/>
        <v>0.8</v>
      </c>
    </row>
    <row r="11" spans="1:19" ht="13.5" customHeight="1">
      <c r="A11" s="43">
        <v>20</v>
      </c>
      <c r="B11" s="44">
        <v>204</v>
      </c>
      <c r="C11" s="134" t="s">
        <v>74</v>
      </c>
      <c r="D11" s="130" t="s">
        <v>72</v>
      </c>
      <c r="E11" s="64"/>
      <c r="F11" s="49"/>
      <c r="G11" s="333"/>
      <c r="H11" s="335"/>
      <c r="I11" s="331">
        <v>1</v>
      </c>
      <c r="J11" s="328">
        <v>2</v>
      </c>
      <c r="K11" s="328"/>
      <c r="L11" s="65">
        <f t="shared" si="0"/>
        <v>0</v>
      </c>
      <c r="M11" s="327"/>
      <c r="N11" s="332"/>
      <c r="O11" s="328"/>
      <c r="P11" s="65" t="str">
        <f t="shared" si="1"/>
        <v> </v>
      </c>
      <c r="Q11" s="325">
        <v>21</v>
      </c>
      <c r="R11" s="326"/>
      <c r="S11" s="67">
        <f t="shared" si="2"/>
        <v>0</v>
      </c>
    </row>
    <row r="12" spans="1:19" ht="13.5" customHeight="1">
      <c r="A12" s="43">
        <v>20</v>
      </c>
      <c r="B12" s="44">
        <v>205</v>
      </c>
      <c r="C12" s="134" t="s">
        <v>74</v>
      </c>
      <c r="D12" s="130" t="s">
        <v>73</v>
      </c>
      <c r="E12" s="64"/>
      <c r="F12" s="49"/>
      <c r="G12" s="333"/>
      <c r="H12" s="335"/>
      <c r="I12" s="331">
        <v>1</v>
      </c>
      <c r="J12" s="328">
        <v>2</v>
      </c>
      <c r="K12" s="328"/>
      <c r="L12" s="65">
        <f t="shared" si="0"/>
        <v>0</v>
      </c>
      <c r="M12" s="327"/>
      <c r="N12" s="332"/>
      <c r="O12" s="328"/>
      <c r="P12" s="65" t="str">
        <f t="shared" si="1"/>
        <v> </v>
      </c>
      <c r="Q12" s="325">
        <v>20</v>
      </c>
      <c r="R12" s="326"/>
      <c r="S12" s="67">
        <f t="shared" si="2"/>
        <v>0</v>
      </c>
    </row>
    <row r="13" spans="1:19" ht="13.5" customHeight="1">
      <c r="A13" s="43">
        <v>20</v>
      </c>
      <c r="B13" s="44">
        <v>206</v>
      </c>
      <c r="C13" s="134" t="s">
        <v>74</v>
      </c>
      <c r="D13" s="130" t="s">
        <v>97</v>
      </c>
      <c r="E13" s="64"/>
      <c r="F13" s="49"/>
      <c r="G13" s="333"/>
      <c r="H13" s="335"/>
      <c r="I13" s="331">
        <v>1</v>
      </c>
      <c r="J13" s="328">
        <v>1</v>
      </c>
      <c r="K13" s="328"/>
      <c r="L13" s="65">
        <f t="shared" si="0"/>
        <v>0</v>
      </c>
      <c r="M13" s="327"/>
      <c r="N13" s="332"/>
      <c r="O13" s="328"/>
      <c r="P13" s="65" t="str">
        <f t="shared" si="1"/>
        <v> </v>
      </c>
      <c r="Q13" s="327">
        <v>91</v>
      </c>
      <c r="R13" s="328">
        <v>2</v>
      </c>
      <c r="S13" s="67">
        <f t="shared" si="2"/>
        <v>2.2</v>
      </c>
    </row>
    <row r="14" spans="1:19" ht="13.5" customHeight="1">
      <c r="A14" s="43">
        <v>20</v>
      </c>
      <c r="B14" s="44">
        <v>207</v>
      </c>
      <c r="C14" s="134" t="s">
        <v>74</v>
      </c>
      <c r="D14" s="130" t="s">
        <v>105</v>
      </c>
      <c r="E14" s="64"/>
      <c r="F14" s="49"/>
      <c r="G14" s="333"/>
      <c r="H14" s="335"/>
      <c r="I14" s="331">
        <v>1</v>
      </c>
      <c r="J14" s="328">
        <v>1</v>
      </c>
      <c r="K14" s="328"/>
      <c r="L14" s="65">
        <f t="shared" si="0"/>
        <v>0</v>
      </c>
      <c r="M14" s="327"/>
      <c r="N14" s="332"/>
      <c r="O14" s="328"/>
      <c r="P14" s="65" t="str">
        <f t="shared" si="1"/>
        <v> </v>
      </c>
      <c r="Q14" s="327">
        <v>69</v>
      </c>
      <c r="R14" s="328">
        <v>1</v>
      </c>
      <c r="S14" s="67">
        <f t="shared" si="2"/>
        <v>1.4</v>
      </c>
    </row>
    <row r="15" spans="1:19" ht="13.5" customHeight="1">
      <c r="A15" s="43">
        <v>20</v>
      </c>
      <c r="B15" s="44">
        <v>208</v>
      </c>
      <c r="C15" s="134" t="s">
        <v>74</v>
      </c>
      <c r="D15" s="130" t="s">
        <v>107</v>
      </c>
      <c r="E15" s="64"/>
      <c r="F15" s="49"/>
      <c r="G15" s="333"/>
      <c r="H15" s="335"/>
      <c r="I15" s="331">
        <v>1</v>
      </c>
      <c r="J15" s="328">
        <v>1</v>
      </c>
      <c r="K15" s="328"/>
      <c r="L15" s="65">
        <f t="shared" si="0"/>
        <v>0</v>
      </c>
      <c r="M15" s="327"/>
      <c r="N15" s="332"/>
      <c r="O15" s="328"/>
      <c r="P15" s="65" t="str">
        <f t="shared" si="1"/>
        <v> </v>
      </c>
      <c r="Q15" s="327">
        <v>68</v>
      </c>
      <c r="R15" s="328"/>
      <c r="S15" s="67">
        <f t="shared" si="2"/>
        <v>0</v>
      </c>
    </row>
    <row r="16" spans="1:19" ht="13.5" customHeight="1">
      <c r="A16" s="43">
        <v>20</v>
      </c>
      <c r="B16" s="44">
        <v>209</v>
      </c>
      <c r="C16" s="134" t="s">
        <v>74</v>
      </c>
      <c r="D16" s="130" t="s">
        <v>276</v>
      </c>
      <c r="E16" s="64"/>
      <c r="F16" s="49"/>
      <c r="G16" s="333"/>
      <c r="H16" s="335"/>
      <c r="I16" s="331">
        <v>1</v>
      </c>
      <c r="J16" s="328">
        <v>2</v>
      </c>
      <c r="K16" s="328"/>
      <c r="L16" s="65">
        <f>IF(J16=""," ",ROUND(K16/J16*100,1))</f>
        <v>0</v>
      </c>
      <c r="M16" s="327"/>
      <c r="N16" s="332"/>
      <c r="O16" s="328"/>
      <c r="P16" s="65"/>
      <c r="Q16" s="327">
        <v>89</v>
      </c>
      <c r="R16" s="328"/>
      <c r="S16" s="67">
        <f t="shared" si="2"/>
        <v>0</v>
      </c>
    </row>
    <row r="17" spans="1:19" ht="13.5" customHeight="1">
      <c r="A17" s="43">
        <v>20</v>
      </c>
      <c r="B17" s="44">
        <v>210</v>
      </c>
      <c r="C17" s="134" t="s">
        <v>74</v>
      </c>
      <c r="D17" s="130" t="s">
        <v>112</v>
      </c>
      <c r="E17" s="64"/>
      <c r="F17" s="49"/>
      <c r="G17" s="333"/>
      <c r="H17" s="335"/>
      <c r="I17" s="331">
        <v>1</v>
      </c>
      <c r="J17" s="328">
        <v>1</v>
      </c>
      <c r="K17" s="328"/>
      <c r="L17" s="65">
        <f t="shared" si="0"/>
        <v>0</v>
      </c>
      <c r="M17" s="327"/>
      <c r="N17" s="332"/>
      <c r="O17" s="328"/>
      <c r="P17" s="65" t="str">
        <f aca="true" t="shared" si="3" ref="P17:P27">IF(N17=""," ",ROUND(O17/N17*100,1))</f>
        <v> </v>
      </c>
      <c r="Q17" s="327">
        <v>16</v>
      </c>
      <c r="R17" s="328"/>
      <c r="S17" s="67">
        <f t="shared" si="2"/>
        <v>0</v>
      </c>
    </row>
    <row r="18" spans="1:19" ht="13.5" customHeight="1">
      <c r="A18" s="43">
        <v>20</v>
      </c>
      <c r="B18" s="44">
        <v>211</v>
      </c>
      <c r="C18" s="134" t="s">
        <v>74</v>
      </c>
      <c r="D18" s="130" t="s">
        <v>113</v>
      </c>
      <c r="E18" s="64"/>
      <c r="F18" s="49"/>
      <c r="G18" s="333"/>
      <c r="H18" s="335"/>
      <c r="I18" s="331">
        <v>1</v>
      </c>
      <c r="J18" s="328">
        <v>1</v>
      </c>
      <c r="K18" s="328"/>
      <c r="L18" s="65">
        <f t="shared" si="0"/>
        <v>0</v>
      </c>
      <c r="M18" s="327"/>
      <c r="N18" s="332"/>
      <c r="O18" s="328"/>
      <c r="P18" s="65" t="str">
        <f t="shared" si="3"/>
        <v> </v>
      </c>
      <c r="Q18" s="327">
        <v>76</v>
      </c>
      <c r="R18" s="328"/>
      <c r="S18" s="67">
        <f t="shared" si="2"/>
        <v>0</v>
      </c>
    </row>
    <row r="19" spans="1:19" ht="13.5" customHeight="1">
      <c r="A19" s="43">
        <v>20</v>
      </c>
      <c r="B19" s="44">
        <v>212</v>
      </c>
      <c r="C19" s="134" t="s">
        <v>74</v>
      </c>
      <c r="D19" s="130" t="s">
        <v>118</v>
      </c>
      <c r="E19" s="64"/>
      <c r="F19" s="49"/>
      <c r="G19" s="333"/>
      <c r="H19" s="335"/>
      <c r="I19" s="331">
        <v>1</v>
      </c>
      <c r="J19" s="328">
        <v>1</v>
      </c>
      <c r="K19" s="328"/>
      <c r="L19" s="65">
        <f t="shared" si="0"/>
        <v>0</v>
      </c>
      <c r="M19" s="327"/>
      <c r="N19" s="332"/>
      <c r="O19" s="328"/>
      <c r="P19" s="65" t="str">
        <f t="shared" si="3"/>
        <v> </v>
      </c>
      <c r="Q19" s="327">
        <v>98</v>
      </c>
      <c r="R19" s="328">
        <v>2</v>
      </c>
      <c r="S19" s="67">
        <f t="shared" si="2"/>
        <v>2</v>
      </c>
    </row>
    <row r="20" spans="1:19" ht="13.5" customHeight="1">
      <c r="A20" s="43">
        <v>20</v>
      </c>
      <c r="B20" s="44">
        <v>213</v>
      </c>
      <c r="C20" s="134" t="s">
        <v>74</v>
      </c>
      <c r="D20" s="130" t="s">
        <v>123</v>
      </c>
      <c r="E20" s="64"/>
      <c r="F20" s="49"/>
      <c r="G20" s="333"/>
      <c r="H20" s="335"/>
      <c r="I20" s="331">
        <v>1</v>
      </c>
      <c r="J20" s="328">
        <v>1</v>
      </c>
      <c r="K20" s="328"/>
      <c r="L20" s="65">
        <f t="shared" si="0"/>
        <v>0</v>
      </c>
      <c r="M20" s="327"/>
      <c r="N20" s="332"/>
      <c r="O20" s="328"/>
      <c r="P20" s="65" t="str">
        <f t="shared" si="3"/>
        <v> </v>
      </c>
      <c r="Q20" s="327">
        <v>108</v>
      </c>
      <c r="R20" s="328"/>
      <c r="S20" s="67">
        <f t="shared" si="2"/>
        <v>0</v>
      </c>
    </row>
    <row r="21" spans="1:19" ht="13.5" customHeight="1">
      <c r="A21" s="43">
        <v>20</v>
      </c>
      <c r="B21" s="44">
        <v>214</v>
      </c>
      <c r="C21" s="134" t="s">
        <v>74</v>
      </c>
      <c r="D21" s="130" t="s">
        <v>127</v>
      </c>
      <c r="E21" s="64"/>
      <c r="F21" s="49"/>
      <c r="G21" s="333"/>
      <c r="H21" s="335"/>
      <c r="I21" s="331">
        <v>1</v>
      </c>
      <c r="J21" s="328">
        <v>1</v>
      </c>
      <c r="K21" s="328"/>
      <c r="L21" s="65">
        <f t="shared" si="0"/>
        <v>0</v>
      </c>
      <c r="M21" s="327"/>
      <c r="N21" s="332"/>
      <c r="O21" s="328"/>
      <c r="P21" s="65" t="str">
        <f t="shared" si="3"/>
        <v> </v>
      </c>
      <c r="Q21" s="327">
        <v>97</v>
      </c>
      <c r="R21" s="328"/>
      <c r="S21" s="67">
        <f t="shared" si="2"/>
        <v>0</v>
      </c>
    </row>
    <row r="22" spans="1:19" ht="13.5" customHeight="1">
      <c r="A22" s="43">
        <v>20</v>
      </c>
      <c r="B22" s="44">
        <v>215</v>
      </c>
      <c r="C22" s="134" t="s">
        <v>74</v>
      </c>
      <c r="D22" s="130" t="s">
        <v>135</v>
      </c>
      <c r="E22" s="129">
        <v>34593</v>
      </c>
      <c r="F22" s="49" t="s">
        <v>136</v>
      </c>
      <c r="G22" s="333">
        <v>2</v>
      </c>
      <c r="H22" s="335">
        <v>1</v>
      </c>
      <c r="I22" s="331">
        <v>1</v>
      </c>
      <c r="J22" s="328">
        <v>1</v>
      </c>
      <c r="K22" s="328"/>
      <c r="L22" s="65">
        <f t="shared" si="0"/>
        <v>0</v>
      </c>
      <c r="M22" s="327"/>
      <c r="N22" s="332"/>
      <c r="O22" s="328"/>
      <c r="P22" s="65" t="str">
        <f t="shared" si="3"/>
        <v> </v>
      </c>
      <c r="Q22" s="327">
        <v>66</v>
      </c>
      <c r="R22" s="328"/>
      <c r="S22" s="67">
        <f t="shared" si="2"/>
        <v>0</v>
      </c>
    </row>
    <row r="23" spans="1:19" ht="13.5" customHeight="1">
      <c r="A23" s="43">
        <v>20</v>
      </c>
      <c r="B23" s="44">
        <v>217</v>
      </c>
      <c r="C23" s="134" t="s">
        <v>74</v>
      </c>
      <c r="D23" s="130" t="s">
        <v>139</v>
      </c>
      <c r="E23" s="64"/>
      <c r="F23" s="49"/>
      <c r="G23" s="333"/>
      <c r="H23" s="335"/>
      <c r="I23" s="331">
        <v>1</v>
      </c>
      <c r="J23" s="328">
        <v>1</v>
      </c>
      <c r="K23" s="328"/>
      <c r="L23" s="65">
        <f t="shared" si="0"/>
        <v>0</v>
      </c>
      <c r="M23" s="327"/>
      <c r="N23" s="332"/>
      <c r="O23" s="328"/>
      <c r="P23" s="65" t="str">
        <f t="shared" si="3"/>
        <v> </v>
      </c>
      <c r="Q23" s="327">
        <v>239</v>
      </c>
      <c r="R23" s="328"/>
      <c r="S23" s="67">
        <f t="shared" si="2"/>
        <v>0</v>
      </c>
    </row>
    <row r="24" spans="1:19" ht="13.5" customHeight="1">
      <c r="A24" s="43">
        <v>20</v>
      </c>
      <c r="B24" s="44">
        <v>218</v>
      </c>
      <c r="C24" s="134" t="s">
        <v>74</v>
      </c>
      <c r="D24" s="130" t="s">
        <v>143</v>
      </c>
      <c r="E24" s="64"/>
      <c r="F24" s="49"/>
      <c r="G24" s="333"/>
      <c r="H24" s="335"/>
      <c r="I24" s="331">
        <v>1</v>
      </c>
      <c r="J24" s="328">
        <v>1</v>
      </c>
      <c r="K24" s="328"/>
      <c r="L24" s="65">
        <f t="shared" si="0"/>
        <v>0</v>
      </c>
      <c r="M24" s="327"/>
      <c r="N24" s="332"/>
      <c r="O24" s="328"/>
      <c r="P24" s="65" t="str">
        <f t="shared" si="3"/>
        <v> </v>
      </c>
      <c r="Q24" s="327">
        <v>73</v>
      </c>
      <c r="R24" s="328"/>
      <c r="S24" s="67">
        <f t="shared" si="2"/>
        <v>0</v>
      </c>
    </row>
    <row r="25" spans="1:19" ht="13.5" customHeight="1">
      <c r="A25" s="43">
        <v>20</v>
      </c>
      <c r="B25" s="44">
        <v>219</v>
      </c>
      <c r="C25" s="134" t="s">
        <v>74</v>
      </c>
      <c r="D25" s="130" t="s">
        <v>148</v>
      </c>
      <c r="E25" s="64"/>
      <c r="F25" s="49"/>
      <c r="G25" s="333"/>
      <c r="H25" s="335"/>
      <c r="I25" s="331">
        <v>1</v>
      </c>
      <c r="J25" s="328">
        <v>1</v>
      </c>
      <c r="K25" s="328"/>
      <c r="L25" s="65">
        <f t="shared" si="0"/>
        <v>0</v>
      </c>
      <c r="M25" s="327"/>
      <c r="N25" s="332"/>
      <c r="O25" s="328"/>
      <c r="P25" s="65" t="str">
        <f t="shared" si="3"/>
        <v> </v>
      </c>
      <c r="Q25" s="327">
        <v>71</v>
      </c>
      <c r="R25" s="328"/>
      <c r="S25" s="67">
        <f t="shared" si="2"/>
        <v>0</v>
      </c>
    </row>
    <row r="26" spans="1:19" ht="13.5" customHeight="1">
      <c r="A26" s="43">
        <v>20</v>
      </c>
      <c r="B26" s="44">
        <v>220</v>
      </c>
      <c r="C26" s="134" t="s">
        <v>74</v>
      </c>
      <c r="D26" s="130" t="s">
        <v>145</v>
      </c>
      <c r="E26" s="64"/>
      <c r="F26" s="49"/>
      <c r="G26" s="333"/>
      <c r="H26" s="335"/>
      <c r="I26" s="331">
        <v>1</v>
      </c>
      <c r="J26" s="328">
        <v>1</v>
      </c>
      <c r="K26" s="328"/>
      <c r="L26" s="65">
        <f t="shared" si="0"/>
        <v>0</v>
      </c>
      <c r="M26" s="327"/>
      <c r="N26" s="332"/>
      <c r="O26" s="328"/>
      <c r="P26" s="65" t="str">
        <f t="shared" si="3"/>
        <v> </v>
      </c>
      <c r="Q26" s="327">
        <v>83</v>
      </c>
      <c r="R26" s="328"/>
      <c r="S26" s="67">
        <f t="shared" si="2"/>
        <v>0</v>
      </c>
    </row>
    <row r="27" spans="1:19" ht="13.5" customHeight="1">
      <c r="A27" s="43">
        <v>20</v>
      </c>
      <c r="B27" s="44">
        <v>303</v>
      </c>
      <c r="C27" s="134" t="s">
        <v>74</v>
      </c>
      <c r="D27" s="130" t="s">
        <v>282</v>
      </c>
      <c r="E27" s="64"/>
      <c r="F27" s="49"/>
      <c r="G27" s="333"/>
      <c r="H27" s="335"/>
      <c r="I27" s="331"/>
      <c r="J27" s="328"/>
      <c r="K27" s="328"/>
      <c r="L27" s="65" t="str">
        <f>IF(J27=""," ",ROUND(K27/J27*100,1))</f>
        <v> </v>
      </c>
      <c r="M27" s="327">
        <v>1</v>
      </c>
      <c r="N27" s="332">
        <v>1</v>
      </c>
      <c r="O27" s="328"/>
      <c r="P27" s="65">
        <f t="shared" si="3"/>
        <v>0</v>
      </c>
      <c r="Q27" s="327">
        <v>33</v>
      </c>
      <c r="R27" s="328"/>
      <c r="S27" s="67">
        <f t="shared" si="2"/>
        <v>0</v>
      </c>
    </row>
    <row r="28" spans="1:19" ht="13.5" customHeight="1">
      <c r="A28" s="43">
        <v>20</v>
      </c>
      <c r="B28" s="44">
        <v>304</v>
      </c>
      <c r="C28" s="134" t="s">
        <v>74</v>
      </c>
      <c r="D28" s="130" t="s">
        <v>151</v>
      </c>
      <c r="E28" s="64"/>
      <c r="F28" s="49"/>
      <c r="G28" s="333"/>
      <c r="H28" s="335"/>
      <c r="I28" s="331"/>
      <c r="J28" s="328"/>
      <c r="K28" s="328"/>
      <c r="L28" s="65" t="str">
        <f>IF(J28=""," ",ROUND(K28/J28*100,1))</f>
        <v> </v>
      </c>
      <c r="M28" s="327">
        <v>1</v>
      </c>
      <c r="N28" s="332">
        <v>1</v>
      </c>
      <c r="O28" s="328"/>
      <c r="P28" s="65">
        <f aca="true" t="shared" si="4" ref="P28:P87">IF(N28=""," ",ROUND(O28/N28*100,1))</f>
        <v>0</v>
      </c>
      <c r="Q28" s="327">
        <v>8</v>
      </c>
      <c r="R28" s="328"/>
      <c r="S28" s="67">
        <f t="shared" si="2"/>
        <v>0</v>
      </c>
    </row>
    <row r="29" spans="1:19" ht="13.5" customHeight="1">
      <c r="A29" s="43">
        <v>20</v>
      </c>
      <c r="B29" s="44">
        <v>305</v>
      </c>
      <c r="C29" s="134" t="s">
        <v>74</v>
      </c>
      <c r="D29" s="130" t="s">
        <v>153</v>
      </c>
      <c r="E29" s="64"/>
      <c r="F29" s="49"/>
      <c r="G29" s="333"/>
      <c r="H29" s="335"/>
      <c r="I29" s="331"/>
      <c r="J29" s="328"/>
      <c r="K29" s="328"/>
      <c r="L29" s="65"/>
      <c r="M29" s="327">
        <v>1</v>
      </c>
      <c r="N29" s="332">
        <v>1</v>
      </c>
      <c r="O29" s="328"/>
      <c r="P29" s="65">
        <f t="shared" si="4"/>
        <v>0</v>
      </c>
      <c r="Q29" s="327">
        <v>6</v>
      </c>
      <c r="R29" s="328"/>
      <c r="S29" s="67">
        <f t="shared" si="2"/>
        <v>0</v>
      </c>
    </row>
    <row r="30" spans="1:19" ht="13.5" customHeight="1">
      <c r="A30" s="43">
        <v>20</v>
      </c>
      <c r="B30" s="44">
        <v>306</v>
      </c>
      <c r="C30" s="134" t="s">
        <v>74</v>
      </c>
      <c r="D30" s="130" t="s">
        <v>155</v>
      </c>
      <c r="E30" s="64"/>
      <c r="F30" s="49"/>
      <c r="G30" s="333"/>
      <c r="H30" s="335"/>
      <c r="I30" s="331"/>
      <c r="J30" s="328"/>
      <c r="K30" s="328"/>
      <c r="L30" s="65" t="str">
        <f>IF(J30=""," ",ROUND(K30/J30*100,1))</f>
        <v> </v>
      </c>
      <c r="M30" s="327">
        <v>1</v>
      </c>
      <c r="N30" s="332"/>
      <c r="O30" s="328"/>
      <c r="P30" s="65" t="str">
        <f t="shared" si="4"/>
        <v> </v>
      </c>
      <c r="Q30" s="327">
        <v>10</v>
      </c>
      <c r="R30" s="328"/>
      <c r="S30" s="67">
        <f t="shared" si="2"/>
        <v>0</v>
      </c>
    </row>
    <row r="31" spans="1:19" ht="13.5" customHeight="1">
      <c r="A31" s="43">
        <v>20</v>
      </c>
      <c r="B31" s="44">
        <v>307</v>
      </c>
      <c r="C31" s="134" t="s">
        <v>74</v>
      </c>
      <c r="D31" s="130" t="s">
        <v>157</v>
      </c>
      <c r="E31" s="64"/>
      <c r="F31" s="49"/>
      <c r="G31" s="333"/>
      <c r="H31" s="335"/>
      <c r="I31" s="331"/>
      <c r="J31" s="328"/>
      <c r="K31" s="328"/>
      <c r="L31" s="65"/>
      <c r="M31" s="327">
        <v>1</v>
      </c>
      <c r="N31" s="332"/>
      <c r="O31" s="328"/>
      <c r="P31" s="65" t="str">
        <f t="shared" si="4"/>
        <v> </v>
      </c>
      <c r="Q31" s="327">
        <v>9</v>
      </c>
      <c r="R31" s="328"/>
      <c r="S31" s="67">
        <f t="shared" si="2"/>
        <v>0</v>
      </c>
    </row>
    <row r="32" spans="1:19" ht="13.5" customHeight="1">
      <c r="A32" s="43">
        <v>20</v>
      </c>
      <c r="B32" s="44">
        <v>309</v>
      </c>
      <c r="C32" s="134" t="s">
        <v>74</v>
      </c>
      <c r="D32" s="130" t="s">
        <v>159</v>
      </c>
      <c r="E32" s="64"/>
      <c r="F32" s="49"/>
      <c r="G32" s="333"/>
      <c r="H32" s="335"/>
      <c r="I32" s="331"/>
      <c r="J32" s="328"/>
      <c r="K32" s="328"/>
      <c r="L32" s="65" t="str">
        <f>IF(J32=""," ",ROUND(K32/J32*100,1))</f>
        <v> </v>
      </c>
      <c r="M32" s="327">
        <v>1</v>
      </c>
      <c r="N32" s="332"/>
      <c r="O32" s="328"/>
      <c r="P32" s="65" t="str">
        <f t="shared" si="4"/>
        <v> </v>
      </c>
      <c r="Q32" s="327">
        <v>58</v>
      </c>
      <c r="R32" s="328"/>
      <c r="S32" s="67">
        <f t="shared" si="2"/>
        <v>0</v>
      </c>
    </row>
    <row r="33" spans="1:19" ht="13.5" customHeight="1">
      <c r="A33" s="43">
        <v>20</v>
      </c>
      <c r="B33" s="44">
        <v>321</v>
      </c>
      <c r="C33" s="134" t="s">
        <v>74</v>
      </c>
      <c r="D33" s="130" t="s">
        <v>160</v>
      </c>
      <c r="E33" s="64"/>
      <c r="F33" s="49"/>
      <c r="G33" s="333"/>
      <c r="H33" s="335"/>
      <c r="I33" s="331"/>
      <c r="J33" s="328"/>
      <c r="K33" s="328"/>
      <c r="L33" s="65"/>
      <c r="M33" s="327">
        <v>1</v>
      </c>
      <c r="N33" s="332">
        <v>1</v>
      </c>
      <c r="O33" s="328"/>
      <c r="P33" s="65">
        <f t="shared" si="4"/>
        <v>0</v>
      </c>
      <c r="Q33" s="327">
        <v>30</v>
      </c>
      <c r="R33" s="328"/>
      <c r="S33" s="67">
        <f t="shared" si="2"/>
        <v>0</v>
      </c>
    </row>
    <row r="34" spans="1:19" ht="13.5" customHeight="1">
      <c r="A34" s="43">
        <v>20</v>
      </c>
      <c r="B34" s="44">
        <v>323</v>
      </c>
      <c r="C34" s="134" t="s">
        <v>74</v>
      </c>
      <c r="D34" s="130" t="s">
        <v>161</v>
      </c>
      <c r="E34" s="64"/>
      <c r="F34" s="49"/>
      <c r="G34" s="333"/>
      <c r="H34" s="335"/>
      <c r="I34" s="331"/>
      <c r="J34" s="328"/>
      <c r="K34" s="328"/>
      <c r="L34" s="65"/>
      <c r="M34" s="327">
        <v>1</v>
      </c>
      <c r="N34" s="332">
        <v>1</v>
      </c>
      <c r="O34" s="328"/>
      <c r="P34" s="65">
        <f t="shared" si="4"/>
        <v>0</v>
      </c>
      <c r="Q34" s="327">
        <v>20</v>
      </c>
      <c r="R34" s="328"/>
      <c r="S34" s="67">
        <f t="shared" si="2"/>
        <v>0</v>
      </c>
    </row>
    <row r="35" spans="1:19" ht="13.5" customHeight="1">
      <c r="A35" s="43">
        <v>20</v>
      </c>
      <c r="B35" s="44">
        <v>324</v>
      </c>
      <c r="C35" s="134" t="s">
        <v>74</v>
      </c>
      <c r="D35" s="130" t="s">
        <v>162</v>
      </c>
      <c r="E35" s="64"/>
      <c r="F35" s="49"/>
      <c r="G35" s="333"/>
      <c r="H35" s="335"/>
      <c r="I35" s="331"/>
      <c r="J35" s="328"/>
      <c r="K35" s="328"/>
      <c r="L35" s="65"/>
      <c r="M35" s="327">
        <v>1</v>
      </c>
      <c r="N35" s="332">
        <v>1</v>
      </c>
      <c r="O35" s="328"/>
      <c r="P35" s="65">
        <f t="shared" si="4"/>
        <v>0</v>
      </c>
      <c r="Q35" s="327">
        <v>45</v>
      </c>
      <c r="R35" s="328">
        <v>1</v>
      </c>
      <c r="S35" s="67">
        <f t="shared" si="2"/>
        <v>2.2</v>
      </c>
    </row>
    <row r="36" spans="1:19" ht="13.5" customHeight="1">
      <c r="A36" s="43">
        <v>20</v>
      </c>
      <c r="B36" s="44">
        <v>349</v>
      </c>
      <c r="C36" s="134" t="s">
        <v>74</v>
      </c>
      <c r="D36" s="130" t="s">
        <v>165</v>
      </c>
      <c r="E36" s="64"/>
      <c r="F36" s="49"/>
      <c r="G36" s="333"/>
      <c r="H36" s="335"/>
      <c r="I36" s="331"/>
      <c r="J36" s="328"/>
      <c r="K36" s="328"/>
      <c r="L36" s="65"/>
      <c r="M36" s="327">
        <v>1</v>
      </c>
      <c r="N36" s="332"/>
      <c r="O36" s="328"/>
      <c r="P36" s="65" t="str">
        <f t="shared" si="4"/>
        <v> </v>
      </c>
      <c r="Q36" s="327">
        <v>12</v>
      </c>
      <c r="R36" s="328"/>
      <c r="S36" s="67">
        <f t="shared" si="2"/>
        <v>0</v>
      </c>
    </row>
    <row r="37" spans="1:19" ht="13.5" customHeight="1">
      <c r="A37" s="43">
        <v>20</v>
      </c>
      <c r="B37" s="44">
        <v>350</v>
      </c>
      <c r="C37" s="134" t="s">
        <v>74</v>
      </c>
      <c r="D37" s="130" t="s">
        <v>169</v>
      </c>
      <c r="E37" s="64"/>
      <c r="F37" s="49"/>
      <c r="G37" s="333"/>
      <c r="H37" s="335"/>
      <c r="I37" s="331"/>
      <c r="J37" s="328"/>
      <c r="K37" s="328"/>
      <c r="L37" s="65"/>
      <c r="M37" s="327">
        <v>1</v>
      </c>
      <c r="N37" s="332">
        <v>1</v>
      </c>
      <c r="O37" s="328"/>
      <c r="P37" s="65">
        <f t="shared" si="4"/>
        <v>0</v>
      </c>
      <c r="Q37" s="327">
        <v>16</v>
      </c>
      <c r="R37" s="328">
        <v>1</v>
      </c>
      <c r="S37" s="67">
        <f t="shared" si="2"/>
        <v>6.3</v>
      </c>
    </row>
    <row r="38" spans="1:19" ht="13.5" customHeight="1">
      <c r="A38" s="43">
        <v>20</v>
      </c>
      <c r="B38" s="44">
        <v>361</v>
      </c>
      <c r="C38" s="134" t="s">
        <v>74</v>
      </c>
      <c r="D38" s="130" t="s">
        <v>175</v>
      </c>
      <c r="E38" s="64"/>
      <c r="F38" s="49"/>
      <c r="G38" s="333"/>
      <c r="H38" s="335"/>
      <c r="I38" s="331"/>
      <c r="J38" s="328"/>
      <c r="K38" s="328"/>
      <c r="L38" s="65" t="str">
        <f>IF(J38=""," ",ROUND(K38/J38*100,1))</f>
        <v> </v>
      </c>
      <c r="M38" s="327">
        <v>1</v>
      </c>
      <c r="N38" s="332">
        <v>1</v>
      </c>
      <c r="O38" s="328"/>
      <c r="P38" s="65">
        <f t="shared" si="4"/>
        <v>0</v>
      </c>
      <c r="Q38" s="327">
        <v>10</v>
      </c>
      <c r="R38" s="328"/>
      <c r="S38" s="67">
        <f t="shared" si="2"/>
        <v>0</v>
      </c>
    </row>
    <row r="39" spans="1:19" ht="13.5" customHeight="1">
      <c r="A39" s="43">
        <v>20</v>
      </c>
      <c r="B39" s="44">
        <v>362</v>
      </c>
      <c r="C39" s="134" t="s">
        <v>74</v>
      </c>
      <c r="D39" s="130" t="s">
        <v>179</v>
      </c>
      <c r="E39" s="64"/>
      <c r="F39" s="49"/>
      <c r="G39" s="333"/>
      <c r="H39" s="335"/>
      <c r="I39" s="331"/>
      <c r="J39" s="328"/>
      <c r="K39" s="328"/>
      <c r="L39" s="65" t="str">
        <f>IF(J39=""," ",ROUND(K39/J39*100,1))</f>
        <v> </v>
      </c>
      <c r="M39" s="327">
        <v>1</v>
      </c>
      <c r="N39" s="332">
        <v>1</v>
      </c>
      <c r="O39" s="328"/>
      <c r="P39" s="65">
        <f t="shared" si="4"/>
        <v>0</v>
      </c>
      <c r="Q39" s="327">
        <v>38</v>
      </c>
      <c r="R39" s="328"/>
      <c r="S39" s="67">
        <f t="shared" si="2"/>
        <v>0</v>
      </c>
    </row>
    <row r="40" spans="1:19" ht="13.5" customHeight="1">
      <c r="A40" s="43">
        <v>20</v>
      </c>
      <c r="B40" s="44">
        <v>363</v>
      </c>
      <c r="C40" s="134" t="s">
        <v>74</v>
      </c>
      <c r="D40" s="130" t="s">
        <v>181</v>
      </c>
      <c r="E40" s="64"/>
      <c r="F40" s="49"/>
      <c r="G40" s="333"/>
      <c r="H40" s="335"/>
      <c r="I40" s="331"/>
      <c r="J40" s="328"/>
      <c r="K40" s="328"/>
      <c r="L40" s="65" t="str">
        <f>IF(J40=""," ",ROUND(K40/J40*100,1))</f>
        <v> </v>
      </c>
      <c r="M40" s="327">
        <v>1</v>
      </c>
      <c r="N40" s="332">
        <v>1</v>
      </c>
      <c r="O40" s="328"/>
      <c r="P40" s="65">
        <f t="shared" si="4"/>
        <v>0</v>
      </c>
      <c r="Q40" s="327">
        <v>15</v>
      </c>
      <c r="R40" s="328"/>
      <c r="S40" s="67">
        <f t="shared" si="2"/>
        <v>0</v>
      </c>
    </row>
    <row r="41" spans="1:19" ht="13.5" customHeight="1">
      <c r="A41" s="43">
        <v>20</v>
      </c>
      <c r="B41" s="44">
        <v>382</v>
      </c>
      <c r="C41" s="134" t="s">
        <v>74</v>
      </c>
      <c r="D41" s="130" t="s">
        <v>186</v>
      </c>
      <c r="E41" s="45"/>
      <c r="F41" s="66"/>
      <c r="G41" s="333"/>
      <c r="H41" s="335"/>
      <c r="I41" s="331"/>
      <c r="J41" s="328"/>
      <c r="K41" s="328"/>
      <c r="L41" s="65" t="str">
        <f>IF(J41=""," ",ROUND(K41/J41*100,1))</f>
        <v> </v>
      </c>
      <c r="M41" s="327">
        <v>1</v>
      </c>
      <c r="N41" s="332">
        <v>1</v>
      </c>
      <c r="O41" s="328"/>
      <c r="P41" s="65">
        <f t="shared" si="4"/>
        <v>0</v>
      </c>
      <c r="Q41" s="327">
        <v>17</v>
      </c>
      <c r="R41" s="328"/>
      <c r="S41" s="67">
        <f t="shared" si="2"/>
        <v>0</v>
      </c>
    </row>
    <row r="42" spans="1:19" ht="13.5" customHeight="1">
      <c r="A42" s="43">
        <v>20</v>
      </c>
      <c r="B42" s="44">
        <v>383</v>
      </c>
      <c r="C42" s="134" t="s">
        <v>74</v>
      </c>
      <c r="D42" s="130" t="s">
        <v>187</v>
      </c>
      <c r="E42" s="45"/>
      <c r="F42" s="66"/>
      <c r="G42" s="333"/>
      <c r="H42" s="335"/>
      <c r="I42" s="331"/>
      <c r="J42" s="328"/>
      <c r="K42" s="328"/>
      <c r="L42" s="65"/>
      <c r="M42" s="327">
        <v>1</v>
      </c>
      <c r="N42" s="332">
        <v>2</v>
      </c>
      <c r="O42" s="328"/>
      <c r="P42" s="65">
        <f t="shared" si="4"/>
        <v>0</v>
      </c>
      <c r="Q42" s="327">
        <v>15</v>
      </c>
      <c r="R42" s="328"/>
      <c r="S42" s="67">
        <f t="shared" si="2"/>
        <v>0</v>
      </c>
    </row>
    <row r="43" spans="1:19" ht="13.5" customHeight="1">
      <c r="A43" s="43">
        <v>20</v>
      </c>
      <c r="B43" s="44">
        <v>384</v>
      </c>
      <c r="C43" s="134" t="s">
        <v>74</v>
      </c>
      <c r="D43" s="130" t="s">
        <v>189</v>
      </c>
      <c r="E43" s="45"/>
      <c r="F43" s="66"/>
      <c r="G43" s="333"/>
      <c r="H43" s="335"/>
      <c r="I43" s="331"/>
      <c r="J43" s="328"/>
      <c r="K43" s="328"/>
      <c r="L43" s="65"/>
      <c r="M43" s="327">
        <v>1</v>
      </c>
      <c r="N43" s="332">
        <v>1</v>
      </c>
      <c r="O43" s="328"/>
      <c r="P43" s="65">
        <f t="shared" si="4"/>
        <v>0</v>
      </c>
      <c r="Q43" s="327">
        <v>4</v>
      </c>
      <c r="R43" s="328"/>
      <c r="S43" s="67">
        <f t="shared" si="2"/>
        <v>0</v>
      </c>
    </row>
    <row r="44" spans="1:19" ht="13.5" customHeight="1">
      <c r="A44" s="43">
        <v>20</v>
      </c>
      <c r="B44" s="44">
        <v>385</v>
      </c>
      <c r="C44" s="134" t="s">
        <v>74</v>
      </c>
      <c r="D44" s="130" t="s">
        <v>191</v>
      </c>
      <c r="E44" s="64">
        <v>37505</v>
      </c>
      <c r="F44" s="49" t="s">
        <v>194</v>
      </c>
      <c r="G44" s="333">
        <v>2</v>
      </c>
      <c r="H44" s="335">
        <v>1</v>
      </c>
      <c r="I44" s="331"/>
      <c r="J44" s="328"/>
      <c r="K44" s="328"/>
      <c r="L44" s="65"/>
      <c r="M44" s="327">
        <v>1</v>
      </c>
      <c r="N44" s="332">
        <v>1</v>
      </c>
      <c r="O44" s="328"/>
      <c r="P44" s="65">
        <f t="shared" si="4"/>
        <v>0</v>
      </c>
      <c r="Q44" s="327">
        <v>12</v>
      </c>
      <c r="R44" s="328"/>
      <c r="S44" s="67">
        <f t="shared" si="2"/>
        <v>0</v>
      </c>
    </row>
    <row r="45" spans="1:19" ht="13.5" customHeight="1">
      <c r="A45" s="43">
        <v>20</v>
      </c>
      <c r="B45" s="44">
        <v>386</v>
      </c>
      <c r="C45" s="134" t="s">
        <v>74</v>
      </c>
      <c r="D45" s="130" t="s">
        <v>195</v>
      </c>
      <c r="E45" s="45"/>
      <c r="F45" s="66"/>
      <c r="G45" s="333"/>
      <c r="H45" s="335"/>
      <c r="I45" s="331"/>
      <c r="J45" s="328"/>
      <c r="K45" s="328"/>
      <c r="L45" s="65"/>
      <c r="M45" s="327">
        <v>1</v>
      </c>
      <c r="N45" s="332">
        <v>1</v>
      </c>
      <c r="O45" s="328"/>
      <c r="P45" s="65">
        <f t="shared" si="4"/>
        <v>0</v>
      </c>
      <c r="Q45" s="327">
        <v>27</v>
      </c>
      <c r="R45" s="328"/>
      <c r="S45" s="67">
        <f t="shared" si="2"/>
        <v>0</v>
      </c>
    </row>
    <row r="46" spans="1:19" ht="13.5" customHeight="1">
      <c r="A46" s="43">
        <v>20</v>
      </c>
      <c r="B46" s="44">
        <v>388</v>
      </c>
      <c r="C46" s="45" t="s">
        <v>74</v>
      </c>
      <c r="D46" s="46" t="s">
        <v>291</v>
      </c>
      <c r="E46" s="64"/>
      <c r="F46" s="49"/>
      <c r="G46" s="333"/>
      <c r="H46" s="335"/>
      <c r="I46" s="331"/>
      <c r="J46" s="328"/>
      <c r="K46" s="328"/>
      <c r="L46" s="65" t="str">
        <f>IF(J46=""," ",ROUND(K46/J46*100,1))</f>
        <v> </v>
      </c>
      <c r="M46" s="327">
        <v>1</v>
      </c>
      <c r="N46" s="332">
        <v>1</v>
      </c>
      <c r="O46" s="328"/>
      <c r="P46" s="65">
        <f>IF(N46=""," ",ROUND(O46/N46*100,1))</f>
        <v>0</v>
      </c>
      <c r="Q46" s="327">
        <v>11</v>
      </c>
      <c r="R46" s="328"/>
      <c r="S46" s="67">
        <f t="shared" si="2"/>
        <v>0</v>
      </c>
    </row>
    <row r="47" spans="1:19" ht="13.5" customHeight="1">
      <c r="A47" s="43">
        <v>20</v>
      </c>
      <c r="B47" s="44">
        <v>402</v>
      </c>
      <c r="C47" s="134" t="s">
        <v>74</v>
      </c>
      <c r="D47" s="130" t="s">
        <v>197</v>
      </c>
      <c r="E47" s="45"/>
      <c r="F47" s="66"/>
      <c r="G47" s="333"/>
      <c r="H47" s="335"/>
      <c r="I47" s="331"/>
      <c r="J47" s="328"/>
      <c r="K47" s="328"/>
      <c r="L47" s="65"/>
      <c r="M47" s="327">
        <v>1</v>
      </c>
      <c r="N47" s="332">
        <v>1</v>
      </c>
      <c r="O47" s="328"/>
      <c r="P47" s="65">
        <f t="shared" si="4"/>
        <v>0</v>
      </c>
      <c r="Q47" s="327">
        <v>73</v>
      </c>
      <c r="R47" s="328"/>
      <c r="S47" s="67">
        <f t="shared" si="2"/>
        <v>0</v>
      </c>
    </row>
    <row r="48" spans="1:19" ht="13.5" customHeight="1">
      <c r="A48" s="43">
        <v>20</v>
      </c>
      <c r="B48" s="44">
        <v>403</v>
      </c>
      <c r="C48" s="134" t="s">
        <v>74</v>
      </c>
      <c r="D48" s="130" t="s">
        <v>200</v>
      </c>
      <c r="E48" s="64"/>
      <c r="F48" s="49"/>
      <c r="G48" s="333"/>
      <c r="H48" s="335"/>
      <c r="I48" s="331"/>
      <c r="J48" s="328"/>
      <c r="K48" s="328"/>
      <c r="L48" s="65"/>
      <c r="M48" s="327">
        <v>1</v>
      </c>
      <c r="N48" s="332">
        <v>1</v>
      </c>
      <c r="O48" s="328"/>
      <c r="P48" s="65">
        <f t="shared" si="4"/>
        <v>0</v>
      </c>
      <c r="Q48" s="327">
        <v>7</v>
      </c>
      <c r="R48" s="328"/>
      <c r="S48" s="67">
        <f t="shared" si="2"/>
        <v>0</v>
      </c>
    </row>
    <row r="49" spans="1:19" ht="13.5" customHeight="1">
      <c r="A49" s="43">
        <v>20</v>
      </c>
      <c r="B49" s="44">
        <v>404</v>
      </c>
      <c r="C49" s="134" t="s">
        <v>74</v>
      </c>
      <c r="D49" s="130" t="s">
        <v>201</v>
      </c>
      <c r="E49" s="64"/>
      <c r="F49" s="49"/>
      <c r="G49" s="333"/>
      <c r="H49" s="335"/>
      <c r="I49" s="331"/>
      <c r="J49" s="328"/>
      <c r="K49" s="328"/>
      <c r="L49" s="65"/>
      <c r="M49" s="327">
        <v>1</v>
      </c>
      <c r="N49" s="332">
        <v>1</v>
      </c>
      <c r="O49" s="328"/>
      <c r="P49" s="65">
        <f t="shared" si="4"/>
        <v>0</v>
      </c>
      <c r="Q49" s="327">
        <v>63</v>
      </c>
      <c r="R49" s="328">
        <v>1</v>
      </c>
      <c r="S49" s="67">
        <f t="shared" si="2"/>
        <v>1.6</v>
      </c>
    </row>
    <row r="50" spans="1:19" ht="13.5" customHeight="1">
      <c r="A50" s="43">
        <v>20</v>
      </c>
      <c r="B50" s="44">
        <v>407</v>
      </c>
      <c r="C50" s="134" t="s">
        <v>74</v>
      </c>
      <c r="D50" s="130" t="s">
        <v>300</v>
      </c>
      <c r="E50" s="64"/>
      <c r="F50" s="49"/>
      <c r="G50" s="333"/>
      <c r="H50" s="335"/>
      <c r="I50" s="331"/>
      <c r="J50" s="328"/>
      <c r="K50" s="328"/>
      <c r="L50" s="65"/>
      <c r="M50" s="327">
        <v>1</v>
      </c>
      <c r="N50" s="332"/>
      <c r="O50" s="328"/>
      <c r="P50" s="65" t="str">
        <f t="shared" si="4"/>
        <v> </v>
      </c>
      <c r="Q50" s="327">
        <v>8</v>
      </c>
      <c r="R50" s="328"/>
      <c r="S50" s="67">
        <f t="shared" si="2"/>
        <v>0</v>
      </c>
    </row>
    <row r="51" spans="1:19" ht="13.5" customHeight="1">
      <c r="A51" s="43">
        <v>20</v>
      </c>
      <c r="B51" s="44">
        <v>409</v>
      </c>
      <c r="C51" s="134" t="s">
        <v>74</v>
      </c>
      <c r="D51" s="130" t="s">
        <v>203</v>
      </c>
      <c r="E51" s="64"/>
      <c r="F51" s="49"/>
      <c r="G51" s="333"/>
      <c r="H51" s="335"/>
      <c r="I51" s="331"/>
      <c r="J51" s="328"/>
      <c r="K51" s="328"/>
      <c r="L51" s="65"/>
      <c r="M51" s="327">
        <v>1</v>
      </c>
      <c r="N51" s="332"/>
      <c r="O51" s="328"/>
      <c r="P51" s="65" t="str">
        <f t="shared" si="4"/>
        <v> </v>
      </c>
      <c r="Q51" s="327">
        <v>10</v>
      </c>
      <c r="R51" s="328"/>
      <c r="S51" s="67">
        <f t="shared" si="2"/>
        <v>0</v>
      </c>
    </row>
    <row r="52" spans="1:19" ht="13.5" customHeight="1">
      <c r="A52" s="43">
        <v>20</v>
      </c>
      <c r="B52" s="44">
        <v>410</v>
      </c>
      <c r="C52" s="134" t="s">
        <v>74</v>
      </c>
      <c r="D52" s="130" t="s">
        <v>205</v>
      </c>
      <c r="E52" s="45"/>
      <c r="F52" s="66"/>
      <c r="G52" s="333"/>
      <c r="H52" s="335"/>
      <c r="I52" s="331"/>
      <c r="J52" s="328"/>
      <c r="K52" s="328"/>
      <c r="L52" s="65"/>
      <c r="M52" s="327">
        <v>1</v>
      </c>
      <c r="N52" s="332">
        <v>1</v>
      </c>
      <c r="O52" s="328"/>
      <c r="P52" s="65">
        <f t="shared" si="4"/>
        <v>0</v>
      </c>
      <c r="Q52" s="327">
        <v>23</v>
      </c>
      <c r="R52" s="328"/>
      <c r="S52" s="67">
        <f t="shared" si="2"/>
        <v>0</v>
      </c>
    </row>
    <row r="53" spans="1:19" ht="13.5" customHeight="1">
      <c r="A53" s="43">
        <v>20</v>
      </c>
      <c r="B53" s="44">
        <v>411</v>
      </c>
      <c r="C53" s="134" t="s">
        <v>74</v>
      </c>
      <c r="D53" s="130" t="s">
        <v>207</v>
      </c>
      <c r="E53" s="45"/>
      <c r="F53" s="66"/>
      <c r="G53" s="333"/>
      <c r="H53" s="335"/>
      <c r="I53" s="331"/>
      <c r="J53" s="328"/>
      <c r="K53" s="328"/>
      <c r="L53" s="65"/>
      <c r="M53" s="327">
        <v>1</v>
      </c>
      <c r="N53" s="332">
        <v>1</v>
      </c>
      <c r="O53" s="328"/>
      <c r="P53" s="65">
        <f t="shared" si="4"/>
        <v>0</v>
      </c>
      <c r="Q53" s="327">
        <v>15</v>
      </c>
      <c r="R53" s="328"/>
      <c r="S53" s="67">
        <f t="shared" si="2"/>
        <v>0</v>
      </c>
    </row>
    <row r="54" spans="1:19" ht="13.5" customHeight="1">
      <c r="A54" s="43">
        <v>20</v>
      </c>
      <c r="B54" s="44">
        <v>412</v>
      </c>
      <c r="C54" s="134" t="s">
        <v>74</v>
      </c>
      <c r="D54" s="130" t="s">
        <v>208</v>
      </c>
      <c r="E54" s="45"/>
      <c r="F54" s="66"/>
      <c r="G54" s="333"/>
      <c r="H54" s="335"/>
      <c r="I54" s="331"/>
      <c r="J54" s="328"/>
      <c r="K54" s="328"/>
      <c r="L54" s="65"/>
      <c r="M54" s="327">
        <v>1</v>
      </c>
      <c r="N54" s="332">
        <v>1</v>
      </c>
      <c r="O54" s="328"/>
      <c r="P54" s="65">
        <f t="shared" si="4"/>
        <v>0</v>
      </c>
      <c r="Q54" s="327">
        <v>7</v>
      </c>
      <c r="R54" s="328"/>
      <c r="S54" s="67">
        <f t="shared" si="2"/>
        <v>0</v>
      </c>
    </row>
    <row r="55" spans="1:19" ht="13.5" customHeight="1">
      <c r="A55" s="43">
        <v>20</v>
      </c>
      <c r="B55" s="44">
        <v>413</v>
      </c>
      <c r="C55" s="134" t="s">
        <v>74</v>
      </c>
      <c r="D55" s="130" t="s">
        <v>209</v>
      </c>
      <c r="E55" s="64"/>
      <c r="F55" s="49"/>
      <c r="G55" s="333"/>
      <c r="H55" s="335"/>
      <c r="I55" s="331"/>
      <c r="J55" s="328"/>
      <c r="K55" s="328"/>
      <c r="L55" s="65" t="str">
        <f aca="true" t="shared" si="5" ref="L55:L62">IF(J55=""," ",ROUND(K55/J55*100,1))</f>
        <v> </v>
      </c>
      <c r="M55" s="327">
        <v>1</v>
      </c>
      <c r="N55" s="332">
        <v>1</v>
      </c>
      <c r="O55" s="328"/>
      <c r="P55" s="65">
        <f t="shared" si="4"/>
        <v>0</v>
      </c>
      <c r="Q55" s="327">
        <v>39</v>
      </c>
      <c r="R55" s="328">
        <v>3</v>
      </c>
      <c r="S55" s="67">
        <f t="shared" si="2"/>
        <v>7.7</v>
      </c>
    </row>
    <row r="56" spans="1:19" ht="13.5" customHeight="1">
      <c r="A56" s="43">
        <v>20</v>
      </c>
      <c r="B56" s="44">
        <v>414</v>
      </c>
      <c r="C56" s="134" t="s">
        <v>74</v>
      </c>
      <c r="D56" s="130" t="s">
        <v>210</v>
      </c>
      <c r="E56" s="64"/>
      <c r="F56" s="49"/>
      <c r="G56" s="333"/>
      <c r="H56" s="335"/>
      <c r="I56" s="331"/>
      <c r="J56" s="328"/>
      <c r="K56" s="328"/>
      <c r="L56" s="65" t="str">
        <f t="shared" si="5"/>
        <v> </v>
      </c>
      <c r="M56" s="327">
        <v>1</v>
      </c>
      <c r="N56" s="332"/>
      <c r="O56" s="328"/>
      <c r="P56" s="65" t="str">
        <f t="shared" si="4"/>
        <v> </v>
      </c>
      <c r="Q56" s="327">
        <v>19</v>
      </c>
      <c r="R56" s="328"/>
      <c r="S56" s="67">
        <f t="shared" si="2"/>
        <v>0</v>
      </c>
    </row>
    <row r="57" spans="1:19" ht="13.5" customHeight="1">
      <c r="A57" s="43">
        <v>20</v>
      </c>
      <c r="B57" s="44">
        <v>415</v>
      </c>
      <c r="C57" s="134" t="s">
        <v>74</v>
      </c>
      <c r="D57" s="130" t="s">
        <v>211</v>
      </c>
      <c r="E57" s="64"/>
      <c r="F57" s="49"/>
      <c r="G57" s="333"/>
      <c r="H57" s="335"/>
      <c r="I57" s="331"/>
      <c r="J57" s="328"/>
      <c r="K57" s="328"/>
      <c r="L57" s="65" t="str">
        <f t="shared" si="5"/>
        <v> </v>
      </c>
      <c r="M57" s="327">
        <v>1</v>
      </c>
      <c r="N57" s="332">
        <v>1</v>
      </c>
      <c r="O57" s="328"/>
      <c r="P57" s="65">
        <f t="shared" si="4"/>
        <v>0</v>
      </c>
      <c r="Q57" s="327">
        <v>8</v>
      </c>
      <c r="R57" s="328"/>
      <c r="S57" s="67">
        <f t="shared" si="2"/>
        <v>0</v>
      </c>
    </row>
    <row r="58" spans="1:19" ht="13.5" customHeight="1">
      <c r="A58" s="43">
        <v>20</v>
      </c>
      <c r="B58" s="44">
        <v>416</v>
      </c>
      <c r="C58" s="134" t="s">
        <v>74</v>
      </c>
      <c r="D58" s="130" t="s">
        <v>214</v>
      </c>
      <c r="E58" s="64"/>
      <c r="F58" s="49"/>
      <c r="G58" s="333"/>
      <c r="H58" s="335"/>
      <c r="I58" s="331"/>
      <c r="J58" s="328"/>
      <c r="K58" s="328"/>
      <c r="L58" s="65" t="str">
        <f t="shared" si="5"/>
        <v> </v>
      </c>
      <c r="M58" s="327">
        <v>1</v>
      </c>
      <c r="N58" s="332">
        <v>1</v>
      </c>
      <c r="O58" s="328"/>
      <c r="P58" s="65">
        <f t="shared" si="4"/>
        <v>0</v>
      </c>
      <c r="Q58" s="327">
        <v>7</v>
      </c>
      <c r="R58" s="328"/>
      <c r="S58" s="67">
        <f t="shared" si="2"/>
        <v>0</v>
      </c>
    </row>
    <row r="59" spans="1:19" ht="13.5" customHeight="1">
      <c r="A59" s="43">
        <v>20</v>
      </c>
      <c r="B59" s="44">
        <v>417</v>
      </c>
      <c r="C59" s="134" t="s">
        <v>74</v>
      </c>
      <c r="D59" s="130" t="s">
        <v>216</v>
      </c>
      <c r="E59" s="64"/>
      <c r="F59" s="49"/>
      <c r="G59" s="333"/>
      <c r="H59" s="335"/>
      <c r="I59" s="331"/>
      <c r="J59" s="328"/>
      <c r="K59" s="328"/>
      <c r="L59" s="65" t="str">
        <f t="shared" si="5"/>
        <v> </v>
      </c>
      <c r="M59" s="327">
        <v>1</v>
      </c>
      <c r="N59" s="332">
        <v>1</v>
      </c>
      <c r="O59" s="328"/>
      <c r="P59" s="65">
        <f t="shared" si="4"/>
        <v>0</v>
      </c>
      <c r="Q59" s="327">
        <v>27</v>
      </c>
      <c r="R59" s="328">
        <v>2</v>
      </c>
      <c r="S59" s="67">
        <f t="shared" si="2"/>
        <v>7.4</v>
      </c>
    </row>
    <row r="60" spans="1:19" ht="13.5" customHeight="1">
      <c r="A60" s="43">
        <v>20</v>
      </c>
      <c r="B60" s="44">
        <v>422</v>
      </c>
      <c r="C60" s="134" t="s">
        <v>74</v>
      </c>
      <c r="D60" s="130" t="s">
        <v>218</v>
      </c>
      <c r="E60" s="64"/>
      <c r="F60" s="49"/>
      <c r="G60" s="333"/>
      <c r="H60" s="335"/>
      <c r="I60" s="331"/>
      <c r="J60" s="328"/>
      <c r="K60" s="328"/>
      <c r="L60" s="65" t="str">
        <f t="shared" si="5"/>
        <v> </v>
      </c>
      <c r="M60" s="327">
        <v>1</v>
      </c>
      <c r="N60" s="332">
        <v>1</v>
      </c>
      <c r="O60" s="328"/>
      <c r="P60" s="65">
        <f t="shared" si="4"/>
        <v>0</v>
      </c>
      <c r="Q60" s="327">
        <v>39</v>
      </c>
      <c r="R60" s="328">
        <v>1</v>
      </c>
      <c r="S60" s="67">
        <f t="shared" si="2"/>
        <v>2.6</v>
      </c>
    </row>
    <row r="61" spans="1:19" ht="13.5" customHeight="1">
      <c r="A61" s="43">
        <v>20</v>
      </c>
      <c r="B61" s="44">
        <v>423</v>
      </c>
      <c r="C61" s="134" t="s">
        <v>74</v>
      </c>
      <c r="D61" s="130" t="s">
        <v>283</v>
      </c>
      <c r="E61" s="64"/>
      <c r="F61" s="49"/>
      <c r="G61" s="333"/>
      <c r="H61" s="335"/>
      <c r="I61" s="331"/>
      <c r="J61" s="328"/>
      <c r="K61" s="328"/>
      <c r="L61" s="65" t="str">
        <f>IF(J61=""," ",ROUND(K61/J61*100,1))</f>
        <v> </v>
      </c>
      <c r="M61" s="327">
        <v>1</v>
      </c>
      <c r="N61" s="332">
        <v>1</v>
      </c>
      <c r="O61" s="328"/>
      <c r="P61" s="65">
        <f t="shared" si="4"/>
        <v>0</v>
      </c>
      <c r="Q61" s="327">
        <v>61</v>
      </c>
      <c r="R61" s="328">
        <v>2</v>
      </c>
      <c r="S61" s="67">
        <f t="shared" si="2"/>
        <v>3.3</v>
      </c>
    </row>
    <row r="62" spans="1:19" ht="13.5" customHeight="1">
      <c r="A62" s="43">
        <v>20</v>
      </c>
      <c r="B62" s="44">
        <v>425</v>
      </c>
      <c r="C62" s="134" t="s">
        <v>74</v>
      </c>
      <c r="D62" s="130" t="s">
        <v>220</v>
      </c>
      <c r="E62" s="64"/>
      <c r="F62" s="49"/>
      <c r="G62" s="333"/>
      <c r="H62" s="335"/>
      <c r="I62" s="331"/>
      <c r="J62" s="328"/>
      <c r="K62" s="328"/>
      <c r="L62" s="65" t="str">
        <f t="shared" si="5"/>
        <v> </v>
      </c>
      <c r="M62" s="327">
        <v>1</v>
      </c>
      <c r="N62" s="332">
        <v>1</v>
      </c>
      <c r="O62" s="328"/>
      <c r="P62" s="65">
        <f t="shared" si="4"/>
        <v>0</v>
      </c>
      <c r="Q62" s="327">
        <v>22</v>
      </c>
      <c r="R62" s="328"/>
      <c r="S62" s="67">
        <f t="shared" si="2"/>
        <v>0</v>
      </c>
    </row>
    <row r="63" spans="1:19" ht="13.5" customHeight="1">
      <c r="A63" s="43">
        <v>20</v>
      </c>
      <c r="B63" s="44">
        <v>429</v>
      </c>
      <c r="C63" s="134" t="s">
        <v>74</v>
      </c>
      <c r="D63" s="130" t="s">
        <v>223</v>
      </c>
      <c r="E63" s="64"/>
      <c r="F63" s="49"/>
      <c r="G63" s="333"/>
      <c r="H63" s="335"/>
      <c r="I63" s="331"/>
      <c r="J63" s="328"/>
      <c r="K63" s="328"/>
      <c r="L63" s="65" t="str">
        <f>IF(J63=""," ",ROUND(K63/J63*100,1))</f>
        <v> </v>
      </c>
      <c r="M63" s="327">
        <v>1</v>
      </c>
      <c r="N63" s="332"/>
      <c r="O63" s="328"/>
      <c r="P63" s="65" t="str">
        <f t="shared" si="4"/>
        <v> </v>
      </c>
      <c r="Q63" s="327">
        <v>9</v>
      </c>
      <c r="R63" s="328"/>
      <c r="S63" s="67">
        <f t="shared" si="2"/>
        <v>0</v>
      </c>
    </row>
    <row r="64" spans="1:19" ht="13.5" customHeight="1">
      <c r="A64" s="43">
        <v>20</v>
      </c>
      <c r="B64" s="44">
        <v>430</v>
      </c>
      <c r="C64" s="134" t="s">
        <v>74</v>
      </c>
      <c r="D64" s="130" t="s">
        <v>224</v>
      </c>
      <c r="E64" s="45"/>
      <c r="F64" s="66"/>
      <c r="G64" s="333"/>
      <c r="H64" s="335"/>
      <c r="I64" s="331"/>
      <c r="J64" s="328"/>
      <c r="K64" s="328"/>
      <c r="L64" s="65"/>
      <c r="M64" s="327">
        <v>1</v>
      </c>
      <c r="N64" s="332">
        <v>1</v>
      </c>
      <c r="O64" s="328"/>
      <c r="P64" s="65">
        <f t="shared" si="4"/>
        <v>0</v>
      </c>
      <c r="Q64" s="327">
        <v>47</v>
      </c>
      <c r="R64" s="328">
        <v>4</v>
      </c>
      <c r="S64" s="67">
        <f t="shared" si="2"/>
        <v>8.5</v>
      </c>
    </row>
    <row r="65" spans="1:19" ht="13.5" customHeight="1">
      <c r="A65" s="43">
        <v>20</v>
      </c>
      <c r="B65" s="44">
        <v>432</v>
      </c>
      <c r="C65" s="134" t="s">
        <v>74</v>
      </c>
      <c r="D65" s="130" t="s">
        <v>225</v>
      </c>
      <c r="E65" s="45"/>
      <c r="F65" s="66"/>
      <c r="G65" s="333"/>
      <c r="H65" s="335"/>
      <c r="I65" s="331"/>
      <c r="J65" s="328"/>
      <c r="K65" s="328"/>
      <c r="L65" s="65"/>
      <c r="M65" s="327">
        <v>1</v>
      </c>
      <c r="N65" s="332">
        <v>1</v>
      </c>
      <c r="O65" s="328"/>
      <c r="P65" s="65">
        <f t="shared" si="4"/>
        <v>0</v>
      </c>
      <c r="Q65" s="327">
        <v>65</v>
      </c>
      <c r="R65" s="328"/>
      <c r="S65" s="67">
        <f t="shared" si="2"/>
        <v>0</v>
      </c>
    </row>
    <row r="66" spans="1:19" ht="13.5" customHeight="1">
      <c r="A66" s="43">
        <v>20</v>
      </c>
      <c r="B66" s="44">
        <v>446</v>
      </c>
      <c r="C66" s="134" t="s">
        <v>74</v>
      </c>
      <c r="D66" s="130" t="s">
        <v>226</v>
      </c>
      <c r="E66" s="64"/>
      <c r="F66" s="49"/>
      <c r="G66" s="333"/>
      <c r="H66" s="335"/>
      <c r="I66" s="331"/>
      <c r="J66" s="328"/>
      <c r="K66" s="328"/>
      <c r="L66" s="65" t="str">
        <f aca="true" t="shared" si="6" ref="L66:L76">IF(J66=""," ",ROUND(K66/J66*100,1))</f>
        <v> </v>
      </c>
      <c r="M66" s="327">
        <v>1</v>
      </c>
      <c r="N66" s="332">
        <v>1</v>
      </c>
      <c r="O66" s="328"/>
      <c r="P66" s="65">
        <f t="shared" si="4"/>
        <v>0</v>
      </c>
      <c r="Q66" s="327">
        <v>28</v>
      </c>
      <c r="R66" s="328"/>
      <c r="S66" s="67">
        <f t="shared" si="2"/>
        <v>0</v>
      </c>
    </row>
    <row r="67" spans="1:19" ht="13.5" customHeight="1">
      <c r="A67" s="43">
        <v>20</v>
      </c>
      <c r="B67" s="44">
        <v>448</v>
      </c>
      <c r="C67" s="134" t="s">
        <v>74</v>
      </c>
      <c r="D67" s="130" t="s">
        <v>227</v>
      </c>
      <c r="E67" s="64"/>
      <c r="F67" s="49"/>
      <c r="G67" s="333"/>
      <c r="H67" s="335"/>
      <c r="I67" s="331"/>
      <c r="J67" s="328"/>
      <c r="K67" s="328"/>
      <c r="L67" s="65" t="str">
        <f t="shared" si="6"/>
        <v> </v>
      </c>
      <c r="M67" s="327">
        <v>1</v>
      </c>
      <c r="N67" s="332">
        <v>1</v>
      </c>
      <c r="O67" s="328">
        <v>1</v>
      </c>
      <c r="P67" s="65">
        <f t="shared" si="4"/>
        <v>100</v>
      </c>
      <c r="Q67" s="327">
        <v>10</v>
      </c>
      <c r="R67" s="328"/>
      <c r="S67" s="67">
        <f t="shared" si="2"/>
        <v>0</v>
      </c>
    </row>
    <row r="68" spans="1:19" ht="13.5" customHeight="1">
      <c r="A68" s="43">
        <v>20</v>
      </c>
      <c r="B68" s="44">
        <v>449</v>
      </c>
      <c r="C68" s="134" t="s">
        <v>74</v>
      </c>
      <c r="D68" s="130" t="s">
        <v>228</v>
      </c>
      <c r="E68" s="64"/>
      <c r="F68" s="49"/>
      <c r="G68" s="333"/>
      <c r="H68" s="335"/>
      <c r="I68" s="331"/>
      <c r="J68" s="328"/>
      <c r="K68" s="328"/>
      <c r="L68" s="65" t="str">
        <f t="shared" si="6"/>
        <v> </v>
      </c>
      <c r="M68" s="327">
        <v>1</v>
      </c>
      <c r="N68" s="332">
        <v>1</v>
      </c>
      <c r="O68" s="328"/>
      <c r="P68" s="65">
        <f t="shared" si="4"/>
        <v>0</v>
      </c>
      <c r="Q68" s="327">
        <v>27</v>
      </c>
      <c r="R68" s="328"/>
      <c r="S68" s="67">
        <f t="shared" si="2"/>
        <v>0</v>
      </c>
    </row>
    <row r="69" spans="1:19" ht="13.5" customHeight="1">
      <c r="A69" s="43">
        <v>20</v>
      </c>
      <c r="B69" s="44">
        <v>450</v>
      </c>
      <c r="C69" s="134" t="s">
        <v>74</v>
      </c>
      <c r="D69" s="130" t="s">
        <v>286</v>
      </c>
      <c r="E69" s="64"/>
      <c r="F69" s="49"/>
      <c r="G69" s="333"/>
      <c r="H69" s="335"/>
      <c r="I69" s="331"/>
      <c r="J69" s="328"/>
      <c r="K69" s="328"/>
      <c r="L69" s="65" t="str">
        <f>IF(J69=""," ",ROUND(K69/J69*100,1))</f>
        <v> </v>
      </c>
      <c r="M69" s="327">
        <v>1</v>
      </c>
      <c r="N69" s="332"/>
      <c r="O69" s="328"/>
      <c r="P69" s="65" t="str">
        <f t="shared" si="4"/>
        <v> </v>
      </c>
      <c r="Q69" s="327">
        <v>6</v>
      </c>
      <c r="R69" s="328"/>
      <c r="S69" s="67">
        <f t="shared" si="2"/>
        <v>0</v>
      </c>
    </row>
    <row r="70" spans="1:19" ht="13.5" customHeight="1">
      <c r="A70" s="43">
        <v>20</v>
      </c>
      <c r="B70" s="44">
        <v>451</v>
      </c>
      <c r="C70" s="134" t="s">
        <v>74</v>
      </c>
      <c r="D70" s="130" t="s">
        <v>231</v>
      </c>
      <c r="E70" s="64"/>
      <c r="F70" s="49"/>
      <c r="G70" s="333"/>
      <c r="H70" s="335"/>
      <c r="I70" s="331"/>
      <c r="J70" s="328"/>
      <c r="K70" s="328"/>
      <c r="L70" s="65" t="str">
        <f t="shared" si="6"/>
        <v> </v>
      </c>
      <c r="M70" s="327">
        <v>1</v>
      </c>
      <c r="N70" s="332"/>
      <c r="O70" s="328"/>
      <c r="P70" s="65" t="str">
        <f t="shared" si="4"/>
        <v> </v>
      </c>
      <c r="Q70" s="327">
        <v>5</v>
      </c>
      <c r="R70" s="328"/>
      <c r="S70" s="67">
        <f t="shared" si="2"/>
        <v>0</v>
      </c>
    </row>
    <row r="71" spans="1:19" ht="13.5" customHeight="1">
      <c r="A71" s="43">
        <v>20</v>
      </c>
      <c r="B71" s="44">
        <v>452</v>
      </c>
      <c r="C71" s="134" t="s">
        <v>74</v>
      </c>
      <c r="D71" s="130" t="s">
        <v>233</v>
      </c>
      <c r="E71" s="64"/>
      <c r="F71" s="49"/>
      <c r="G71" s="333"/>
      <c r="H71" s="335"/>
      <c r="I71" s="331"/>
      <c r="J71" s="328"/>
      <c r="K71" s="328"/>
      <c r="L71" s="65" t="str">
        <f t="shared" si="6"/>
        <v> </v>
      </c>
      <c r="M71" s="327">
        <v>1</v>
      </c>
      <c r="N71" s="332">
        <v>1</v>
      </c>
      <c r="O71" s="328"/>
      <c r="P71" s="65">
        <f t="shared" si="4"/>
        <v>0</v>
      </c>
      <c r="Q71" s="327">
        <v>21</v>
      </c>
      <c r="R71" s="328"/>
      <c r="S71" s="67">
        <f t="shared" si="2"/>
        <v>0</v>
      </c>
    </row>
    <row r="72" spans="1:19" ht="13.5" customHeight="1">
      <c r="A72" s="43">
        <v>20</v>
      </c>
      <c r="B72" s="44">
        <v>481</v>
      </c>
      <c r="C72" s="134" t="s">
        <v>74</v>
      </c>
      <c r="D72" s="130" t="s">
        <v>236</v>
      </c>
      <c r="E72" s="64"/>
      <c r="F72" s="49"/>
      <c r="G72" s="333"/>
      <c r="H72" s="335"/>
      <c r="I72" s="331"/>
      <c r="J72" s="328"/>
      <c r="K72" s="328"/>
      <c r="L72" s="65" t="str">
        <f t="shared" si="6"/>
        <v> </v>
      </c>
      <c r="M72" s="327">
        <v>1</v>
      </c>
      <c r="N72" s="332"/>
      <c r="O72" s="328"/>
      <c r="P72" s="65" t="str">
        <f t="shared" si="4"/>
        <v> </v>
      </c>
      <c r="Q72" s="327">
        <v>33</v>
      </c>
      <c r="R72" s="328"/>
      <c r="S72" s="67">
        <f t="shared" si="2"/>
        <v>0</v>
      </c>
    </row>
    <row r="73" spans="1:19" ht="13.5" customHeight="1">
      <c r="A73" s="43">
        <v>20</v>
      </c>
      <c r="B73" s="44">
        <v>482</v>
      </c>
      <c r="C73" s="134" t="s">
        <v>74</v>
      </c>
      <c r="D73" s="130" t="s">
        <v>239</v>
      </c>
      <c r="E73" s="64"/>
      <c r="F73" s="49"/>
      <c r="G73" s="333"/>
      <c r="H73" s="335"/>
      <c r="I73" s="331"/>
      <c r="J73" s="328"/>
      <c r="K73" s="328"/>
      <c r="L73" s="65" t="str">
        <f t="shared" si="6"/>
        <v> </v>
      </c>
      <c r="M73" s="327">
        <v>1</v>
      </c>
      <c r="N73" s="332">
        <v>1</v>
      </c>
      <c r="O73" s="328"/>
      <c r="P73" s="65">
        <f t="shared" si="4"/>
        <v>0</v>
      </c>
      <c r="Q73" s="327">
        <v>17</v>
      </c>
      <c r="R73" s="328"/>
      <c r="S73" s="67">
        <f t="shared" si="2"/>
        <v>0</v>
      </c>
    </row>
    <row r="74" spans="1:19" ht="13.5" customHeight="1">
      <c r="A74" s="43">
        <v>20</v>
      </c>
      <c r="B74" s="44">
        <v>485</v>
      </c>
      <c r="C74" s="134" t="s">
        <v>74</v>
      </c>
      <c r="D74" s="130" t="s">
        <v>242</v>
      </c>
      <c r="E74" s="64"/>
      <c r="F74" s="49"/>
      <c r="G74" s="333"/>
      <c r="H74" s="335"/>
      <c r="I74" s="331"/>
      <c r="J74" s="328"/>
      <c r="K74" s="328"/>
      <c r="L74" s="65" t="str">
        <f t="shared" si="6"/>
        <v> </v>
      </c>
      <c r="M74" s="327">
        <v>1</v>
      </c>
      <c r="N74" s="332">
        <v>1</v>
      </c>
      <c r="O74" s="328"/>
      <c r="P74" s="65">
        <f t="shared" si="4"/>
        <v>0</v>
      </c>
      <c r="Q74" s="327">
        <v>29</v>
      </c>
      <c r="R74" s="328"/>
      <c r="S74" s="67">
        <f t="shared" si="2"/>
        <v>0</v>
      </c>
    </row>
    <row r="75" spans="1:19" ht="13.5" customHeight="1">
      <c r="A75" s="43">
        <v>20</v>
      </c>
      <c r="B75" s="44">
        <v>486</v>
      </c>
      <c r="C75" s="134" t="s">
        <v>74</v>
      </c>
      <c r="D75" s="130" t="s">
        <v>244</v>
      </c>
      <c r="E75" s="64"/>
      <c r="F75" s="49"/>
      <c r="G75" s="333"/>
      <c r="H75" s="335"/>
      <c r="I75" s="331"/>
      <c r="J75" s="328"/>
      <c r="K75" s="328"/>
      <c r="L75" s="65" t="str">
        <f t="shared" si="6"/>
        <v> </v>
      </c>
      <c r="M75" s="327">
        <v>1</v>
      </c>
      <c r="N75" s="332">
        <v>1</v>
      </c>
      <c r="O75" s="328"/>
      <c r="P75" s="65">
        <f t="shared" si="4"/>
        <v>0</v>
      </c>
      <c r="Q75" s="327">
        <v>53</v>
      </c>
      <c r="R75" s="328">
        <v>2</v>
      </c>
      <c r="S75" s="67">
        <f t="shared" si="2"/>
        <v>3.8</v>
      </c>
    </row>
    <row r="76" spans="1:19" ht="13.5" customHeight="1">
      <c r="A76" s="43">
        <v>20</v>
      </c>
      <c r="B76" s="44">
        <v>521</v>
      </c>
      <c r="C76" s="134" t="s">
        <v>74</v>
      </c>
      <c r="D76" s="130" t="s">
        <v>245</v>
      </c>
      <c r="E76" s="64"/>
      <c r="F76" s="49"/>
      <c r="G76" s="333"/>
      <c r="H76" s="335"/>
      <c r="I76" s="331"/>
      <c r="J76" s="328"/>
      <c r="K76" s="328"/>
      <c r="L76" s="65" t="str">
        <f t="shared" si="6"/>
        <v> </v>
      </c>
      <c r="M76" s="327">
        <v>1</v>
      </c>
      <c r="N76" s="332">
        <v>1</v>
      </c>
      <c r="O76" s="328"/>
      <c r="P76" s="65">
        <f t="shared" si="4"/>
        <v>0</v>
      </c>
      <c r="Q76" s="327">
        <v>27</v>
      </c>
      <c r="R76" s="328"/>
      <c r="S76" s="67">
        <f t="shared" si="2"/>
        <v>0</v>
      </c>
    </row>
    <row r="77" spans="1:19" ht="13.5" customHeight="1">
      <c r="A77" s="43">
        <v>20</v>
      </c>
      <c r="B77" s="44">
        <v>541</v>
      </c>
      <c r="C77" s="134" t="s">
        <v>74</v>
      </c>
      <c r="D77" s="130" t="s">
        <v>251</v>
      </c>
      <c r="E77" s="64"/>
      <c r="F77" s="49"/>
      <c r="G77" s="333"/>
      <c r="H77" s="335"/>
      <c r="I77" s="331"/>
      <c r="J77" s="328"/>
      <c r="K77" s="328"/>
      <c r="L77" s="65"/>
      <c r="M77" s="327">
        <v>1</v>
      </c>
      <c r="N77" s="332">
        <v>1</v>
      </c>
      <c r="O77" s="328"/>
      <c r="P77" s="65">
        <f t="shared" si="4"/>
        <v>0</v>
      </c>
      <c r="Q77" s="327">
        <v>28</v>
      </c>
      <c r="R77" s="328"/>
      <c r="S77" s="67">
        <f t="shared" si="2"/>
        <v>0</v>
      </c>
    </row>
    <row r="78" spans="1:19" ht="13.5" customHeight="1">
      <c r="A78" s="43">
        <v>20</v>
      </c>
      <c r="B78" s="44">
        <v>543</v>
      </c>
      <c r="C78" s="134" t="s">
        <v>74</v>
      </c>
      <c r="D78" s="130" t="s">
        <v>255</v>
      </c>
      <c r="E78" s="64"/>
      <c r="F78" s="49"/>
      <c r="G78" s="333"/>
      <c r="H78" s="335"/>
      <c r="I78" s="331"/>
      <c r="J78" s="328"/>
      <c r="K78" s="328"/>
      <c r="L78" s="65" t="str">
        <f aca="true" t="shared" si="7" ref="L78:L83">IF(J78=""," ",ROUND(K78/J78*100,1))</f>
        <v> </v>
      </c>
      <c r="M78" s="327">
        <v>1</v>
      </c>
      <c r="N78" s="332">
        <v>1</v>
      </c>
      <c r="O78" s="328"/>
      <c r="P78" s="65">
        <f t="shared" si="4"/>
        <v>0</v>
      </c>
      <c r="Q78" s="327">
        <v>26</v>
      </c>
      <c r="R78" s="328"/>
      <c r="S78" s="67">
        <f t="shared" si="2"/>
        <v>0</v>
      </c>
    </row>
    <row r="79" spans="1:19" ht="13.5" customHeight="1">
      <c r="A79" s="43">
        <v>20</v>
      </c>
      <c r="B79" s="44">
        <v>561</v>
      </c>
      <c r="C79" s="134" t="s">
        <v>74</v>
      </c>
      <c r="D79" s="130" t="s">
        <v>258</v>
      </c>
      <c r="E79" s="64"/>
      <c r="F79" s="49"/>
      <c r="G79" s="333"/>
      <c r="H79" s="335"/>
      <c r="I79" s="331"/>
      <c r="J79" s="328"/>
      <c r="K79" s="328"/>
      <c r="L79" s="65" t="str">
        <f t="shared" si="7"/>
        <v> </v>
      </c>
      <c r="M79" s="327">
        <v>1</v>
      </c>
      <c r="N79" s="332">
        <v>1</v>
      </c>
      <c r="O79" s="328"/>
      <c r="P79" s="65">
        <f t="shared" si="4"/>
        <v>0</v>
      </c>
      <c r="Q79" s="327">
        <v>16</v>
      </c>
      <c r="R79" s="328"/>
      <c r="S79" s="67">
        <f t="shared" si="2"/>
        <v>0</v>
      </c>
    </row>
    <row r="80" spans="1:19" ht="13.5" customHeight="1">
      <c r="A80" s="43">
        <v>20</v>
      </c>
      <c r="B80" s="44">
        <v>562</v>
      </c>
      <c r="C80" s="134" t="s">
        <v>74</v>
      </c>
      <c r="D80" s="130" t="s">
        <v>261</v>
      </c>
      <c r="E80" s="64"/>
      <c r="F80" s="49"/>
      <c r="G80" s="333"/>
      <c r="H80" s="335"/>
      <c r="I80" s="331"/>
      <c r="J80" s="328"/>
      <c r="K80" s="328"/>
      <c r="L80" s="65" t="str">
        <f t="shared" si="7"/>
        <v> </v>
      </c>
      <c r="M80" s="327">
        <v>1</v>
      </c>
      <c r="N80" s="332">
        <v>1</v>
      </c>
      <c r="O80" s="328"/>
      <c r="P80" s="65">
        <f t="shared" si="4"/>
        <v>0</v>
      </c>
      <c r="Q80" s="327">
        <v>26</v>
      </c>
      <c r="R80" s="328"/>
      <c r="S80" s="67">
        <f t="shared" si="2"/>
        <v>0</v>
      </c>
    </row>
    <row r="81" spans="1:19" ht="13.5" customHeight="1">
      <c r="A81" s="43">
        <v>20</v>
      </c>
      <c r="B81" s="44">
        <v>563</v>
      </c>
      <c r="C81" s="134" t="s">
        <v>74</v>
      </c>
      <c r="D81" s="130" t="s">
        <v>262</v>
      </c>
      <c r="E81" s="64"/>
      <c r="F81" s="49"/>
      <c r="G81" s="333"/>
      <c r="H81" s="335"/>
      <c r="I81" s="331"/>
      <c r="J81" s="328"/>
      <c r="K81" s="328"/>
      <c r="L81" s="65" t="str">
        <f t="shared" si="7"/>
        <v> </v>
      </c>
      <c r="M81" s="327">
        <v>1</v>
      </c>
      <c r="N81" s="332"/>
      <c r="O81" s="328"/>
      <c r="P81" s="65" t="str">
        <f t="shared" si="4"/>
        <v> </v>
      </c>
      <c r="Q81" s="329">
        <v>18</v>
      </c>
      <c r="R81" s="330"/>
      <c r="S81" s="67">
        <f aca="true" t="shared" si="8" ref="S81:S87">IF(Q81=""," ",ROUND(R81/Q81*100,1))</f>
        <v>0</v>
      </c>
    </row>
    <row r="82" spans="1:19" ht="13.5" customHeight="1">
      <c r="A82" s="43">
        <v>20</v>
      </c>
      <c r="B82" s="44">
        <v>581</v>
      </c>
      <c r="C82" s="134" t="s">
        <v>74</v>
      </c>
      <c r="D82" s="130" t="s">
        <v>264</v>
      </c>
      <c r="E82" s="64"/>
      <c r="F82" s="49"/>
      <c r="G82" s="333"/>
      <c r="H82" s="335"/>
      <c r="I82" s="331"/>
      <c r="J82" s="328"/>
      <c r="K82" s="328"/>
      <c r="L82" s="65" t="str">
        <f t="shared" si="7"/>
        <v> </v>
      </c>
      <c r="M82" s="327">
        <v>1</v>
      </c>
      <c r="N82" s="332">
        <v>1</v>
      </c>
      <c r="O82" s="328"/>
      <c r="P82" s="65">
        <f t="shared" si="4"/>
        <v>0</v>
      </c>
      <c r="Q82" s="327">
        <v>15</v>
      </c>
      <c r="R82" s="328"/>
      <c r="S82" s="67">
        <f t="shared" si="8"/>
        <v>0</v>
      </c>
    </row>
    <row r="83" spans="1:19" ht="13.5" customHeight="1">
      <c r="A83" s="43">
        <v>20</v>
      </c>
      <c r="B83" s="44">
        <v>583</v>
      </c>
      <c r="C83" s="134" t="s">
        <v>74</v>
      </c>
      <c r="D83" s="130" t="s">
        <v>267</v>
      </c>
      <c r="E83" s="64"/>
      <c r="F83" s="49"/>
      <c r="G83" s="333"/>
      <c r="H83" s="335"/>
      <c r="I83" s="331"/>
      <c r="J83" s="328"/>
      <c r="K83" s="328"/>
      <c r="L83" s="65" t="str">
        <f t="shared" si="7"/>
        <v> </v>
      </c>
      <c r="M83" s="327">
        <v>1</v>
      </c>
      <c r="N83" s="332">
        <v>1</v>
      </c>
      <c r="O83" s="328"/>
      <c r="P83" s="65">
        <f t="shared" si="4"/>
        <v>0</v>
      </c>
      <c r="Q83" s="329">
        <v>8</v>
      </c>
      <c r="R83" s="330"/>
      <c r="S83" s="67">
        <f t="shared" si="8"/>
        <v>0</v>
      </c>
    </row>
    <row r="84" spans="1:19" ht="13.5" customHeight="1">
      <c r="A84" s="43">
        <v>20</v>
      </c>
      <c r="B84" s="44">
        <v>588</v>
      </c>
      <c r="C84" s="134" t="s">
        <v>74</v>
      </c>
      <c r="D84" s="130" t="s">
        <v>299</v>
      </c>
      <c r="E84" s="64"/>
      <c r="F84" s="49"/>
      <c r="G84" s="333"/>
      <c r="H84" s="335"/>
      <c r="I84" s="331"/>
      <c r="J84" s="328"/>
      <c r="K84" s="328"/>
      <c r="L84" s="65"/>
      <c r="M84" s="327">
        <v>1</v>
      </c>
      <c r="N84" s="332">
        <v>1</v>
      </c>
      <c r="O84" s="328"/>
      <c r="P84" s="65">
        <f t="shared" si="4"/>
        <v>0</v>
      </c>
      <c r="Q84" s="329">
        <v>21</v>
      </c>
      <c r="R84" s="330"/>
      <c r="S84" s="67">
        <f t="shared" si="8"/>
        <v>0</v>
      </c>
    </row>
    <row r="85" spans="1:19" ht="13.5" customHeight="1">
      <c r="A85" s="43">
        <v>20</v>
      </c>
      <c r="B85" s="44">
        <v>589</v>
      </c>
      <c r="C85" s="134" t="s">
        <v>74</v>
      </c>
      <c r="D85" s="130" t="s">
        <v>270</v>
      </c>
      <c r="E85" s="64"/>
      <c r="F85" s="49"/>
      <c r="G85" s="333"/>
      <c r="H85" s="335"/>
      <c r="I85" s="331"/>
      <c r="J85" s="328"/>
      <c r="K85" s="328"/>
      <c r="L85" s="65" t="str">
        <f>IF(J85=""," ",ROUND(K85/J85*100,1))</f>
        <v> </v>
      </c>
      <c r="M85" s="327">
        <v>1</v>
      </c>
      <c r="N85" s="332">
        <v>1</v>
      </c>
      <c r="O85" s="328"/>
      <c r="P85" s="65">
        <f t="shared" si="4"/>
        <v>0</v>
      </c>
      <c r="Q85" s="329">
        <v>11</v>
      </c>
      <c r="R85" s="330"/>
      <c r="S85" s="67">
        <f t="shared" si="8"/>
        <v>0</v>
      </c>
    </row>
    <row r="86" spans="1:19" ht="13.5" customHeight="1">
      <c r="A86" s="43">
        <v>20</v>
      </c>
      <c r="B86" s="44">
        <v>590</v>
      </c>
      <c r="C86" s="134" t="s">
        <v>74</v>
      </c>
      <c r="D86" s="130" t="s">
        <v>271</v>
      </c>
      <c r="E86" s="133" t="s">
        <v>273</v>
      </c>
      <c r="F86" s="49" t="s">
        <v>274</v>
      </c>
      <c r="G86" s="333">
        <v>1</v>
      </c>
      <c r="H86" s="335">
        <v>0</v>
      </c>
      <c r="I86" s="331"/>
      <c r="J86" s="328"/>
      <c r="K86" s="328"/>
      <c r="L86" s="65" t="str">
        <f>IF(J86=""," ",ROUND(K86/J86*100,1))</f>
        <v> </v>
      </c>
      <c r="M86" s="327">
        <v>1</v>
      </c>
      <c r="N86" s="332"/>
      <c r="O86" s="328"/>
      <c r="P86" s="65" t="str">
        <f t="shared" si="4"/>
        <v> </v>
      </c>
      <c r="Q86" s="329">
        <v>27</v>
      </c>
      <c r="R86" s="330"/>
      <c r="S86" s="67">
        <f t="shared" si="8"/>
        <v>0</v>
      </c>
    </row>
    <row r="87" spans="1:19" ht="13.5" customHeight="1" thickBot="1">
      <c r="A87" s="43">
        <v>20</v>
      </c>
      <c r="B87" s="44">
        <v>602</v>
      </c>
      <c r="C87" s="134" t="s">
        <v>74</v>
      </c>
      <c r="D87" s="130" t="s">
        <v>275</v>
      </c>
      <c r="E87" s="64"/>
      <c r="F87" s="49"/>
      <c r="G87" s="333"/>
      <c r="H87" s="335"/>
      <c r="I87" s="331"/>
      <c r="J87" s="328"/>
      <c r="K87" s="328"/>
      <c r="L87" s="65" t="str">
        <f>IF(J87=""," ",ROUND(K87/J87*100,1))</f>
        <v> </v>
      </c>
      <c r="M87" s="327">
        <v>1</v>
      </c>
      <c r="N87" s="332"/>
      <c r="O87" s="328"/>
      <c r="P87" s="65" t="str">
        <f t="shared" si="4"/>
        <v> </v>
      </c>
      <c r="Q87" s="329">
        <v>31</v>
      </c>
      <c r="R87" s="330">
        <v>1</v>
      </c>
      <c r="S87" s="67">
        <f t="shared" si="8"/>
        <v>3.2</v>
      </c>
    </row>
    <row r="88" spans="1:19" ht="18.75" customHeight="1" thickBot="1">
      <c r="A88" s="4"/>
      <c r="B88" s="5"/>
      <c r="C88" s="204" t="s">
        <v>4</v>
      </c>
      <c r="D88" s="204"/>
      <c r="E88" s="39"/>
      <c r="F88" s="57">
        <f>COUNTA(F8:F87)</f>
        <v>3</v>
      </c>
      <c r="G88" s="58"/>
      <c r="H88" s="59">
        <f>SUM(H8:H87)</f>
        <v>2</v>
      </c>
      <c r="I88" s="60">
        <f>COUNTA(I8:I87)</f>
        <v>19</v>
      </c>
      <c r="J88" s="61">
        <f>SUM(J8:J87)</f>
        <v>22</v>
      </c>
      <c r="K88" s="61">
        <f>SUM(K8:K87)</f>
        <v>0</v>
      </c>
      <c r="L88" s="109">
        <f>IF(J88=""," ",ROUND(K88/J88*100,1))</f>
        <v>0</v>
      </c>
      <c r="M88" s="62">
        <f>COUNTA(M8:M87)</f>
        <v>61</v>
      </c>
      <c r="N88" s="61">
        <f>SUM(N8:N87)</f>
        <v>48</v>
      </c>
      <c r="O88" s="61">
        <f>SUM(O8:O87)</f>
        <v>1</v>
      </c>
      <c r="P88" s="109">
        <f>IF(N88=""," ",ROUND(O88/N88*100,1))</f>
        <v>2.1</v>
      </c>
      <c r="Q88" s="63">
        <f>SUM(Q8:Q87)</f>
        <v>3879</v>
      </c>
      <c r="R88" s="61">
        <f>SUM(R8:R87)</f>
        <v>32</v>
      </c>
      <c r="S88" s="97">
        <f>IF(Q88=""," ",ROUND(R88/Q88*100,1))</f>
        <v>0.8</v>
      </c>
    </row>
    <row r="90" ht="12">
      <c r="F90" s="2" t="s">
        <v>27</v>
      </c>
    </row>
  </sheetData>
  <mergeCells count="20">
    <mergeCell ref="Q2:S2"/>
    <mergeCell ref="A4:A7"/>
    <mergeCell ref="B4:B7"/>
    <mergeCell ref="C4:C7"/>
    <mergeCell ref="D4:D7"/>
    <mergeCell ref="O6:O7"/>
    <mergeCell ref="Q5:Q7"/>
    <mergeCell ref="M5:M7"/>
    <mergeCell ref="E4:H4"/>
    <mergeCell ref="K6:K7"/>
    <mergeCell ref="C88:D88"/>
    <mergeCell ref="H5:H7"/>
    <mergeCell ref="E5:E7"/>
    <mergeCell ref="F5:F7"/>
    <mergeCell ref="G5:G7"/>
    <mergeCell ref="R6:R7"/>
    <mergeCell ref="I4:S4"/>
    <mergeCell ref="N5:N7"/>
    <mergeCell ref="I5:I7"/>
    <mergeCell ref="J5:J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I88" formula="1"/>
    <ignoredError sqref="L88 S88" evalError="1"/>
    <ignoredError sqref="P88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5.125" style="2" customWidth="1"/>
    <col min="3" max="3" width="7.625" style="2" customWidth="1"/>
    <col min="4" max="4" width="10.625" style="2" customWidth="1"/>
    <col min="5" max="5" width="6.125" style="2" customWidth="1"/>
    <col min="6" max="6" width="6.625" style="2" customWidth="1"/>
    <col min="7" max="8" width="5.125" style="2" customWidth="1"/>
    <col min="9" max="10" width="6.125" style="2" customWidth="1"/>
    <col min="11" max="11" width="5.625" style="2" customWidth="1"/>
    <col min="12" max="13" width="5.125" style="2" customWidth="1"/>
    <col min="14" max="15" width="6.125" style="2" customWidth="1"/>
    <col min="16" max="16" width="5.625" style="2" customWidth="1"/>
    <col min="17" max="18" width="5.125" style="2" customWidth="1"/>
    <col min="19" max="20" width="6.125" style="2" customWidth="1"/>
    <col min="21" max="21" width="5.625" style="2" customWidth="1"/>
    <col min="22" max="23" width="6.125" style="2" customWidth="1"/>
    <col min="24" max="24" width="6.375" style="2" customWidth="1"/>
    <col min="25" max="26" width="6.625" style="2" customWidth="1"/>
    <col min="27" max="27" width="5.625" style="2" customWidth="1"/>
    <col min="28" max="16384" width="9.00390625" style="2" customWidth="1"/>
  </cols>
  <sheetData>
    <row r="1" spans="1:2" ht="14.25" thickBot="1">
      <c r="A1" s="29" t="s">
        <v>37</v>
      </c>
      <c r="B1" s="29"/>
    </row>
    <row r="2" spans="1:27" ht="21" customHeight="1" thickBot="1">
      <c r="A2" s="6" t="s">
        <v>16</v>
      </c>
      <c r="B2" s="3"/>
      <c r="Y2" s="202" t="s">
        <v>322</v>
      </c>
      <c r="Z2" s="235"/>
      <c r="AA2" s="203"/>
    </row>
    <row r="3" ht="9.75" customHeight="1" thickBot="1"/>
    <row r="4" spans="5:27" s="12" customFormat="1" ht="18.75" customHeight="1" thickBot="1">
      <c r="E4" s="276" t="s">
        <v>315</v>
      </c>
      <c r="F4" s="277"/>
      <c r="G4" s="162">
        <v>1</v>
      </c>
      <c r="H4" s="278">
        <v>39904</v>
      </c>
      <c r="I4" s="279"/>
      <c r="J4" s="280"/>
      <c r="K4" s="30">
        <v>2</v>
      </c>
      <c r="L4" s="278">
        <v>39934</v>
      </c>
      <c r="M4" s="279"/>
      <c r="N4" s="280"/>
      <c r="O4" s="30">
        <v>3</v>
      </c>
      <c r="P4" s="278" t="s">
        <v>67</v>
      </c>
      <c r="Q4" s="279"/>
      <c r="R4" s="279"/>
      <c r="S4" s="279"/>
      <c r="T4" s="280"/>
      <c r="AA4" s="13"/>
    </row>
    <row r="5" spans="1:27" ht="9.75" customHeight="1" thickBot="1">
      <c r="A5"/>
      <c r="B5" s="7"/>
      <c r="C5" s="7"/>
      <c r="D5" s="7"/>
      <c r="E5" s="7"/>
      <c r="F5" s="27"/>
      <c r="G5" s="27"/>
      <c r="H5" s="7"/>
      <c r="I5" s="8"/>
      <c r="J5" s="9"/>
      <c r="K5" s="9"/>
      <c r="L5" s="27"/>
      <c r="M5" s="27"/>
      <c r="N5" s="27"/>
      <c r="O5" s="7"/>
      <c r="P5" s="7"/>
      <c r="Q5" s="27"/>
      <c r="R5" s="27"/>
      <c r="S5" s="28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301" t="s">
        <v>19</v>
      </c>
      <c r="F6" s="303"/>
      <c r="G6" s="163">
        <v>1</v>
      </c>
      <c r="I6" s="10"/>
      <c r="J6" s="10"/>
      <c r="K6" s="10"/>
      <c r="L6" s="301" t="s">
        <v>19</v>
      </c>
      <c r="M6" s="302"/>
      <c r="N6" s="303"/>
      <c r="O6" s="163">
        <v>1</v>
      </c>
      <c r="P6" s="7"/>
      <c r="Q6" s="301" t="s">
        <v>19</v>
      </c>
      <c r="R6" s="302"/>
      <c r="S6" s="303"/>
      <c r="T6" s="163">
        <v>1</v>
      </c>
      <c r="U6" s="9"/>
      <c r="V6" s="301" t="s">
        <v>19</v>
      </c>
      <c r="W6" s="302"/>
      <c r="X6" s="303"/>
      <c r="Y6" s="163">
        <v>1</v>
      </c>
      <c r="Z6" s="9"/>
      <c r="AA6"/>
    </row>
    <row r="7" spans="1:27" ht="27" customHeight="1">
      <c r="A7" s="206" t="s">
        <v>26</v>
      </c>
      <c r="B7" s="198" t="s">
        <v>64</v>
      </c>
      <c r="C7" s="209" t="s">
        <v>53</v>
      </c>
      <c r="D7" s="211" t="s">
        <v>17</v>
      </c>
      <c r="E7" s="215" t="s">
        <v>43</v>
      </c>
      <c r="F7" s="216"/>
      <c r="G7" s="216"/>
      <c r="H7" s="216"/>
      <c r="I7" s="216"/>
      <c r="J7" s="216"/>
      <c r="K7" s="217"/>
      <c r="L7" s="215" t="s">
        <v>49</v>
      </c>
      <c r="M7" s="216"/>
      <c r="N7" s="216"/>
      <c r="O7" s="216"/>
      <c r="P7" s="217"/>
      <c r="Q7" s="215" t="s">
        <v>50</v>
      </c>
      <c r="R7" s="216"/>
      <c r="S7" s="216"/>
      <c r="T7" s="216"/>
      <c r="U7" s="217"/>
      <c r="V7" s="273" t="s">
        <v>48</v>
      </c>
      <c r="W7" s="274"/>
      <c r="X7" s="274"/>
      <c r="Y7" s="274"/>
      <c r="Z7" s="274"/>
      <c r="AA7" s="275"/>
    </row>
    <row r="8" spans="1:27" ht="13.5" customHeight="1">
      <c r="A8" s="207"/>
      <c r="B8" s="199"/>
      <c r="C8" s="210"/>
      <c r="D8" s="200"/>
      <c r="E8" s="310" t="s">
        <v>316</v>
      </c>
      <c r="F8" s="258" t="s">
        <v>44</v>
      </c>
      <c r="G8" s="313" t="s">
        <v>1</v>
      </c>
      <c r="H8" s="110"/>
      <c r="I8" s="304" t="s">
        <v>0</v>
      </c>
      <c r="J8" s="110"/>
      <c r="K8" s="164"/>
      <c r="L8" s="307" t="s">
        <v>1</v>
      </c>
      <c r="M8" s="110"/>
      <c r="N8" s="304" t="s">
        <v>0</v>
      </c>
      <c r="O8" s="110"/>
      <c r="P8" s="165"/>
      <c r="Q8" s="294" t="s">
        <v>1</v>
      </c>
      <c r="R8" s="110"/>
      <c r="S8" s="304" t="s">
        <v>0</v>
      </c>
      <c r="T8" s="110"/>
      <c r="U8" s="165"/>
      <c r="V8" s="288" t="s">
        <v>11</v>
      </c>
      <c r="W8" s="166"/>
      <c r="X8" s="167"/>
      <c r="Y8" s="285" t="s">
        <v>317</v>
      </c>
      <c r="Z8" s="286"/>
      <c r="AA8" s="287"/>
    </row>
    <row r="9" spans="1:27" ht="13.5" customHeight="1">
      <c r="A9" s="207"/>
      <c r="B9" s="199"/>
      <c r="C9" s="210"/>
      <c r="D9" s="200"/>
      <c r="E9" s="311"/>
      <c r="F9" s="259"/>
      <c r="G9" s="314"/>
      <c r="H9" s="111" t="s">
        <v>308</v>
      </c>
      <c r="I9" s="305"/>
      <c r="J9" s="111" t="s">
        <v>308</v>
      </c>
      <c r="K9" s="281" t="s">
        <v>318</v>
      </c>
      <c r="L9" s="308"/>
      <c r="M9" s="111" t="s">
        <v>319</v>
      </c>
      <c r="N9" s="305"/>
      <c r="O9" s="111" t="s">
        <v>319</v>
      </c>
      <c r="P9" s="316" t="s">
        <v>318</v>
      </c>
      <c r="Q9" s="295"/>
      <c r="R9" s="111" t="s">
        <v>319</v>
      </c>
      <c r="S9" s="305"/>
      <c r="T9" s="111" t="s">
        <v>319</v>
      </c>
      <c r="U9" s="297" t="s">
        <v>318</v>
      </c>
      <c r="V9" s="289"/>
      <c r="W9" s="111" t="s">
        <v>319</v>
      </c>
      <c r="X9" s="299" t="s">
        <v>318</v>
      </c>
      <c r="Y9" s="300" t="s">
        <v>45</v>
      </c>
      <c r="Z9" s="112"/>
      <c r="AA9" s="291" t="s">
        <v>318</v>
      </c>
    </row>
    <row r="10" spans="1:27" ht="13.5" customHeight="1">
      <c r="A10" s="207"/>
      <c r="B10" s="199"/>
      <c r="C10" s="210"/>
      <c r="D10" s="200"/>
      <c r="E10" s="311"/>
      <c r="F10" s="259"/>
      <c r="G10" s="314"/>
      <c r="H10" s="283" t="s">
        <v>46</v>
      </c>
      <c r="I10" s="305"/>
      <c r="J10" s="283" t="s">
        <v>46</v>
      </c>
      <c r="K10" s="281"/>
      <c r="L10" s="308"/>
      <c r="M10" s="283" t="s">
        <v>46</v>
      </c>
      <c r="N10" s="305"/>
      <c r="O10" s="283" t="s">
        <v>46</v>
      </c>
      <c r="P10" s="316"/>
      <c r="Q10" s="295"/>
      <c r="R10" s="283" t="s">
        <v>46</v>
      </c>
      <c r="S10" s="305"/>
      <c r="T10" s="283" t="s">
        <v>46</v>
      </c>
      <c r="U10" s="297"/>
      <c r="V10" s="289"/>
      <c r="W10" s="283" t="s">
        <v>47</v>
      </c>
      <c r="X10" s="297"/>
      <c r="Y10" s="281"/>
      <c r="Z10" s="168" t="s">
        <v>320</v>
      </c>
      <c r="AA10" s="292"/>
    </row>
    <row r="11" spans="1:27" ht="54.75" customHeight="1">
      <c r="A11" s="208"/>
      <c r="B11" s="212"/>
      <c r="C11" s="210"/>
      <c r="D11" s="201"/>
      <c r="E11" s="312"/>
      <c r="F11" s="260"/>
      <c r="G11" s="315"/>
      <c r="H11" s="284"/>
      <c r="I11" s="306"/>
      <c r="J11" s="284"/>
      <c r="K11" s="282"/>
      <c r="L11" s="309"/>
      <c r="M11" s="284"/>
      <c r="N11" s="306"/>
      <c r="O11" s="284"/>
      <c r="P11" s="219"/>
      <c r="Q11" s="296"/>
      <c r="R11" s="284"/>
      <c r="S11" s="306"/>
      <c r="T11" s="284"/>
      <c r="U11" s="298"/>
      <c r="V11" s="290"/>
      <c r="W11" s="284"/>
      <c r="X11" s="298"/>
      <c r="Y11" s="282"/>
      <c r="Z11" s="169" t="s">
        <v>321</v>
      </c>
      <c r="AA11" s="293"/>
    </row>
    <row r="12" spans="1:27" ht="12.75" customHeight="1">
      <c r="A12" s="43">
        <v>20</v>
      </c>
      <c r="B12" s="140">
        <v>201</v>
      </c>
      <c r="C12" s="134" t="s">
        <v>74</v>
      </c>
      <c r="D12" s="130" t="s">
        <v>69</v>
      </c>
      <c r="E12" s="69">
        <v>40</v>
      </c>
      <c r="F12" s="142" t="s">
        <v>296</v>
      </c>
      <c r="G12" s="70">
        <v>37</v>
      </c>
      <c r="H12" s="70">
        <v>34</v>
      </c>
      <c r="I12" s="70">
        <v>811</v>
      </c>
      <c r="J12" s="70">
        <v>309</v>
      </c>
      <c r="K12" s="67">
        <f aca="true" t="shared" si="0" ref="K12:K75">IF(G12=""," ",ROUND(J12/I12*100,1))</f>
        <v>38.1</v>
      </c>
      <c r="L12" s="118">
        <v>46</v>
      </c>
      <c r="M12" s="119">
        <v>42</v>
      </c>
      <c r="N12" s="119">
        <v>999</v>
      </c>
      <c r="O12" s="120">
        <v>334</v>
      </c>
      <c r="P12" s="72">
        <f>IF(L12=""," ",ROUND(O12/N12*100,1))</f>
        <v>33.4</v>
      </c>
      <c r="Q12" s="71">
        <v>3</v>
      </c>
      <c r="R12" s="70">
        <v>2</v>
      </c>
      <c r="S12" s="70">
        <v>58</v>
      </c>
      <c r="T12" s="70">
        <v>5</v>
      </c>
      <c r="U12" s="67">
        <f>IF(Q12=""," ",ROUND(T12/S12*100,1))</f>
        <v>8.6</v>
      </c>
      <c r="V12" s="73">
        <v>170</v>
      </c>
      <c r="W12" s="70">
        <v>9</v>
      </c>
      <c r="X12" s="74">
        <f>IF(V12=""," ",ROUND(W12/V12*100,1))</f>
        <v>5.3</v>
      </c>
      <c r="Y12" s="196">
        <v>170</v>
      </c>
      <c r="Z12" s="70">
        <v>9</v>
      </c>
      <c r="AA12" s="72">
        <f>IF(Y12=""," ",ROUND(Z12/Y12*100,1))</f>
        <v>5.3</v>
      </c>
    </row>
    <row r="13" spans="1:27" ht="12.75" customHeight="1">
      <c r="A13" s="43">
        <v>20</v>
      </c>
      <c r="B13" s="68">
        <v>202</v>
      </c>
      <c r="C13" s="134" t="s">
        <v>74</v>
      </c>
      <c r="D13" s="130" t="s">
        <v>70</v>
      </c>
      <c r="E13" s="69">
        <v>45</v>
      </c>
      <c r="F13" s="141">
        <v>24</v>
      </c>
      <c r="G13" s="70">
        <v>109</v>
      </c>
      <c r="H13" s="70">
        <v>99</v>
      </c>
      <c r="I13" s="70">
        <v>2894</v>
      </c>
      <c r="J13" s="70">
        <v>891</v>
      </c>
      <c r="K13" s="67">
        <f t="shared" si="0"/>
        <v>30.8</v>
      </c>
      <c r="L13" s="121">
        <v>36</v>
      </c>
      <c r="M13" s="122">
        <v>34</v>
      </c>
      <c r="N13" s="122">
        <v>624</v>
      </c>
      <c r="O13" s="123">
        <v>166</v>
      </c>
      <c r="P13" s="72">
        <f>IF(L13=""," ",ROUND(O13/N13*100,1))</f>
        <v>26.6</v>
      </c>
      <c r="Q13" s="77">
        <v>6</v>
      </c>
      <c r="R13" s="76">
        <v>5</v>
      </c>
      <c r="S13" s="76">
        <v>66</v>
      </c>
      <c r="T13" s="76">
        <v>8</v>
      </c>
      <c r="U13" s="67">
        <f>IF(Q13=""," ",ROUND(T13/S13*100,1))</f>
        <v>12.1</v>
      </c>
      <c r="V13" s="78">
        <v>118</v>
      </c>
      <c r="W13" s="76">
        <v>3</v>
      </c>
      <c r="X13" s="74">
        <f>IF(V13=""," ",ROUND(W13/V13*100,1))</f>
        <v>2.5</v>
      </c>
      <c r="Y13" s="196">
        <v>90</v>
      </c>
      <c r="Z13" s="70">
        <v>3</v>
      </c>
      <c r="AA13" s="72">
        <f>IF(Y13=""," ",ROUND(Z13/Y13*100,1))</f>
        <v>3.3</v>
      </c>
    </row>
    <row r="14" spans="1:27" ht="12.75" customHeight="1">
      <c r="A14" s="43">
        <v>20</v>
      </c>
      <c r="B14" s="68">
        <v>203</v>
      </c>
      <c r="C14" s="134" t="s">
        <v>74</v>
      </c>
      <c r="D14" s="130" t="s">
        <v>71</v>
      </c>
      <c r="E14" s="69">
        <v>40</v>
      </c>
      <c r="F14" s="145" t="s">
        <v>298</v>
      </c>
      <c r="G14" s="70">
        <v>37</v>
      </c>
      <c r="H14" s="70">
        <v>37</v>
      </c>
      <c r="I14" s="70">
        <v>710</v>
      </c>
      <c r="J14" s="70">
        <v>289</v>
      </c>
      <c r="K14" s="67">
        <f t="shared" si="0"/>
        <v>40.7</v>
      </c>
      <c r="L14" s="121">
        <v>37</v>
      </c>
      <c r="M14" s="122">
        <v>37</v>
      </c>
      <c r="N14" s="122">
        <v>710</v>
      </c>
      <c r="O14" s="123">
        <v>289</v>
      </c>
      <c r="P14" s="72">
        <f aca="true" t="shared" si="1" ref="P14:P85">IF(L14=""," ",ROUND(O14/N14*100,1))</f>
        <v>40.7</v>
      </c>
      <c r="Q14" s="77">
        <v>6</v>
      </c>
      <c r="R14" s="76">
        <v>4</v>
      </c>
      <c r="S14" s="76">
        <v>64</v>
      </c>
      <c r="T14" s="76">
        <v>8</v>
      </c>
      <c r="U14" s="67">
        <f aca="true" t="shared" si="2" ref="U14:U91">IF(Q14=""," ",ROUND(T14/S14*100,1))</f>
        <v>12.5</v>
      </c>
      <c r="V14" s="78">
        <v>122</v>
      </c>
      <c r="W14" s="76">
        <v>3</v>
      </c>
      <c r="X14" s="74">
        <f aca="true" t="shared" si="3" ref="X14:X77">IF(V14=""," ",ROUND(W14/V14*100,1))</f>
        <v>2.5</v>
      </c>
      <c r="Y14" s="196">
        <v>122</v>
      </c>
      <c r="Z14" s="70">
        <v>3</v>
      </c>
      <c r="AA14" s="72">
        <f aca="true" t="shared" si="4" ref="AA14:AA77">IF(Y14=""," ",ROUND(Z14/Y14*100,1))</f>
        <v>2.5</v>
      </c>
    </row>
    <row r="15" spans="1:27" ht="12.75" customHeight="1">
      <c r="A15" s="43">
        <v>20</v>
      </c>
      <c r="B15" s="68">
        <v>204</v>
      </c>
      <c r="C15" s="134" t="s">
        <v>74</v>
      </c>
      <c r="D15" s="130" t="s">
        <v>72</v>
      </c>
      <c r="E15" s="69">
        <v>35</v>
      </c>
      <c r="F15" s="142" t="s">
        <v>95</v>
      </c>
      <c r="G15" s="70">
        <v>36</v>
      </c>
      <c r="H15" s="70">
        <v>33</v>
      </c>
      <c r="I15" s="70">
        <v>658</v>
      </c>
      <c r="J15" s="70">
        <v>215</v>
      </c>
      <c r="K15" s="67">
        <f t="shared" si="0"/>
        <v>32.7</v>
      </c>
      <c r="L15" s="121">
        <v>20</v>
      </c>
      <c r="M15" s="122">
        <v>19</v>
      </c>
      <c r="N15" s="122">
        <v>269</v>
      </c>
      <c r="O15" s="123">
        <v>63</v>
      </c>
      <c r="P15" s="72">
        <f t="shared" si="1"/>
        <v>23.4</v>
      </c>
      <c r="Q15" s="77">
        <v>6</v>
      </c>
      <c r="R15" s="76">
        <v>4</v>
      </c>
      <c r="S15" s="76">
        <v>32</v>
      </c>
      <c r="T15" s="76">
        <v>5</v>
      </c>
      <c r="U15" s="67">
        <f t="shared" si="2"/>
        <v>15.6</v>
      </c>
      <c r="V15" s="73">
        <v>69</v>
      </c>
      <c r="W15" s="70">
        <v>7</v>
      </c>
      <c r="X15" s="74">
        <f t="shared" si="3"/>
        <v>10.1</v>
      </c>
      <c r="Y15" s="197">
        <v>53</v>
      </c>
      <c r="Z15" s="70">
        <v>3</v>
      </c>
      <c r="AA15" s="72">
        <f t="shared" si="4"/>
        <v>5.7</v>
      </c>
    </row>
    <row r="16" spans="1:27" ht="12.75" customHeight="1">
      <c r="A16" s="43">
        <v>20</v>
      </c>
      <c r="B16" s="68">
        <v>205</v>
      </c>
      <c r="C16" s="134" t="s">
        <v>74</v>
      </c>
      <c r="D16" s="130" t="s">
        <v>73</v>
      </c>
      <c r="E16" s="69">
        <v>30</v>
      </c>
      <c r="F16" s="141">
        <v>24</v>
      </c>
      <c r="G16" s="70">
        <v>90</v>
      </c>
      <c r="H16" s="70">
        <v>75</v>
      </c>
      <c r="I16" s="70">
        <v>1920</v>
      </c>
      <c r="J16" s="70">
        <v>576</v>
      </c>
      <c r="K16" s="67">
        <f t="shared" si="0"/>
        <v>30</v>
      </c>
      <c r="L16" s="121">
        <v>39</v>
      </c>
      <c r="M16" s="122">
        <v>33</v>
      </c>
      <c r="N16" s="122">
        <v>592</v>
      </c>
      <c r="O16" s="123">
        <v>136</v>
      </c>
      <c r="P16" s="72">
        <f t="shared" si="1"/>
        <v>23</v>
      </c>
      <c r="Q16" s="77">
        <v>6</v>
      </c>
      <c r="R16" s="76">
        <v>4</v>
      </c>
      <c r="S16" s="76">
        <v>52</v>
      </c>
      <c r="T16" s="76">
        <v>8</v>
      </c>
      <c r="U16" s="67">
        <f t="shared" si="2"/>
        <v>15.4</v>
      </c>
      <c r="V16" s="73">
        <v>80</v>
      </c>
      <c r="W16" s="70">
        <v>6</v>
      </c>
      <c r="X16" s="74">
        <f t="shared" si="3"/>
        <v>7.5</v>
      </c>
      <c r="Y16" s="196">
        <v>60</v>
      </c>
      <c r="Z16" s="70">
        <v>2</v>
      </c>
      <c r="AA16" s="72">
        <f t="shared" si="4"/>
        <v>3.3</v>
      </c>
    </row>
    <row r="17" spans="1:27" ht="12.75" customHeight="1">
      <c r="A17" s="43">
        <v>20</v>
      </c>
      <c r="B17" s="68">
        <v>206</v>
      </c>
      <c r="C17" s="134" t="s">
        <v>74</v>
      </c>
      <c r="D17" s="130" t="s">
        <v>101</v>
      </c>
      <c r="E17" s="69">
        <v>40</v>
      </c>
      <c r="F17" s="142" t="s">
        <v>102</v>
      </c>
      <c r="G17" s="70">
        <v>38</v>
      </c>
      <c r="H17" s="70">
        <v>35</v>
      </c>
      <c r="I17" s="70">
        <v>528</v>
      </c>
      <c r="J17" s="70">
        <v>184</v>
      </c>
      <c r="K17" s="67">
        <f t="shared" si="0"/>
        <v>34.8</v>
      </c>
      <c r="L17" s="71">
        <v>30</v>
      </c>
      <c r="M17" s="70">
        <v>28</v>
      </c>
      <c r="N17" s="70">
        <v>434</v>
      </c>
      <c r="O17" s="70">
        <v>148</v>
      </c>
      <c r="P17" s="72">
        <f t="shared" si="1"/>
        <v>34.1</v>
      </c>
      <c r="Q17" s="71">
        <v>6</v>
      </c>
      <c r="R17" s="70">
        <v>4</v>
      </c>
      <c r="S17" s="70">
        <v>43</v>
      </c>
      <c r="T17" s="70">
        <v>6</v>
      </c>
      <c r="U17" s="67">
        <f t="shared" si="2"/>
        <v>14</v>
      </c>
      <c r="V17" s="73">
        <v>42</v>
      </c>
      <c r="W17" s="70">
        <v>1</v>
      </c>
      <c r="X17" s="75">
        <f t="shared" si="3"/>
        <v>2.4</v>
      </c>
      <c r="Y17" s="128">
        <v>39</v>
      </c>
      <c r="Z17" s="70">
        <v>1</v>
      </c>
      <c r="AA17" s="72">
        <f t="shared" si="4"/>
        <v>2.6</v>
      </c>
    </row>
    <row r="18" spans="1:27" ht="12.75" customHeight="1">
      <c r="A18" s="43">
        <v>20</v>
      </c>
      <c r="B18" s="68">
        <v>207</v>
      </c>
      <c r="C18" s="134" t="s">
        <v>74</v>
      </c>
      <c r="D18" s="130" t="s">
        <v>105</v>
      </c>
      <c r="E18" s="69">
        <v>35</v>
      </c>
      <c r="F18" s="142">
        <v>22</v>
      </c>
      <c r="G18" s="70">
        <v>57</v>
      </c>
      <c r="H18" s="70">
        <v>49</v>
      </c>
      <c r="I18" s="70">
        <v>1018</v>
      </c>
      <c r="J18" s="70">
        <v>311</v>
      </c>
      <c r="K18" s="67">
        <f t="shared" si="0"/>
        <v>30.6</v>
      </c>
      <c r="L18" s="71">
        <v>30</v>
      </c>
      <c r="M18" s="70">
        <v>28</v>
      </c>
      <c r="N18" s="70">
        <v>505</v>
      </c>
      <c r="O18" s="70">
        <v>149</v>
      </c>
      <c r="P18" s="72">
        <f t="shared" si="1"/>
        <v>29.5</v>
      </c>
      <c r="Q18" s="71">
        <v>6</v>
      </c>
      <c r="R18" s="70">
        <v>4</v>
      </c>
      <c r="S18" s="70">
        <v>38</v>
      </c>
      <c r="T18" s="70">
        <v>7</v>
      </c>
      <c r="U18" s="67">
        <f t="shared" si="2"/>
        <v>18.4</v>
      </c>
      <c r="V18" s="73">
        <v>49</v>
      </c>
      <c r="W18" s="70">
        <v>1</v>
      </c>
      <c r="X18" s="74">
        <f t="shared" si="3"/>
        <v>2</v>
      </c>
      <c r="Y18" s="70">
        <v>44</v>
      </c>
      <c r="Z18" s="70">
        <v>1</v>
      </c>
      <c r="AA18" s="72">
        <f t="shared" si="4"/>
        <v>2.3</v>
      </c>
    </row>
    <row r="19" spans="1:27" ht="12.75" customHeight="1">
      <c r="A19" s="43">
        <v>20</v>
      </c>
      <c r="B19" s="68">
        <v>208</v>
      </c>
      <c r="C19" s="134" t="s">
        <v>74</v>
      </c>
      <c r="D19" s="130" t="s">
        <v>107</v>
      </c>
      <c r="E19" s="69">
        <v>30</v>
      </c>
      <c r="F19" s="142" t="s">
        <v>111</v>
      </c>
      <c r="G19" s="70">
        <v>53</v>
      </c>
      <c r="H19" s="70">
        <v>47</v>
      </c>
      <c r="I19" s="70">
        <v>883</v>
      </c>
      <c r="J19" s="70">
        <v>227</v>
      </c>
      <c r="K19" s="67">
        <f t="shared" si="0"/>
        <v>25.7</v>
      </c>
      <c r="L19" s="71">
        <v>28</v>
      </c>
      <c r="M19" s="70">
        <v>25</v>
      </c>
      <c r="N19" s="70">
        <v>301</v>
      </c>
      <c r="O19" s="70">
        <v>73</v>
      </c>
      <c r="P19" s="72">
        <f t="shared" si="1"/>
        <v>24.3</v>
      </c>
      <c r="Q19" s="71">
        <v>6</v>
      </c>
      <c r="R19" s="70">
        <v>4</v>
      </c>
      <c r="S19" s="70">
        <v>41</v>
      </c>
      <c r="T19" s="70">
        <v>6</v>
      </c>
      <c r="U19" s="67">
        <f t="shared" si="2"/>
        <v>14.6</v>
      </c>
      <c r="V19" s="73">
        <v>36</v>
      </c>
      <c r="W19" s="70">
        <v>3</v>
      </c>
      <c r="X19" s="74">
        <f t="shared" si="3"/>
        <v>8.3</v>
      </c>
      <c r="Y19" s="70">
        <v>26</v>
      </c>
      <c r="Z19" s="70">
        <v>2</v>
      </c>
      <c r="AA19" s="72">
        <f t="shared" si="4"/>
        <v>7.7</v>
      </c>
    </row>
    <row r="20" spans="1:27" ht="12.75" customHeight="1">
      <c r="A20" s="43">
        <v>20</v>
      </c>
      <c r="B20" s="68">
        <v>209</v>
      </c>
      <c r="C20" s="134" t="s">
        <v>74</v>
      </c>
      <c r="D20" s="130" t="s">
        <v>276</v>
      </c>
      <c r="E20" s="69">
        <v>30</v>
      </c>
      <c r="F20" s="142" t="s">
        <v>280</v>
      </c>
      <c r="G20" s="70">
        <v>73</v>
      </c>
      <c r="H20" s="70">
        <v>67</v>
      </c>
      <c r="I20" s="70">
        <v>1444</v>
      </c>
      <c r="J20" s="70">
        <v>348</v>
      </c>
      <c r="K20" s="67">
        <f>IF(G20=""," ",ROUND(J20/I20*100,1))</f>
        <v>24.1</v>
      </c>
      <c r="L20" s="71">
        <v>44</v>
      </c>
      <c r="M20" s="70">
        <v>43</v>
      </c>
      <c r="N20" s="70">
        <v>1155</v>
      </c>
      <c r="O20" s="70">
        <v>279</v>
      </c>
      <c r="P20" s="72">
        <f t="shared" si="1"/>
        <v>24.2</v>
      </c>
      <c r="Q20" s="71">
        <v>6</v>
      </c>
      <c r="R20" s="70">
        <v>2</v>
      </c>
      <c r="S20" s="70">
        <v>63</v>
      </c>
      <c r="T20" s="70">
        <v>4</v>
      </c>
      <c r="U20" s="67">
        <f t="shared" si="2"/>
        <v>6.3</v>
      </c>
      <c r="V20" s="73">
        <v>67</v>
      </c>
      <c r="W20" s="70">
        <v>3</v>
      </c>
      <c r="X20" s="74">
        <f t="shared" si="3"/>
        <v>4.5</v>
      </c>
      <c r="Y20" s="70">
        <v>56</v>
      </c>
      <c r="Z20" s="70">
        <v>3</v>
      </c>
      <c r="AA20" s="72">
        <f t="shared" si="4"/>
        <v>5.4</v>
      </c>
    </row>
    <row r="21" spans="1:27" ht="12.75" customHeight="1">
      <c r="A21" s="43">
        <v>20</v>
      </c>
      <c r="B21" s="68">
        <v>210</v>
      </c>
      <c r="C21" s="134" t="s">
        <v>74</v>
      </c>
      <c r="D21" s="130" t="s">
        <v>112</v>
      </c>
      <c r="E21" s="69"/>
      <c r="F21" s="141"/>
      <c r="G21" s="70"/>
      <c r="H21" s="70"/>
      <c r="I21" s="70"/>
      <c r="J21" s="70"/>
      <c r="K21" s="67" t="str">
        <f t="shared" si="0"/>
        <v> </v>
      </c>
      <c r="L21" s="118">
        <v>18</v>
      </c>
      <c r="M21" s="119">
        <v>11</v>
      </c>
      <c r="N21" s="119">
        <v>302</v>
      </c>
      <c r="O21" s="120">
        <v>68</v>
      </c>
      <c r="P21" s="72">
        <f t="shared" si="1"/>
        <v>22.5</v>
      </c>
      <c r="Q21" s="71">
        <v>6</v>
      </c>
      <c r="R21" s="70">
        <v>5</v>
      </c>
      <c r="S21" s="70">
        <v>45</v>
      </c>
      <c r="T21" s="70">
        <v>6</v>
      </c>
      <c r="U21" s="67">
        <f t="shared" si="2"/>
        <v>13.3</v>
      </c>
      <c r="V21" s="73">
        <v>26</v>
      </c>
      <c r="W21" s="70"/>
      <c r="X21" s="74">
        <f t="shared" si="3"/>
        <v>0</v>
      </c>
      <c r="Y21" s="70">
        <v>26</v>
      </c>
      <c r="Z21" s="70"/>
      <c r="AA21" s="72">
        <f t="shared" si="4"/>
        <v>0</v>
      </c>
    </row>
    <row r="22" spans="1:27" ht="12.75" customHeight="1">
      <c r="A22" s="43">
        <v>20</v>
      </c>
      <c r="B22" s="68">
        <v>211</v>
      </c>
      <c r="C22" s="134" t="s">
        <v>74</v>
      </c>
      <c r="D22" s="130" t="s">
        <v>113</v>
      </c>
      <c r="E22" s="69">
        <v>35</v>
      </c>
      <c r="F22" s="141">
        <v>23</v>
      </c>
      <c r="G22" s="70">
        <v>51</v>
      </c>
      <c r="H22" s="70">
        <v>43</v>
      </c>
      <c r="I22" s="70">
        <v>764</v>
      </c>
      <c r="J22" s="70">
        <v>218</v>
      </c>
      <c r="K22" s="67">
        <f t="shared" si="0"/>
        <v>28.5</v>
      </c>
      <c r="L22" s="71">
        <v>44</v>
      </c>
      <c r="M22" s="70">
        <v>38</v>
      </c>
      <c r="N22" s="70">
        <v>597</v>
      </c>
      <c r="O22" s="70">
        <v>156</v>
      </c>
      <c r="P22" s="72">
        <f t="shared" si="1"/>
        <v>26.1</v>
      </c>
      <c r="Q22" s="71">
        <v>5</v>
      </c>
      <c r="R22" s="70">
        <v>3</v>
      </c>
      <c r="S22" s="70">
        <v>45</v>
      </c>
      <c r="T22" s="70">
        <v>4</v>
      </c>
      <c r="U22" s="67">
        <f t="shared" si="2"/>
        <v>8.9</v>
      </c>
      <c r="V22" s="73">
        <v>68</v>
      </c>
      <c r="W22" s="70">
        <v>3</v>
      </c>
      <c r="X22" s="74">
        <f t="shared" si="3"/>
        <v>4.4</v>
      </c>
      <c r="Y22" s="70">
        <v>68</v>
      </c>
      <c r="Z22" s="70">
        <v>3</v>
      </c>
      <c r="AA22" s="72">
        <f t="shared" si="4"/>
        <v>4.4</v>
      </c>
    </row>
    <row r="23" spans="1:27" ht="12.75" customHeight="1">
      <c r="A23" s="43">
        <v>20</v>
      </c>
      <c r="B23" s="68">
        <v>212</v>
      </c>
      <c r="C23" s="134" t="s">
        <v>74</v>
      </c>
      <c r="D23" s="130" t="s">
        <v>118</v>
      </c>
      <c r="E23" s="69">
        <v>30</v>
      </c>
      <c r="F23" s="141">
        <v>24</v>
      </c>
      <c r="G23" s="70">
        <v>47</v>
      </c>
      <c r="H23" s="70">
        <v>42</v>
      </c>
      <c r="I23" s="70">
        <v>662</v>
      </c>
      <c r="J23" s="70">
        <v>165</v>
      </c>
      <c r="K23" s="67">
        <f t="shared" si="0"/>
        <v>24.9</v>
      </c>
      <c r="L23" s="71">
        <v>38</v>
      </c>
      <c r="M23" s="70">
        <v>34</v>
      </c>
      <c r="N23" s="70">
        <v>502</v>
      </c>
      <c r="O23" s="70">
        <v>110</v>
      </c>
      <c r="P23" s="72">
        <f t="shared" si="1"/>
        <v>21.9</v>
      </c>
      <c r="Q23" s="71">
        <v>6</v>
      </c>
      <c r="R23" s="70">
        <v>5</v>
      </c>
      <c r="S23" s="70">
        <v>46</v>
      </c>
      <c r="T23" s="70">
        <v>6</v>
      </c>
      <c r="U23" s="67">
        <f t="shared" si="2"/>
        <v>13</v>
      </c>
      <c r="V23" s="73">
        <v>33</v>
      </c>
      <c r="W23" s="70">
        <v>3</v>
      </c>
      <c r="X23" s="74">
        <f t="shared" si="3"/>
        <v>9.1</v>
      </c>
      <c r="Y23" s="70">
        <v>33</v>
      </c>
      <c r="Z23" s="70">
        <v>3</v>
      </c>
      <c r="AA23" s="72">
        <f t="shared" si="4"/>
        <v>9.1</v>
      </c>
    </row>
    <row r="24" spans="1:27" ht="12.75" customHeight="1">
      <c r="A24" s="43">
        <v>20</v>
      </c>
      <c r="B24" s="68">
        <v>213</v>
      </c>
      <c r="C24" s="134" t="s">
        <v>74</v>
      </c>
      <c r="D24" s="130" t="s">
        <v>123</v>
      </c>
      <c r="E24" s="69">
        <v>30</v>
      </c>
      <c r="F24" s="141">
        <v>24</v>
      </c>
      <c r="G24" s="70">
        <v>37</v>
      </c>
      <c r="H24" s="70">
        <v>30</v>
      </c>
      <c r="I24" s="70">
        <v>512</v>
      </c>
      <c r="J24" s="70">
        <v>135</v>
      </c>
      <c r="K24" s="67">
        <f t="shared" si="0"/>
        <v>26.4</v>
      </c>
      <c r="L24" s="71">
        <v>30</v>
      </c>
      <c r="M24" s="70">
        <v>26</v>
      </c>
      <c r="N24" s="70">
        <v>389</v>
      </c>
      <c r="O24" s="70">
        <v>90</v>
      </c>
      <c r="P24" s="72">
        <f t="shared" si="1"/>
        <v>23.1</v>
      </c>
      <c r="Q24" s="71">
        <v>5</v>
      </c>
      <c r="R24" s="70">
        <v>2</v>
      </c>
      <c r="S24" s="70">
        <v>32</v>
      </c>
      <c r="T24" s="70">
        <v>6</v>
      </c>
      <c r="U24" s="67">
        <f t="shared" si="2"/>
        <v>18.8</v>
      </c>
      <c r="V24" s="73">
        <v>22</v>
      </c>
      <c r="W24" s="70">
        <v>1</v>
      </c>
      <c r="X24" s="74">
        <f t="shared" si="3"/>
        <v>4.5</v>
      </c>
      <c r="Y24" s="70">
        <v>22</v>
      </c>
      <c r="Z24" s="70">
        <v>1</v>
      </c>
      <c r="AA24" s="72">
        <f t="shared" si="4"/>
        <v>4.5</v>
      </c>
    </row>
    <row r="25" spans="1:27" ht="12.75" customHeight="1">
      <c r="A25" s="43">
        <v>20</v>
      </c>
      <c r="B25" s="68">
        <v>214</v>
      </c>
      <c r="C25" s="134" t="s">
        <v>74</v>
      </c>
      <c r="D25" s="130" t="s">
        <v>127</v>
      </c>
      <c r="E25" s="69">
        <v>30</v>
      </c>
      <c r="F25" s="141">
        <v>24</v>
      </c>
      <c r="G25" s="70">
        <v>48</v>
      </c>
      <c r="H25" s="70">
        <v>36</v>
      </c>
      <c r="I25" s="70">
        <v>644</v>
      </c>
      <c r="J25" s="70">
        <v>173</v>
      </c>
      <c r="K25" s="67">
        <f t="shared" si="0"/>
        <v>26.9</v>
      </c>
      <c r="L25" s="71">
        <v>38</v>
      </c>
      <c r="M25" s="70">
        <v>29</v>
      </c>
      <c r="N25" s="70">
        <v>427</v>
      </c>
      <c r="O25" s="70">
        <v>110</v>
      </c>
      <c r="P25" s="72">
        <f t="shared" si="1"/>
        <v>25.8</v>
      </c>
      <c r="Q25" s="71">
        <v>6</v>
      </c>
      <c r="R25" s="70">
        <v>4</v>
      </c>
      <c r="S25" s="70">
        <v>45</v>
      </c>
      <c r="T25" s="70">
        <v>7</v>
      </c>
      <c r="U25" s="67">
        <f t="shared" si="2"/>
        <v>15.6</v>
      </c>
      <c r="V25" s="73">
        <v>33</v>
      </c>
      <c r="W25" s="70">
        <v>1</v>
      </c>
      <c r="X25" s="74">
        <f t="shared" si="3"/>
        <v>3</v>
      </c>
      <c r="Y25" s="70">
        <v>31</v>
      </c>
      <c r="Z25" s="70">
        <v>1</v>
      </c>
      <c r="AA25" s="72">
        <f t="shared" si="4"/>
        <v>3.2</v>
      </c>
    </row>
    <row r="26" spans="1:27" ht="12.75" customHeight="1">
      <c r="A26" s="43">
        <v>20</v>
      </c>
      <c r="B26" s="68">
        <v>215</v>
      </c>
      <c r="C26" s="134" t="s">
        <v>74</v>
      </c>
      <c r="D26" s="130" t="s">
        <v>137</v>
      </c>
      <c r="E26" s="69">
        <v>40</v>
      </c>
      <c r="F26" s="142" t="s">
        <v>138</v>
      </c>
      <c r="G26" s="70">
        <v>41</v>
      </c>
      <c r="H26" s="70">
        <v>37</v>
      </c>
      <c r="I26" s="70">
        <v>625</v>
      </c>
      <c r="J26" s="70">
        <v>202</v>
      </c>
      <c r="K26" s="67">
        <f t="shared" si="0"/>
        <v>32.3</v>
      </c>
      <c r="L26" s="71">
        <v>28</v>
      </c>
      <c r="M26" s="70">
        <v>25</v>
      </c>
      <c r="N26" s="70">
        <v>355</v>
      </c>
      <c r="O26" s="70">
        <v>75</v>
      </c>
      <c r="P26" s="72">
        <f t="shared" si="1"/>
        <v>21.1</v>
      </c>
      <c r="Q26" s="71">
        <v>6</v>
      </c>
      <c r="R26" s="70">
        <v>4</v>
      </c>
      <c r="S26" s="70">
        <v>48</v>
      </c>
      <c r="T26" s="70">
        <v>6</v>
      </c>
      <c r="U26" s="67">
        <f t="shared" si="2"/>
        <v>12.5</v>
      </c>
      <c r="V26" s="73">
        <v>83</v>
      </c>
      <c r="W26" s="70">
        <v>13</v>
      </c>
      <c r="X26" s="74">
        <f t="shared" si="3"/>
        <v>15.7</v>
      </c>
      <c r="Y26" s="70">
        <v>75</v>
      </c>
      <c r="Z26" s="70">
        <v>5</v>
      </c>
      <c r="AA26" s="72">
        <f t="shared" si="4"/>
        <v>6.7</v>
      </c>
    </row>
    <row r="27" spans="1:27" ht="12.75" customHeight="1">
      <c r="A27" s="43">
        <v>20</v>
      </c>
      <c r="B27" s="68">
        <v>217</v>
      </c>
      <c r="C27" s="134" t="s">
        <v>74</v>
      </c>
      <c r="D27" s="130" t="s">
        <v>139</v>
      </c>
      <c r="E27" s="45"/>
      <c r="F27" s="141"/>
      <c r="G27" s="70"/>
      <c r="H27" s="70"/>
      <c r="I27" s="70"/>
      <c r="J27" s="70"/>
      <c r="K27" s="67" t="str">
        <f t="shared" si="0"/>
        <v> </v>
      </c>
      <c r="L27" s="71">
        <v>39</v>
      </c>
      <c r="M27" s="70">
        <v>37</v>
      </c>
      <c r="N27" s="70">
        <v>916</v>
      </c>
      <c r="O27" s="70">
        <v>174</v>
      </c>
      <c r="P27" s="72">
        <f t="shared" si="1"/>
        <v>19</v>
      </c>
      <c r="Q27" s="71">
        <v>6</v>
      </c>
      <c r="R27" s="70">
        <v>2</v>
      </c>
      <c r="S27" s="70">
        <v>63</v>
      </c>
      <c r="T27" s="70">
        <v>6</v>
      </c>
      <c r="U27" s="67">
        <f t="shared" si="2"/>
        <v>9.5</v>
      </c>
      <c r="V27" s="73">
        <v>120</v>
      </c>
      <c r="W27" s="70">
        <v>15</v>
      </c>
      <c r="X27" s="74">
        <f t="shared" si="3"/>
        <v>12.5</v>
      </c>
      <c r="Y27" s="70">
        <v>100</v>
      </c>
      <c r="Z27" s="70">
        <v>7</v>
      </c>
      <c r="AA27" s="72">
        <f t="shared" si="4"/>
        <v>7</v>
      </c>
    </row>
    <row r="28" spans="1:27" ht="12.75" customHeight="1">
      <c r="A28" s="43">
        <v>20</v>
      </c>
      <c r="B28" s="68">
        <v>218</v>
      </c>
      <c r="C28" s="134" t="s">
        <v>74</v>
      </c>
      <c r="D28" s="130" t="s">
        <v>143</v>
      </c>
      <c r="E28" s="69">
        <v>40</v>
      </c>
      <c r="F28" s="141">
        <v>21</v>
      </c>
      <c r="G28" s="70">
        <v>43</v>
      </c>
      <c r="H28" s="70">
        <v>40</v>
      </c>
      <c r="I28" s="70">
        <v>931</v>
      </c>
      <c r="J28" s="70">
        <v>304</v>
      </c>
      <c r="K28" s="67">
        <f t="shared" si="0"/>
        <v>32.7</v>
      </c>
      <c r="L28" s="71">
        <v>37</v>
      </c>
      <c r="M28" s="70">
        <v>36</v>
      </c>
      <c r="N28" s="70">
        <v>700</v>
      </c>
      <c r="O28" s="70">
        <v>202</v>
      </c>
      <c r="P28" s="72">
        <f t="shared" si="1"/>
        <v>28.9</v>
      </c>
      <c r="Q28" s="71">
        <v>6</v>
      </c>
      <c r="R28" s="70">
        <v>4</v>
      </c>
      <c r="S28" s="70">
        <v>48</v>
      </c>
      <c r="T28" s="70">
        <v>8</v>
      </c>
      <c r="U28" s="67">
        <f t="shared" si="2"/>
        <v>16.7</v>
      </c>
      <c r="V28" s="73">
        <v>44</v>
      </c>
      <c r="W28" s="70">
        <v>2</v>
      </c>
      <c r="X28" s="74">
        <f t="shared" si="3"/>
        <v>4.5</v>
      </c>
      <c r="Y28" s="70">
        <v>44</v>
      </c>
      <c r="Z28" s="70">
        <v>2</v>
      </c>
      <c r="AA28" s="72">
        <f t="shared" si="4"/>
        <v>4.5</v>
      </c>
    </row>
    <row r="29" spans="1:27" ht="12.75" customHeight="1">
      <c r="A29" s="43">
        <v>20</v>
      </c>
      <c r="B29" s="68">
        <v>219</v>
      </c>
      <c r="C29" s="134" t="s">
        <v>74</v>
      </c>
      <c r="D29" s="130" t="s">
        <v>148</v>
      </c>
      <c r="E29" s="69">
        <v>40</v>
      </c>
      <c r="F29" s="141">
        <v>22</v>
      </c>
      <c r="G29" s="70">
        <v>37</v>
      </c>
      <c r="H29" s="70">
        <v>35</v>
      </c>
      <c r="I29" s="70">
        <v>450</v>
      </c>
      <c r="J29" s="70">
        <v>117</v>
      </c>
      <c r="K29" s="67">
        <f t="shared" si="0"/>
        <v>26</v>
      </c>
      <c r="L29" s="71">
        <v>31</v>
      </c>
      <c r="M29" s="70">
        <v>28</v>
      </c>
      <c r="N29" s="70">
        <v>405</v>
      </c>
      <c r="O29" s="70">
        <v>110</v>
      </c>
      <c r="P29" s="72">
        <f t="shared" si="1"/>
        <v>27.2</v>
      </c>
      <c r="Q29" s="71">
        <v>6</v>
      </c>
      <c r="R29" s="70">
        <v>5</v>
      </c>
      <c r="S29" s="70">
        <v>45</v>
      </c>
      <c r="T29" s="70">
        <v>7</v>
      </c>
      <c r="U29" s="67">
        <f t="shared" si="2"/>
        <v>15.6</v>
      </c>
      <c r="V29" s="73">
        <v>28</v>
      </c>
      <c r="W29" s="70">
        <v>2</v>
      </c>
      <c r="X29" s="74">
        <f t="shared" si="3"/>
        <v>7.1</v>
      </c>
      <c r="Y29" s="70">
        <v>26</v>
      </c>
      <c r="Z29" s="70">
        <v>2</v>
      </c>
      <c r="AA29" s="72">
        <f t="shared" si="4"/>
        <v>7.7</v>
      </c>
    </row>
    <row r="30" spans="1:27" ht="12.75" customHeight="1">
      <c r="A30" s="43">
        <v>20</v>
      </c>
      <c r="B30" s="68">
        <v>220</v>
      </c>
      <c r="C30" s="134" t="s">
        <v>74</v>
      </c>
      <c r="D30" s="130" t="s">
        <v>145</v>
      </c>
      <c r="E30" s="69">
        <v>35</v>
      </c>
      <c r="F30" s="141">
        <v>24</v>
      </c>
      <c r="G30" s="70">
        <v>29</v>
      </c>
      <c r="H30" s="70">
        <v>21</v>
      </c>
      <c r="I30" s="70">
        <v>481</v>
      </c>
      <c r="J30" s="70">
        <v>116</v>
      </c>
      <c r="K30" s="67">
        <f t="shared" si="0"/>
        <v>24.1</v>
      </c>
      <c r="L30" s="71">
        <v>27</v>
      </c>
      <c r="M30" s="70">
        <v>22</v>
      </c>
      <c r="N30" s="70">
        <v>495</v>
      </c>
      <c r="O30" s="70">
        <v>125</v>
      </c>
      <c r="P30" s="72">
        <f t="shared" si="1"/>
        <v>25.3</v>
      </c>
      <c r="Q30" s="71">
        <v>6</v>
      </c>
      <c r="R30" s="70">
        <v>2</v>
      </c>
      <c r="S30" s="70">
        <v>65</v>
      </c>
      <c r="T30" s="70">
        <v>6</v>
      </c>
      <c r="U30" s="67">
        <f t="shared" si="2"/>
        <v>9.2</v>
      </c>
      <c r="V30" s="73">
        <v>74</v>
      </c>
      <c r="W30" s="70">
        <v>5</v>
      </c>
      <c r="X30" s="74">
        <f t="shared" si="3"/>
        <v>6.8</v>
      </c>
      <c r="Y30" s="70">
        <v>61</v>
      </c>
      <c r="Z30" s="70">
        <v>5</v>
      </c>
      <c r="AA30" s="72">
        <f t="shared" si="4"/>
        <v>8.2</v>
      </c>
    </row>
    <row r="31" spans="1:27" ht="12.75" customHeight="1">
      <c r="A31" s="43">
        <v>20</v>
      </c>
      <c r="B31" s="68">
        <v>303</v>
      </c>
      <c r="C31" s="134" t="s">
        <v>74</v>
      </c>
      <c r="D31" s="130" t="s">
        <v>282</v>
      </c>
      <c r="E31" s="69"/>
      <c r="F31" s="70"/>
      <c r="G31" s="70"/>
      <c r="H31" s="70"/>
      <c r="I31" s="70"/>
      <c r="J31" s="70"/>
      <c r="K31" s="67" t="str">
        <f t="shared" si="0"/>
        <v> </v>
      </c>
      <c r="L31" s="71">
        <v>6</v>
      </c>
      <c r="M31" s="70">
        <v>4</v>
      </c>
      <c r="N31" s="70">
        <v>59</v>
      </c>
      <c r="O31" s="70">
        <v>11</v>
      </c>
      <c r="P31" s="72">
        <f t="shared" si="1"/>
        <v>18.6</v>
      </c>
      <c r="Q31" s="71">
        <v>5</v>
      </c>
      <c r="R31" s="70">
        <v>4</v>
      </c>
      <c r="S31" s="70">
        <v>27</v>
      </c>
      <c r="T31" s="70">
        <v>6</v>
      </c>
      <c r="U31" s="67">
        <f t="shared" si="2"/>
        <v>22.2</v>
      </c>
      <c r="V31" s="73">
        <v>11</v>
      </c>
      <c r="W31" s="70"/>
      <c r="X31" s="74">
        <f t="shared" si="3"/>
        <v>0</v>
      </c>
      <c r="Y31" s="70">
        <v>11</v>
      </c>
      <c r="Z31" s="70"/>
      <c r="AA31" s="72">
        <f t="shared" si="4"/>
        <v>0</v>
      </c>
    </row>
    <row r="32" spans="1:27" ht="12.75" customHeight="1">
      <c r="A32" s="43">
        <v>20</v>
      </c>
      <c r="B32" s="68">
        <v>304</v>
      </c>
      <c r="C32" s="134" t="s">
        <v>74</v>
      </c>
      <c r="D32" s="130" t="s">
        <v>151</v>
      </c>
      <c r="E32" s="69"/>
      <c r="F32" s="70"/>
      <c r="G32" s="70"/>
      <c r="H32" s="70"/>
      <c r="I32" s="70"/>
      <c r="J32" s="70"/>
      <c r="K32" s="67" t="str">
        <f t="shared" si="0"/>
        <v> </v>
      </c>
      <c r="L32" s="71">
        <v>36</v>
      </c>
      <c r="M32" s="70">
        <v>6</v>
      </c>
      <c r="N32" s="70">
        <v>441</v>
      </c>
      <c r="O32" s="70">
        <v>28</v>
      </c>
      <c r="P32" s="72">
        <f t="shared" si="1"/>
        <v>6.3</v>
      </c>
      <c r="Q32" s="71">
        <v>4</v>
      </c>
      <c r="R32" s="70">
        <v>1</v>
      </c>
      <c r="S32" s="70">
        <v>25</v>
      </c>
      <c r="T32" s="70">
        <v>1</v>
      </c>
      <c r="U32" s="67">
        <f t="shared" si="2"/>
        <v>4</v>
      </c>
      <c r="V32" s="73">
        <v>12</v>
      </c>
      <c r="W32" s="70">
        <v>1</v>
      </c>
      <c r="X32" s="74">
        <f t="shared" si="3"/>
        <v>8.3</v>
      </c>
      <c r="Y32" s="70">
        <v>11</v>
      </c>
      <c r="Z32" s="70"/>
      <c r="AA32" s="72">
        <f t="shared" si="4"/>
        <v>0</v>
      </c>
    </row>
    <row r="33" spans="1:27" ht="12.75" customHeight="1">
      <c r="A33" s="43">
        <v>20</v>
      </c>
      <c r="B33" s="68">
        <v>305</v>
      </c>
      <c r="C33" s="134" t="s">
        <v>74</v>
      </c>
      <c r="D33" s="130" t="s">
        <v>153</v>
      </c>
      <c r="E33" s="69"/>
      <c r="F33" s="70"/>
      <c r="G33" s="70"/>
      <c r="H33" s="70"/>
      <c r="I33" s="70"/>
      <c r="J33" s="70"/>
      <c r="K33" s="67" t="str">
        <f t="shared" si="0"/>
        <v> </v>
      </c>
      <c r="L33" s="118">
        <v>11</v>
      </c>
      <c r="M33" s="119">
        <v>10</v>
      </c>
      <c r="N33" s="119">
        <v>99</v>
      </c>
      <c r="O33" s="120">
        <v>24</v>
      </c>
      <c r="P33" s="72">
        <f t="shared" si="1"/>
        <v>24.2</v>
      </c>
      <c r="Q33" s="71">
        <v>5</v>
      </c>
      <c r="R33" s="70">
        <v>1</v>
      </c>
      <c r="S33" s="70">
        <v>23</v>
      </c>
      <c r="T33" s="70">
        <v>1</v>
      </c>
      <c r="U33" s="67">
        <f t="shared" si="2"/>
        <v>4.3</v>
      </c>
      <c r="V33" s="73">
        <v>6</v>
      </c>
      <c r="W33" s="70">
        <v>1</v>
      </c>
      <c r="X33" s="74">
        <f t="shared" si="3"/>
        <v>16.7</v>
      </c>
      <c r="Y33" s="70">
        <v>6</v>
      </c>
      <c r="Z33" s="70">
        <v>1</v>
      </c>
      <c r="AA33" s="72">
        <f t="shared" si="4"/>
        <v>16.7</v>
      </c>
    </row>
    <row r="34" spans="1:27" ht="12.75" customHeight="1">
      <c r="A34" s="43">
        <v>20</v>
      </c>
      <c r="B34" s="68">
        <v>306</v>
      </c>
      <c r="C34" s="134" t="s">
        <v>74</v>
      </c>
      <c r="D34" s="130" t="s">
        <v>155</v>
      </c>
      <c r="E34" s="69"/>
      <c r="F34" s="70"/>
      <c r="G34" s="70"/>
      <c r="H34" s="70"/>
      <c r="I34" s="70"/>
      <c r="J34" s="70"/>
      <c r="K34" s="67" t="str">
        <f t="shared" si="0"/>
        <v> </v>
      </c>
      <c r="L34" s="118">
        <v>16</v>
      </c>
      <c r="M34" s="119">
        <v>11</v>
      </c>
      <c r="N34" s="119">
        <v>116</v>
      </c>
      <c r="O34" s="120">
        <v>33</v>
      </c>
      <c r="P34" s="72">
        <f t="shared" si="1"/>
        <v>28.4</v>
      </c>
      <c r="Q34" s="71">
        <v>5</v>
      </c>
      <c r="R34" s="70">
        <v>2</v>
      </c>
      <c r="S34" s="70">
        <v>22</v>
      </c>
      <c r="T34" s="70">
        <v>3</v>
      </c>
      <c r="U34" s="67">
        <f t="shared" si="2"/>
        <v>13.6</v>
      </c>
      <c r="V34" s="73">
        <v>6</v>
      </c>
      <c r="W34" s="70">
        <v>2</v>
      </c>
      <c r="X34" s="74">
        <f t="shared" si="3"/>
        <v>33.3</v>
      </c>
      <c r="Y34" s="70">
        <v>6</v>
      </c>
      <c r="Z34" s="70">
        <v>2</v>
      </c>
      <c r="AA34" s="72">
        <f t="shared" si="4"/>
        <v>33.3</v>
      </c>
    </row>
    <row r="35" spans="1:27" ht="12.75" customHeight="1">
      <c r="A35" s="43">
        <v>20</v>
      </c>
      <c r="B35" s="68">
        <v>307</v>
      </c>
      <c r="C35" s="134" t="s">
        <v>74</v>
      </c>
      <c r="D35" s="130" t="s">
        <v>157</v>
      </c>
      <c r="E35" s="69"/>
      <c r="F35" s="70"/>
      <c r="G35" s="70"/>
      <c r="H35" s="70"/>
      <c r="I35" s="70"/>
      <c r="J35" s="70"/>
      <c r="K35" s="67" t="str">
        <f t="shared" si="0"/>
        <v> </v>
      </c>
      <c r="L35" s="118">
        <v>7</v>
      </c>
      <c r="M35" s="119">
        <v>4</v>
      </c>
      <c r="N35" s="119">
        <v>40</v>
      </c>
      <c r="O35" s="120">
        <v>6</v>
      </c>
      <c r="P35" s="72">
        <f t="shared" si="1"/>
        <v>15</v>
      </c>
      <c r="Q35" s="71">
        <v>5</v>
      </c>
      <c r="R35" s="70">
        <v>2</v>
      </c>
      <c r="S35" s="70">
        <v>21</v>
      </c>
      <c r="T35" s="70">
        <v>3</v>
      </c>
      <c r="U35" s="67">
        <f t="shared" si="2"/>
        <v>14.3</v>
      </c>
      <c r="V35" s="73">
        <v>3</v>
      </c>
      <c r="W35" s="70"/>
      <c r="X35" s="74">
        <f t="shared" si="3"/>
        <v>0</v>
      </c>
      <c r="Y35" s="70">
        <v>3</v>
      </c>
      <c r="Z35" s="70"/>
      <c r="AA35" s="72">
        <f t="shared" si="4"/>
        <v>0</v>
      </c>
    </row>
    <row r="36" spans="1:27" ht="12.75" customHeight="1">
      <c r="A36" s="43">
        <v>20</v>
      </c>
      <c r="B36" s="68">
        <v>309</v>
      </c>
      <c r="C36" s="134" t="s">
        <v>74</v>
      </c>
      <c r="D36" s="130" t="s">
        <v>159</v>
      </c>
      <c r="E36" s="69"/>
      <c r="F36" s="70"/>
      <c r="G36" s="70"/>
      <c r="H36" s="70"/>
      <c r="I36" s="70"/>
      <c r="J36" s="70"/>
      <c r="K36" s="67" t="str">
        <f t="shared" si="0"/>
        <v> </v>
      </c>
      <c r="L36" s="71">
        <v>25</v>
      </c>
      <c r="M36" s="70">
        <v>13</v>
      </c>
      <c r="N36" s="70">
        <v>293</v>
      </c>
      <c r="O36" s="70">
        <v>150</v>
      </c>
      <c r="P36" s="72">
        <f t="shared" si="1"/>
        <v>51.2</v>
      </c>
      <c r="Q36" s="71">
        <v>5</v>
      </c>
      <c r="R36" s="70">
        <v>3</v>
      </c>
      <c r="S36" s="70">
        <v>36</v>
      </c>
      <c r="T36" s="70">
        <v>5</v>
      </c>
      <c r="U36" s="67">
        <f t="shared" si="2"/>
        <v>13.9</v>
      </c>
      <c r="V36" s="73">
        <v>15</v>
      </c>
      <c r="W36" s="70"/>
      <c r="X36" s="74">
        <f t="shared" si="3"/>
        <v>0</v>
      </c>
      <c r="Y36" s="70">
        <v>15</v>
      </c>
      <c r="Z36" s="70"/>
      <c r="AA36" s="72">
        <f t="shared" si="4"/>
        <v>0</v>
      </c>
    </row>
    <row r="37" spans="1:27" ht="12.75" customHeight="1">
      <c r="A37" s="43">
        <v>20</v>
      </c>
      <c r="B37" s="68">
        <v>321</v>
      </c>
      <c r="C37" s="134" t="s">
        <v>74</v>
      </c>
      <c r="D37" s="130" t="s">
        <v>160</v>
      </c>
      <c r="E37" s="69"/>
      <c r="F37" s="70"/>
      <c r="G37" s="70"/>
      <c r="H37" s="70"/>
      <c r="I37" s="70"/>
      <c r="J37" s="70"/>
      <c r="K37" s="67" t="str">
        <f t="shared" si="0"/>
        <v> </v>
      </c>
      <c r="L37" s="71">
        <v>23</v>
      </c>
      <c r="M37" s="70">
        <v>17</v>
      </c>
      <c r="N37" s="70">
        <v>295</v>
      </c>
      <c r="O37" s="70">
        <v>52</v>
      </c>
      <c r="P37" s="72">
        <f t="shared" si="1"/>
        <v>17.6</v>
      </c>
      <c r="Q37" s="71">
        <v>5</v>
      </c>
      <c r="R37" s="70">
        <v>4</v>
      </c>
      <c r="S37" s="70">
        <v>32</v>
      </c>
      <c r="T37" s="70">
        <v>5</v>
      </c>
      <c r="U37" s="67">
        <f t="shared" si="2"/>
        <v>15.6</v>
      </c>
      <c r="V37" s="73">
        <v>20</v>
      </c>
      <c r="W37" s="70">
        <v>3</v>
      </c>
      <c r="X37" s="74">
        <f t="shared" si="3"/>
        <v>15</v>
      </c>
      <c r="Y37" s="70">
        <v>15</v>
      </c>
      <c r="Z37" s="70">
        <v>1</v>
      </c>
      <c r="AA37" s="72">
        <f t="shared" si="4"/>
        <v>6.7</v>
      </c>
    </row>
    <row r="38" spans="1:27" ht="12.75" customHeight="1">
      <c r="A38" s="43">
        <v>20</v>
      </c>
      <c r="B38" s="68">
        <v>323</v>
      </c>
      <c r="C38" s="134" t="s">
        <v>74</v>
      </c>
      <c r="D38" s="130" t="s">
        <v>161</v>
      </c>
      <c r="E38" s="69"/>
      <c r="F38" s="70"/>
      <c r="G38" s="70"/>
      <c r="H38" s="70"/>
      <c r="I38" s="70"/>
      <c r="J38" s="70"/>
      <c r="K38" s="67" t="str">
        <f t="shared" si="0"/>
        <v> </v>
      </c>
      <c r="L38" s="118">
        <v>14</v>
      </c>
      <c r="M38" s="119">
        <v>10</v>
      </c>
      <c r="N38" s="119">
        <v>153</v>
      </c>
      <c r="O38" s="120">
        <v>14</v>
      </c>
      <c r="P38" s="72">
        <f t="shared" si="1"/>
        <v>9.2</v>
      </c>
      <c r="Q38" s="71">
        <v>5</v>
      </c>
      <c r="R38" s="70">
        <v>3</v>
      </c>
      <c r="S38" s="70">
        <v>30</v>
      </c>
      <c r="T38" s="70">
        <v>5</v>
      </c>
      <c r="U38" s="67">
        <f t="shared" si="2"/>
        <v>16.7</v>
      </c>
      <c r="V38" s="73">
        <v>11</v>
      </c>
      <c r="W38" s="70"/>
      <c r="X38" s="74">
        <f t="shared" si="3"/>
        <v>0</v>
      </c>
      <c r="Y38" s="70">
        <v>11</v>
      </c>
      <c r="Z38" s="70"/>
      <c r="AA38" s="72">
        <f t="shared" si="4"/>
        <v>0</v>
      </c>
    </row>
    <row r="39" spans="1:27" ht="12.75" customHeight="1">
      <c r="A39" s="43">
        <v>20</v>
      </c>
      <c r="B39" s="68">
        <v>324</v>
      </c>
      <c r="C39" s="134" t="s">
        <v>74</v>
      </c>
      <c r="D39" s="130" t="s">
        <v>162</v>
      </c>
      <c r="E39" s="69"/>
      <c r="F39" s="70"/>
      <c r="G39" s="70"/>
      <c r="H39" s="70"/>
      <c r="I39" s="70"/>
      <c r="J39" s="70"/>
      <c r="K39" s="67" t="str">
        <f t="shared" si="0"/>
        <v> </v>
      </c>
      <c r="L39" s="71">
        <v>12</v>
      </c>
      <c r="M39" s="70">
        <v>7</v>
      </c>
      <c r="N39" s="70">
        <v>129</v>
      </c>
      <c r="O39" s="70">
        <v>19</v>
      </c>
      <c r="P39" s="72">
        <f t="shared" si="1"/>
        <v>14.7</v>
      </c>
      <c r="Q39" s="71">
        <v>5</v>
      </c>
      <c r="R39" s="70">
        <v>1</v>
      </c>
      <c r="S39" s="70">
        <v>26</v>
      </c>
      <c r="T39" s="70">
        <v>1</v>
      </c>
      <c r="U39" s="67">
        <f t="shared" si="2"/>
        <v>3.8</v>
      </c>
      <c r="V39" s="73">
        <v>11</v>
      </c>
      <c r="W39" s="70"/>
      <c r="X39" s="74">
        <f t="shared" si="3"/>
        <v>0</v>
      </c>
      <c r="Y39" s="70">
        <v>11</v>
      </c>
      <c r="Z39" s="70"/>
      <c r="AA39" s="72">
        <f t="shared" si="4"/>
        <v>0</v>
      </c>
    </row>
    <row r="40" spans="1:27" ht="12.75" customHeight="1">
      <c r="A40" s="43">
        <v>20</v>
      </c>
      <c r="B40" s="68">
        <v>349</v>
      </c>
      <c r="C40" s="134" t="s">
        <v>74</v>
      </c>
      <c r="D40" s="130" t="s">
        <v>165</v>
      </c>
      <c r="E40" s="69"/>
      <c r="F40" s="70"/>
      <c r="G40" s="70"/>
      <c r="H40" s="70"/>
      <c r="I40" s="70"/>
      <c r="J40" s="70"/>
      <c r="K40" s="67" t="str">
        <f t="shared" si="0"/>
        <v> </v>
      </c>
      <c r="L40" s="71">
        <v>14</v>
      </c>
      <c r="M40" s="70">
        <v>11</v>
      </c>
      <c r="N40" s="70">
        <v>102</v>
      </c>
      <c r="O40" s="70">
        <v>25</v>
      </c>
      <c r="P40" s="72">
        <f t="shared" si="1"/>
        <v>24.5</v>
      </c>
      <c r="Q40" s="71">
        <v>5</v>
      </c>
      <c r="R40" s="70">
        <v>3</v>
      </c>
      <c r="S40" s="70">
        <v>24</v>
      </c>
      <c r="T40" s="70">
        <v>5</v>
      </c>
      <c r="U40" s="67">
        <f t="shared" si="2"/>
        <v>20.8</v>
      </c>
      <c r="V40" s="73">
        <v>7</v>
      </c>
      <c r="W40" s="70"/>
      <c r="X40" s="74">
        <f t="shared" si="3"/>
        <v>0</v>
      </c>
      <c r="Y40" s="70">
        <v>7</v>
      </c>
      <c r="Z40" s="70"/>
      <c r="AA40" s="72">
        <f t="shared" si="4"/>
        <v>0</v>
      </c>
    </row>
    <row r="41" spans="1:27" ht="12.75" customHeight="1">
      <c r="A41" s="43">
        <v>20</v>
      </c>
      <c r="B41" s="68">
        <v>350</v>
      </c>
      <c r="C41" s="134" t="s">
        <v>74</v>
      </c>
      <c r="D41" s="130" t="s">
        <v>169</v>
      </c>
      <c r="E41" s="69"/>
      <c r="F41" s="70"/>
      <c r="G41" s="70"/>
      <c r="H41" s="70"/>
      <c r="I41" s="70"/>
      <c r="J41" s="70"/>
      <c r="K41" s="67" t="str">
        <f t="shared" si="0"/>
        <v> </v>
      </c>
      <c r="L41" s="71">
        <v>10</v>
      </c>
      <c r="M41" s="70">
        <v>9</v>
      </c>
      <c r="N41" s="70">
        <v>204</v>
      </c>
      <c r="O41" s="70">
        <v>96</v>
      </c>
      <c r="P41" s="72">
        <f t="shared" si="1"/>
        <v>47.1</v>
      </c>
      <c r="Q41" s="71">
        <v>5</v>
      </c>
      <c r="R41" s="70">
        <v>2</v>
      </c>
      <c r="S41" s="70">
        <v>33</v>
      </c>
      <c r="T41" s="70">
        <v>3</v>
      </c>
      <c r="U41" s="67">
        <f t="shared" si="2"/>
        <v>9.1</v>
      </c>
      <c r="V41" s="73">
        <v>7</v>
      </c>
      <c r="W41" s="70"/>
      <c r="X41" s="74">
        <f t="shared" si="3"/>
        <v>0</v>
      </c>
      <c r="Y41" s="70">
        <v>7</v>
      </c>
      <c r="Z41" s="70"/>
      <c r="AA41" s="72">
        <f t="shared" si="4"/>
        <v>0</v>
      </c>
    </row>
    <row r="42" spans="1:27" ht="12.75" customHeight="1">
      <c r="A42" s="43">
        <v>20</v>
      </c>
      <c r="B42" s="68">
        <v>361</v>
      </c>
      <c r="C42" s="134" t="s">
        <v>74</v>
      </c>
      <c r="D42" s="130" t="s">
        <v>175</v>
      </c>
      <c r="E42" s="69">
        <v>35</v>
      </c>
      <c r="F42" s="70">
        <v>22</v>
      </c>
      <c r="G42" s="70">
        <v>16</v>
      </c>
      <c r="H42" s="70">
        <v>12</v>
      </c>
      <c r="I42" s="70">
        <v>191</v>
      </c>
      <c r="J42" s="70">
        <v>39</v>
      </c>
      <c r="K42" s="67">
        <f t="shared" si="0"/>
        <v>20.4</v>
      </c>
      <c r="L42" s="71">
        <v>16</v>
      </c>
      <c r="M42" s="70">
        <v>12</v>
      </c>
      <c r="N42" s="70">
        <v>191</v>
      </c>
      <c r="O42" s="70">
        <v>38</v>
      </c>
      <c r="P42" s="72">
        <f t="shared" si="1"/>
        <v>19.9</v>
      </c>
      <c r="Q42" s="71">
        <v>5</v>
      </c>
      <c r="R42" s="70">
        <v>4</v>
      </c>
      <c r="S42" s="70">
        <v>30</v>
      </c>
      <c r="T42" s="70">
        <v>7</v>
      </c>
      <c r="U42" s="67">
        <f t="shared" si="2"/>
        <v>23.3</v>
      </c>
      <c r="V42" s="73">
        <v>12</v>
      </c>
      <c r="W42" s="70"/>
      <c r="X42" s="74">
        <f t="shared" si="3"/>
        <v>0</v>
      </c>
      <c r="Y42" s="70">
        <v>12</v>
      </c>
      <c r="Z42" s="70"/>
      <c r="AA42" s="72">
        <f t="shared" si="4"/>
        <v>0</v>
      </c>
    </row>
    <row r="43" spans="1:27" ht="12.75" customHeight="1">
      <c r="A43" s="43">
        <v>20</v>
      </c>
      <c r="B43" s="68">
        <v>362</v>
      </c>
      <c r="C43" s="134" t="s">
        <v>74</v>
      </c>
      <c r="D43" s="130" t="s">
        <v>179</v>
      </c>
      <c r="E43" s="69">
        <v>30</v>
      </c>
      <c r="F43" s="70">
        <v>24</v>
      </c>
      <c r="G43" s="70">
        <v>32</v>
      </c>
      <c r="H43" s="70">
        <v>23</v>
      </c>
      <c r="I43" s="70">
        <v>357</v>
      </c>
      <c r="J43" s="70">
        <v>79</v>
      </c>
      <c r="K43" s="67">
        <f t="shared" si="0"/>
        <v>22.1</v>
      </c>
      <c r="L43" s="71">
        <v>24</v>
      </c>
      <c r="M43" s="70">
        <v>16</v>
      </c>
      <c r="N43" s="70">
        <v>269</v>
      </c>
      <c r="O43" s="70">
        <v>46</v>
      </c>
      <c r="P43" s="72">
        <f t="shared" si="1"/>
        <v>17.1</v>
      </c>
      <c r="Q43" s="71">
        <v>5</v>
      </c>
      <c r="R43" s="70">
        <v>4</v>
      </c>
      <c r="S43" s="70">
        <v>32</v>
      </c>
      <c r="T43" s="70">
        <v>8</v>
      </c>
      <c r="U43" s="67">
        <f t="shared" si="2"/>
        <v>25</v>
      </c>
      <c r="V43" s="73">
        <v>17</v>
      </c>
      <c r="W43" s="70"/>
      <c r="X43" s="74">
        <f t="shared" si="3"/>
        <v>0</v>
      </c>
      <c r="Y43" s="70">
        <v>17</v>
      </c>
      <c r="Z43" s="70"/>
      <c r="AA43" s="72">
        <f t="shared" si="4"/>
        <v>0</v>
      </c>
    </row>
    <row r="44" spans="1:27" ht="12.75" customHeight="1">
      <c r="A44" s="43">
        <v>20</v>
      </c>
      <c r="B44" s="68">
        <v>363</v>
      </c>
      <c r="C44" s="134" t="s">
        <v>74</v>
      </c>
      <c r="D44" s="130" t="s">
        <v>181</v>
      </c>
      <c r="E44" s="69"/>
      <c r="F44" s="70"/>
      <c r="G44" s="70"/>
      <c r="H44" s="70"/>
      <c r="I44" s="70"/>
      <c r="J44" s="70"/>
      <c r="K44" s="67" t="str">
        <f t="shared" si="0"/>
        <v> </v>
      </c>
      <c r="L44" s="71">
        <v>25</v>
      </c>
      <c r="M44" s="70">
        <v>18</v>
      </c>
      <c r="N44" s="70">
        <v>237</v>
      </c>
      <c r="O44" s="70">
        <v>49</v>
      </c>
      <c r="P44" s="72">
        <f t="shared" si="1"/>
        <v>20.7</v>
      </c>
      <c r="Q44" s="71">
        <v>5</v>
      </c>
      <c r="R44" s="70">
        <v>2</v>
      </c>
      <c r="S44" s="70">
        <v>25</v>
      </c>
      <c r="T44" s="70">
        <v>2</v>
      </c>
      <c r="U44" s="67">
        <f t="shared" si="2"/>
        <v>8</v>
      </c>
      <c r="V44" s="73">
        <v>10</v>
      </c>
      <c r="W44" s="70"/>
      <c r="X44" s="74">
        <f t="shared" si="3"/>
        <v>0</v>
      </c>
      <c r="Y44" s="70">
        <v>9</v>
      </c>
      <c r="Z44" s="70"/>
      <c r="AA44" s="72">
        <f t="shared" si="4"/>
        <v>0</v>
      </c>
    </row>
    <row r="45" spans="1:27" ht="12.75" customHeight="1">
      <c r="A45" s="43">
        <v>20</v>
      </c>
      <c r="B45" s="68">
        <v>382</v>
      </c>
      <c r="C45" s="134" t="s">
        <v>74</v>
      </c>
      <c r="D45" s="130" t="s">
        <v>182</v>
      </c>
      <c r="E45" s="69">
        <v>50</v>
      </c>
      <c r="F45" s="143">
        <v>21</v>
      </c>
      <c r="G45" s="70">
        <v>42</v>
      </c>
      <c r="H45" s="70">
        <v>33</v>
      </c>
      <c r="I45" s="70">
        <v>496</v>
      </c>
      <c r="J45" s="70">
        <v>128</v>
      </c>
      <c r="K45" s="67">
        <f t="shared" si="0"/>
        <v>25.8</v>
      </c>
      <c r="L45" s="71">
        <v>31</v>
      </c>
      <c r="M45" s="70">
        <v>26</v>
      </c>
      <c r="N45" s="70">
        <v>328</v>
      </c>
      <c r="O45" s="70">
        <v>77</v>
      </c>
      <c r="P45" s="72">
        <f t="shared" si="1"/>
        <v>23.5</v>
      </c>
      <c r="Q45" s="71">
        <v>5</v>
      </c>
      <c r="R45" s="70">
        <v>2</v>
      </c>
      <c r="S45" s="70">
        <v>30</v>
      </c>
      <c r="T45" s="70">
        <v>3</v>
      </c>
      <c r="U45" s="67">
        <f t="shared" si="2"/>
        <v>10</v>
      </c>
      <c r="V45" s="73">
        <v>17</v>
      </c>
      <c r="W45" s="70">
        <v>2</v>
      </c>
      <c r="X45" s="74">
        <f t="shared" si="3"/>
        <v>11.8</v>
      </c>
      <c r="Y45" s="70">
        <v>15</v>
      </c>
      <c r="Z45" s="70">
        <v>1</v>
      </c>
      <c r="AA45" s="72">
        <f t="shared" si="4"/>
        <v>6.7</v>
      </c>
    </row>
    <row r="46" spans="1:27" ht="12.75" customHeight="1">
      <c r="A46" s="43">
        <v>20</v>
      </c>
      <c r="B46" s="68">
        <v>383</v>
      </c>
      <c r="C46" s="134" t="s">
        <v>74</v>
      </c>
      <c r="D46" s="130" t="s">
        <v>187</v>
      </c>
      <c r="E46" s="69"/>
      <c r="F46" s="143"/>
      <c r="G46" s="70"/>
      <c r="H46" s="70"/>
      <c r="I46" s="70"/>
      <c r="J46" s="70"/>
      <c r="K46" s="67" t="str">
        <f t="shared" si="0"/>
        <v> </v>
      </c>
      <c r="L46" s="71">
        <v>33</v>
      </c>
      <c r="M46" s="70">
        <v>13</v>
      </c>
      <c r="N46" s="70">
        <v>413</v>
      </c>
      <c r="O46" s="70">
        <v>44</v>
      </c>
      <c r="P46" s="72">
        <f t="shared" si="1"/>
        <v>10.7</v>
      </c>
      <c r="Q46" s="71">
        <v>5</v>
      </c>
      <c r="R46" s="70">
        <v>3</v>
      </c>
      <c r="S46" s="70">
        <v>36</v>
      </c>
      <c r="T46" s="70">
        <v>4</v>
      </c>
      <c r="U46" s="67">
        <f t="shared" si="2"/>
        <v>11.1</v>
      </c>
      <c r="V46" s="73">
        <v>14</v>
      </c>
      <c r="W46" s="70">
        <v>3</v>
      </c>
      <c r="X46" s="74">
        <f t="shared" si="3"/>
        <v>21.4</v>
      </c>
      <c r="Y46" s="70">
        <v>14</v>
      </c>
      <c r="Z46" s="70">
        <v>3</v>
      </c>
      <c r="AA46" s="72">
        <f t="shared" si="4"/>
        <v>21.4</v>
      </c>
    </row>
    <row r="47" spans="1:27" ht="12.75" customHeight="1">
      <c r="A47" s="43">
        <v>20</v>
      </c>
      <c r="B47" s="68">
        <v>384</v>
      </c>
      <c r="C47" s="134" t="s">
        <v>74</v>
      </c>
      <c r="D47" s="130" t="s">
        <v>189</v>
      </c>
      <c r="E47" s="69">
        <v>30</v>
      </c>
      <c r="F47" s="143" t="s">
        <v>190</v>
      </c>
      <c r="G47" s="70">
        <v>27</v>
      </c>
      <c r="H47" s="70">
        <v>23</v>
      </c>
      <c r="I47" s="70">
        <v>292</v>
      </c>
      <c r="J47" s="70">
        <v>55</v>
      </c>
      <c r="K47" s="67">
        <f t="shared" si="0"/>
        <v>18.8</v>
      </c>
      <c r="L47" s="71">
        <v>22</v>
      </c>
      <c r="M47" s="70">
        <v>15</v>
      </c>
      <c r="N47" s="70">
        <v>262</v>
      </c>
      <c r="O47" s="70">
        <v>51</v>
      </c>
      <c r="P47" s="72">
        <f t="shared" si="1"/>
        <v>19.5</v>
      </c>
      <c r="Q47" s="71">
        <v>5</v>
      </c>
      <c r="R47" s="70">
        <v>3</v>
      </c>
      <c r="S47" s="70">
        <v>30</v>
      </c>
      <c r="T47" s="70">
        <v>4</v>
      </c>
      <c r="U47" s="67">
        <f t="shared" si="2"/>
        <v>13.3</v>
      </c>
      <c r="V47" s="73">
        <v>9</v>
      </c>
      <c r="W47" s="70"/>
      <c r="X47" s="74">
        <f t="shared" si="3"/>
        <v>0</v>
      </c>
      <c r="Y47" s="70">
        <v>9</v>
      </c>
      <c r="Z47" s="70"/>
      <c r="AA47" s="72">
        <f t="shared" si="4"/>
        <v>0</v>
      </c>
    </row>
    <row r="48" spans="1:27" ht="12.75" customHeight="1">
      <c r="A48" s="43">
        <v>20</v>
      </c>
      <c r="B48" s="68">
        <v>385</v>
      </c>
      <c r="C48" s="134" t="s">
        <v>74</v>
      </c>
      <c r="D48" s="130" t="s">
        <v>191</v>
      </c>
      <c r="E48" s="69"/>
      <c r="F48" s="143"/>
      <c r="G48" s="70"/>
      <c r="H48" s="70"/>
      <c r="I48" s="70"/>
      <c r="J48" s="70"/>
      <c r="K48" s="67" t="str">
        <f t="shared" si="0"/>
        <v> </v>
      </c>
      <c r="L48" s="71">
        <v>21</v>
      </c>
      <c r="M48" s="70">
        <v>18</v>
      </c>
      <c r="N48" s="70">
        <v>274</v>
      </c>
      <c r="O48" s="70">
        <v>63</v>
      </c>
      <c r="P48" s="72">
        <f t="shared" si="1"/>
        <v>23</v>
      </c>
      <c r="Q48" s="71">
        <v>5</v>
      </c>
      <c r="R48" s="70">
        <v>3</v>
      </c>
      <c r="S48" s="70">
        <v>29</v>
      </c>
      <c r="T48" s="70">
        <v>5</v>
      </c>
      <c r="U48" s="67">
        <f t="shared" si="2"/>
        <v>17.2</v>
      </c>
      <c r="V48" s="73">
        <v>11</v>
      </c>
      <c r="W48" s="70">
        <v>1</v>
      </c>
      <c r="X48" s="74">
        <f t="shared" si="3"/>
        <v>9.1</v>
      </c>
      <c r="Y48" s="70">
        <v>11</v>
      </c>
      <c r="Z48" s="70"/>
      <c r="AA48" s="72">
        <f t="shared" si="4"/>
        <v>0</v>
      </c>
    </row>
    <row r="49" spans="1:27" ht="12.75" customHeight="1">
      <c r="A49" s="43">
        <v>20</v>
      </c>
      <c r="B49" s="68">
        <v>386</v>
      </c>
      <c r="C49" s="134" t="s">
        <v>74</v>
      </c>
      <c r="D49" s="130" t="s">
        <v>195</v>
      </c>
      <c r="E49" s="69"/>
      <c r="F49" s="143"/>
      <c r="G49" s="70"/>
      <c r="H49" s="70"/>
      <c r="I49" s="70"/>
      <c r="J49" s="70"/>
      <c r="K49" s="67" t="str">
        <f t="shared" si="0"/>
        <v> </v>
      </c>
      <c r="L49" s="71">
        <v>16</v>
      </c>
      <c r="M49" s="70">
        <v>12</v>
      </c>
      <c r="N49" s="70">
        <v>145</v>
      </c>
      <c r="O49" s="70">
        <v>34</v>
      </c>
      <c r="P49" s="72">
        <f t="shared" si="1"/>
        <v>23.4</v>
      </c>
      <c r="Q49" s="71">
        <v>5</v>
      </c>
      <c r="R49" s="70">
        <v>3</v>
      </c>
      <c r="S49" s="70">
        <v>28</v>
      </c>
      <c r="T49" s="70">
        <v>5</v>
      </c>
      <c r="U49" s="67">
        <f t="shared" si="2"/>
        <v>17.9</v>
      </c>
      <c r="V49" s="73">
        <v>8</v>
      </c>
      <c r="W49" s="70"/>
      <c r="X49" s="74">
        <f t="shared" si="3"/>
        <v>0</v>
      </c>
      <c r="Y49" s="70">
        <v>8</v>
      </c>
      <c r="Z49" s="70"/>
      <c r="AA49" s="72">
        <f t="shared" si="4"/>
        <v>0</v>
      </c>
    </row>
    <row r="50" spans="1:27" ht="12.75" customHeight="1">
      <c r="A50" s="43">
        <v>20</v>
      </c>
      <c r="B50" s="68">
        <v>388</v>
      </c>
      <c r="C50" s="45" t="s">
        <v>74</v>
      </c>
      <c r="D50" s="46" t="s">
        <v>291</v>
      </c>
      <c r="E50" s="69"/>
      <c r="F50" s="70"/>
      <c r="G50" s="70"/>
      <c r="H50" s="70"/>
      <c r="I50" s="70"/>
      <c r="J50" s="70"/>
      <c r="K50" s="67" t="str">
        <f>IF(G50=""," ",ROUND(J50/I50*100,1))</f>
        <v> </v>
      </c>
      <c r="L50" s="71">
        <v>12</v>
      </c>
      <c r="M50" s="70">
        <v>9</v>
      </c>
      <c r="N50" s="70">
        <v>116</v>
      </c>
      <c r="O50" s="70">
        <v>36</v>
      </c>
      <c r="P50" s="72">
        <f t="shared" si="1"/>
        <v>31</v>
      </c>
      <c r="Q50" s="71">
        <v>5</v>
      </c>
      <c r="R50" s="70">
        <v>3</v>
      </c>
      <c r="S50" s="70">
        <v>25</v>
      </c>
      <c r="T50" s="70">
        <v>6</v>
      </c>
      <c r="U50" s="67">
        <f t="shared" si="2"/>
        <v>24</v>
      </c>
      <c r="V50" s="73">
        <v>6</v>
      </c>
      <c r="W50" s="70">
        <v>1</v>
      </c>
      <c r="X50" s="74">
        <f t="shared" si="3"/>
        <v>16.7</v>
      </c>
      <c r="Y50" s="70">
        <v>6</v>
      </c>
      <c r="Z50" s="70">
        <v>1</v>
      </c>
      <c r="AA50" s="72">
        <f t="shared" si="4"/>
        <v>16.7</v>
      </c>
    </row>
    <row r="51" spans="1:27" ht="12.75" customHeight="1">
      <c r="A51" s="43">
        <v>20</v>
      </c>
      <c r="B51" s="68">
        <v>402</v>
      </c>
      <c r="C51" s="134" t="s">
        <v>74</v>
      </c>
      <c r="D51" s="130" t="s">
        <v>197</v>
      </c>
      <c r="E51" s="69">
        <v>20</v>
      </c>
      <c r="F51" s="143">
        <v>22</v>
      </c>
      <c r="G51" s="70">
        <v>10</v>
      </c>
      <c r="H51" s="70">
        <v>7</v>
      </c>
      <c r="I51" s="70">
        <v>110</v>
      </c>
      <c r="J51" s="70">
        <v>17</v>
      </c>
      <c r="K51" s="67">
        <f t="shared" si="0"/>
        <v>15.5</v>
      </c>
      <c r="L51" s="71">
        <v>20</v>
      </c>
      <c r="M51" s="70">
        <v>15</v>
      </c>
      <c r="N51" s="70">
        <v>297</v>
      </c>
      <c r="O51" s="70">
        <v>45</v>
      </c>
      <c r="P51" s="72">
        <f t="shared" si="1"/>
        <v>15.2</v>
      </c>
      <c r="Q51" s="71">
        <v>5</v>
      </c>
      <c r="R51" s="70">
        <v>2</v>
      </c>
      <c r="S51" s="70">
        <v>29</v>
      </c>
      <c r="T51" s="70">
        <v>2</v>
      </c>
      <c r="U51" s="67">
        <f t="shared" si="2"/>
        <v>6.9</v>
      </c>
      <c r="V51" s="73">
        <v>9</v>
      </c>
      <c r="W51" s="70"/>
      <c r="X51" s="74">
        <f t="shared" si="3"/>
        <v>0</v>
      </c>
      <c r="Y51" s="70">
        <v>9</v>
      </c>
      <c r="Z51" s="70"/>
      <c r="AA51" s="72">
        <f t="shared" si="4"/>
        <v>0</v>
      </c>
    </row>
    <row r="52" spans="1:27" ht="12.75" customHeight="1">
      <c r="A52" s="43">
        <v>20</v>
      </c>
      <c r="B52" s="68">
        <v>403</v>
      </c>
      <c r="C52" s="134" t="s">
        <v>74</v>
      </c>
      <c r="D52" s="130" t="s">
        <v>200</v>
      </c>
      <c r="E52" s="69"/>
      <c r="F52" s="70"/>
      <c r="G52" s="70"/>
      <c r="H52" s="70"/>
      <c r="I52" s="70"/>
      <c r="J52" s="70"/>
      <c r="K52" s="67" t="str">
        <f t="shared" si="0"/>
        <v> </v>
      </c>
      <c r="L52" s="71">
        <v>25</v>
      </c>
      <c r="M52" s="70">
        <v>16</v>
      </c>
      <c r="N52" s="70">
        <v>281</v>
      </c>
      <c r="O52" s="70">
        <v>49</v>
      </c>
      <c r="P52" s="72">
        <f t="shared" si="1"/>
        <v>17.4</v>
      </c>
      <c r="Q52" s="71">
        <v>4</v>
      </c>
      <c r="R52" s="70">
        <v>2</v>
      </c>
      <c r="S52" s="70">
        <v>33</v>
      </c>
      <c r="T52" s="70">
        <v>3</v>
      </c>
      <c r="U52" s="67">
        <f t="shared" si="2"/>
        <v>9.1</v>
      </c>
      <c r="V52" s="73">
        <v>8</v>
      </c>
      <c r="W52" s="70">
        <v>1</v>
      </c>
      <c r="X52" s="74">
        <f t="shared" si="3"/>
        <v>12.5</v>
      </c>
      <c r="Y52" s="70">
        <v>7</v>
      </c>
      <c r="Z52" s="70">
        <v>1</v>
      </c>
      <c r="AA52" s="72">
        <f t="shared" si="4"/>
        <v>14.3</v>
      </c>
    </row>
    <row r="53" spans="1:27" ht="12.75" customHeight="1">
      <c r="A53" s="43">
        <v>20</v>
      </c>
      <c r="B53" s="68">
        <v>404</v>
      </c>
      <c r="C53" s="134" t="s">
        <v>74</v>
      </c>
      <c r="D53" s="130" t="s">
        <v>201</v>
      </c>
      <c r="E53" s="69"/>
      <c r="F53" s="70"/>
      <c r="G53" s="70"/>
      <c r="H53" s="70"/>
      <c r="I53" s="70"/>
      <c r="J53" s="70"/>
      <c r="K53" s="67" t="str">
        <f t="shared" si="0"/>
        <v> </v>
      </c>
      <c r="L53" s="71">
        <v>10</v>
      </c>
      <c r="M53" s="70">
        <v>5</v>
      </c>
      <c r="N53" s="70">
        <v>106</v>
      </c>
      <c r="O53" s="70">
        <v>15</v>
      </c>
      <c r="P53" s="72">
        <f t="shared" si="1"/>
        <v>14.2</v>
      </c>
      <c r="Q53" s="71">
        <v>5</v>
      </c>
      <c r="R53" s="70">
        <v>2</v>
      </c>
      <c r="S53" s="70">
        <v>30</v>
      </c>
      <c r="T53" s="70">
        <v>2</v>
      </c>
      <c r="U53" s="67">
        <f t="shared" si="2"/>
        <v>6.7</v>
      </c>
      <c r="V53" s="73">
        <v>6</v>
      </c>
      <c r="W53" s="70"/>
      <c r="X53" s="74">
        <f t="shared" si="3"/>
        <v>0</v>
      </c>
      <c r="Y53" s="70">
        <v>6</v>
      </c>
      <c r="Z53" s="70"/>
      <c r="AA53" s="72">
        <f t="shared" si="4"/>
        <v>0</v>
      </c>
    </row>
    <row r="54" spans="1:27" ht="12.75" customHeight="1">
      <c r="A54" s="43">
        <v>20</v>
      </c>
      <c r="B54" s="68">
        <v>407</v>
      </c>
      <c r="C54" s="134" t="s">
        <v>74</v>
      </c>
      <c r="D54" s="130" t="s">
        <v>300</v>
      </c>
      <c r="E54" s="69"/>
      <c r="F54" s="70"/>
      <c r="G54" s="70"/>
      <c r="H54" s="70"/>
      <c r="I54" s="70"/>
      <c r="J54" s="70"/>
      <c r="K54" s="67" t="str">
        <f t="shared" si="0"/>
        <v> </v>
      </c>
      <c r="L54" s="71">
        <v>16</v>
      </c>
      <c r="M54" s="70">
        <v>10</v>
      </c>
      <c r="N54" s="70">
        <v>182</v>
      </c>
      <c r="O54" s="70">
        <v>32</v>
      </c>
      <c r="P54" s="72">
        <f t="shared" si="1"/>
        <v>17.6</v>
      </c>
      <c r="Q54" s="71">
        <v>5</v>
      </c>
      <c r="R54" s="70">
        <v>3</v>
      </c>
      <c r="S54" s="70">
        <v>30</v>
      </c>
      <c r="T54" s="70">
        <v>4</v>
      </c>
      <c r="U54" s="67">
        <f t="shared" si="2"/>
        <v>13.3</v>
      </c>
      <c r="V54" s="73">
        <v>11</v>
      </c>
      <c r="W54" s="70">
        <v>2</v>
      </c>
      <c r="X54" s="74">
        <f t="shared" si="3"/>
        <v>18.2</v>
      </c>
      <c r="Y54" s="70">
        <v>10</v>
      </c>
      <c r="Z54" s="70">
        <v>2</v>
      </c>
      <c r="AA54" s="72">
        <f t="shared" si="4"/>
        <v>20</v>
      </c>
    </row>
    <row r="55" spans="1:27" ht="12.75" customHeight="1">
      <c r="A55" s="43">
        <v>20</v>
      </c>
      <c r="B55" s="68">
        <v>409</v>
      </c>
      <c r="C55" s="134" t="s">
        <v>74</v>
      </c>
      <c r="D55" s="130" t="s">
        <v>203</v>
      </c>
      <c r="E55" s="69"/>
      <c r="F55" s="70"/>
      <c r="G55" s="70"/>
      <c r="H55" s="70"/>
      <c r="I55" s="70"/>
      <c r="J55" s="70"/>
      <c r="K55" s="67" t="str">
        <f t="shared" si="0"/>
        <v> </v>
      </c>
      <c r="L55" s="71">
        <v>9</v>
      </c>
      <c r="M55" s="70">
        <v>6</v>
      </c>
      <c r="N55" s="70">
        <v>67</v>
      </c>
      <c r="O55" s="70">
        <v>11</v>
      </c>
      <c r="P55" s="72">
        <f t="shared" si="1"/>
        <v>16.4</v>
      </c>
      <c r="Q55" s="71">
        <v>5</v>
      </c>
      <c r="R55" s="70">
        <v>3</v>
      </c>
      <c r="S55" s="70">
        <v>20</v>
      </c>
      <c r="T55" s="70">
        <v>5</v>
      </c>
      <c r="U55" s="67">
        <f t="shared" si="2"/>
        <v>25</v>
      </c>
      <c r="V55" s="73">
        <v>5</v>
      </c>
      <c r="W55" s="70"/>
      <c r="X55" s="74">
        <f t="shared" si="3"/>
        <v>0</v>
      </c>
      <c r="Y55" s="70">
        <v>5</v>
      </c>
      <c r="Z55" s="70"/>
      <c r="AA55" s="72">
        <f t="shared" si="4"/>
        <v>0</v>
      </c>
    </row>
    <row r="56" spans="1:27" ht="12.75" customHeight="1">
      <c r="A56" s="43">
        <v>20</v>
      </c>
      <c r="B56" s="68">
        <v>410</v>
      </c>
      <c r="C56" s="134" t="s">
        <v>74</v>
      </c>
      <c r="D56" s="130" t="s">
        <v>205</v>
      </c>
      <c r="E56" s="69"/>
      <c r="F56" s="70"/>
      <c r="G56" s="70"/>
      <c r="H56" s="70"/>
      <c r="I56" s="70"/>
      <c r="J56" s="70"/>
      <c r="K56" s="67" t="str">
        <f t="shared" si="0"/>
        <v> </v>
      </c>
      <c r="L56" s="71">
        <v>16</v>
      </c>
      <c r="M56" s="70">
        <v>11</v>
      </c>
      <c r="N56" s="70">
        <v>141</v>
      </c>
      <c r="O56" s="70">
        <v>18</v>
      </c>
      <c r="P56" s="72">
        <f t="shared" si="1"/>
        <v>12.8</v>
      </c>
      <c r="Q56" s="71">
        <v>4</v>
      </c>
      <c r="R56" s="70">
        <v>3</v>
      </c>
      <c r="S56" s="70">
        <v>17</v>
      </c>
      <c r="T56" s="70">
        <v>3</v>
      </c>
      <c r="U56" s="67">
        <f t="shared" si="2"/>
        <v>17.6</v>
      </c>
      <c r="V56" s="73">
        <v>4</v>
      </c>
      <c r="W56" s="70"/>
      <c r="X56" s="74">
        <f t="shared" si="3"/>
        <v>0</v>
      </c>
      <c r="Y56" s="70">
        <v>4</v>
      </c>
      <c r="Z56" s="70"/>
      <c r="AA56" s="72">
        <f t="shared" si="4"/>
        <v>0</v>
      </c>
    </row>
    <row r="57" spans="1:27" ht="12.75" customHeight="1">
      <c r="A57" s="43">
        <v>20</v>
      </c>
      <c r="B57" s="68">
        <v>411</v>
      </c>
      <c r="C57" s="134" t="s">
        <v>74</v>
      </c>
      <c r="D57" s="130" t="s">
        <v>207</v>
      </c>
      <c r="E57" s="69"/>
      <c r="F57" s="70"/>
      <c r="G57" s="70"/>
      <c r="H57" s="70"/>
      <c r="I57" s="70"/>
      <c r="J57" s="70"/>
      <c r="K57" s="67" t="str">
        <f t="shared" si="0"/>
        <v> </v>
      </c>
      <c r="L57" s="71">
        <v>18</v>
      </c>
      <c r="M57" s="70">
        <v>6</v>
      </c>
      <c r="N57" s="70">
        <v>163</v>
      </c>
      <c r="O57" s="70">
        <v>13</v>
      </c>
      <c r="P57" s="72">
        <f t="shared" si="1"/>
        <v>8</v>
      </c>
      <c r="Q57" s="71">
        <v>5</v>
      </c>
      <c r="R57" s="70">
        <v>3</v>
      </c>
      <c r="S57" s="70">
        <v>28</v>
      </c>
      <c r="T57" s="70">
        <v>5</v>
      </c>
      <c r="U57" s="67">
        <f t="shared" si="2"/>
        <v>17.9</v>
      </c>
      <c r="V57" s="73">
        <v>4</v>
      </c>
      <c r="W57" s="70"/>
      <c r="X57" s="74">
        <f t="shared" si="3"/>
        <v>0</v>
      </c>
      <c r="Y57" s="70">
        <v>4</v>
      </c>
      <c r="Z57" s="70"/>
      <c r="AA57" s="72">
        <f t="shared" si="4"/>
        <v>0</v>
      </c>
    </row>
    <row r="58" spans="1:27" ht="12.75" customHeight="1">
      <c r="A58" s="43">
        <v>20</v>
      </c>
      <c r="B58" s="68">
        <v>412</v>
      </c>
      <c r="C58" s="134" t="s">
        <v>74</v>
      </c>
      <c r="D58" s="130" t="s">
        <v>208</v>
      </c>
      <c r="E58" s="69"/>
      <c r="F58" s="70"/>
      <c r="G58" s="70"/>
      <c r="H58" s="70"/>
      <c r="I58" s="70"/>
      <c r="J58" s="70"/>
      <c r="K58" s="67" t="str">
        <f t="shared" si="0"/>
        <v> </v>
      </c>
      <c r="L58" s="71">
        <v>8</v>
      </c>
      <c r="M58" s="70">
        <v>3</v>
      </c>
      <c r="N58" s="70">
        <v>67</v>
      </c>
      <c r="O58" s="70">
        <v>4</v>
      </c>
      <c r="P58" s="72">
        <f t="shared" si="1"/>
        <v>6</v>
      </c>
      <c r="Q58" s="71">
        <v>5</v>
      </c>
      <c r="R58" s="70">
        <v>2</v>
      </c>
      <c r="S58" s="70">
        <v>22</v>
      </c>
      <c r="T58" s="70">
        <v>3</v>
      </c>
      <c r="U58" s="67">
        <f t="shared" si="2"/>
        <v>13.6</v>
      </c>
      <c r="V58" s="73">
        <v>3</v>
      </c>
      <c r="W58" s="70"/>
      <c r="X58" s="74">
        <f t="shared" si="3"/>
        <v>0</v>
      </c>
      <c r="Y58" s="70">
        <v>3</v>
      </c>
      <c r="Z58" s="70"/>
      <c r="AA58" s="72">
        <f t="shared" si="4"/>
        <v>0</v>
      </c>
    </row>
    <row r="59" spans="1:27" ht="12.75" customHeight="1">
      <c r="A59" s="43">
        <v>20</v>
      </c>
      <c r="B59" s="68">
        <v>413</v>
      </c>
      <c r="C59" s="134" t="s">
        <v>74</v>
      </c>
      <c r="D59" s="130" t="s">
        <v>209</v>
      </c>
      <c r="E59" s="69"/>
      <c r="F59" s="70"/>
      <c r="G59" s="70"/>
      <c r="H59" s="70"/>
      <c r="I59" s="70"/>
      <c r="J59" s="70"/>
      <c r="K59" s="67" t="str">
        <f t="shared" si="0"/>
        <v> </v>
      </c>
      <c r="L59" s="71">
        <v>8</v>
      </c>
      <c r="M59" s="70">
        <v>6</v>
      </c>
      <c r="N59" s="70">
        <v>76</v>
      </c>
      <c r="O59" s="70">
        <v>17</v>
      </c>
      <c r="P59" s="72">
        <f t="shared" si="1"/>
        <v>22.4</v>
      </c>
      <c r="Q59" s="71">
        <v>5</v>
      </c>
      <c r="R59" s="70">
        <v>2</v>
      </c>
      <c r="S59" s="70">
        <v>25</v>
      </c>
      <c r="T59" s="70">
        <v>3</v>
      </c>
      <c r="U59" s="67">
        <f t="shared" si="2"/>
        <v>12</v>
      </c>
      <c r="V59" s="73">
        <v>9</v>
      </c>
      <c r="W59" s="70"/>
      <c r="X59" s="74">
        <f t="shared" si="3"/>
        <v>0</v>
      </c>
      <c r="Y59" s="70">
        <v>9</v>
      </c>
      <c r="Z59" s="70"/>
      <c r="AA59" s="72">
        <f t="shared" si="4"/>
        <v>0</v>
      </c>
    </row>
    <row r="60" spans="1:27" ht="12.75" customHeight="1">
      <c r="A60" s="43">
        <v>20</v>
      </c>
      <c r="B60" s="68">
        <v>414</v>
      </c>
      <c r="C60" s="134" t="s">
        <v>74</v>
      </c>
      <c r="D60" s="130" t="s">
        <v>210</v>
      </c>
      <c r="E60" s="69"/>
      <c r="F60" s="70"/>
      <c r="G60" s="70"/>
      <c r="H60" s="70"/>
      <c r="I60" s="70"/>
      <c r="J60" s="70"/>
      <c r="K60" s="67" t="str">
        <f t="shared" si="0"/>
        <v> </v>
      </c>
      <c r="L60" s="71">
        <v>6</v>
      </c>
      <c r="M60" s="70">
        <v>5</v>
      </c>
      <c r="N60" s="70">
        <v>44</v>
      </c>
      <c r="O60" s="70">
        <v>7</v>
      </c>
      <c r="P60" s="72">
        <f t="shared" si="1"/>
        <v>15.9</v>
      </c>
      <c r="Q60" s="71">
        <v>5</v>
      </c>
      <c r="R60" s="70">
        <v>2</v>
      </c>
      <c r="S60" s="70">
        <v>23</v>
      </c>
      <c r="T60" s="70">
        <v>3</v>
      </c>
      <c r="U60" s="67">
        <f t="shared" si="2"/>
        <v>13</v>
      </c>
      <c r="V60" s="73">
        <v>4</v>
      </c>
      <c r="W60" s="70">
        <v>1</v>
      </c>
      <c r="X60" s="74">
        <f t="shared" si="3"/>
        <v>25</v>
      </c>
      <c r="Y60" s="70">
        <v>4</v>
      </c>
      <c r="Z60" s="70">
        <v>1</v>
      </c>
      <c r="AA60" s="72">
        <f t="shared" si="4"/>
        <v>25</v>
      </c>
    </row>
    <row r="61" spans="1:27" ht="12.75" customHeight="1">
      <c r="A61" s="43">
        <v>20</v>
      </c>
      <c r="B61" s="68">
        <v>415</v>
      </c>
      <c r="C61" s="134" t="s">
        <v>74</v>
      </c>
      <c r="D61" s="130" t="s">
        <v>211</v>
      </c>
      <c r="E61" s="69"/>
      <c r="F61" s="70"/>
      <c r="G61" s="70"/>
      <c r="H61" s="70"/>
      <c r="I61" s="70"/>
      <c r="J61" s="70"/>
      <c r="K61" s="67" t="str">
        <f t="shared" si="0"/>
        <v> </v>
      </c>
      <c r="L61" s="71">
        <v>13</v>
      </c>
      <c r="M61" s="70">
        <v>7</v>
      </c>
      <c r="N61" s="70">
        <v>118</v>
      </c>
      <c r="O61" s="70">
        <v>13</v>
      </c>
      <c r="P61" s="72">
        <f t="shared" si="1"/>
        <v>11</v>
      </c>
      <c r="Q61" s="71">
        <v>5</v>
      </c>
      <c r="R61" s="70">
        <v>3</v>
      </c>
      <c r="S61" s="70">
        <v>27</v>
      </c>
      <c r="T61" s="70">
        <v>4</v>
      </c>
      <c r="U61" s="67">
        <f t="shared" si="2"/>
        <v>14.8</v>
      </c>
      <c r="V61" s="73">
        <v>10</v>
      </c>
      <c r="W61" s="70"/>
      <c r="X61" s="74">
        <f t="shared" si="3"/>
        <v>0</v>
      </c>
      <c r="Y61" s="70">
        <v>10</v>
      </c>
      <c r="Z61" s="70"/>
      <c r="AA61" s="72">
        <f t="shared" si="4"/>
        <v>0</v>
      </c>
    </row>
    <row r="62" spans="1:27" ht="12.75" customHeight="1">
      <c r="A62" s="43">
        <v>20</v>
      </c>
      <c r="B62" s="68">
        <v>416</v>
      </c>
      <c r="C62" s="134" t="s">
        <v>74</v>
      </c>
      <c r="D62" s="130" t="s">
        <v>290</v>
      </c>
      <c r="E62" s="69"/>
      <c r="F62" s="70"/>
      <c r="G62" s="70"/>
      <c r="H62" s="70"/>
      <c r="I62" s="70"/>
      <c r="J62" s="70"/>
      <c r="K62" s="67" t="str">
        <f t="shared" si="0"/>
        <v> </v>
      </c>
      <c r="L62" s="71">
        <v>18</v>
      </c>
      <c r="M62" s="70">
        <v>16</v>
      </c>
      <c r="N62" s="70">
        <v>218</v>
      </c>
      <c r="O62" s="70">
        <v>40</v>
      </c>
      <c r="P62" s="72">
        <f t="shared" si="1"/>
        <v>18.3</v>
      </c>
      <c r="Q62" s="71">
        <v>5</v>
      </c>
      <c r="R62" s="70">
        <v>3</v>
      </c>
      <c r="S62" s="70">
        <v>28</v>
      </c>
      <c r="T62" s="70">
        <v>4</v>
      </c>
      <c r="U62" s="67">
        <f t="shared" si="2"/>
        <v>14.3</v>
      </c>
      <c r="V62" s="73">
        <v>6</v>
      </c>
      <c r="W62" s="70"/>
      <c r="X62" s="74">
        <f t="shared" si="3"/>
        <v>0</v>
      </c>
      <c r="Y62" s="70">
        <v>6</v>
      </c>
      <c r="Z62" s="70"/>
      <c r="AA62" s="72">
        <f t="shared" si="4"/>
        <v>0</v>
      </c>
    </row>
    <row r="63" spans="1:27" ht="12.75" customHeight="1">
      <c r="A63" s="43">
        <v>20</v>
      </c>
      <c r="B63" s="68">
        <v>417</v>
      </c>
      <c r="C63" s="134" t="s">
        <v>74</v>
      </c>
      <c r="D63" s="130" t="s">
        <v>216</v>
      </c>
      <c r="E63" s="69"/>
      <c r="F63" s="70"/>
      <c r="G63" s="70"/>
      <c r="H63" s="70"/>
      <c r="I63" s="70"/>
      <c r="J63" s="70"/>
      <c r="K63" s="67" t="str">
        <f t="shared" si="0"/>
        <v> </v>
      </c>
      <c r="L63" s="71">
        <v>9</v>
      </c>
      <c r="M63" s="70">
        <v>4</v>
      </c>
      <c r="N63" s="70">
        <v>110</v>
      </c>
      <c r="O63" s="70">
        <v>11</v>
      </c>
      <c r="P63" s="72">
        <f t="shared" si="1"/>
        <v>10</v>
      </c>
      <c r="Q63" s="71">
        <v>5</v>
      </c>
      <c r="R63" s="70">
        <v>3</v>
      </c>
      <c r="S63" s="70">
        <v>23</v>
      </c>
      <c r="T63" s="70">
        <v>3</v>
      </c>
      <c r="U63" s="67">
        <f t="shared" si="2"/>
        <v>13</v>
      </c>
      <c r="V63" s="73">
        <v>5</v>
      </c>
      <c r="W63" s="70"/>
      <c r="X63" s="74">
        <f t="shared" si="3"/>
        <v>0</v>
      </c>
      <c r="Y63" s="70">
        <v>5</v>
      </c>
      <c r="Z63" s="70"/>
      <c r="AA63" s="72">
        <f t="shared" si="4"/>
        <v>0</v>
      </c>
    </row>
    <row r="64" spans="1:27" ht="12.75" customHeight="1">
      <c r="A64" s="43">
        <v>20</v>
      </c>
      <c r="B64" s="68">
        <v>422</v>
      </c>
      <c r="C64" s="134" t="s">
        <v>74</v>
      </c>
      <c r="D64" s="130" t="s">
        <v>218</v>
      </c>
      <c r="E64" s="69"/>
      <c r="F64" s="70"/>
      <c r="G64" s="70"/>
      <c r="H64" s="70"/>
      <c r="I64" s="70"/>
      <c r="J64" s="70"/>
      <c r="K64" s="67" t="str">
        <f t="shared" si="0"/>
        <v> </v>
      </c>
      <c r="L64" s="71">
        <v>17</v>
      </c>
      <c r="M64" s="70">
        <v>13</v>
      </c>
      <c r="N64" s="70">
        <v>289</v>
      </c>
      <c r="O64" s="70">
        <v>68</v>
      </c>
      <c r="P64" s="72">
        <f t="shared" si="1"/>
        <v>23.5</v>
      </c>
      <c r="Q64" s="71">
        <v>5</v>
      </c>
      <c r="R64" s="70">
        <v>2</v>
      </c>
      <c r="S64" s="70">
        <v>26</v>
      </c>
      <c r="T64" s="70">
        <v>5</v>
      </c>
      <c r="U64" s="67">
        <f t="shared" si="2"/>
        <v>19.2</v>
      </c>
      <c r="V64" s="73">
        <v>8</v>
      </c>
      <c r="W64" s="70"/>
      <c r="X64" s="74">
        <f t="shared" si="3"/>
        <v>0</v>
      </c>
      <c r="Y64" s="70">
        <v>8</v>
      </c>
      <c r="Z64" s="70"/>
      <c r="AA64" s="72">
        <f t="shared" si="4"/>
        <v>0</v>
      </c>
    </row>
    <row r="65" spans="1:27" ht="12.75" customHeight="1">
      <c r="A65" s="43">
        <v>20</v>
      </c>
      <c r="B65" s="68">
        <v>423</v>
      </c>
      <c r="C65" s="134" t="s">
        <v>74</v>
      </c>
      <c r="D65" s="130" t="s">
        <v>285</v>
      </c>
      <c r="E65" s="69"/>
      <c r="F65" s="70"/>
      <c r="G65" s="70"/>
      <c r="H65" s="70"/>
      <c r="I65" s="70"/>
      <c r="J65" s="70"/>
      <c r="K65" s="67" t="str">
        <f t="shared" si="0"/>
        <v> </v>
      </c>
      <c r="L65" s="71">
        <v>8</v>
      </c>
      <c r="M65" s="70">
        <v>2</v>
      </c>
      <c r="N65" s="70">
        <v>73</v>
      </c>
      <c r="O65" s="70">
        <v>8</v>
      </c>
      <c r="P65" s="72">
        <f t="shared" si="1"/>
        <v>11</v>
      </c>
      <c r="Q65" s="71">
        <v>5</v>
      </c>
      <c r="R65" s="70">
        <v>3</v>
      </c>
      <c r="S65" s="70">
        <v>27</v>
      </c>
      <c r="T65" s="70">
        <v>5</v>
      </c>
      <c r="U65" s="67">
        <f t="shared" si="2"/>
        <v>18.5</v>
      </c>
      <c r="V65" s="73">
        <v>6</v>
      </c>
      <c r="W65" s="70"/>
      <c r="X65" s="74">
        <f t="shared" si="3"/>
        <v>0</v>
      </c>
      <c r="Y65" s="70">
        <v>6</v>
      </c>
      <c r="Z65" s="70"/>
      <c r="AA65" s="72">
        <f t="shared" si="4"/>
        <v>0</v>
      </c>
    </row>
    <row r="66" spans="1:27" ht="12.75" customHeight="1">
      <c r="A66" s="43">
        <v>20</v>
      </c>
      <c r="B66" s="68">
        <v>425</v>
      </c>
      <c r="C66" s="134" t="s">
        <v>74</v>
      </c>
      <c r="D66" s="130" t="s">
        <v>220</v>
      </c>
      <c r="E66" s="69"/>
      <c r="F66" s="70"/>
      <c r="G66" s="70"/>
      <c r="H66" s="70"/>
      <c r="I66" s="70"/>
      <c r="J66" s="70"/>
      <c r="K66" s="67" t="str">
        <f t="shared" si="0"/>
        <v> </v>
      </c>
      <c r="L66" s="71">
        <v>3</v>
      </c>
      <c r="M66" s="70">
        <v>3</v>
      </c>
      <c r="N66" s="70">
        <v>20</v>
      </c>
      <c r="O66" s="70">
        <v>8</v>
      </c>
      <c r="P66" s="72">
        <f t="shared" si="1"/>
        <v>40</v>
      </c>
      <c r="Q66" s="71">
        <v>5</v>
      </c>
      <c r="R66" s="70">
        <v>2</v>
      </c>
      <c r="S66" s="70">
        <v>24</v>
      </c>
      <c r="T66" s="70">
        <v>2</v>
      </c>
      <c r="U66" s="67">
        <f t="shared" si="2"/>
        <v>8.3</v>
      </c>
      <c r="V66" s="73">
        <v>6</v>
      </c>
      <c r="W66" s="70"/>
      <c r="X66" s="74">
        <f t="shared" si="3"/>
        <v>0</v>
      </c>
      <c r="Y66" s="70">
        <v>6</v>
      </c>
      <c r="Z66" s="70"/>
      <c r="AA66" s="72">
        <f t="shared" si="4"/>
        <v>0</v>
      </c>
    </row>
    <row r="67" spans="1:27" ht="12.75" customHeight="1">
      <c r="A67" s="43">
        <v>20</v>
      </c>
      <c r="B67" s="68">
        <v>429</v>
      </c>
      <c r="C67" s="134" t="s">
        <v>74</v>
      </c>
      <c r="D67" s="130" t="s">
        <v>223</v>
      </c>
      <c r="E67" s="69"/>
      <c r="F67" s="70"/>
      <c r="G67" s="70"/>
      <c r="H67" s="70"/>
      <c r="I67" s="70"/>
      <c r="J67" s="70"/>
      <c r="K67" s="67" t="str">
        <f t="shared" si="0"/>
        <v> </v>
      </c>
      <c r="L67" s="71">
        <v>18</v>
      </c>
      <c r="M67" s="70">
        <v>14</v>
      </c>
      <c r="N67" s="70">
        <v>167</v>
      </c>
      <c r="O67" s="70">
        <v>22</v>
      </c>
      <c r="P67" s="72">
        <f t="shared" si="1"/>
        <v>13.2</v>
      </c>
      <c r="Q67" s="71">
        <v>5</v>
      </c>
      <c r="R67" s="70">
        <v>3</v>
      </c>
      <c r="S67" s="70">
        <v>21</v>
      </c>
      <c r="T67" s="70">
        <v>3</v>
      </c>
      <c r="U67" s="67">
        <f t="shared" si="2"/>
        <v>14.3</v>
      </c>
      <c r="V67" s="73">
        <v>5</v>
      </c>
      <c r="W67" s="70"/>
      <c r="X67" s="74">
        <f t="shared" si="3"/>
        <v>0</v>
      </c>
      <c r="Y67" s="70">
        <v>5</v>
      </c>
      <c r="Z67" s="70"/>
      <c r="AA67" s="72">
        <f t="shared" si="4"/>
        <v>0</v>
      </c>
    </row>
    <row r="68" spans="1:27" ht="12.75" customHeight="1">
      <c r="A68" s="43">
        <v>20</v>
      </c>
      <c r="B68" s="68">
        <v>430</v>
      </c>
      <c r="C68" s="134" t="s">
        <v>74</v>
      </c>
      <c r="D68" s="130" t="s">
        <v>224</v>
      </c>
      <c r="E68" s="69"/>
      <c r="F68" s="70"/>
      <c r="G68" s="70"/>
      <c r="H68" s="70"/>
      <c r="I68" s="70"/>
      <c r="J68" s="70"/>
      <c r="K68" s="67" t="str">
        <f t="shared" si="0"/>
        <v> </v>
      </c>
      <c r="L68" s="71">
        <v>7</v>
      </c>
      <c r="M68" s="70">
        <v>4</v>
      </c>
      <c r="N68" s="70">
        <v>81</v>
      </c>
      <c r="O68" s="70">
        <v>9</v>
      </c>
      <c r="P68" s="72">
        <f t="shared" si="1"/>
        <v>11.1</v>
      </c>
      <c r="Q68" s="71">
        <v>5</v>
      </c>
      <c r="R68" s="70">
        <v>4</v>
      </c>
      <c r="S68" s="70">
        <v>24</v>
      </c>
      <c r="T68" s="70">
        <v>5</v>
      </c>
      <c r="U68" s="67">
        <f t="shared" si="2"/>
        <v>20.8</v>
      </c>
      <c r="V68" s="73">
        <v>6</v>
      </c>
      <c r="W68" s="70"/>
      <c r="X68" s="74">
        <f t="shared" si="3"/>
        <v>0</v>
      </c>
      <c r="Y68" s="70">
        <v>6</v>
      </c>
      <c r="Z68" s="70"/>
      <c r="AA68" s="72">
        <f t="shared" si="4"/>
        <v>0</v>
      </c>
    </row>
    <row r="69" spans="1:27" ht="12.75" customHeight="1">
      <c r="A69" s="43">
        <v>20</v>
      </c>
      <c r="B69" s="68">
        <v>432</v>
      </c>
      <c r="C69" s="134" t="s">
        <v>74</v>
      </c>
      <c r="D69" s="130" t="s">
        <v>225</v>
      </c>
      <c r="E69" s="69"/>
      <c r="F69" s="70"/>
      <c r="G69" s="70"/>
      <c r="H69" s="70"/>
      <c r="I69" s="70"/>
      <c r="J69" s="70"/>
      <c r="K69" s="67" t="str">
        <f t="shared" si="0"/>
        <v> </v>
      </c>
      <c r="L69" s="71">
        <v>10</v>
      </c>
      <c r="M69" s="70">
        <v>4</v>
      </c>
      <c r="N69" s="70">
        <v>127</v>
      </c>
      <c r="O69" s="70">
        <v>17</v>
      </c>
      <c r="P69" s="72">
        <f t="shared" si="1"/>
        <v>13.4</v>
      </c>
      <c r="Q69" s="71">
        <v>5</v>
      </c>
      <c r="R69" s="70">
        <v>2</v>
      </c>
      <c r="S69" s="70">
        <v>35</v>
      </c>
      <c r="T69" s="70">
        <v>5</v>
      </c>
      <c r="U69" s="67">
        <f t="shared" si="2"/>
        <v>14.3</v>
      </c>
      <c r="V69" s="73">
        <v>18</v>
      </c>
      <c r="W69" s="70"/>
      <c r="X69" s="74">
        <f t="shared" si="3"/>
        <v>0</v>
      </c>
      <c r="Y69" s="70">
        <v>18</v>
      </c>
      <c r="Z69" s="70"/>
      <c r="AA69" s="72">
        <f t="shared" si="4"/>
        <v>0</v>
      </c>
    </row>
    <row r="70" spans="1:27" ht="12.75" customHeight="1">
      <c r="A70" s="43">
        <v>20</v>
      </c>
      <c r="B70" s="68">
        <v>446</v>
      </c>
      <c r="C70" s="134" t="s">
        <v>74</v>
      </c>
      <c r="D70" s="130" t="s">
        <v>226</v>
      </c>
      <c r="E70" s="69"/>
      <c r="F70" s="70"/>
      <c r="G70" s="70"/>
      <c r="H70" s="70"/>
      <c r="I70" s="70"/>
      <c r="J70" s="70"/>
      <c r="K70" s="67" t="str">
        <f t="shared" si="0"/>
        <v> </v>
      </c>
      <c r="L70" s="71">
        <v>6</v>
      </c>
      <c r="M70" s="70">
        <v>4</v>
      </c>
      <c r="N70" s="70">
        <v>60</v>
      </c>
      <c r="O70" s="70">
        <v>6</v>
      </c>
      <c r="P70" s="72">
        <f t="shared" si="1"/>
        <v>10</v>
      </c>
      <c r="Q70" s="71">
        <v>5</v>
      </c>
      <c r="R70" s="70">
        <v>2</v>
      </c>
      <c r="S70" s="70">
        <v>25</v>
      </c>
      <c r="T70" s="70">
        <v>3</v>
      </c>
      <c r="U70" s="67">
        <f t="shared" si="2"/>
        <v>12</v>
      </c>
      <c r="V70" s="73">
        <v>7</v>
      </c>
      <c r="W70" s="70"/>
      <c r="X70" s="74">
        <f t="shared" si="3"/>
        <v>0</v>
      </c>
      <c r="Y70" s="70">
        <v>7</v>
      </c>
      <c r="Z70" s="70"/>
      <c r="AA70" s="72">
        <f t="shared" si="4"/>
        <v>0</v>
      </c>
    </row>
    <row r="71" spans="1:27" ht="12.75" customHeight="1">
      <c r="A71" s="43">
        <v>20</v>
      </c>
      <c r="B71" s="68">
        <v>448</v>
      </c>
      <c r="C71" s="134" t="s">
        <v>74</v>
      </c>
      <c r="D71" s="130" t="s">
        <v>227</v>
      </c>
      <c r="E71" s="69"/>
      <c r="F71" s="70"/>
      <c r="G71" s="70"/>
      <c r="H71" s="70"/>
      <c r="I71" s="70"/>
      <c r="J71" s="70"/>
      <c r="K71" s="67" t="str">
        <f t="shared" si="0"/>
        <v> </v>
      </c>
      <c r="L71" s="71">
        <v>14</v>
      </c>
      <c r="M71" s="70">
        <v>10</v>
      </c>
      <c r="N71" s="70">
        <v>146</v>
      </c>
      <c r="O71" s="70">
        <v>18</v>
      </c>
      <c r="P71" s="72">
        <f t="shared" si="1"/>
        <v>12.3</v>
      </c>
      <c r="Q71" s="71">
        <v>5</v>
      </c>
      <c r="R71" s="70">
        <v>3</v>
      </c>
      <c r="S71" s="70">
        <v>26</v>
      </c>
      <c r="T71" s="70">
        <v>4</v>
      </c>
      <c r="U71" s="67">
        <f t="shared" si="2"/>
        <v>15.4</v>
      </c>
      <c r="V71" s="73">
        <v>9</v>
      </c>
      <c r="W71" s="70">
        <v>3</v>
      </c>
      <c r="X71" s="74">
        <f t="shared" si="3"/>
        <v>33.3</v>
      </c>
      <c r="Y71" s="70">
        <v>9</v>
      </c>
      <c r="Z71" s="70">
        <v>3</v>
      </c>
      <c r="AA71" s="72">
        <f t="shared" si="4"/>
        <v>33.3</v>
      </c>
    </row>
    <row r="72" spans="1:27" ht="12.75" customHeight="1">
      <c r="A72" s="43">
        <v>20</v>
      </c>
      <c r="B72" s="68">
        <v>449</v>
      </c>
      <c r="C72" s="134" t="s">
        <v>74</v>
      </c>
      <c r="D72" s="130" t="s">
        <v>228</v>
      </c>
      <c r="E72" s="69"/>
      <c r="F72" s="70"/>
      <c r="G72" s="70"/>
      <c r="H72" s="70"/>
      <c r="I72" s="70"/>
      <c r="J72" s="70"/>
      <c r="K72" s="67" t="str">
        <f t="shared" si="0"/>
        <v> </v>
      </c>
      <c r="L72" s="71">
        <v>7</v>
      </c>
      <c r="M72" s="70">
        <v>6</v>
      </c>
      <c r="N72" s="70">
        <v>65</v>
      </c>
      <c r="O72" s="70">
        <v>18</v>
      </c>
      <c r="P72" s="72">
        <f t="shared" si="1"/>
        <v>27.7</v>
      </c>
      <c r="Q72" s="71">
        <v>5</v>
      </c>
      <c r="R72" s="70">
        <v>2</v>
      </c>
      <c r="S72" s="70">
        <v>28</v>
      </c>
      <c r="T72" s="70">
        <v>3</v>
      </c>
      <c r="U72" s="67">
        <f t="shared" si="2"/>
        <v>10.7</v>
      </c>
      <c r="V72" s="73">
        <v>18</v>
      </c>
      <c r="W72" s="70">
        <v>2</v>
      </c>
      <c r="X72" s="74">
        <f t="shared" si="3"/>
        <v>11.1</v>
      </c>
      <c r="Y72" s="70">
        <v>11</v>
      </c>
      <c r="Z72" s="70"/>
      <c r="AA72" s="72">
        <f t="shared" si="4"/>
        <v>0</v>
      </c>
    </row>
    <row r="73" spans="1:27" ht="12.75" customHeight="1">
      <c r="A73" s="43">
        <v>20</v>
      </c>
      <c r="B73" s="68">
        <v>450</v>
      </c>
      <c r="C73" s="134" t="s">
        <v>74</v>
      </c>
      <c r="D73" s="130" t="s">
        <v>286</v>
      </c>
      <c r="E73" s="69">
        <v>35</v>
      </c>
      <c r="F73" s="70">
        <v>21</v>
      </c>
      <c r="G73" s="70">
        <v>33</v>
      </c>
      <c r="H73" s="70">
        <v>24</v>
      </c>
      <c r="I73" s="70">
        <v>329</v>
      </c>
      <c r="J73" s="70">
        <v>75</v>
      </c>
      <c r="K73" s="67">
        <f t="shared" si="0"/>
        <v>22.8</v>
      </c>
      <c r="L73" s="71">
        <v>15</v>
      </c>
      <c r="M73" s="70">
        <v>10</v>
      </c>
      <c r="N73" s="70">
        <v>127</v>
      </c>
      <c r="O73" s="70">
        <v>29</v>
      </c>
      <c r="P73" s="72">
        <f t="shared" si="1"/>
        <v>22.8</v>
      </c>
      <c r="Q73" s="71">
        <v>5</v>
      </c>
      <c r="R73" s="70">
        <v>5</v>
      </c>
      <c r="S73" s="70">
        <v>26</v>
      </c>
      <c r="T73" s="70">
        <v>7</v>
      </c>
      <c r="U73" s="67">
        <f t="shared" si="2"/>
        <v>26.9</v>
      </c>
      <c r="V73" s="73">
        <v>15</v>
      </c>
      <c r="W73" s="70">
        <v>1</v>
      </c>
      <c r="X73" s="74">
        <f t="shared" si="3"/>
        <v>6.7</v>
      </c>
      <c r="Y73" s="70">
        <v>15</v>
      </c>
      <c r="Z73" s="70">
        <v>1</v>
      </c>
      <c r="AA73" s="72">
        <f t="shared" si="4"/>
        <v>6.7</v>
      </c>
    </row>
    <row r="74" spans="1:27" ht="12.75" customHeight="1">
      <c r="A74" s="43">
        <v>20</v>
      </c>
      <c r="B74" s="68">
        <v>451</v>
      </c>
      <c r="C74" s="134" t="s">
        <v>74</v>
      </c>
      <c r="D74" s="130" t="s">
        <v>231</v>
      </c>
      <c r="E74" s="69"/>
      <c r="F74" s="70"/>
      <c r="G74" s="70"/>
      <c r="H74" s="70"/>
      <c r="I74" s="70"/>
      <c r="J74" s="70"/>
      <c r="K74" s="67" t="str">
        <f t="shared" si="0"/>
        <v> </v>
      </c>
      <c r="L74" s="71">
        <v>8</v>
      </c>
      <c r="M74" s="70">
        <v>6</v>
      </c>
      <c r="N74" s="70">
        <v>75</v>
      </c>
      <c r="O74" s="70">
        <v>18</v>
      </c>
      <c r="P74" s="72">
        <f t="shared" si="1"/>
        <v>24</v>
      </c>
      <c r="Q74" s="71">
        <v>5</v>
      </c>
      <c r="R74" s="70">
        <v>2</v>
      </c>
      <c r="S74" s="70">
        <v>25</v>
      </c>
      <c r="T74" s="70">
        <v>3</v>
      </c>
      <c r="U74" s="67">
        <f t="shared" si="2"/>
        <v>12</v>
      </c>
      <c r="V74" s="73">
        <v>7</v>
      </c>
      <c r="W74" s="70">
        <v>4</v>
      </c>
      <c r="X74" s="74">
        <f t="shared" si="3"/>
        <v>57.1</v>
      </c>
      <c r="Y74" s="70">
        <v>7</v>
      </c>
      <c r="Z74" s="70">
        <v>4</v>
      </c>
      <c r="AA74" s="72">
        <f t="shared" si="4"/>
        <v>57.1</v>
      </c>
    </row>
    <row r="75" spans="1:27" ht="12.75" customHeight="1">
      <c r="A75" s="43">
        <v>20</v>
      </c>
      <c r="B75" s="68">
        <v>452</v>
      </c>
      <c r="C75" s="134" t="s">
        <v>74</v>
      </c>
      <c r="D75" s="130" t="s">
        <v>233</v>
      </c>
      <c r="E75" s="69"/>
      <c r="F75" s="70"/>
      <c r="G75" s="70"/>
      <c r="H75" s="70"/>
      <c r="I75" s="70"/>
      <c r="J75" s="70"/>
      <c r="K75" s="67" t="str">
        <f t="shared" si="0"/>
        <v> </v>
      </c>
      <c r="L75" s="71">
        <v>8</v>
      </c>
      <c r="M75" s="70">
        <v>4</v>
      </c>
      <c r="N75" s="70">
        <v>92</v>
      </c>
      <c r="O75" s="70">
        <v>8</v>
      </c>
      <c r="P75" s="72">
        <f t="shared" si="1"/>
        <v>8.7</v>
      </c>
      <c r="Q75" s="71">
        <v>5</v>
      </c>
      <c r="R75" s="70">
        <v>2</v>
      </c>
      <c r="S75" s="70">
        <v>28</v>
      </c>
      <c r="T75" s="70">
        <v>4</v>
      </c>
      <c r="U75" s="67">
        <f t="shared" si="2"/>
        <v>14.3</v>
      </c>
      <c r="V75" s="73">
        <v>18</v>
      </c>
      <c r="W75" s="70">
        <v>2</v>
      </c>
      <c r="X75" s="74">
        <f t="shared" si="3"/>
        <v>11.1</v>
      </c>
      <c r="Y75" s="70">
        <v>17</v>
      </c>
      <c r="Z75" s="70">
        <v>2</v>
      </c>
      <c r="AA75" s="72">
        <f t="shared" si="4"/>
        <v>11.8</v>
      </c>
    </row>
    <row r="76" spans="1:27" ht="12.75" customHeight="1">
      <c r="A76" s="43">
        <v>20</v>
      </c>
      <c r="B76" s="68">
        <v>481</v>
      </c>
      <c r="C76" s="134" t="s">
        <v>74</v>
      </c>
      <c r="D76" s="130" t="s">
        <v>236</v>
      </c>
      <c r="E76" s="69">
        <v>40</v>
      </c>
      <c r="F76" s="70">
        <v>23</v>
      </c>
      <c r="G76" s="70">
        <v>29</v>
      </c>
      <c r="H76" s="70">
        <v>22</v>
      </c>
      <c r="I76" s="70">
        <v>705</v>
      </c>
      <c r="J76" s="70">
        <v>214</v>
      </c>
      <c r="K76" s="67">
        <f aca="true" t="shared" si="5" ref="K76:K90">IF(G76=""," ",ROUND(J76/I76*100,1))</f>
        <v>30.4</v>
      </c>
      <c r="L76" s="71">
        <v>6</v>
      </c>
      <c r="M76" s="70">
        <v>4</v>
      </c>
      <c r="N76" s="70">
        <v>42</v>
      </c>
      <c r="O76" s="70">
        <v>13</v>
      </c>
      <c r="P76" s="72">
        <f t="shared" si="1"/>
        <v>31</v>
      </c>
      <c r="Q76" s="71">
        <v>5</v>
      </c>
      <c r="R76" s="70">
        <v>4</v>
      </c>
      <c r="S76" s="70">
        <v>27</v>
      </c>
      <c r="T76" s="70">
        <v>7</v>
      </c>
      <c r="U76" s="67">
        <f t="shared" si="2"/>
        <v>25.9</v>
      </c>
      <c r="V76" s="73">
        <v>8</v>
      </c>
      <c r="W76" s="70"/>
      <c r="X76" s="74">
        <f t="shared" si="3"/>
        <v>0</v>
      </c>
      <c r="Y76" s="70">
        <v>8</v>
      </c>
      <c r="Z76" s="70"/>
      <c r="AA76" s="72">
        <f t="shared" si="4"/>
        <v>0</v>
      </c>
    </row>
    <row r="77" spans="1:27" ht="12.75" customHeight="1">
      <c r="A77" s="43">
        <v>20</v>
      </c>
      <c r="B77" s="68">
        <v>482</v>
      </c>
      <c r="C77" s="134" t="s">
        <v>74</v>
      </c>
      <c r="D77" s="130" t="s">
        <v>239</v>
      </c>
      <c r="E77" s="69"/>
      <c r="F77" s="70"/>
      <c r="G77" s="70"/>
      <c r="H77" s="70"/>
      <c r="I77" s="70"/>
      <c r="J77" s="70"/>
      <c r="K77" s="67" t="str">
        <f t="shared" si="5"/>
        <v> </v>
      </c>
      <c r="L77" s="71">
        <v>37</v>
      </c>
      <c r="M77" s="70">
        <v>31</v>
      </c>
      <c r="N77" s="70">
        <v>450</v>
      </c>
      <c r="O77" s="70">
        <v>134</v>
      </c>
      <c r="P77" s="72">
        <f t="shared" si="1"/>
        <v>29.8</v>
      </c>
      <c r="Q77" s="71">
        <v>5</v>
      </c>
      <c r="R77" s="70">
        <v>3</v>
      </c>
      <c r="S77" s="70">
        <v>29</v>
      </c>
      <c r="T77" s="70">
        <v>5</v>
      </c>
      <c r="U77" s="67">
        <f t="shared" si="2"/>
        <v>17.2</v>
      </c>
      <c r="V77" s="73">
        <v>7</v>
      </c>
      <c r="W77" s="70"/>
      <c r="X77" s="74">
        <f t="shared" si="3"/>
        <v>0</v>
      </c>
      <c r="Y77" s="70">
        <v>7</v>
      </c>
      <c r="Z77" s="70"/>
      <c r="AA77" s="72">
        <f t="shared" si="4"/>
        <v>0</v>
      </c>
    </row>
    <row r="78" spans="1:27" ht="12.75" customHeight="1">
      <c r="A78" s="43">
        <v>20</v>
      </c>
      <c r="B78" s="68">
        <v>485</v>
      </c>
      <c r="C78" s="134" t="s">
        <v>74</v>
      </c>
      <c r="D78" s="130" t="s">
        <v>242</v>
      </c>
      <c r="E78" s="69"/>
      <c r="F78" s="70"/>
      <c r="G78" s="70"/>
      <c r="H78" s="70"/>
      <c r="I78" s="70"/>
      <c r="J78" s="70"/>
      <c r="K78" s="67" t="str">
        <f t="shared" si="5"/>
        <v> </v>
      </c>
      <c r="L78" s="71">
        <v>18</v>
      </c>
      <c r="M78" s="70">
        <v>9</v>
      </c>
      <c r="N78" s="70">
        <v>251</v>
      </c>
      <c r="O78" s="70">
        <v>23</v>
      </c>
      <c r="P78" s="72">
        <f t="shared" si="1"/>
        <v>9.2</v>
      </c>
      <c r="Q78" s="71">
        <v>5</v>
      </c>
      <c r="R78" s="70">
        <v>2</v>
      </c>
      <c r="S78" s="70">
        <v>27</v>
      </c>
      <c r="T78" s="70">
        <v>3</v>
      </c>
      <c r="U78" s="67">
        <f t="shared" si="2"/>
        <v>11.1</v>
      </c>
      <c r="V78" s="73">
        <v>11</v>
      </c>
      <c r="W78" s="70"/>
      <c r="X78" s="74">
        <f aca="true" t="shared" si="6" ref="X78:X91">IF(V78=""," ",ROUND(W78/V78*100,1))</f>
        <v>0</v>
      </c>
      <c r="Y78" s="70">
        <v>11</v>
      </c>
      <c r="Z78" s="70"/>
      <c r="AA78" s="72">
        <f aca="true" t="shared" si="7" ref="AA78:AA91">IF(Y78=""," ",ROUND(Z78/Y78*100,1))</f>
        <v>0</v>
      </c>
    </row>
    <row r="79" spans="1:27" ht="12.75" customHeight="1">
      <c r="A79" s="43">
        <v>20</v>
      </c>
      <c r="B79" s="68">
        <v>486</v>
      </c>
      <c r="C79" s="134" t="s">
        <v>74</v>
      </c>
      <c r="D79" s="130" t="s">
        <v>244</v>
      </c>
      <c r="E79" s="69"/>
      <c r="F79" s="70"/>
      <c r="G79" s="70"/>
      <c r="H79" s="70"/>
      <c r="I79" s="70"/>
      <c r="J79" s="70"/>
      <c r="K79" s="67" t="str">
        <f t="shared" si="5"/>
        <v> </v>
      </c>
      <c r="L79" s="71">
        <v>6</v>
      </c>
      <c r="M79" s="70">
        <v>4</v>
      </c>
      <c r="N79" s="70">
        <v>53</v>
      </c>
      <c r="O79" s="70">
        <v>11</v>
      </c>
      <c r="P79" s="72">
        <f t="shared" si="1"/>
        <v>20.8</v>
      </c>
      <c r="Q79" s="71">
        <v>5</v>
      </c>
      <c r="R79" s="70">
        <v>2</v>
      </c>
      <c r="S79" s="70">
        <v>26</v>
      </c>
      <c r="T79" s="70">
        <v>2</v>
      </c>
      <c r="U79" s="67">
        <f t="shared" si="2"/>
        <v>7.7</v>
      </c>
      <c r="V79" s="73">
        <v>6</v>
      </c>
      <c r="W79" s="70"/>
      <c r="X79" s="74">
        <f t="shared" si="6"/>
        <v>0</v>
      </c>
      <c r="Y79" s="70">
        <v>6</v>
      </c>
      <c r="Z79" s="70"/>
      <c r="AA79" s="72">
        <f t="shared" si="7"/>
        <v>0</v>
      </c>
    </row>
    <row r="80" spans="1:27" ht="12.75" customHeight="1">
      <c r="A80" s="43">
        <v>20</v>
      </c>
      <c r="B80" s="68">
        <v>521</v>
      </c>
      <c r="C80" s="134" t="s">
        <v>74</v>
      </c>
      <c r="D80" s="130" t="s">
        <v>245</v>
      </c>
      <c r="E80" s="69"/>
      <c r="F80" s="70"/>
      <c r="G80" s="70"/>
      <c r="H80" s="70"/>
      <c r="I80" s="70"/>
      <c r="J80" s="70"/>
      <c r="K80" s="67" t="str">
        <f t="shared" si="5"/>
        <v> </v>
      </c>
      <c r="L80" s="71">
        <v>22</v>
      </c>
      <c r="M80" s="70">
        <v>17</v>
      </c>
      <c r="N80" s="70">
        <v>219</v>
      </c>
      <c r="O80" s="70">
        <v>57</v>
      </c>
      <c r="P80" s="72">
        <f t="shared" si="1"/>
        <v>26</v>
      </c>
      <c r="Q80" s="71">
        <v>5</v>
      </c>
      <c r="R80" s="70">
        <v>5</v>
      </c>
      <c r="S80" s="70">
        <v>30</v>
      </c>
      <c r="T80" s="70">
        <v>7</v>
      </c>
      <c r="U80" s="67">
        <f t="shared" si="2"/>
        <v>23.3</v>
      </c>
      <c r="V80" s="73">
        <v>36</v>
      </c>
      <c r="W80" s="70">
        <v>5</v>
      </c>
      <c r="X80" s="74">
        <f t="shared" si="6"/>
        <v>13.9</v>
      </c>
      <c r="Y80" s="70">
        <v>34</v>
      </c>
      <c r="Z80" s="70">
        <v>3</v>
      </c>
      <c r="AA80" s="72">
        <f t="shared" si="7"/>
        <v>8.8</v>
      </c>
    </row>
    <row r="81" spans="1:27" ht="12.75" customHeight="1">
      <c r="A81" s="43">
        <v>20</v>
      </c>
      <c r="B81" s="68">
        <v>541</v>
      </c>
      <c r="C81" s="134" t="s">
        <v>74</v>
      </c>
      <c r="D81" s="130" t="s">
        <v>251</v>
      </c>
      <c r="E81" s="69"/>
      <c r="F81" s="70"/>
      <c r="G81" s="70"/>
      <c r="H81" s="70"/>
      <c r="I81" s="70"/>
      <c r="J81" s="70"/>
      <c r="K81" s="67" t="str">
        <f t="shared" si="5"/>
        <v> </v>
      </c>
      <c r="L81" s="71">
        <v>16</v>
      </c>
      <c r="M81" s="70">
        <v>14</v>
      </c>
      <c r="N81" s="70">
        <v>211</v>
      </c>
      <c r="O81" s="70">
        <v>43</v>
      </c>
      <c r="P81" s="72">
        <f t="shared" si="1"/>
        <v>20.4</v>
      </c>
      <c r="Q81" s="71">
        <v>5</v>
      </c>
      <c r="R81" s="70">
        <v>4</v>
      </c>
      <c r="S81" s="70">
        <v>29</v>
      </c>
      <c r="T81" s="70">
        <v>4</v>
      </c>
      <c r="U81" s="67">
        <f t="shared" si="2"/>
        <v>13.8</v>
      </c>
      <c r="V81" s="73">
        <v>5</v>
      </c>
      <c r="W81" s="70"/>
      <c r="X81" s="74">
        <f t="shared" si="6"/>
        <v>0</v>
      </c>
      <c r="Y81" s="70">
        <v>5</v>
      </c>
      <c r="Z81" s="70"/>
      <c r="AA81" s="72">
        <f t="shared" si="7"/>
        <v>0</v>
      </c>
    </row>
    <row r="82" spans="1:27" ht="12.75" customHeight="1">
      <c r="A82" s="43">
        <v>20</v>
      </c>
      <c r="B82" s="68">
        <v>543</v>
      </c>
      <c r="C82" s="134" t="s">
        <v>74</v>
      </c>
      <c r="D82" s="130" t="s">
        <v>255</v>
      </c>
      <c r="E82" s="69"/>
      <c r="F82" s="70"/>
      <c r="G82" s="70"/>
      <c r="H82" s="70"/>
      <c r="I82" s="70"/>
      <c r="J82" s="70"/>
      <c r="K82" s="67" t="str">
        <f t="shared" si="5"/>
        <v> </v>
      </c>
      <c r="L82" s="71">
        <v>13</v>
      </c>
      <c r="M82" s="70">
        <v>7</v>
      </c>
      <c r="N82" s="70">
        <v>108</v>
      </c>
      <c r="O82" s="70">
        <v>13</v>
      </c>
      <c r="P82" s="72">
        <f t="shared" si="1"/>
        <v>12</v>
      </c>
      <c r="Q82" s="71">
        <v>5</v>
      </c>
      <c r="R82" s="70">
        <v>2</v>
      </c>
      <c r="S82" s="70">
        <v>30</v>
      </c>
      <c r="T82" s="70">
        <v>4</v>
      </c>
      <c r="U82" s="67">
        <f t="shared" si="2"/>
        <v>13.3</v>
      </c>
      <c r="V82" s="73">
        <v>8</v>
      </c>
      <c r="W82" s="70">
        <v>1</v>
      </c>
      <c r="X82" s="74">
        <f t="shared" si="6"/>
        <v>12.5</v>
      </c>
      <c r="Y82" s="70">
        <v>7</v>
      </c>
      <c r="Z82" s="70"/>
      <c r="AA82" s="72">
        <f t="shared" si="7"/>
        <v>0</v>
      </c>
    </row>
    <row r="83" spans="1:27" ht="12.75" customHeight="1">
      <c r="A83" s="43">
        <v>20</v>
      </c>
      <c r="B83" s="68">
        <v>561</v>
      </c>
      <c r="C83" s="134" t="s">
        <v>74</v>
      </c>
      <c r="D83" s="130" t="s">
        <v>258</v>
      </c>
      <c r="E83" s="69">
        <v>25</v>
      </c>
      <c r="F83" s="70">
        <v>22</v>
      </c>
      <c r="G83" s="70">
        <v>18</v>
      </c>
      <c r="H83" s="70">
        <v>15</v>
      </c>
      <c r="I83" s="70">
        <v>356</v>
      </c>
      <c r="J83" s="70">
        <v>49</v>
      </c>
      <c r="K83" s="67">
        <f t="shared" si="5"/>
        <v>13.8</v>
      </c>
      <c r="L83" s="71">
        <v>18</v>
      </c>
      <c r="M83" s="70">
        <v>15</v>
      </c>
      <c r="N83" s="70">
        <v>356</v>
      </c>
      <c r="O83" s="70">
        <v>49</v>
      </c>
      <c r="P83" s="72">
        <f t="shared" si="1"/>
        <v>13.8</v>
      </c>
      <c r="Q83" s="71">
        <v>5</v>
      </c>
      <c r="R83" s="70">
        <v>4</v>
      </c>
      <c r="S83" s="70">
        <v>34</v>
      </c>
      <c r="T83" s="70">
        <v>6</v>
      </c>
      <c r="U83" s="67">
        <f t="shared" si="2"/>
        <v>17.6</v>
      </c>
      <c r="V83" s="73">
        <v>12</v>
      </c>
      <c r="W83" s="70"/>
      <c r="X83" s="74">
        <f t="shared" si="6"/>
        <v>0</v>
      </c>
      <c r="Y83" s="70">
        <v>12</v>
      </c>
      <c r="Z83" s="70"/>
      <c r="AA83" s="72">
        <f t="shared" si="7"/>
        <v>0</v>
      </c>
    </row>
    <row r="84" spans="1:27" ht="12.75" customHeight="1">
      <c r="A84" s="43">
        <v>20</v>
      </c>
      <c r="B84" s="68">
        <v>562</v>
      </c>
      <c r="C84" s="134" t="s">
        <v>74</v>
      </c>
      <c r="D84" s="130" t="s">
        <v>261</v>
      </c>
      <c r="E84" s="69"/>
      <c r="F84" s="70"/>
      <c r="G84" s="70"/>
      <c r="H84" s="70"/>
      <c r="I84" s="70"/>
      <c r="J84" s="70"/>
      <c r="K84" s="67" t="str">
        <f t="shared" si="5"/>
        <v> </v>
      </c>
      <c r="L84" s="71">
        <v>10</v>
      </c>
      <c r="M84" s="70">
        <v>7</v>
      </c>
      <c r="N84" s="70">
        <v>96</v>
      </c>
      <c r="O84" s="70">
        <v>24</v>
      </c>
      <c r="P84" s="72">
        <f t="shared" si="1"/>
        <v>25</v>
      </c>
      <c r="Q84" s="71">
        <v>5</v>
      </c>
      <c r="R84" s="70">
        <v>2</v>
      </c>
      <c r="S84" s="70">
        <v>25</v>
      </c>
      <c r="T84" s="70">
        <v>2</v>
      </c>
      <c r="U84" s="67">
        <f t="shared" si="2"/>
        <v>8</v>
      </c>
      <c r="V84" s="73">
        <v>11</v>
      </c>
      <c r="W84" s="70"/>
      <c r="X84" s="74">
        <f t="shared" si="6"/>
        <v>0</v>
      </c>
      <c r="Y84" s="70">
        <v>11</v>
      </c>
      <c r="Z84" s="70"/>
      <c r="AA84" s="72">
        <f t="shared" si="7"/>
        <v>0</v>
      </c>
    </row>
    <row r="85" spans="1:27" ht="12.75" customHeight="1">
      <c r="A85" s="43">
        <v>20</v>
      </c>
      <c r="B85" s="68">
        <v>563</v>
      </c>
      <c r="C85" s="134" t="s">
        <v>74</v>
      </c>
      <c r="D85" s="130" t="s">
        <v>262</v>
      </c>
      <c r="E85" s="69"/>
      <c r="F85" s="70"/>
      <c r="G85" s="70"/>
      <c r="H85" s="70"/>
      <c r="I85" s="70"/>
      <c r="J85" s="70"/>
      <c r="K85" s="67" t="str">
        <f t="shared" si="5"/>
        <v> </v>
      </c>
      <c r="L85" s="71">
        <v>10</v>
      </c>
      <c r="M85" s="70">
        <v>8</v>
      </c>
      <c r="N85" s="70">
        <v>108</v>
      </c>
      <c r="O85" s="70">
        <v>17</v>
      </c>
      <c r="P85" s="72">
        <f t="shared" si="1"/>
        <v>15.7</v>
      </c>
      <c r="Q85" s="71">
        <v>5</v>
      </c>
      <c r="R85" s="70">
        <v>3</v>
      </c>
      <c r="S85" s="70">
        <v>21</v>
      </c>
      <c r="T85" s="70">
        <v>4</v>
      </c>
      <c r="U85" s="67">
        <f t="shared" si="2"/>
        <v>19</v>
      </c>
      <c r="V85" s="73">
        <v>6</v>
      </c>
      <c r="W85" s="70"/>
      <c r="X85" s="74">
        <f t="shared" si="6"/>
        <v>0</v>
      </c>
      <c r="Y85" s="70">
        <v>6</v>
      </c>
      <c r="Z85" s="70"/>
      <c r="AA85" s="72">
        <f t="shared" si="7"/>
        <v>0</v>
      </c>
    </row>
    <row r="86" spans="1:27" ht="12.75" customHeight="1">
      <c r="A86" s="43">
        <v>20</v>
      </c>
      <c r="B86" s="68">
        <v>581</v>
      </c>
      <c r="C86" s="134" t="s">
        <v>74</v>
      </c>
      <c r="D86" s="130" t="s">
        <v>266</v>
      </c>
      <c r="E86" s="69"/>
      <c r="F86" s="70"/>
      <c r="G86" s="70"/>
      <c r="H86" s="70"/>
      <c r="I86" s="70"/>
      <c r="J86" s="70"/>
      <c r="K86" s="67" t="str">
        <f t="shared" si="5"/>
        <v> </v>
      </c>
      <c r="L86" s="71">
        <v>16</v>
      </c>
      <c r="M86" s="70">
        <v>13</v>
      </c>
      <c r="N86" s="70">
        <v>151</v>
      </c>
      <c r="O86" s="70">
        <v>47</v>
      </c>
      <c r="P86" s="72">
        <f aca="true" t="shared" si="8" ref="P86:P91">IF(L86=""," ",ROUND(O86/N86*100,1))</f>
        <v>31.1</v>
      </c>
      <c r="Q86" s="71">
        <v>5</v>
      </c>
      <c r="R86" s="70">
        <v>3</v>
      </c>
      <c r="S86" s="70">
        <v>26</v>
      </c>
      <c r="T86" s="70">
        <v>4</v>
      </c>
      <c r="U86" s="67">
        <f t="shared" si="2"/>
        <v>15.4</v>
      </c>
      <c r="V86" s="73">
        <v>6</v>
      </c>
      <c r="W86" s="70"/>
      <c r="X86" s="74">
        <f t="shared" si="6"/>
        <v>0</v>
      </c>
      <c r="Y86" s="70">
        <v>6</v>
      </c>
      <c r="Z86" s="70"/>
      <c r="AA86" s="72">
        <f t="shared" si="7"/>
        <v>0</v>
      </c>
    </row>
    <row r="87" spans="1:27" ht="12.75" customHeight="1">
      <c r="A87" s="43">
        <v>20</v>
      </c>
      <c r="B87" s="68">
        <v>583</v>
      </c>
      <c r="C87" s="134" t="s">
        <v>74</v>
      </c>
      <c r="D87" s="130" t="s">
        <v>267</v>
      </c>
      <c r="E87" s="69"/>
      <c r="F87" s="70"/>
      <c r="G87" s="70"/>
      <c r="H87" s="70"/>
      <c r="I87" s="70"/>
      <c r="J87" s="70"/>
      <c r="K87" s="67" t="str">
        <f t="shared" si="5"/>
        <v> </v>
      </c>
      <c r="L87" s="71">
        <v>9</v>
      </c>
      <c r="M87" s="70">
        <v>7</v>
      </c>
      <c r="N87" s="70">
        <v>115</v>
      </c>
      <c r="O87" s="70">
        <v>39</v>
      </c>
      <c r="P87" s="72">
        <f t="shared" si="8"/>
        <v>33.9</v>
      </c>
      <c r="Q87" s="71">
        <v>4</v>
      </c>
      <c r="R87" s="70">
        <v>3</v>
      </c>
      <c r="S87" s="70">
        <v>28</v>
      </c>
      <c r="T87" s="70">
        <v>4</v>
      </c>
      <c r="U87" s="67">
        <f t="shared" si="2"/>
        <v>14.3</v>
      </c>
      <c r="V87" s="73">
        <v>11</v>
      </c>
      <c r="W87" s="70"/>
      <c r="X87" s="74">
        <f t="shared" si="6"/>
        <v>0</v>
      </c>
      <c r="Y87" s="70">
        <v>10</v>
      </c>
      <c r="Z87" s="70"/>
      <c r="AA87" s="72">
        <f t="shared" si="7"/>
        <v>0</v>
      </c>
    </row>
    <row r="88" spans="1:27" ht="12.75" customHeight="1">
      <c r="A88" s="43">
        <v>20</v>
      </c>
      <c r="B88" s="68">
        <v>588</v>
      </c>
      <c r="C88" s="134" t="s">
        <v>74</v>
      </c>
      <c r="D88" s="130" t="s">
        <v>299</v>
      </c>
      <c r="E88" s="69"/>
      <c r="F88" s="70"/>
      <c r="G88" s="70"/>
      <c r="H88" s="70"/>
      <c r="I88" s="70"/>
      <c r="J88" s="70"/>
      <c r="K88" s="67" t="str">
        <f t="shared" si="5"/>
        <v> </v>
      </c>
      <c r="L88" s="71">
        <v>5</v>
      </c>
      <c r="M88" s="70">
        <v>4</v>
      </c>
      <c r="N88" s="70">
        <v>33</v>
      </c>
      <c r="O88" s="70">
        <v>6</v>
      </c>
      <c r="P88" s="72">
        <f t="shared" si="8"/>
        <v>18.2</v>
      </c>
      <c r="Q88" s="71">
        <v>5</v>
      </c>
      <c r="R88" s="70">
        <v>2</v>
      </c>
      <c r="S88" s="70">
        <v>30</v>
      </c>
      <c r="T88" s="70">
        <v>4</v>
      </c>
      <c r="U88" s="67">
        <f t="shared" si="2"/>
        <v>13.3</v>
      </c>
      <c r="V88" s="73">
        <v>4</v>
      </c>
      <c r="W88" s="70"/>
      <c r="X88" s="74">
        <f t="shared" si="6"/>
        <v>0</v>
      </c>
      <c r="Y88" s="70">
        <v>4</v>
      </c>
      <c r="Z88" s="70"/>
      <c r="AA88" s="72">
        <f t="shared" si="7"/>
        <v>0</v>
      </c>
    </row>
    <row r="89" spans="1:27" ht="12.75" customHeight="1">
      <c r="A89" s="43">
        <v>20</v>
      </c>
      <c r="B89" s="68">
        <v>589</v>
      </c>
      <c r="C89" s="134" t="s">
        <v>74</v>
      </c>
      <c r="D89" s="130" t="s">
        <v>270</v>
      </c>
      <c r="E89" s="69"/>
      <c r="F89" s="70"/>
      <c r="G89" s="70"/>
      <c r="H89" s="70"/>
      <c r="I89" s="70"/>
      <c r="J89" s="70"/>
      <c r="K89" s="67" t="str">
        <f t="shared" si="5"/>
        <v> </v>
      </c>
      <c r="L89" s="71">
        <v>3</v>
      </c>
      <c r="M89" s="70">
        <v>3</v>
      </c>
      <c r="N89" s="70">
        <v>16</v>
      </c>
      <c r="O89" s="70">
        <v>6</v>
      </c>
      <c r="P89" s="72">
        <f t="shared" si="8"/>
        <v>37.5</v>
      </c>
      <c r="Q89" s="71">
        <v>5</v>
      </c>
      <c r="R89" s="70">
        <v>3</v>
      </c>
      <c r="S89" s="70">
        <v>20</v>
      </c>
      <c r="T89" s="70">
        <v>4</v>
      </c>
      <c r="U89" s="67">
        <f t="shared" si="2"/>
        <v>20</v>
      </c>
      <c r="V89" s="73">
        <v>5</v>
      </c>
      <c r="W89" s="70"/>
      <c r="X89" s="74">
        <f t="shared" si="6"/>
        <v>0</v>
      </c>
      <c r="Y89" s="70">
        <v>5</v>
      </c>
      <c r="Z89" s="70"/>
      <c r="AA89" s="72">
        <f t="shared" si="7"/>
        <v>0</v>
      </c>
    </row>
    <row r="90" spans="1:27" ht="12.75" customHeight="1">
      <c r="A90" s="43">
        <v>20</v>
      </c>
      <c r="B90" s="68">
        <v>590</v>
      </c>
      <c r="C90" s="134" t="s">
        <v>74</v>
      </c>
      <c r="D90" s="130" t="s">
        <v>271</v>
      </c>
      <c r="E90" s="69"/>
      <c r="F90" s="70"/>
      <c r="G90" s="70"/>
      <c r="H90" s="70"/>
      <c r="I90" s="70"/>
      <c r="J90" s="70"/>
      <c r="K90" s="67" t="str">
        <f t="shared" si="5"/>
        <v> </v>
      </c>
      <c r="L90" s="71">
        <v>21</v>
      </c>
      <c r="M90" s="70">
        <v>14</v>
      </c>
      <c r="N90" s="70">
        <v>311</v>
      </c>
      <c r="O90" s="70">
        <v>74</v>
      </c>
      <c r="P90" s="72">
        <f t="shared" si="8"/>
        <v>23.8</v>
      </c>
      <c r="Q90" s="71">
        <v>5</v>
      </c>
      <c r="R90" s="70">
        <v>2</v>
      </c>
      <c r="S90" s="70">
        <v>34</v>
      </c>
      <c r="T90" s="70">
        <v>3</v>
      </c>
      <c r="U90" s="67">
        <f t="shared" si="2"/>
        <v>8.8</v>
      </c>
      <c r="V90" s="73">
        <v>20</v>
      </c>
      <c r="W90" s="70">
        <v>2</v>
      </c>
      <c r="X90" s="74">
        <f t="shared" si="6"/>
        <v>10</v>
      </c>
      <c r="Y90" s="70">
        <v>11</v>
      </c>
      <c r="Z90" s="70"/>
      <c r="AA90" s="72">
        <f t="shared" si="7"/>
        <v>0</v>
      </c>
    </row>
    <row r="91" spans="1:27" ht="12.75" customHeight="1" thickBot="1">
      <c r="A91" s="43">
        <v>20</v>
      </c>
      <c r="B91" s="68">
        <v>602</v>
      </c>
      <c r="C91" s="134" t="s">
        <v>74</v>
      </c>
      <c r="D91" s="130" t="s">
        <v>275</v>
      </c>
      <c r="E91" s="69"/>
      <c r="F91" s="70"/>
      <c r="G91" s="70"/>
      <c r="H91" s="70"/>
      <c r="I91" s="70"/>
      <c r="J91" s="70"/>
      <c r="K91" s="67" t="str">
        <f>IF(G91=""," ",ROUND(J91/I91*100,1))</f>
        <v> </v>
      </c>
      <c r="L91" s="71">
        <v>16</v>
      </c>
      <c r="M91" s="70">
        <v>14</v>
      </c>
      <c r="N91" s="70">
        <v>172</v>
      </c>
      <c r="O91" s="70">
        <v>71</v>
      </c>
      <c r="P91" s="72">
        <f t="shared" si="8"/>
        <v>41.3</v>
      </c>
      <c r="Q91" s="71">
        <v>5</v>
      </c>
      <c r="R91" s="70">
        <v>1</v>
      </c>
      <c r="S91" s="70">
        <v>27</v>
      </c>
      <c r="T91" s="70">
        <v>1</v>
      </c>
      <c r="U91" s="67">
        <f t="shared" si="2"/>
        <v>3.7</v>
      </c>
      <c r="V91" s="73">
        <v>6</v>
      </c>
      <c r="W91" s="70"/>
      <c r="X91" s="74">
        <f t="shared" si="6"/>
        <v>0</v>
      </c>
      <c r="Y91" s="70">
        <v>6</v>
      </c>
      <c r="Z91" s="70"/>
      <c r="AA91" s="72">
        <f t="shared" si="7"/>
        <v>0</v>
      </c>
    </row>
    <row r="92" spans="1:27" ht="18" customHeight="1" thickBot="1">
      <c r="A92" s="79"/>
      <c r="B92" s="80"/>
      <c r="C92" s="81"/>
      <c r="D92" s="82" t="s">
        <v>13</v>
      </c>
      <c r="E92" s="39"/>
      <c r="F92" s="58"/>
      <c r="G92" s="58"/>
      <c r="H92" s="58"/>
      <c r="I92" s="58"/>
      <c r="J92" s="58"/>
      <c r="K92" s="103"/>
      <c r="L92" s="83">
        <f>SUM(L12:L91)</f>
        <v>1537</v>
      </c>
      <c r="M92" s="83">
        <f>SUM(M12:M91)</f>
        <v>1177</v>
      </c>
      <c r="N92" s="83">
        <f>SUM(N12:N91)</f>
        <v>20727</v>
      </c>
      <c r="O92" s="83">
        <f>SUM(O12:O91)</f>
        <v>4884</v>
      </c>
      <c r="P92" s="144">
        <f>IF(L92=" "," ",ROUND(O92/N92*100,1))</f>
        <v>23.6</v>
      </c>
      <c r="Q92" s="83">
        <f>SUM(Q12:Q91)</f>
        <v>410</v>
      </c>
      <c r="R92" s="83">
        <f>SUM(R12:R91)</f>
        <v>232</v>
      </c>
      <c r="S92" s="83">
        <f>SUM(S12:S91)</f>
        <v>2596</v>
      </c>
      <c r="T92" s="83">
        <f>SUM(T12:T91)</f>
        <v>358</v>
      </c>
      <c r="U92" s="144">
        <f aca="true" t="shared" si="9" ref="U92:U102">IF(Q92=""," ",ROUND(T92/S92*100,1))</f>
        <v>13.8</v>
      </c>
      <c r="V92" s="84"/>
      <c r="W92" s="104"/>
      <c r="X92" s="100"/>
      <c r="Y92" s="104"/>
      <c r="Z92" s="104"/>
      <c r="AA92" s="105"/>
    </row>
    <row r="93" spans="1:27" ht="12.75" customHeight="1">
      <c r="A93" s="85"/>
      <c r="B93" s="86"/>
      <c r="C93" s="87" t="s">
        <v>74</v>
      </c>
      <c r="D93" s="146" t="s">
        <v>96</v>
      </c>
      <c r="E93" s="88"/>
      <c r="F93" s="89"/>
      <c r="G93" s="89"/>
      <c r="H93" s="89"/>
      <c r="I93" s="89"/>
      <c r="J93" s="89"/>
      <c r="K93" s="101"/>
      <c r="L93" s="125">
        <v>2</v>
      </c>
      <c r="M93" s="126">
        <v>2</v>
      </c>
      <c r="N93" s="126">
        <v>197</v>
      </c>
      <c r="O93" s="127">
        <v>73</v>
      </c>
      <c r="P93" s="90">
        <f aca="true" t="shared" si="10" ref="P93:P102">IF(L93=""," ",ROUND(O93/N93*100,1))</f>
        <v>37.1</v>
      </c>
      <c r="Q93" s="194">
        <v>3</v>
      </c>
      <c r="R93" s="195">
        <v>2</v>
      </c>
      <c r="S93" s="195">
        <v>10</v>
      </c>
      <c r="T93" s="195">
        <v>3</v>
      </c>
      <c r="U93" s="90">
        <f t="shared" si="9"/>
        <v>30</v>
      </c>
      <c r="V93" s="91"/>
      <c r="W93" s="89"/>
      <c r="X93" s="98"/>
      <c r="Y93" s="89"/>
      <c r="Z93" s="89"/>
      <c r="AA93" s="106"/>
    </row>
    <row r="94" spans="1:27" ht="12.75" customHeight="1">
      <c r="A94" s="85"/>
      <c r="B94" s="86"/>
      <c r="C94" s="87" t="s">
        <v>74</v>
      </c>
      <c r="D94" s="146" t="s">
        <v>104</v>
      </c>
      <c r="E94" s="88"/>
      <c r="F94" s="89"/>
      <c r="G94" s="89"/>
      <c r="H94" s="89"/>
      <c r="I94" s="89"/>
      <c r="J94" s="89"/>
      <c r="K94" s="101"/>
      <c r="L94" s="77">
        <v>2</v>
      </c>
      <c r="M94" s="70">
        <v>2</v>
      </c>
      <c r="N94" s="76">
        <v>80</v>
      </c>
      <c r="O94" s="70">
        <v>29</v>
      </c>
      <c r="P94" s="72">
        <f t="shared" si="10"/>
        <v>36.3</v>
      </c>
      <c r="Q94" s="77"/>
      <c r="R94" s="70"/>
      <c r="S94" s="76"/>
      <c r="T94" s="70"/>
      <c r="U94" s="72" t="str">
        <f t="shared" si="9"/>
        <v> </v>
      </c>
      <c r="V94" s="91"/>
      <c r="W94" s="89"/>
      <c r="X94" s="98"/>
      <c r="Y94" s="89"/>
      <c r="Z94" s="89"/>
      <c r="AA94" s="106"/>
    </row>
    <row r="95" spans="1:27" ht="12.75" customHeight="1">
      <c r="A95" s="85"/>
      <c r="B95" s="86"/>
      <c r="C95" s="87" t="s">
        <v>74</v>
      </c>
      <c r="D95" s="146" t="s">
        <v>103</v>
      </c>
      <c r="E95" s="88"/>
      <c r="F95" s="89"/>
      <c r="G95" s="89"/>
      <c r="H95" s="89"/>
      <c r="I95" s="89"/>
      <c r="J95" s="89"/>
      <c r="K95" s="101"/>
      <c r="L95" s="77">
        <v>5</v>
      </c>
      <c r="M95" s="70">
        <v>5</v>
      </c>
      <c r="N95" s="76">
        <v>130</v>
      </c>
      <c r="O95" s="70">
        <v>53</v>
      </c>
      <c r="P95" s="72">
        <f t="shared" si="10"/>
        <v>40.8</v>
      </c>
      <c r="Q95" s="77">
        <v>3</v>
      </c>
      <c r="R95" s="70"/>
      <c r="S95" s="76">
        <v>9</v>
      </c>
      <c r="T95" s="70"/>
      <c r="U95" s="72">
        <f t="shared" si="9"/>
        <v>0</v>
      </c>
      <c r="V95" s="91"/>
      <c r="W95" s="89"/>
      <c r="X95" s="98"/>
      <c r="Y95" s="89"/>
      <c r="Z95" s="89"/>
      <c r="AA95" s="106"/>
    </row>
    <row r="96" spans="1:27" ht="12.75" customHeight="1">
      <c r="A96" s="85"/>
      <c r="B96" s="86"/>
      <c r="C96" s="87" t="s">
        <v>74</v>
      </c>
      <c r="D96" s="146" t="s">
        <v>117</v>
      </c>
      <c r="E96" s="88"/>
      <c r="F96" s="89"/>
      <c r="G96" s="89"/>
      <c r="H96" s="89"/>
      <c r="I96" s="89"/>
      <c r="J96" s="89"/>
      <c r="K96" s="101"/>
      <c r="L96" s="77">
        <v>2</v>
      </c>
      <c r="M96" s="70">
        <v>2</v>
      </c>
      <c r="N96" s="76">
        <v>41</v>
      </c>
      <c r="O96" s="70">
        <v>21</v>
      </c>
      <c r="P96" s="124">
        <f t="shared" si="10"/>
        <v>51.2</v>
      </c>
      <c r="Q96" s="77">
        <v>3</v>
      </c>
      <c r="R96" s="70">
        <v>3</v>
      </c>
      <c r="S96" s="76">
        <v>10</v>
      </c>
      <c r="T96" s="70">
        <v>6</v>
      </c>
      <c r="U96" s="72">
        <f t="shared" si="9"/>
        <v>60</v>
      </c>
      <c r="V96" s="91"/>
      <c r="W96" s="89"/>
      <c r="X96" s="98"/>
      <c r="Y96" s="89"/>
      <c r="Z96" s="89"/>
      <c r="AA96" s="106"/>
    </row>
    <row r="97" spans="1:27" ht="12.75" customHeight="1">
      <c r="A97" s="85"/>
      <c r="B97" s="86"/>
      <c r="C97" s="87" t="s">
        <v>74</v>
      </c>
      <c r="D97" s="146" t="s">
        <v>122</v>
      </c>
      <c r="E97" s="88"/>
      <c r="F97" s="89"/>
      <c r="G97" s="89"/>
      <c r="H97" s="89"/>
      <c r="I97" s="89"/>
      <c r="J97" s="89"/>
      <c r="K97" s="101"/>
      <c r="L97" s="77">
        <v>3</v>
      </c>
      <c r="M97" s="70">
        <v>3</v>
      </c>
      <c r="N97" s="76">
        <v>59</v>
      </c>
      <c r="O97" s="70">
        <v>20</v>
      </c>
      <c r="P97" s="124">
        <f t="shared" si="10"/>
        <v>33.9</v>
      </c>
      <c r="Q97" s="77">
        <v>2</v>
      </c>
      <c r="R97" s="70"/>
      <c r="S97" s="76">
        <v>6</v>
      </c>
      <c r="T97" s="70"/>
      <c r="U97" s="72">
        <f t="shared" si="9"/>
        <v>0</v>
      </c>
      <c r="V97" s="91"/>
      <c r="W97" s="89"/>
      <c r="X97" s="98"/>
      <c r="Y97" s="89"/>
      <c r="Z97" s="89"/>
      <c r="AA97" s="106"/>
    </row>
    <row r="98" spans="1:27" ht="12.75" customHeight="1">
      <c r="A98" s="85"/>
      <c r="B98" s="86"/>
      <c r="C98" s="87" t="s">
        <v>74</v>
      </c>
      <c r="D98" s="146" t="s">
        <v>142</v>
      </c>
      <c r="E98" s="88"/>
      <c r="F98" s="89"/>
      <c r="G98" s="89"/>
      <c r="H98" s="89"/>
      <c r="I98" s="89"/>
      <c r="J98" s="89"/>
      <c r="K98" s="101"/>
      <c r="L98" s="77">
        <v>2</v>
      </c>
      <c r="M98" s="70">
        <v>2</v>
      </c>
      <c r="N98" s="76">
        <v>85</v>
      </c>
      <c r="O98" s="70">
        <v>35</v>
      </c>
      <c r="P98" s="124">
        <f t="shared" si="10"/>
        <v>41.2</v>
      </c>
      <c r="Q98" s="77">
        <v>3</v>
      </c>
      <c r="R98" s="70"/>
      <c r="S98" s="76">
        <v>9</v>
      </c>
      <c r="T98" s="70"/>
      <c r="U98" s="72">
        <f t="shared" si="9"/>
        <v>0</v>
      </c>
      <c r="V98" s="91"/>
      <c r="W98" s="89"/>
      <c r="X98" s="98"/>
      <c r="Y98" s="89"/>
      <c r="Z98" s="89"/>
      <c r="AA98" s="106"/>
    </row>
    <row r="99" spans="1:27" ht="12.75" customHeight="1">
      <c r="A99" s="85"/>
      <c r="B99" s="86"/>
      <c r="C99" s="87" t="s">
        <v>74</v>
      </c>
      <c r="D99" s="146" t="s">
        <v>168</v>
      </c>
      <c r="E99" s="88"/>
      <c r="F99" s="89"/>
      <c r="G99" s="89"/>
      <c r="H99" s="89"/>
      <c r="I99" s="89"/>
      <c r="J99" s="89"/>
      <c r="K99" s="101"/>
      <c r="L99" s="77">
        <v>1</v>
      </c>
      <c r="M99" s="70">
        <v>1</v>
      </c>
      <c r="N99" s="76">
        <v>50</v>
      </c>
      <c r="O99" s="70">
        <v>15</v>
      </c>
      <c r="P99" s="124">
        <f t="shared" si="10"/>
        <v>30</v>
      </c>
      <c r="Q99" s="77">
        <v>1</v>
      </c>
      <c r="R99" s="70">
        <v>1</v>
      </c>
      <c r="S99" s="76">
        <v>3</v>
      </c>
      <c r="T99" s="70">
        <v>1</v>
      </c>
      <c r="U99" s="72">
        <f t="shared" si="9"/>
        <v>33.3</v>
      </c>
      <c r="V99" s="91"/>
      <c r="W99" s="89"/>
      <c r="X99" s="98"/>
      <c r="Y99" s="89"/>
      <c r="Z99" s="89"/>
      <c r="AA99" s="106"/>
    </row>
    <row r="100" spans="1:27" ht="12.75" customHeight="1">
      <c r="A100" s="85"/>
      <c r="B100" s="86"/>
      <c r="C100" s="87" t="s">
        <v>74</v>
      </c>
      <c r="D100" s="146" t="s">
        <v>219</v>
      </c>
      <c r="E100" s="88"/>
      <c r="F100" s="89"/>
      <c r="G100" s="89"/>
      <c r="H100" s="89"/>
      <c r="I100" s="89"/>
      <c r="J100" s="89"/>
      <c r="K100" s="101"/>
      <c r="L100" s="77">
        <v>4</v>
      </c>
      <c r="M100" s="70">
        <v>3</v>
      </c>
      <c r="N100" s="76">
        <v>34</v>
      </c>
      <c r="O100" s="70">
        <v>12</v>
      </c>
      <c r="P100" s="124">
        <f t="shared" si="10"/>
        <v>35.3</v>
      </c>
      <c r="Q100" s="77">
        <v>2</v>
      </c>
      <c r="R100" s="70"/>
      <c r="S100" s="76">
        <v>6</v>
      </c>
      <c r="T100" s="70"/>
      <c r="U100" s="72">
        <f t="shared" si="9"/>
        <v>0</v>
      </c>
      <c r="V100" s="91"/>
      <c r="W100" s="89"/>
      <c r="X100" s="98"/>
      <c r="Y100" s="89"/>
      <c r="Z100" s="89"/>
      <c r="AA100" s="106"/>
    </row>
    <row r="101" spans="1:27" ht="12.75" customHeight="1">
      <c r="A101" s="85"/>
      <c r="B101" s="86"/>
      <c r="C101" s="87" t="s">
        <v>74</v>
      </c>
      <c r="D101" s="146" t="s">
        <v>281</v>
      </c>
      <c r="E101" s="88"/>
      <c r="F101" s="89"/>
      <c r="G101" s="89"/>
      <c r="H101" s="89"/>
      <c r="I101" s="89"/>
      <c r="J101" s="89"/>
      <c r="K101" s="101"/>
      <c r="L101" s="77">
        <v>3</v>
      </c>
      <c r="M101" s="70">
        <v>3</v>
      </c>
      <c r="N101" s="76">
        <v>95</v>
      </c>
      <c r="O101" s="70">
        <v>35</v>
      </c>
      <c r="P101" s="124">
        <f t="shared" si="10"/>
        <v>36.8</v>
      </c>
      <c r="Q101" s="77">
        <v>3</v>
      </c>
      <c r="R101" s="70">
        <v>1</v>
      </c>
      <c r="S101" s="76">
        <v>10</v>
      </c>
      <c r="T101" s="70">
        <v>1</v>
      </c>
      <c r="U101" s="72">
        <f t="shared" si="9"/>
        <v>10</v>
      </c>
      <c r="V101" s="91"/>
      <c r="W101" s="89"/>
      <c r="X101" s="98"/>
      <c r="Y101" s="89"/>
      <c r="Z101" s="89"/>
      <c r="AA101" s="106"/>
    </row>
    <row r="102" spans="1:27" ht="12.75" customHeight="1" thickBot="1">
      <c r="A102" s="43"/>
      <c r="B102" s="68"/>
      <c r="C102" s="87" t="s">
        <v>74</v>
      </c>
      <c r="D102" s="147" t="s">
        <v>297</v>
      </c>
      <c r="E102" s="92"/>
      <c r="F102" s="93"/>
      <c r="G102" s="93"/>
      <c r="H102" s="93"/>
      <c r="I102" s="93"/>
      <c r="J102" s="93"/>
      <c r="K102" s="102"/>
      <c r="L102" s="77">
        <v>3</v>
      </c>
      <c r="M102" s="70">
        <v>3</v>
      </c>
      <c r="N102" s="76">
        <v>115</v>
      </c>
      <c r="O102" s="70">
        <v>46</v>
      </c>
      <c r="P102" s="72">
        <f t="shared" si="10"/>
        <v>40</v>
      </c>
      <c r="Q102" s="77"/>
      <c r="R102" s="70"/>
      <c r="S102" s="76"/>
      <c r="T102" s="70"/>
      <c r="U102" s="72" t="str">
        <f t="shared" si="9"/>
        <v> </v>
      </c>
      <c r="V102" s="94"/>
      <c r="W102" s="93"/>
      <c r="X102" s="99"/>
      <c r="Y102" s="93"/>
      <c r="Z102" s="93"/>
      <c r="AA102" s="107"/>
    </row>
    <row r="103" spans="1:27" ht="18" customHeight="1" thickBot="1">
      <c r="A103" s="79"/>
      <c r="B103" s="80"/>
      <c r="C103" s="148" t="s">
        <v>12</v>
      </c>
      <c r="D103" s="150"/>
      <c r="E103" s="39"/>
      <c r="F103" s="58"/>
      <c r="G103" s="58"/>
      <c r="H103" s="58"/>
      <c r="I103" s="58"/>
      <c r="J103" s="58"/>
      <c r="K103" s="103"/>
      <c r="L103" s="95">
        <f>SUM(L93:L102)</f>
        <v>27</v>
      </c>
      <c r="M103" s="95">
        <f>SUM(M93:M102)</f>
        <v>26</v>
      </c>
      <c r="N103" s="95">
        <f>SUM(N93:N102)</f>
        <v>886</v>
      </c>
      <c r="O103" s="95">
        <f>SUM(O93:O102)</f>
        <v>339</v>
      </c>
      <c r="P103" s="144">
        <f>IF(L103=0,"",ROUND(O103/N103*100,1))</f>
        <v>38.3</v>
      </c>
      <c r="Q103" s="83">
        <f>SUM(Q93:Q102)</f>
        <v>20</v>
      </c>
      <c r="R103" s="83">
        <f>SUM(R93:R102)</f>
        <v>7</v>
      </c>
      <c r="S103" s="83">
        <f>SUM(S93:S102)</f>
        <v>63</v>
      </c>
      <c r="T103" s="83">
        <f>SUM(T93:T102)</f>
        <v>11</v>
      </c>
      <c r="U103" s="144">
        <f>IF(Q103=0," ",ROUND(T103/S103*100,1))</f>
        <v>17.5</v>
      </c>
      <c r="V103" s="84"/>
      <c r="W103" s="58"/>
      <c r="X103" s="100"/>
      <c r="Y103" s="58"/>
      <c r="Z103" s="58"/>
      <c r="AA103" s="108"/>
    </row>
    <row r="104" spans="1:27" ht="18" customHeight="1" thickBot="1">
      <c r="A104" s="79"/>
      <c r="B104" s="96"/>
      <c r="C104" s="148" t="s">
        <v>4</v>
      </c>
      <c r="D104" s="149"/>
      <c r="E104" s="39"/>
      <c r="F104" s="58"/>
      <c r="G104" s="61">
        <f>SUM(G12:G91)</f>
        <v>1070</v>
      </c>
      <c r="H104" s="61">
        <f>SUM(H12:H91)</f>
        <v>919</v>
      </c>
      <c r="I104" s="61">
        <f>SUM(I12:I91)</f>
        <v>18771</v>
      </c>
      <c r="J104" s="61">
        <f>SUM(J12:J91)</f>
        <v>5436</v>
      </c>
      <c r="K104" s="97">
        <f>IF(G104=" "," ",ROUND(J104/I104*100,1))</f>
        <v>29</v>
      </c>
      <c r="L104" s="63">
        <f>L92+L103</f>
        <v>1564</v>
      </c>
      <c r="M104" s="61">
        <f>M92+M103</f>
        <v>1203</v>
      </c>
      <c r="N104" s="61">
        <f>N92+N103</f>
        <v>21613</v>
      </c>
      <c r="O104" s="61">
        <f>O92+O103</f>
        <v>5223</v>
      </c>
      <c r="P104" s="97">
        <f>IF(L104=""," ",ROUND(O104/N104*100,1))</f>
        <v>24.2</v>
      </c>
      <c r="Q104" s="63">
        <f>Q92+Q103</f>
        <v>430</v>
      </c>
      <c r="R104" s="61">
        <f>R92+R103</f>
        <v>239</v>
      </c>
      <c r="S104" s="61">
        <f>S92+S103</f>
        <v>2659</v>
      </c>
      <c r="T104" s="61">
        <f>T92+T103</f>
        <v>369</v>
      </c>
      <c r="U104" s="97">
        <f>IF(Q104=""," ",ROUND(T104/S104*100,1))</f>
        <v>13.9</v>
      </c>
      <c r="V104" s="60">
        <f>SUM(V12:V91)</f>
        <v>1866</v>
      </c>
      <c r="W104" s="61">
        <f>SUM(W12:W91)</f>
        <v>119</v>
      </c>
      <c r="X104" s="109">
        <f>IF(V104=""," ",ROUND(W104/V104*100,1))</f>
        <v>6.4</v>
      </c>
      <c r="Y104" s="63">
        <f>SUM(Y12:Y91)</f>
        <v>1696</v>
      </c>
      <c r="Z104" s="61">
        <f>SUM(Z12:Z91)</f>
        <v>82</v>
      </c>
      <c r="AA104" s="97">
        <f>IF(Y104=0," ",ROUND(Z104/Y104*100,1))</f>
        <v>4.8</v>
      </c>
    </row>
  </sheetData>
  <sheetProtection/>
  <mergeCells count="40">
    <mergeCell ref="M10:M11"/>
    <mergeCell ref="O10:O11"/>
    <mergeCell ref="R10:R11"/>
    <mergeCell ref="T10:T11"/>
    <mergeCell ref="P9:P11"/>
    <mergeCell ref="Q6:S6"/>
    <mergeCell ref="V6:X6"/>
    <mergeCell ref="Q7:U7"/>
    <mergeCell ref="V7:AA7"/>
    <mergeCell ref="L6:N6"/>
    <mergeCell ref="L7:P7"/>
    <mergeCell ref="E6:F6"/>
    <mergeCell ref="S8:S11"/>
    <mergeCell ref="N8:N11"/>
    <mergeCell ref="L8:L11"/>
    <mergeCell ref="E7:K7"/>
    <mergeCell ref="I8:I11"/>
    <mergeCell ref="E8:E11"/>
    <mergeCell ref="G8:G11"/>
    <mergeCell ref="Y8:AA8"/>
    <mergeCell ref="V8:V11"/>
    <mergeCell ref="AA9:AA11"/>
    <mergeCell ref="Q8:Q11"/>
    <mergeCell ref="U9:U11"/>
    <mergeCell ref="X9:X11"/>
    <mergeCell ref="Y9:Y11"/>
    <mergeCell ref="W10:W11"/>
    <mergeCell ref="A7:A11"/>
    <mergeCell ref="C7:C11"/>
    <mergeCell ref="D7:D11"/>
    <mergeCell ref="B7:B11"/>
    <mergeCell ref="F8:F11"/>
    <mergeCell ref="K9:K11"/>
    <mergeCell ref="H10:H11"/>
    <mergeCell ref="J10:J11"/>
    <mergeCell ref="Y2:AA2"/>
    <mergeCell ref="E4:F4"/>
    <mergeCell ref="H4:J4"/>
    <mergeCell ref="L4:N4"/>
    <mergeCell ref="P4:T4"/>
  </mergeCells>
  <conditionalFormatting sqref="R12:R91 W12:W91 T12:T91 M12:M91 O12:O91 J12:J91 H12:H91 O93:O102 T93:T102 M93:M102 R93:R102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8:Y91">
    <cfRule type="cellIs" priority="3" dxfId="0" operator="lessThanOrEqual" stopIfTrue="1">
      <formula>V18</formula>
    </cfRule>
    <cfRule type="cellIs" priority="4" dxfId="1" operator="greaterThan" stopIfTrue="1">
      <formula>V18</formula>
    </cfRule>
  </conditionalFormatting>
  <conditionalFormatting sqref="Z12:Z91">
    <cfRule type="cellIs" priority="5" dxfId="1" operator="greaterThan" stopIfTrue="1">
      <formula>Y12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U104 U92 K104" evalError="1"/>
    <ignoredError sqref="X104 P104 P92" evalError="1" formula="1"/>
    <ignoredError sqref="U103 P1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2009-12-21T12:03:35Z</cp:lastPrinted>
  <dcterms:created xsi:type="dcterms:W3CDTF">2002-01-07T10:53:07Z</dcterms:created>
  <dcterms:modified xsi:type="dcterms:W3CDTF">2009-12-21T12:03:42Z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994495033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1703897713</vt:i4>
  </property>
  <property fmtid="{D5CDD505-2E9C-101B-9397-08002B2CF9AE}" pid="7" name="_ReviewingToolsShownOnce">
    <vt:lpwstr/>
  </property>
</Properties>
</file>