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富山県４－１" sheetId="1" r:id="rId1"/>
    <sheet name="富山県４－２" sheetId="2" r:id="rId2"/>
    <sheet name="富山県４－３" sheetId="3" r:id="rId3"/>
    <sheet name="富山県４－４" sheetId="4" r:id="rId4"/>
  </sheets>
  <definedNames>
    <definedName name="_xlnm.Print_Titles" localSheetId="0">'富山県４－１'!$4:$7</definedName>
    <definedName name="_xlnm.Print_Titles" localSheetId="1">'富山県４－２'!$4:$7</definedName>
    <definedName name="_xlnm.Print_Titles" localSheetId="2">'富山県４－３'!$4:$7</definedName>
    <definedName name="_xlnm.Print_Titles" localSheetId="3">'富山県４－４'!$7:$11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<sst xmlns="http://schemas.openxmlformats.org/spreadsheetml/2006/main" count="339" uniqueCount="168">
  <si>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</si>
  <si>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</si>
  <si>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</si>
  <si>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</si>
  <si>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</si>
  <si>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</si>
  <si>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</si>
  <si>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</si>
  <si>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</si>
  <si>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</si>
  <si>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</si>
  <si>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</si>
  <si>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</si>
  <si>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</si>
  <si>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</si>
  <si>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</si>
  <si>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</si>
  <si>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</si>
  <si>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</si>
  <si>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</si>
  <si>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</si>
  <si>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</si>
  <si>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</si>
  <si>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</si>
  <si>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</si>
  <si>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</si>
  <si>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</si>
  <si>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</si>
  <si>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</si>
  <si>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</si>
  <si>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</si>
  <si>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</si>
  <si>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</si>
  <si>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</si>
  <si>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</si>
  <si>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</si>
  <si>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</si>
  <si>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</si>
  <si>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</si>
  <si>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</si>
  <si>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</si>
  <si>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</si>
  <si>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</si>
  <si>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</si>
  <si>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</si>
  <si>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</si>
  <si>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</si>
  <si>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</si>
  <si>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</si>
  <si>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</si>
  <si>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</si>
  <si>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</si>
  <si>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</si>
  <si>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</si>
  <si>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</si>
  <si>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</si>
  <si>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</si>
  <si>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</si>
  <si>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</si>
  <si>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</si>
  <si>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</si>
  <si>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</si>
  <si>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</si>
  <si>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</si>
  <si>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</si>
  <si>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</si>
  <si>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</si>
  <si>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</si>
  <si>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</si>
  <si>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</si>
  <si>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</si>
  <si>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</si>
  <si>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</si>
  <si>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</si>
  <si>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</si>
  <si>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</si>
  <si>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</si>
  <si>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</si>
  <si>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</si>
  <si>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</si>
  <si>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</si>
  <si>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</si>
  <si>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</si>
  <si>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男女参画・ボランティア課</t>
  </si>
  <si>
    <t>男女平等・共同参画課</t>
  </si>
  <si>
    <t>企画広報室</t>
  </si>
  <si>
    <t>企画調整課</t>
  </si>
  <si>
    <t>市民協働課</t>
  </si>
  <si>
    <t>総務課</t>
  </si>
  <si>
    <t>地域協働課</t>
  </si>
  <si>
    <t>教育委員会事務局</t>
  </si>
  <si>
    <t>富山市男女共同参画推進条例</t>
  </si>
  <si>
    <t>高岡市男女平等推進条例</t>
  </si>
  <si>
    <t>魚津市男女共同参画推進条例</t>
  </si>
  <si>
    <t>砺波市男女共同参画推進条例</t>
  </si>
  <si>
    <t>南砺市男女共同参画推進条例</t>
  </si>
  <si>
    <t>射水市男女共同参画推進条例</t>
  </si>
  <si>
    <t>入善町男女共同参画推進条例</t>
  </si>
  <si>
    <t>朝日町男女共同参画社会の形成に関する条例</t>
  </si>
  <si>
    <t>富山市男女共同参画プラン2007-2016</t>
  </si>
  <si>
    <t>高岡市男女平等推進プラン</t>
  </si>
  <si>
    <t>くろべ男女共同参画プラン</t>
  </si>
  <si>
    <t>砺波市男女共同参画推進計画</t>
  </si>
  <si>
    <t>小矢部市男女共同参画プラン</t>
  </si>
  <si>
    <t>南砺市男女共同参画推進プラン</t>
  </si>
  <si>
    <t>立山町男女共同参画プラン</t>
  </si>
  <si>
    <t>にゅうぜん男女共同参画プラン</t>
  </si>
  <si>
    <t>朝日町男女共同参画社会づくり計画</t>
  </si>
  <si>
    <t>H19.4～H29.3</t>
  </si>
  <si>
    <t>H19.4～H29.3</t>
  </si>
  <si>
    <t>H19.4～H24.3</t>
  </si>
  <si>
    <t>H18.4～H23.3</t>
  </si>
  <si>
    <t>H15.4～H25.3</t>
  </si>
  <si>
    <t>H16.4～H26.3</t>
  </si>
  <si>
    <t>Ｈ18.6～H23.3</t>
  </si>
  <si>
    <t>H19.4～H23.3</t>
  </si>
  <si>
    <t>H17.4～H22.3</t>
  </si>
  <si>
    <t>H20.1～H29.3</t>
  </si>
  <si>
    <t>H21.4～H31.3</t>
  </si>
  <si>
    <t>第２次ときめきかがやきひかりのプラン</t>
  </si>
  <si>
    <t>上市町男女共同参画プラン
やらんまいけ 剱 きらめきの男女（ひと）づくり宣言</t>
  </si>
  <si>
    <t>富山市男女共同参画推進センター</t>
  </si>
  <si>
    <t>高岡市男女平等推進センター</t>
  </si>
  <si>
    <t>930-0805</t>
  </si>
  <si>
    <t>933-0023</t>
  </si>
  <si>
    <t>富山市湊入船町6番7号</t>
  </si>
  <si>
    <t>http://www.city.toyama.toyama.jp/institution/suishin-center/</t>
  </si>
  <si>
    <t>高岡市末広町1－7
ウイングウイング高岡6階</t>
  </si>
  <si>
    <t>http://www2.city-takaoka.jp/gec/</t>
  </si>
  <si>
    <t>○</t>
  </si>
  <si>
    <t>黒部市男女共同参画都市宣言</t>
  </si>
  <si>
    <t>男女共同参画都市宣言</t>
  </si>
  <si>
    <t>高岡市男女平等・共同参画都市宣言</t>
  </si>
  <si>
    <t>その他：平成21年3月31日</t>
  </si>
  <si>
    <t>広域１</t>
  </si>
  <si>
    <t>広域２</t>
  </si>
  <si>
    <t>広域３</t>
  </si>
  <si>
    <t>生涯学習課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</si>
  <si>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</si>
  <si>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</si>
  <si>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</si>
  <si>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</si>
  <si>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</si>
  <si>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</si>
  <si>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</si>
  <si>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調査時点コード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</si>
  <si>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</si>
  <si>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</si>
  <si>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</si>
  <si>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</si>
  <si>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</si>
  <si>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</si>
  <si>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</si>
  <si>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</si>
  <si>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</si>
  <si>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</si>
  <si>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氷見市男女共同参画プラン
「ファインパートナーシップ2007」</t>
  </si>
  <si>
    <t>魚津市男女共同参画プラン
（YOU&amp;愛2006）</t>
  </si>
  <si>
    <t>(076)
433-1760</t>
  </si>
  <si>
    <t>(076)
433-1761</t>
  </si>
  <si>
    <t>(0766)
20-1815</t>
  </si>
  <si>
    <t>(0766)
20-1810</t>
  </si>
  <si>
    <t>※ 富山市女性団体等連絡協議会に委託</t>
  </si>
  <si>
    <t>○
※</t>
  </si>
  <si>
    <t>※</t>
  </si>
  <si>
    <t>※ 県内市町村の平均と同等の割合を目標とする。</t>
  </si>
  <si>
    <t>Ｈ18.4～H28.3</t>
  </si>
  <si>
    <t>射水市男女共同参画基本計画
「男女きらめきプラン」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</si>
</sst>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4" borderId="11" xfId="0" applyNumberFormat="1" applyFont="1" applyFill="1" applyBorder="1" applyAlignment="1">
      <alignment vertical="center"/>
    </xf>
    <xf numFmtId="187" fontId="0" fillId="24" borderId="29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7" fontId="2" fillId="4" borderId="37" xfId="0" applyNumberFormat="1" applyFont="1" applyFill="1" applyBorder="1" applyAlignment="1">
      <alignment vertical="center"/>
    </xf>
    <xf numFmtId="187" fontId="2" fillId="4" borderId="38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39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40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39" xfId="0" applyNumberFormat="1" applyFont="1" applyFill="1" applyBorder="1" applyAlignment="1">
      <alignment vertical="center"/>
    </xf>
    <xf numFmtId="188" fontId="2" fillId="4" borderId="41" xfId="0" applyNumberFormat="1" applyFont="1" applyFill="1" applyBorder="1" applyAlignment="1">
      <alignment vertical="center"/>
    </xf>
    <xf numFmtId="188" fontId="2" fillId="4" borderId="42" xfId="0" applyNumberFormat="1" applyFont="1" applyFill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9" fontId="2" fillId="4" borderId="12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89" fontId="2" fillId="4" borderId="16" xfId="0" applyNumberFormat="1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3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42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4" borderId="45" xfId="0" applyFont="1" applyFill="1" applyBorder="1" applyAlignment="1">
      <alignment vertical="center"/>
    </xf>
    <xf numFmtId="0" fontId="2" fillId="24" borderId="46" xfId="0" applyFont="1" applyFill="1" applyBorder="1" applyAlignment="1">
      <alignment vertical="center"/>
    </xf>
    <xf numFmtId="0" fontId="2" fillId="24" borderId="47" xfId="0" applyFont="1" applyFill="1" applyBorder="1" applyAlignment="1">
      <alignment vertical="center"/>
    </xf>
    <xf numFmtId="188" fontId="2" fillId="24" borderId="48" xfId="0" applyNumberFormat="1" applyFont="1" applyFill="1" applyBorder="1" applyAlignment="1">
      <alignment vertical="center"/>
    </xf>
    <xf numFmtId="189" fontId="2" fillId="4" borderId="49" xfId="0" applyNumberFormat="1" applyFont="1" applyFill="1" applyBorder="1" applyAlignment="1">
      <alignment vertical="center"/>
    </xf>
    <xf numFmtId="188" fontId="2" fillId="24" borderId="47" xfId="0" applyNumberFormat="1" applyFont="1" applyFill="1" applyBorder="1" applyAlignment="1">
      <alignment vertical="center"/>
    </xf>
    <xf numFmtId="0" fontId="2" fillId="24" borderId="50" xfId="0" applyFont="1" applyFill="1" applyBorder="1" applyAlignment="1">
      <alignment vertical="center"/>
    </xf>
    <xf numFmtId="188" fontId="2" fillId="24" borderId="51" xfId="0" applyNumberFormat="1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53" xfId="0" applyFont="1" applyFill="1" applyBorder="1" applyAlignment="1">
      <alignment vertical="center"/>
    </xf>
    <xf numFmtId="0" fontId="2" fillId="24" borderId="54" xfId="0" applyFont="1" applyFill="1" applyBorder="1" applyAlignment="1">
      <alignment vertical="center"/>
    </xf>
    <xf numFmtId="188" fontId="2" fillId="24" borderId="55" xfId="0" applyNumberFormat="1" applyFont="1" applyFill="1" applyBorder="1" applyAlignment="1">
      <alignment vertical="center"/>
    </xf>
    <xf numFmtId="189" fontId="2" fillId="4" borderId="53" xfId="0" applyNumberFormat="1" applyFont="1" applyFill="1" applyBorder="1" applyAlignment="1">
      <alignment vertical="center"/>
    </xf>
    <xf numFmtId="188" fontId="2" fillId="24" borderId="54" xfId="0" applyNumberFormat="1" applyFont="1" applyFill="1" applyBorder="1" applyAlignment="1">
      <alignment vertical="center"/>
    </xf>
    <xf numFmtId="190" fontId="2" fillId="25" borderId="42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56" xfId="0" applyNumberFormat="1" applyFont="1" applyFill="1" applyBorder="1" applyAlignment="1">
      <alignment vertical="center"/>
    </xf>
    <xf numFmtId="189" fontId="2" fillId="0" borderId="57" xfId="0" applyNumberFormat="1" applyFont="1" applyFill="1" applyBorder="1" applyAlignment="1">
      <alignment vertical="center"/>
    </xf>
    <xf numFmtId="189" fontId="2" fillId="0" borderId="58" xfId="0" applyNumberFormat="1" applyFont="1" applyFill="1" applyBorder="1" applyAlignment="1">
      <alignment vertical="center"/>
    </xf>
    <xf numFmtId="189" fontId="2" fillId="0" borderId="27" xfId="0" applyNumberFormat="1" applyFont="1" applyFill="1" applyBorder="1" applyAlignment="1">
      <alignment vertical="center"/>
    </xf>
    <xf numFmtId="179" fontId="2" fillId="0" borderId="59" xfId="0" applyNumberFormat="1" applyFont="1" applyFill="1" applyBorder="1" applyAlignment="1">
      <alignment vertical="center"/>
    </xf>
    <xf numFmtId="179" fontId="2" fillId="0" borderId="60" xfId="0" applyNumberFormat="1" applyFont="1" applyFill="1" applyBorder="1" applyAlignment="1">
      <alignment vertical="center"/>
    </xf>
    <xf numFmtId="179" fontId="2" fillId="0" borderId="61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59" xfId="0" applyNumberFormat="1" applyFont="1" applyFill="1" applyBorder="1" applyAlignment="1">
      <alignment vertical="center"/>
    </xf>
    <xf numFmtId="188" fontId="2" fillId="24" borderId="60" xfId="0" applyNumberFormat="1" applyFont="1" applyFill="1" applyBorder="1" applyAlignment="1">
      <alignment vertical="center"/>
    </xf>
    <xf numFmtId="188" fontId="2" fillId="24" borderId="61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39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 wrapText="1"/>
    </xf>
    <xf numFmtId="0" fontId="2" fillId="0" borderId="16" xfId="43" applyFont="1" applyBorder="1" applyAlignment="1" applyProtection="1">
      <alignment vertical="center" wrapText="1"/>
      <protection/>
    </xf>
    <xf numFmtId="0" fontId="2" fillId="0" borderId="12" xfId="43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" fillId="24" borderId="3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57" fontId="2" fillId="24" borderId="30" xfId="0" applyNumberFormat="1" applyFont="1" applyFill="1" applyBorder="1" applyAlignment="1">
      <alignment horizontal="center" vertical="center"/>
    </xf>
    <xf numFmtId="185" fontId="2" fillId="24" borderId="30" xfId="0" applyNumberFormat="1" applyFont="1" applyFill="1" applyBorder="1" applyAlignment="1">
      <alignment horizontal="center" vertical="center"/>
    </xf>
    <xf numFmtId="57" fontId="2" fillId="24" borderId="16" xfId="0" applyNumberFormat="1" applyFont="1" applyFill="1" applyBorder="1" applyAlignment="1">
      <alignment horizontal="center" vertical="center"/>
    </xf>
    <xf numFmtId="185" fontId="2" fillId="24" borderId="16" xfId="0" applyNumberFormat="1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wrapText="1"/>
    </xf>
    <xf numFmtId="0" fontId="2" fillId="24" borderId="63" xfId="0" applyFont="1" applyFill="1" applyBorder="1" applyAlignment="1">
      <alignment wrapText="1"/>
    </xf>
    <xf numFmtId="0" fontId="2" fillId="24" borderId="43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0" fontId="9" fillId="0" borderId="64" xfId="0" applyFont="1" applyBorder="1" applyAlignment="1">
      <alignment horizontal="center" vertical="center"/>
    </xf>
    <xf numFmtId="0" fontId="4" fillId="24" borderId="25" xfId="0" applyFont="1" applyFill="1" applyBorder="1" applyAlignment="1">
      <alignment wrapText="1"/>
    </xf>
    <xf numFmtId="0" fontId="4" fillId="24" borderId="63" xfId="0" applyFont="1" applyFill="1" applyBorder="1" applyAlignment="1">
      <alignment wrapText="1"/>
    </xf>
    <xf numFmtId="0" fontId="2" fillId="24" borderId="65" xfId="0" applyFont="1" applyFill="1" applyBorder="1" applyAlignment="1">
      <alignment vertical="distributed" textRotation="255"/>
    </xf>
    <xf numFmtId="0" fontId="2" fillId="24" borderId="53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186" fontId="2" fillId="24" borderId="17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186" fontId="2" fillId="24" borderId="30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vertical="center"/>
    </xf>
    <xf numFmtId="0" fontId="2" fillId="24" borderId="67" xfId="0" applyFont="1" applyFill="1" applyBorder="1" applyAlignment="1">
      <alignment vertical="center"/>
    </xf>
    <xf numFmtId="0" fontId="2" fillId="24" borderId="68" xfId="0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24" borderId="43" xfId="0" applyNumberFormat="1" applyFont="1" applyFill="1" applyBorder="1" applyAlignment="1">
      <alignment vertical="center"/>
    </xf>
    <xf numFmtId="186" fontId="2" fillId="24" borderId="16" xfId="0" applyNumberFormat="1" applyFont="1" applyFill="1" applyBorder="1" applyAlignment="1">
      <alignment vertical="center"/>
    </xf>
    <xf numFmtId="187" fontId="2" fillId="24" borderId="43" xfId="0" applyNumberFormat="1" applyFont="1" applyFill="1" applyBorder="1" applyAlignment="1">
      <alignment vertical="center"/>
    </xf>
    <xf numFmtId="187" fontId="2" fillId="24" borderId="17" xfId="0" applyNumberFormat="1" applyFont="1" applyFill="1" applyBorder="1" applyAlignment="1">
      <alignment vertical="center"/>
    </xf>
    <xf numFmtId="0" fontId="0" fillId="21" borderId="11" xfId="0" applyFill="1" applyBorder="1" applyAlignment="1">
      <alignment horizontal="center"/>
    </xf>
    <xf numFmtId="187" fontId="2" fillId="24" borderId="23" xfId="0" applyNumberFormat="1" applyFont="1" applyFill="1" applyBorder="1" applyAlignment="1">
      <alignment vertical="center"/>
    </xf>
    <xf numFmtId="187" fontId="2" fillId="24" borderId="16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horizontal="center" vertical="center"/>
    </xf>
    <xf numFmtId="188" fontId="2" fillId="24" borderId="16" xfId="0" applyNumberFormat="1" applyFont="1" applyFill="1" applyBorder="1" applyAlignment="1">
      <alignment horizontal="center" vertical="center"/>
    </xf>
    <xf numFmtId="187" fontId="2" fillId="24" borderId="12" xfId="0" applyNumberFormat="1" applyFont="1" applyFill="1" applyBorder="1" applyAlignment="1">
      <alignment vertical="center"/>
    </xf>
    <xf numFmtId="0" fontId="2" fillId="24" borderId="53" xfId="0" applyFont="1" applyFill="1" applyBorder="1" applyAlignment="1">
      <alignment horizontal="center" vertical="distributed" textRotation="255" shrinkToFit="1"/>
    </xf>
    <xf numFmtId="0" fontId="2" fillId="24" borderId="46" xfId="0" applyFont="1" applyFill="1" applyBorder="1" applyAlignment="1">
      <alignment horizontal="center" vertical="distributed" textRotation="255" shrinkToFi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distributed" textRotation="255" shrinkToFi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2" fillId="24" borderId="74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textRotation="255"/>
    </xf>
    <xf numFmtId="0" fontId="2" fillId="24" borderId="43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distributed" textRotation="255"/>
    </xf>
    <xf numFmtId="0" fontId="2" fillId="24" borderId="65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0" fontId="2" fillId="0" borderId="74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45" xfId="0" applyFont="1" applyBorder="1" applyAlignment="1">
      <alignment horizontal="center" vertical="distributed" textRotation="255"/>
    </xf>
    <xf numFmtId="0" fontId="2" fillId="24" borderId="76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24" borderId="7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4" fillId="24" borderId="78" xfId="0" applyFont="1" applyFill="1" applyBorder="1" applyAlignment="1">
      <alignment horizontal="center" vertical="top" textRotation="255" wrapText="1"/>
    </xf>
    <xf numFmtId="0" fontId="4" fillId="24" borderId="79" xfId="0" applyFont="1" applyFill="1" applyBorder="1" applyAlignment="1">
      <alignment horizontal="center" vertical="top" textRotation="255" wrapText="1"/>
    </xf>
    <xf numFmtId="0" fontId="4" fillId="0" borderId="79" xfId="0" applyFont="1" applyBorder="1" applyAlignment="1">
      <alignment horizontal="center" vertical="top" textRotation="255" wrapText="1"/>
    </xf>
    <xf numFmtId="0" fontId="4" fillId="0" borderId="33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0" borderId="6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distributed" textRotation="255"/>
    </xf>
    <xf numFmtId="0" fontId="2" fillId="24" borderId="80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45" xfId="0" applyFont="1" applyFill="1" applyBorder="1" applyAlignment="1">
      <alignment horizontal="center" vertical="distributed" textRotation="255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65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2" fillId="24" borderId="74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45" xfId="0" applyFont="1" applyFill="1" applyBorder="1" applyAlignment="1">
      <alignment horizontal="center" vertical="distributed" textRotation="255" shrinkToFit="1"/>
    </xf>
    <xf numFmtId="0" fontId="4" fillId="0" borderId="63" xfId="0" applyFont="1" applyBorder="1" applyAlignment="1">
      <alignment horizontal="center" vertical="distributed" textRotation="255"/>
    </xf>
    <xf numFmtId="0" fontId="4" fillId="0" borderId="53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65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2" fillId="24" borderId="44" xfId="0" applyFont="1" applyFill="1" applyBorder="1" applyAlignment="1">
      <alignment vertical="center" textRotation="255"/>
    </xf>
    <xf numFmtId="0" fontId="2" fillId="24" borderId="52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2" fillId="24" borderId="37" xfId="0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58" fontId="11" fillId="0" borderId="83" xfId="0" applyNumberFormat="1" applyFont="1" applyBorder="1" applyAlignment="1">
      <alignment horizontal="center" vertical="center"/>
    </xf>
    <xf numFmtId="58" fontId="11" fillId="0" borderId="84" xfId="0" applyNumberFormat="1" applyFont="1" applyBorder="1" applyAlignment="1">
      <alignment horizontal="center" vertical="center"/>
    </xf>
    <xf numFmtId="58" fontId="11" fillId="0" borderId="82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  <xf numFmtId="0" fontId="2" fillId="24" borderId="85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left" vertical="center"/>
    </xf>
    <xf numFmtId="0" fontId="2" fillId="24" borderId="77" xfId="0" applyFont="1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45" xfId="0" applyFont="1" applyBorder="1" applyAlignment="1">
      <alignment/>
    </xf>
    <xf numFmtId="0" fontId="2" fillId="24" borderId="44" xfId="0" applyFont="1" applyFill="1" applyBorder="1" applyAlignment="1">
      <alignment vertical="center" textRotation="255" wrapText="1"/>
    </xf>
    <xf numFmtId="0" fontId="2" fillId="24" borderId="52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2" fillId="24" borderId="85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  <xf numFmtId="0" fontId="2" fillId="24" borderId="6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86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9" fillId="0" borderId="8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9" fontId="2" fillId="25" borderId="11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7" fontId="2" fillId="24" borderId="1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oyama.toyama.jp/institution/suishin-center/" TargetMode="External" /><Relationship Id="rId2" Type="http://schemas.openxmlformats.org/officeDocument/2006/relationships/hyperlink" Target="http://www2.city-takaoka.jp/gec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20.625" style="2" customWidth="1"/>
    <col min="6" max="9" width="4.125" style="2" customWidth="1"/>
    <col min="10" max="10" width="26.625" style="2" customWidth="1"/>
    <col min="11" max="12" width="8.625" style="2" customWidth="1"/>
    <col min="13" max="13" width="4.625" style="2" customWidth="1"/>
    <col min="14" max="14" width="31.625" style="2" customWidth="1"/>
    <col min="15" max="15" width="12.6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91" t="s">
        <v>67</v>
      </c>
      <c r="P2" s="192"/>
    </row>
    <row r="3" ht="9.75" customHeight="1" thickBot="1"/>
    <row r="4" spans="1:16" s="1" customFormat="1" ht="31.5" customHeight="1">
      <c r="A4" s="212" t="s">
        <v>26</v>
      </c>
      <c r="B4" s="219" t="s">
        <v>63</v>
      </c>
      <c r="C4" s="215" t="s">
        <v>52</v>
      </c>
      <c r="D4" s="188" t="s">
        <v>17</v>
      </c>
      <c r="E4" s="199" t="s">
        <v>53</v>
      </c>
      <c r="F4" s="209" t="s">
        <v>54</v>
      </c>
      <c r="G4" s="202" t="s">
        <v>55</v>
      </c>
      <c r="H4" s="205" t="s">
        <v>62</v>
      </c>
      <c r="I4" s="188" t="s">
        <v>56</v>
      </c>
      <c r="J4" s="187" t="s">
        <v>155</v>
      </c>
      <c r="K4" s="195"/>
      <c r="L4" s="195"/>
      <c r="M4" s="196"/>
      <c r="N4" s="187" t="s">
        <v>65</v>
      </c>
      <c r="O4" s="195"/>
      <c r="P4" s="196"/>
    </row>
    <row r="5" spans="1:16" s="15" customFormat="1" ht="18" customHeight="1">
      <c r="A5" s="213"/>
      <c r="B5" s="220"/>
      <c r="C5" s="216"/>
      <c r="D5" s="217"/>
      <c r="E5" s="200"/>
      <c r="F5" s="210"/>
      <c r="G5" s="203"/>
      <c r="H5" s="206"/>
      <c r="I5" s="185"/>
      <c r="J5" s="197" t="s">
        <v>8</v>
      </c>
      <c r="K5" s="208"/>
      <c r="L5" s="198"/>
      <c r="M5" s="14" t="s">
        <v>9</v>
      </c>
      <c r="N5" s="197" t="s">
        <v>10</v>
      </c>
      <c r="O5" s="198"/>
      <c r="P5" s="14" t="s">
        <v>9</v>
      </c>
    </row>
    <row r="6" spans="1:16" s="15" customFormat="1" ht="18" customHeight="1">
      <c r="A6" s="213"/>
      <c r="B6" s="220"/>
      <c r="C6" s="216"/>
      <c r="D6" s="217"/>
      <c r="E6" s="200"/>
      <c r="F6" s="210"/>
      <c r="G6" s="203"/>
      <c r="H6" s="206"/>
      <c r="I6" s="185"/>
      <c r="J6" s="33"/>
      <c r="K6" s="34"/>
      <c r="L6" s="35"/>
      <c r="M6" s="189" t="s">
        <v>58</v>
      </c>
      <c r="N6" s="18"/>
      <c r="O6" s="32"/>
      <c r="P6" s="189" t="s">
        <v>58</v>
      </c>
    </row>
    <row r="7" spans="1:16" s="1" customFormat="1" ht="51.75" customHeight="1">
      <c r="A7" s="214"/>
      <c r="B7" s="221"/>
      <c r="C7" s="216"/>
      <c r="D7" s="218"/>
      <c r="E7" s="201"/>
      <c r="F7" s="211"/>
      <c r="G7" s="204"/>
      <c r="H7" s="207"/>
      <c r="I7" s="186"/>
      <c r="J7" s="16" t="s">
        <v>57</v>
      </c>
      <c r="K7" s="17" t="s">
        <v>2</v>
      </c>
      <c r="L7" s="17" t="s">
        <v>3</v>
      </c>
      <c r="M7" s="190"/>
      <c r="N7" s="18" t="s">
        <v>59</v>
      </c>
      <c r="O7" s="19" t="s">
        <v>25</v>
      </c>
      <c r="P7" s="190"/>
    </row>
    <row r="8" spans="1:16" ht="19.5" customHeight="1">
      <c r="A8" s="48">
        <v>16</v>
      </c>
      <c r="B8" s="94">
        <v>201</v>
      </c>
      <c r="C8" s="49" t="s">
        <v>67</v>
      </c>
      <c r="D8" s="50" t="s">
        <v>68</v>
      </c>
      <c r="E8" s="133" t="s">
        <v>83</v>
      </c>
      <c r="F8" s="165">
        <v>1</v>
      </c>
      <c r="G8" s="166">
        <v>2</v>
      </c>
      <c r="H8" s="167">
        <v>1</v>
      </c>
      <c r="I8" s="166">
        <v>1</v>
      </c>
      <c r="J8" s="49" t="s">
        <v>91</v>
      </c>
      <c r="K8" s="145">
        <v>38806</v>
      </c>
      <c r="L8" s="145">
        <v>38808</v>
      </c>
      <c r="M8" s="184"/>
      <c r="N8" s="134" t="s">
        <v>99</v>
      </c>
      <c r="O8" s="168" t="s">
        <v>109</v>
      </c>
      <c r="P8" s="166"/>
    </row>
    <row r="9" spans="1:16" ht="19.5" customHeight="1">
      <c r="A9" s="48">
        <v>16</v>
      </c>
      <c r="B9" s="77">
        <v>202</v>
      </c>
      <c r="C9" s="49" t="s">
        <v>67</v>
      </c>
      <c r="D9" s="50" t="s">
        <v>69</v>
      </c>
      <c r="E9" s="133" t="s">
        <v>84</v>
      </c>
      <c r="F9" s="165">
        <v>1</v>
      </c>
      <c r="G9" s="166">
        <v>1</v>
      </c>
      <c r="H9" s="167">
        <v>1</v>
      </c>
      <c r="I9" s="166">
        <v>1</v>
      </c>
      <c r="J9" s="49" t="s">
        <v>92</v>
      </c>
      <c r="K9" s="145">
        <v>38657</v>
      </c>
      <c r="L9" s="145">
        <v>38657</v>
      </c>
      <c r="M9" s="184"/>
      <c r="N9" s="134" t="s">
        <v>100</v>
      </c>
      <c r="O9" s="169" t="s">
        <v>117</v>
      </c>
      <c r="P9" s="166"/>
    </row>
    <row r="10" spans="1:16" ht="30" customHeight="1">
      <c r="A10" s="48">
        <v>16</v>
      </c>
      <c r="B10" s="77">
        <v>204</v>
      </c>
      <c r="C10" s="49" t="s">
        <v>67</v>
      </c>
      <c r="D10" s="51" t="s">
        <v>70</v>
      </c>
      <c r="E10" s="133" t="s">
        <v>89</v>
      </c>
      <c r="F10" s="165">
        <v>1</v>
      </c>
      <c r="G10" s="166">
        <v>2</v>
      </c>
      <c r="H10" s="167">
        <v>1</v>
      </c>
      <c r="I10" s="166">
        <v>1</v>
      </c>
      <c r="J10" s="49" t="s">
        <v>93</v>
      </c>
      <c r="K10" s="146">
        <v>38063</v>
      </c>
      <c r="L10" s="146">
        <v>38078</v>
      </c>
      <c r="M10" s="184"/>
      <c r="N10" s="133" t="s">
        <v>157</v>
      </c>
      <c r="O10" s="141" t="s">
        <v>166</v>
      </c>
      <c r="P10" s="166"/>
    </row>
    <row r="11" spans="1:16" ht="30" customHeight="1">
      <c r="A11" s="48">
        <v>16</v>
      </c>
      <c r="B11" s="77">
        <v>205</v>
      </c>
      <c r="C11" s="49" t="s">
        <v>67</v>
      </c>
      <c r="D11" s="51" t="s">
        <v>71</v>
      </c>
      <c r="E11" s="133" t="s">
        <v>85</v>
      </c>
      <c r="F11" s="165">
        <v>1</v>
      </c>
      <c r="G11" s="166">
        <v>2</v>
      </c>
      <c r="H11" s="167">
        <v>0</v>
      </c>
      <c r="I11" s="166">
        <v>0</v>
      </c>
      <c r="J11" s="49"/>
      <c r="K11" s="146"/>
      <c r="L11" s="146"/>
      <c r="M11" s="184">
        <v>0</v>
      </c>
      <c r="N11" s="133" t="s">
        <v>156</v>
      </c>
      <c r="O11" s="141" t="s">
        <v>110</v>
      </c>
      <c r="P11" s="166"/>
    </row>
    <row r="12" spans="1:16" ht="19.5" customHeight="1">
      <c r="A12" s="48">
        <v>16</v>
      </c>
      <c r="B12" s="77">
        <v>206</v>
      </c>
      <c r="C12" s="49" t="s">
        <v>67</v>
      </c>
      <c r="D12" s="51" t="s">
        <v>72</v>
      </c>
      <c r="E12" s="133" t="s">
        <v>137</v>
      </c>
      <c r="F12" s="165">
        <v>2</v>
      </c>
      <c r="G12" s="166">
        <v>2</v>
      </c>
      <c r="H12" s="167">
        <v>1</v>
      </c>
      <c r="I12" s="166">
        <v>0</v>
      </c>
      <c r="J12" s="49"/>
      <c r="K12" s="146"/>
      <c r="L12" s="146"/>
      <c r="M12" s="184">
        <v>0</v>
      </c>
      <c r="N12" s="133" t="s">
        <v>119</v>
      </c>
      <c r="O12" s="141" t="s">
        <v>118</v>
      </c>
      <c r="P12" s="166"/>
    </row>
    <row r="13" spans="1:16" ht="19.5" customHeight="1">
      <c r="A13" s="48">
        <v>16</v>
      </c>
      <c r="B13" s="77">
        <v>207</v>
      </c>
      <c r="C13" s="49" t="s">
        <v>67</v>
      </c>
      <c r="D13" s="51" t="s">
        <v>73</v>
      </c>
      <c r="E13" s="133" t="s">
        <v>137</v>
      </c>
      <c r="F13" s="165">
        <v>2</v>
      </c>
      <c r="G13" s="166">
        <v>2</v>
      </c>
      <c r="H13" s="167">
        <v>1</v>
      </c>
      <c r="I13" s="166">
        <v>0</v>
      </c>
      <c r="J13" s="49"/>
      <c r="K13" s="146"/>
      <c r="L13" s="146"/>
      <c r="M13" s="184">
        <v>0</v>
      </c>
      <c r="N13" s="133" t="s">
        <v>101</v>
      </c>
      <c r="O13" s="141" t="s">
        <v>108</v>
      </c>
      <c r="P13" s="166"/>
    </row>
    <row r="14" spans="1:16" ht="19.5" customHeight="1">
      <c r="A14" s="48">
        <v>16</v>
      </c>
      <c r="B14" s="77">
        <v>208</v>
      </c>
      <c r="C14" s="49" t="s">
        <v>67</v>
      </c>
      <c r="D14" s="51" t="s">
        <v>74</v>
      </c>
      <c r="E14" s="133" t="s">
        <v>86</v>
      </c>
      <c r="F14" s="165">
        <v>1</v>
      </c>
      <c r="G14" s="166">
        <v>2</v>
      </c>
      <c r="H14" s="167">
        <v>1</v>
      </c>
      <c r="I14" s="166">
        <v>1</v>
      </c>
      <c r="J14" s="49" t="s">
        <v>94</v>
      </c>
      <c r="K14" s="146">
        <v>38622</v>
      </c>
      <c r="L14" s="146">
        <v>38622</v>
      </c>
      <c r="M14" s="184"/>
      <c r="N14" s="133" t="s">
        <v>102</v>
      </c>
      <c r="O14" s="141" t="s">
        <v>111</v>
      </c>
      <c r="P14" s="166"/>
    </row>
    <row r="15" spans="1:16" ht="19.5" customHeight="1">
      <c r="A15" s="48">
        <v>16</v>
      </c>
      <c r="B15" s="77">
        <v>209</v>
      </c>
      <c r="C15" s="49" t="s">
        <v>67</v>
      </c>
      <c r="D15" s="51" t="s">
        <v>75</v>
      </c>
      <c r="E15" s="133" t="s">
        <v>87</v>
      </c>
      <c r="F15" s="165">
        <v>1</v>
      </c>
      <c r="G15" s="166">
        <v>2</v>
      </c>
      <c r="H15" s="167">
        <v>0</v>
      </c>
      <c r="I15" s="166">
        <v>1</v>
      </c>
      <c r="J15" s="49"/>
      <c r="K15" s="146"/>
      <c r="L15" s="146"/>
      <c r="M15" s="184">
        <v>0</v>
      </c>
      <c r="N15" s="133" t="s">
        <v>103</v>
      </c>
      <c r="O15" s="141" t="s">
        <v>112</v>
      </c>
      <c r="P15" s="166"/>
    </row>
    <row r="16" spans="1:16" ht="19.5" customHeight="1">
      <c r="A16" s="48">
        <v>16</v>
      </c>
      <c r="B16" s="77">
        <v>210</v>
      </c>
      <c r="C16" s="49" t="s">
        <v>67</v>
      </c>
      <c r="D16" s="51" t="s">
        <v>76</v>
      </c>
      <c r="E16" s="133" t="s">
        <v>87</v>
      </c>
      <c r="F16" s="165">
        <v>1</v>
      </c>
      <c r="G16" s="166">
        <v>2</v>
      </c>
      <c r="H16" s="167">
        <v>0</v>
      </c>
      <c r="I16" s="166">
        <v>1</v>
      </c>
      <c r="J16" s="49" t="s">
        <v>95</v>
      </c>
      <c r="K16" s="146">
        <v>38804</v>
      </c>
      <c r="L16" s="146">
        <v>38808</v>
      </c>
      <c r="M16" s="184"/>
      <c r="N16" s="133" t="s">
        <v>104</v>
      </c>
      <c r="O16" s="141" t="s">
        <v>108</v>
      </c>
      <c r="P16" s="166"/>
    </row>
    <row r="17" spans="1:16" ht="30" customHeight="1">
      <c r="A17" s="48">
        <v>16</v>
      </c>
      <c r="B17" s="77">
        <v>211</v>
      </c>
      <c r="C17" s="49" t="s">
        <v>67</v>
      </c>
      <c r="D17" s="51" t="s">
        <v>77</v>
      </c>
      <c r="E17" s="133" t="s">
        <v>87</v>
      </c>
      <c r="F17" s="165">
        <v>1</v>
      </c>
      <c r="G17" s="166">
        <v>2</v>
      </c>
      <c r="H17" s="167">
        <v>1</v>
      </c>
      <c r="I17" s="166">
        <v>1</v>
      </c>
      <c r="J17" s="49" t="s">
        <v>96</v>
      </c>
      <c r="K17" s="146">
        <v>39071</v>
      </c>
      <c r="L17" s="146">
        <v>39173</v>
      </c>
      <c r="M17" s="184"/>
      <c r="N17" s="133" t="s">
        <v>167</v>
      </c>
      <c r="O17" s="141" t="s">
        <v>108</v>
      </c>
      <c r="P17" s="166"/>
    </row>
    <row r="18" spans="1:16" ht="19.5" customHeight="1">
      <c r="A18" s="48">
        <v>16</v>
      </c>
      <c r="B18" s="77">
        <v>321</v>
      </c>
      <c r="C18" s="49" t="s">
        <v>67</v>
      </c>
      <c r="D18" s="51" t="s">
        <v>78</v>
      </c>
      <c r="E18" s="133" t="s">
        <v>90</v>
      </c>
      <c r="F18" s="165">
        <v>2</v>
      </c>
      <c r="G18" s="166">
        <v>2</v>
      </c>
      <c r="H18" s="167">
        <v>0</v>
      </c>
      <c r="I18" s="166">
        <v>0</v>
      </c>
      <c r="J18" s="49"/>
      <c r="K18" s="146"/>
      <c r="L18" s="146"/>
      <c r="M18" s="184">
        <v>0</v>
      </c>
      <c r="N18" s="133"/>
      <c r="O18" s="141"/>
      <c r="P18" s="166">
        <v>1</v>
      </c>
    </row>
    <row r="19" spans="1:16" ht="45" customHeight="1">
      <c r="A19" s="48">
        <v>16</v>
      </c>
      <c r="B19" s="77">
        <v>322</v>
      </c>
      <c r="C19" s="49" t="s">
        <v>67</v>
      </c>
      <c r="D19" s="51" t="s">
        <v>79</v>
      </c>
      <c r="E19" s="133" t="s">
        <v>90</v>
      </c>
      <c r="F19" s="165">
        <v>2</v>
      </c>
      <c r="G19" s="166">
        <v>2</v>
      </c>
      <c r="H19" s="167">
        <v>1</v>
      </c>
      <c r="I19" s="166">
        <v>0</v>
      </c>
      <c r="J19" s="49"/>
      <c r="K19" s="146"/>
      <c r="L19" s="146"/>
      <c r="M19" s="184">
        <v>0</v>
      </c>
      <c r="N19" s="133" t="s">
        <v>120</v>
      </c>
      <c r="O19" s="141" t="s">
        <v>113</v>
      </c>
      <c r="P19" s="166"/>
    </row>
    <row r="20" spans="1:16" ht="19.5" customHeight="1">
      <c r="A20" s="48">
        <v>16</v>
      </c>
      <c r="B20" s="77">
        <v>323</v>
      </c>
      <c r="C20" s="49" t="s">
        <v>67</v>
      </c>
      <c r="D20" s="51" t="s">
        <v>80</v>
      </c>
      <c r="E20" s="133" t="s">
        <v>88</v>
      </c>
      <c r="F20" s="165">
        <v>1</v>
      </c>
      <c r="G20" s="166">
        <v>2</v>
      </c>
      <c r="H20" s="167">
        <v>0</v>
      </c>
      <c r="I20" s="166">
        <v>1</v>
      </c>
      <c r="J20" s="49"/>
      <c r="K20" s="146"/>
      <c r="L20" s="146"/>
      <c r="M20" s="184">
        <v>0</v>
      </c>
      <c r="N20" s="133" t="s">
        <v>105</v>
      </c>
      <c r="O20" s="141" t="s">
        <v>114</v>
      </c>
      <c r="P20" s="166"/>
    </row>
    <row r="21" spans="1:16" ht="19.5" customHeight="1">
      <c r="A21" s="48">
        <v>16</v>
      </c>
      <c r="B21" s="77">
        <v>342</v>
      </c>
      <c r="C21" s="49" t="s">
        <v>67</v>
      </c>
      <c r="D21" s="51" t="s">
        <v>81</v>
      </c>
      <c r="E21" s="133" t="s">
        <v>90</v>
      </c>
      <c r="F21" s="165">
        <v>2</v>
      </c>
      <c r="G21" s="166">
        <v>2</v>
      </c>
      <c r="H21" s="167">
        <v>1</v>
      </c>
      <c r="I21" s="166">
        <v>1</v>
      </c>
      <c r="J21" s="49" t="s">
        <v>97</v>
      </c>
      <c r="K21" s="146">
        <v>37708</v>
      </c>
      <c r="L21" s="146">
        <v>37712</v>
      </c>
      <c r="M21" s="184"/>
      <c r="N21" s="133" t="s">
        <v>106</v>
      </c>
      <c r="O21" s="141" t="s">
        <v>115</v>
      </c>
      <c r="P21" s="166"/>
    </row>
    <row r="22" spans="1:16" ht="30" customHeight="1" thickBot="1">
      <c r="A22" s="48">
        <v>16</v>
      </c>
      <c r="B22" s="84">
        <v>343</v>
      </c>
      <c r="C22" s="49" t="s">
        <v>67</v>
      </c>
      <c r="D22" s="51" t="s">
        <v>82</v>
      </c>
      <c r="E22" s="133" t="s">
        <v>90</v>
      </c>
      <c r="F22" s="165">
        <v>2</v>
      </c>
      <c r="G22" s="166">
        <v>2</v>
      </c>
      <c r="H22" s="167">
        <v>1</v>
      </c>
      <c r="I22" s="166">
        <v>1</v>
      </c>
      <c r="J22" s="133" t="s">
        <v>98</v>
      </c>
      <c r="K22" s="146">
        <v>37337</v>
      </c>
      <c r="L22" s="146">
        <v>37347</v>
      </c>
      <c r="M22" s="184"/>
      <c r="N22" s="133" t="s">
        <v>107</v>
      </c>
      <c r="O22" s="141" t="s">
        <v>116</v>
      </c>
      <c r="P22" s="166"/>
    </row>
    <row r="23" spans="1:22" s="13" customFormat="1" ht="24" customHeight="1" thickBot="1">
      <c r="A23" s="37"/>
      <c r="B23" s="38"/>
      <c r="C23" s="193" t="s">
        <v>4</v>
      </c>
      <c r="D23" s="194"/>
      <c r="E23" s="39"/>
      <c r="F23" s="40"/>
      <c r="G23" s="41"/>
      <c r="H23" s="42">
        <f>SUM(H8:H22)</f>
        <v>10</v>
      </c>
      <c r="I23" s="43">
        <f>SUM(I8:I22)</f>
        <v>10</v>
      </c>
      <c r="J23" s="42">
        <f>COUNTA(J8:J22)</f>
        <v>8</v>
      </c>
      <c r="K23" s="44"/>
      <c r="L23" s="44"/>
      <c r="M23" s="45"/>
      <c r="N23" s="42">
        <f>COUNTA(N8:N22)</f>
        <v>14</v>
      </c>
      <c r="O23" s="46"/>
      <c r="P23" s="47"/>
      <c r="Q23" s="12"/>
      <c r="R23" s="12"/>
      <c r="S23" s="12"/>
      <c r="T23" s="12"/>
      <c r="U23" s="12"/>
      <c r="V23" s="12"/>
    </row>
  </sheetData>
  <sheetProtection/>
  <mergeCells count="17">
    <mergeCell ref="H4:H7"/>
    <mergeCell ref="J5:L5"/>
    <mergeCell ref="F4:F7"/>
    <mergeCell ref="A4:A7"/>
    <mergeCell ref="C4:C7"/>
    <mergeCell ref="D4:D7"/>
    <mergeCell ref="B4:B7"/>
    <mergeCell ref="M6:M7"/>
    <mergeCell ref="P6:P7"/>
    <mergeCell ref="O2:P2"/>
    <mergeCell ref="C23:D23"/>
    <mergeCell ref="I4:I7"/>
    <mergeCell ref="J4:M4"/>
    <mergeCell ref="N4:P4"/>
    <mergeCell ref="N5:O5"/>
    <mergeCell ref="E4:E7"/>
    <mergeCell ref="G4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100" zoomScalePageLayoutView="0" workbookViewId="0" topLeftCell="A1">
      <selection activeCell="R9" sqref="R9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9.625" style="2" customWidth="1"/>
    <col min="6" max="6" width="8.50390625" style="2" customWidth="1"/>
    <col min="7" max="7" width="8.625" style="2" customWidth="1"/>
    <col min="8" max="8" width="20.625" style="2" customWidth="1"/>
    <col min="9" max="10" width="8.6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91" t="s">
        <v>67</v>
      </c>
      <c r="T2" s="228"/>
      <c r="U2" s="192"/>
    </row>
    <row r="3" ht="12.75" thickBot="1"/>
    <row r="4" spans="1:21" s="1" customFormat="1" ht="19.5" customHeight="1">
      <c r="A4" s="212" t="s">
        <v>26</v>
      </c>
      <c r="B4" s="219" t="s">
        <v>63</v>
      </c>
      <c r="C4" s="215" t="s">
        <v>52</v>
      </c>
      <c r="D4" s="188" t="s">
        <v>17</v>
      </c>
      <c r="E4" s="187" t="s">
        <v>64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229" t="s">
        <v>152</v>
      </c>
    </row>
    <row r="5" spans="1:21" s="1" customFormat="1" ht="19.5" customHeight="1">
      <c r="A5" s="213"/>
      <c r="B5" s="220"/>
      <c r="C5" s="216"/>
      <c r="D5" s="217"/>
      <c r="E5" s="25"/>
      <c r="F5" s="23"/>
      <c r="G5" s="26"/>
      <c r="H5" s="26"/>
      <c r="I5" s="26"/>
      <c r="J5" s="26"/>
      <c r="K5" s="26"/>
      <c r="L5" s="197" t="s">
        <v>60</v>
      </c>
      <c r="M5" s="208"/>
      <c r="N5" s="208"/>
      <c r="O5" s="208"/>
      <c r="P5" s="208"/>
      <c r="Q5" s="208"/>
      <c r="R5" s="208"/>
      <c r="S5" s="208"/>
      <c r="T5" s="222"/>
      <c r="U5" s="230"/>
    </row>
    <row r="6" spans="1:21" s="1" customFormat="1" ht="19.5" customHeight="1">
      <c r="A6" s="213"/>
      <c r="B6" s="220"/>
      <c r="C6" s="216"/>
      <c r="D6" s="217"/>
      <c r="E6" s="233" t="s">
        <v>32</v>
      </c>
      <c r="F6" s="20"/>
      <c r="G6" s="223" t="s">
        <v>31</v>
      </c>
      <c r="H6" s="223"/>
      <c r="I6" s="223"/>
      <c r="J6" s="224"/>
      <c r="K6" s="224"/>
      <c r="L6" s="225" t="s">
        <v>37</v>
      </c>
      <c r="M6" s="226"/>
      <c r="N6" s="227"/>
      <c r="O6" s="224" t="s">
        <v>38</v>
      </c>
      <c r="P6" s="226"/>
      <c r="Q6" s="227"/>
      <c r="R6" s="224" t="s">
        <v>39</v>
      </c>
      <c r="S6" s="226"/>
      <c r="T6" s="235"/>
      <c r="U6" s="231"/>
    </row>
    <row r="7" spans="1:21" ht="60" customHeight="1">
      <c r="A7" s="214"/>
      <c r="B7" s="221"/>
      <c r="C7" s="216"/>
      <c r="D7" s="218"/>
      <c r="E7" s="234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153</v>
      </c>
      <c r="L7" s="160" t="s">
        <v>66</v>
      </c>
      <c r="M7" s="161" t="s">
        <v>154</v>
      </c>
      <c r="N7" s="162" t="s">
        <v>33</v>
      </c>
      <c r="O7" s="163" t="s">
        <v>66</v>
      </c>
      <c r="P7" s="161" t="s">
        <v>154</v>
      </c>
      <c r="Q7" s="164" t="s">
        <v>33</v>
      </c>
      <c r="R7" s="162" t="s">
        <v>66</v>
      </c>
      <c r="S7" s="161" t="s">
        <v>154</v>
      </c>
      <c r="T7" s="162" t="s">
        <v>33</v>
      </c>
      <c r="U7" s="232"/>
    </row>
    <row r="8" spans="1:21" ht="42" customHeight="1">
      <c r="A8" s="48">
        <v>16</v>
      </c>
      <c r="B8" s="94">
        <v>201</v>
      </c>
      <c r="C8" s="49" t="s">
        <v>67</v>
      </c>
      <c r="D8" s="50" t="s">
        <v>68</v>
      </c>
      <c r="E8" s="133" t="s">
        <v>121</v>
      </c>
      <c r="F8" s="53"/>
      <c r="G8" s="137" t="s">
        <v>123</v>
      </c>
      <c r="H8" s="137" t="s">
        <v>125</v>
      </c>
      <c r="I8" s="137" t="s">
        <v>158</v>
      </c>
      <c r="J8" s="137" t="s">
        <v>159</v>
      </c>
      <c r="K8" s="136" t="s">
        <v>126</v>
      </c>
      <c r="L8" s="140" t="s">
        <v>129</v>
      </c>
      <c r="M8" s="141"/>
      <c r="N8" s="141"/>
      <c r="O8" s="141"/>
      <c r="P8" s="141"/>
      <c r="Q8" s="19" t="s">
        <v>163</v>
      </c>
      <c r="R8" s="141"/>
      <c r="S8" s="141"/>
      <c r="T8" s="142"/>
      <c r="U8" s="57">
        <v>1</v>
      </c>
    </row>
    <row r="9" spans="1:21" ht="33" customHeight="1">
      <c r="A9" s="48">
        <v>16</v>
      </c>
      <c r="B9" s="77">
        <v>202</v>
      </c>
      <c r="C9" s="49" t="s">
        <v>67</v>
      </c>
      <c r="D9" s="50" t="s">
        <v>69</v>
      </c>
      <c r="E9" s="133" t="s">
        <v>122</v>
      </c>
      <c r="F9" s="53"/>
      <c r="G9" s="137" t="s">
        <v>124</v>
      </c>
      <c r="H9" s="137" t="s">
        <v>127</v>
      </c>
      <c r="I9" s="137" t="s">
        <v>161</v>
      </c>
      <c r="J9" s="137" t="s">
        <v>160</v>
      </c>
      <c r="K9" s="135" t="s">
        <v>128</v>
      </c>
      <c r="L9" s="140" t="s">
        <v>129</v>
      </c>
      <c r="M9" s="141"/>
      <c r="N9" s="141"/>
      <c r="O9" s="141" t="s">
        <v>129</v>
      </c>
      <c r="P9" s="141"/>
      <c r="Q9" s="141"/>
      <c r="R9" s="310"/>
      <c r="S9" s="141"/>
      <c r="T9" s="142"/>
      <c r="U9" s="57">
        <v>1</v>
      </c>
    </row>
    <row r="10" spans="1:21" ht="18" customHeight="1">
      <c r="A10" s="48">
        <v>16</v>
      </c>
      <c r="B10" s="77">
        <v>204</v>
      </c>
      <c r="C10" s="49" t="s">
        <v>67</v>
      </c>
      <c r="D10" s="51" t="s">
        <v>70</v>
      </c>
      <c r="E10" s="52"/>
      <c r="F10" s="54"/>
      <c r="G10" s="54"/>
      <c r="H10" s="54"/>
      <c r="I10" s="54"/>
      <c r="J10" s="51"/>
      <c r="K10" s="51"/>
      <c r="L10" s="49"/>
      <c r="M10" s="54"/>
      <c r="N10" s="54"/>
      <c r="O10" s="54"/>
      <c r="P10" s="54"/>
      <c r="Q10" s="54"/>
      <c r="R10" s="54"/>
      <c r="S10" s="54"/>
      <c r="T10" s="50"/>
      <c r="U10" s="58">
        <v>1</v>
      </c>
    </row>
    <row r="11" spans="1:21" ht="18" customHeight="1">
      <c r="A11" s="48">
        <v>16</v>
      </c>
      <c r="B11" s="77">
        <v>205</v>
      </c>
      <c r="C11" s="49" t="s">
        <v>67</v>
      </c>
      <c r="D11" s="51" t="s">
        <v>71</v>
      </c>
      <c r="E11" s="52"/>
      <c r="F11" s="54"/>
      <c r="G11" s="54"/>
      <c r="H11" s="54"/>
      <c r="I11" s="54"/>
      <c r="J11" s="51"/>
      <c r="K11" s="51"/>
      <c r="L11" s="49"/>
      <c r="M11" s="54"/>
      <c r="N11" s="54"/>
      <c r="O11" s="54"/>
      <c r="P11" s="54"/>
      <c r="Q11" s="54"/>
      <c r="R11" s="54"/>
      <c r="S11" s="54"/>
      <c r="T11" s="50"/>
      <c r="U11" s="58">
        <v>0</v>
      </c>
    </row>
    <row r="12" spans="1:21" ht="18" customHeight="1">
      <c r="A12" s="48">
        <v>16</v>
      </c>
      <c r="B12" s="77">
        <v>206</v>
      </c>
      <c r="C12" s="49" t="s">
        <v>67</v>
      </c>
      <c r="D12" s="51" t="s">
        <v>72</v>
      </c>
      <c r="E12" s="52"/>
      <c r="F12" s="54"/>
      <c r="G12" s="54"/>
      <c r="H12" s="54"/>
      <c r="I12" s="54"/>
      <c r="J12" s="51"/>
      <c r="K12" s="51"/>
      <c r="L12" s="49"/>
      <c r="M12" s="54"/>
      <c r="N12" s="54"/>
      <c r="O12" s="54"/>
      <c r="P12" s="54"/>
      <c r="Q12" s="54"/>
      <c r="R12" s="54"/>
      <c r="S12" s="54"/>
      <c r="T12" s="50"/>
      <c r="U12" s="58">
        <v>0</v>
      </c>
    </row>
    <row r="13" spans="1:21" ht="18" customHeight="1">
      <c r="A13" s="48">
        <v>16</v>
      </c>
      <c r="B13" s="77">
        <v>207</v>
      </c>
      <c r="C13" s="49" t="s">
        <v>67</v>
      </c>
      <c r="D13" s="51" t="s">
        <v>73</v>
      </c>
      <c r="E13" s="52"/>
      <c r="F13" s="54"/>
      <c r="G13" s="54"/>
      <c r="H13" s="54"/>
      <c r="I13" s="54"/>
      <c r="J13" s="51"/>
      <c r="K13" s="51"/>
      <c r="L13" s="49"/>
      <c r="M13" s="54"/>
      <c r="N13" s="54"/>
      <c r="O13" s="54"/>
      <c r="P13" s="54"/>
      <c r="Q13" s="54"/>
      <c r="R13" s="54"/>
      <c r="S13" s="54"/>
      <c r="T13" s="50"/>
      <c r="U13" s="58">
        <v>0</v>
      </c>
    </row>
    <row r="14" spans="1:21" ht="18" customHeight="1">
      <c r="A14" s="48">
        <v>16</v>
      </c>
      <c r="B14" s="77">
        <v>208</v>
      </c>
      <c r="C14" s="49" t="s">
        <v>67</v>
      </c>
      <c r="D14" s="51" t="s">
        <v>74</v>
      </c>
      <c r="E14" s="52"/>
      <c r="F14" s="54"/>
      <c r="G14" s="54"/>
      <c r="H14" s="54"/>
      <c r="I14" s="54"/>
      <c r="J14" s="51"/>
      <c r="K14" s="51"/>
      <c r="L14" s="49"/>
      <c r="M14" s="54"/>
      <c r="N14" s="54"/>
      <c r="O14" s="54"/>
      <c r="P14" s="54"/>
      <c r="Q14" s="54"/>
      <c r="R14" s="54"/>
      <c r="S14" s="54"/>
      <c r="T14" s="50"/>
      <c r="U14" s="58">
        <v>0</v>
      </c>
    </row>
    <row r="15" spans="1:21" ht="18" customHeight="1">
      <c r="A15" s="48">
        <v>16</v>
      </c>
      <c r="B15" s="77">
        <v>209</v>
      </c>
      <c r="C15" s="49" t="s">
        <v>67</v>
      </c>
      <c r="D15" s="51" t="s">
        <v>75</v>
      </c>
      <c r="E15" s="52"/>
      <c r="F15" s="54"/>
      <c r="G15" s="54"/>
      <c r="H15" s="54"/>
      <c r="I15" s="54"/>
      <c r="J15" s="51"/>
      <c r="K15" s="51"/>
      <c r="L15" s="49"/>
      <c r="M15" s="54"/>
      <c r="N15" s="54"/>
      <c r="O15" s="54"/>
      <c r="P15" s="54"/>
      <c r="Q15" s="54"/>
      <c r="R15" s="54"/>
      <c r="S15" s="54"/>
      <c r="T15" s="50"/>
      <c r="U15" s="58">
        <v>1</v>
      </c>
    </row>
    <row r="16" spans="1:21" ht="18" customHeight="1">
      <c r="A16" s="48">
        <v>16</v>
      </c>
      <c r="B16" s="77">
        <v>210</v>
      </c>
      <c r="C16" s="49" t="s">
        <v>67</v>
      </c>
      <c r="D16" s="51" t="s">
        <v>76</v>
      </c>
      <c r="E16" s="52"/>
      <c r="F16" s="54"/>
      <c r="G16" s="54"/>
      <c r="H16" s="54"/>
      <c r="I16" s="54"/>
      <c r="J16" s="51"/>
      <c r="K16" s="51"/>
      <c r="L16" s="49"/>
      <c r="M16" s="54"/>
      <c r="N16" s="54"/>
      <c r="O16" s="54"/>
      <c r="P16" s="54"/>
      <c r="Q16" s="54"/>
      <c r="R16" s="54"/>
      <c r="S16" s="54"/>
      <c r="T16" s="50"/>
      <c r="U16" s="58">
        <v>0</v>
      </c>
    </row>
    <row r="17" spans="1:21" ht="18" customHeight="1">
      <c r="A17" s="48">
        <v>16</v>
      </c>
      <c r="B17" s="77">
        <v>211</v>
      </c>
      <c r="C17" s="49" t="s">
        <v>67</v>
      </c>
      <c r="D17" s="51" t="s">
        <v>77</v>
      </c>
      <c r="E17" s="52"/>
      <c r="F17" s="54"/>
      <c r="G17" s="54"/>
      <c r="H17" s="54"/>
      <c r="I17" s="54"/>
      <c r="J17" s="51"/>
      <c r="K17" s="51"/>
      <c r="L17" s="49"/>
      <c r="M17" s="54"/>
      <c r="N17" s="54"/>
      <c r="O17" s="54"/>
      <c r="P17" s="54"/>
      <c r="Q17" s="54"/>
      <c r="R17" s="54"/>
      <c r="S17" s="54"/>
      <c r="T17" s="50"/>
      <c r="U17" s="58">
        <v>0</v>
      </c>
    </row>
    <row r="18" spans="1:21" ht="17.25" customHeight="1">
      <c r="A18" s="48">
        <v>16</v>
      </c>
      <c r="B18" s="77">
        <v>321</v>
      </c>
      <c r="C18" s="49" t="s">
        <v>67</v>
      </c>
      <c r="D18" s="51" t="s">
        <v>78</v>
      </c>
      <c r="E18" s="52"/>
      <c r="F18" s="54"/>
      <c r="G18" s="54"/>
      <c r="H18" s="54"/>
      <c r="I18" s="54"/>
      <c r="J18" s="51"/>
      <c r="K18" s="51"/>
      <c r="L18" s="49"/>
      <c r="M18" s="54"/>
      <c r="N18" s="54"/>
      <c r="O18" s="54"/>
      <c r="P18" s="54"/>
      <c r="Q18" s="54"/>
      <c r="R18" s="54"/>
      <c r="S18" s="54"/>
      <c r="T18" s="50"/>
      <c r="U18" s="58">
        <v>0</v>
      </c>
    </row>
    <row r="19" spans="1:21" ht="18" customHeight="1">
      <c r="A19" s="48">
        <v>16</v>
      </c>
      <c r="B19" s="77">
        <v>322</v>
      </c>
      <c r="C19" s="49" t="s">
        <v>67</v>
      </c>
      <c r="D19" s="51" t="s">
        <v>79</v>
      </c>
      <c r="E19" s="52"/>
      <c r="F19" s="54"/>
      <c r="G19" s="54"/>
      <c r="H19" s="54"/>
      <c r="I19" s="54"/>
      <c r="J19" s="51"/>
      <c r="K19" s="51"/>
      <c r="L19" s="49"/>
      <c r="M19" s="54"/>
      <c r="N19" s="54"/>
      <c r="O19" s="54"/>
      <c r="P19" s="54"/>
      <c r="Q19" s="54"/>
      <c r="R19" s="54"/>
      <c r="S19" s="54"/>
      <c r="T19" s="50"/>
      <c r="U19" s="58">
        <v>1</v>
      </c>
    </row>
    <row r="20" spans="1:21" ht="18" customHeight="1">
      <c r="A20" s="48">
        <v>16</v>
      </c>
      <c r="B20" s="77">
        <v>323</v>
      </c>
      <c r="C20" s="49" t="s">
        <v>67</v>
      </c>
      <c r="D20" s="51" t="s">
        <v>80</v>
      </c>
      <c r="E20" s="52"/>
      <c r="F20" s="54"/>
      <c r="G20" s="54"/>
      <c r="H20" s="54"/>
      <c r="I20" s="54"/>
      <c r="J20" s="51"/>
      <c r="K20" s="51"/>
      <c r="L20" s="49"/>
      <c r="M20" s="54"/>
      <c r="N20" s="54"/>
      <c r="O20" s="54"/>
      <c r="P20" s="54"/>
      <c r="Q20" s="54"/>
      <c r="R20" s="54"/>
      <c r="S20" s="54"/>
      <c r="T20" s="50"/>
      <c r="U20" s="58">
        <v>0</v>
      </c>
    </row>
    <row r="21" spans="1:21" ht="18" customHeight="1">
      <c r="A21" s="48">
        <v>16</v>
      </c>
      <c r="B21" s="77">
        <v>342</v>
      </c>
      <c r="C21" s="49" t="s">
        <v>67</v>
      </c>
      <c r="D21" s="51" t="s">
        <v>81</v>
      </c>
      <c r="E21" s="52"/>
      <c r="F21" s="54"/>
      <c r="G21" s="54"/>
      <c r="H21" s="54"/>
      <c r="I21" s="54"/>
      <c r="J21" s="51"/>
      <c r="K21" s="51"/>
      <c r="L21" s="49"/>
      <c r="M21" s="54"/>
      <c r="N21" s="54"/>
      <c r="O21" s="54"/>
      <c r="P21" s="54"/>
      <c r="Q21" s="54"/>
      <c r="R21" s="54"/>
      <c r="S21" s="54"/>
      <c r="T21" s="50"/>
      <c r="U21" s="58">
        <v>1</v>
      </c>
    </row>
    <row r="22" spans="1:21" ht="18" customHeight="1" thickBot="1">
      <c r="A22" s="48">
        <v>16</v>
      </c>
      <c r="B22" s="84">
        <v>343</v>
      </c>
      <c r="C22" s="49" t="s">
        <v>67</v>
      </c>
      <c r="D22" s="51" t="s">
        <v>82</v>
      </c>
      <c r="E22" s="52"/>
      <c r="F22" s="170"/>
      <c r="G22" s="170"/>
      <c r="H22" s="170"/>
      <c r="I22" s="170"/>
      <c r="J22" s="171"/>
      <c r="K22" s="172"/>
      <c r="L22" s="49"/>
      <c r="M22" s="54"/>
      <c r="N22" s="54"/>
      <c r="O22" s="54"/>
      <c r="P22" s="54"/>
      <c r="Q22" s="54"/>
      <c r="R22" s="54"/>
      <c r="S22" s="54"/>
      <c r="T22" s="50"/>
      <c r="U22" s="58">
        <v>0</v>
      </c>
    </row>
    <row r="23" spans="1:21" ht="19.5" customHeight="1" thickBot="1">
      <c r="A23" s="37"/>
      <c r="B23" s="38"/>
      <c r="C23" s="193" t="s">
        <v>4</v>
      </c>
      <c r="D23" s="193"/>
      <c r="E23" s="61">
        <f>COUNTA(E8:E22)</f>
        <v>2</v>
      </c>
      <c r="F23" s="59"/>
      <c r="G23" s="59"/>
      <c r="H23" s="59"/>
      <c r="I23" s="59"/>
      <c r="J23" s="60"/>
      <c r="K23" s="60"/>
      <c r="L23" s="63">
        <f aca="true" t="shared" si="0" ref="L23:T23">COUNTA(L8:L22)</f>
        <v>2</v>
      </c>
      <c r="M23" s="64">
        <f t="shared" si="0"/>
        <v>0</v>
      </c>
      <c r="N23" s="64">
        <f t="shared" si="0"/>
        <v>0</v>
      </c>
      <c r="O23" s="64">
        <f t="shared" si="0"/>
        <v>1</v>
      </c>
      <c r="P23" s="64">
        <f t="shared" si="0"/>
        <v>0</v>
      </c>
      <c r="Q23" s="64">
        <f t="shared" si="0"/>
        <v>1</v>
      </c>
      <c r="R23" s="64">
        <f t="shared" si="0"/>
        <v>0</v>
      </c>
      <c r="S23" s="64">
        <f t="shared" si="0"/>
        <v>0</v>
      </c>
      <c r="T23" s="65">
        <f t="shared" si="0"/>
        <v>0</v>
      </c>
      <c r="U23" s="62">
        <f>SUM(U8:U22)</f>
        <v>6</v>
      </c>
    </row>
    <row r="24" ht="7.5" customHeight="1"/>
    <row r="25" ht="12">
      <c r="O25" s="2" t="s">
        <v>162</v>
      </c>
    </row>
  </sheetData>
  <sheetProtection/>
  <mergeCells count="14">
    <mergeCell ref="S2:U2"/>
    <mergeCell ref="C23:D23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hyperlinks>
    <hyperlink ref="K8" r:id="rId1" display="http://www.city.toyama.toyama.jp/institution/suishin-center/"/>
    <hyperlink ref="K9" r:id="rId2" display="http://www2.city-takaoka.jp/gec/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3" r:id="rId3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4" width="10.625" style="2" customWidth="1"/>
    <col min="5" max="5" width="11.625" style="2" customWidth="1"/>
    <col min="6" max="6" width="35.625" style="2" customWidth="1"/>
    <col min="7" max="16" width="5.625" style="2" customWidth="1"/>
    <col min="17" max="17" width="6.125" style="2" customWidth="1"/>
    <col min="18" max="19" width="5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91" t="s">
        <v>67</v>
      </c>
      <c r="R2" s="228"/>
      <c r="S2" s="192"/>
    </row>
    <row r="3" ht="12.75" thickBot="1"/>
    <row r="4" spans="1:19" s="1" customFormat="1" ht="19.5" customHeight="1">
      <c r="A4" s="212" t="s">
        <v>26</v>
      </c>
      <c r="B4" s="219" t="s">
        <v>63</v>
      </c>
      <c r="C4" s="251" t="s">
        <v>52</v>
      </c>
      <c r="D4" s="188" t="s">
        <v>17</v>
      </c>
      <c r="E4" s="236" t="s">
        <v>35</v>
      </c>
      <c r="F4" s="237"/>
      <c r="G4" s="237"/>
      <c r="H4" s="238"/>
      <c r="I4" s="241" t="s">
        <v>40</v>
      </c>
      <c r="J4" s="242"/>
      <c r="K4" s="242"/>
      <c r="L4" s="242"/>
      <c r="M4" s="242"/>
      <c r="N4" s="242"/>
      <c r="O4" s="242"/>
      <c r="P4" s="242"/>
      <c r="Q4" s="242"/>
      <c r="R4" s="242"/>
      <c r="S4" s="243"/>
    </row>
    <row r="5" spans="1:19" s="31" customFormat="1" ht="19.5" customHeight="1">
      <c r="A5" s="213"/>
      <c r="B5" s="220"/>
      <c r="C5" s="252"/>
      <c r="D5" s="185"/>
      <c r="E5" s="245" t="s">
        <v>51</v>
      </c>
      <c r="F5" s="257" t="s">
        <v>5</v>
      </c>
      <c r="G5" s="260" t="s">
        <v>6</v>
      </c>
      <c r="H5" s="254" t="s">
        <v>7</v>
      </c>
      <c r="I5" s="245" t="s">
        <v>20</v>
      </c>
      <c r="J5" s="248" t="s">
        <v>22</v>
      </c>
      <c r="K5" s="36" t="s">
        <v>140</v>
      </c>
      <c r="L5" s="155"/>
      <c r="M5" s="244" t="s">
        <v>24</v>
      </c>
      <c r="N5" s="244" t="s">
        <v>50</v>
      </c>
      <c r="O5" s="36" t="s">
        <v>146</v>
      </c>
      <c r="P5" s="155"/>
      <c r="Q5" s="248" t="s">
        <v>23</v>
      </c>
      <c r="R5" s="36" t="s">
        <v>140</v>
      </c>
      <c r="S5" s="156"/>
    </row>
    <row r="6" spans="1:19" s="1" customFormat="1" ht="60" customHeight="1">
      <c r="A6" s="213"/>
      <c r="B6" s="220"/>
      <c r="C6" s="252"/>
      <c r="D6" s="185"/>
      <c r="E6" s="246"/>
      <c r="F6" s="258"/>
      <c r="G6" s="261"/>
      <c r="H6" s="255"/>
      <c r="I6" s="246"/>
      <c r="J6" s="249"/>
      <c r="K6" s="239" t="s">
        <v>147</v>
      </c>
      <c r="L6" s="157" t="s">
        <v>148</v>
      </c>
      <c r="M6" s="210"/>
      <c r="N6" s="210"/>
      <c r="O6" s="239" t="s">
        <v>149</v>
      </c>
      <c r="P6" s="157" t="s">
        <v>148</v>
      </c>
      <c r="Q6" s="249"/>
      <c r="R6" s="239" t="s">
        <v>150</v>
      </c>
      <c r="S6" s="158" t="s">
        <v>148</v>
      </c>
    </row>
    <row r="7" spans="1:19" ht="19.5" customHeight="1">
      <c r="A7" s="214"/>
      <c r="B7" s="221"/>
      <c r="C7" s="253"/>
      <c r="D7" s="186"/>
      <c r="E7" s="247"/>
      <c r="F7" s="259"/>
      <c r="G7" s="262"/>
      <c r="H7" s="256"/>
      <c r="I7" s="247"/>
      <c r="J7" s="250"/>
      <c r="K7" s="240"/>
      <c r="L7" s="159" t="s">
        <v>151</v>
      </c>
      <c r="M7" s="211"/>
      <c r="N7" s="211"/>
      <c r="O7" s="240"/>
      <c r="P7" s="159" t="s">
        <v>151</v>
      </c>
      <c r="Q7" s="250"/>
      <c r="R7" s="240"/>
      <c r="S7" s="147" t="s">
        <v>151</v>
      </c>
    </row>
    <row r="8" spans="1:19" ht="18" customHeight="1">
      <c r="A8" s="48">
        <v>16</v>
      </c>
      <c r="B8" s="94">
        <v>201</v>
      </c>
      <c r="C8" s="49" t="s">
        <v>67</v>
      </c>
      <c r="D8" s="50" t="s">
        <v>68</v>
      </c>
      <c r="E8" s="143"/>
      <c r="F8" s="54"/>
      <c r="G8" s="173"/>
      <c r="H8" s="174"/>
      <c r="I8" s="167">
        <v>1</v>
      </c>
      <c r="J8" s="165">
        <v>2</v>
      </c>
      <c r="K8" s="165">
        <v>0</v>
      </c>
      <c r="L8" s="73">
        <f aca="true" t="shared" si="0" ref="L8:L22">IF(J8=""," ",ROUND(K8/J8*100,1))</f>
        <v>0</v>
      </c>
      <c r="M8" s="74"/>
      <c r="N8" s="54"/>
      <c r="O8" s="51"/>
      <c r="P8" s="73" t="str">
        <f>IF(N8=""," ",ROUND(O8/N8*100,1))</f>
        <v> </v>
      </c>
      <c r="Q8" s="177">
        <v>1429</v>
      </c>
      <c r="R8" s="178">
        <v>35</v>
      </c>
      <c r="S8" s="76">
        <f>IF(Q8=""," ",ROUND(R8/Q8*100,1))</f>
        <v>2.4</v>
      </c>
    </row>
    <row r="9" spans="1:19" ht="18" customHeight="1">
      <c r="A9" s="48">
        <v>16</v>
      </c>
      <c r="B9" s="77">
        <v>202</v>
      </c>
      <c r="C9" s="49" t="s">
        <v>67</v>
      </c>
      <c r="D9" s="50" t="s">
        <v>69</v>
      </c>
      <c r="E9" s="143">
        <v>39716</v>
      </c>
      <c r="F9" s="138" t="s">
        <v>132</v>
      </c>
      <c r="G9" s="173">
        <v>2</v>
      </c>
      <c r="H9" s="174">
        <v>1</v>
      </c>
      <c r="I9" s="167">
        <v>1</v>
      </c>
      <c r="J9" s="165">
        <v>2</v>
      </c>
      <c r="K9" s="165">
        <v>0</v>
      </c>
      <c r="L9" s="73">
        <f t="shared" si="0"/>
        <v>0</v>
      </c>
      <c r="M9" s="74"/>
      <c r="N9" s="54"/>
      <c r="O9" s="51"/>
      <c r="P9" s="73" t="str">
        <f>IF(N9=""," ",ROUND(O9/N9*100,1))</f>
        <v> </v>
      </c>
      <c r="Q9" s="177">
        <v>615</v>
      </c>
      <c r="R9" s="178">
        <v>5</v>
      </c>
      <c r="S9" s="76">
        <f aca="true" t="shared" si="1" ref="S9:S22">IF(Q9=""," ",ROUND(R9/Q9*100,1))</f>
        <v>0.8</v>
      </c>
    </row>
    <row r="10" spans="1:19" ht="18" customHeight="1">
      <c r="A10" s="48">
        <v>16</v>
      </c>
      <c r="B10" s="77">
        <v>204</v>
      </c>
      <c r="C10" s="49" t="s">
        <v>67</v>
      </c>
      <c r="D10" s="51" t="s">
        <v>70</v>
      </c>
      <c r="E10" s="140"/>
      <c r="F10" s="139"/>
      <c r="G10" s="173"/>
      <c r="H10" s="174"/>
      <c r="I10" s="167">
        <v>1</v>
      </c>
      <c r="J10" s="165">
        <v>1</v>
      </c>
      <c r="K10" s="165">
        <v>0</v>
      </c>
      <c r="L10" s="73">
        <f t="shared" si="0"/>
        <v>0</v>
      </c>
      <c r="M10" s="74"/>
      <c r="N10" s="54"/>
      <c r="O10" s="51"/>
      <c r="P10" s="73" t="str">
        <f aca="true" t="shared" si="2" ref="P10:P22">IF(N10=""," ",ROUND(O10/N10*100,1))</f>
        <v> </v>
      </c>
      <c r="Q10" s="177">
        <v>44</v>
      </c>
      <c r="R10" s="178">
        <v>1</v>
      </c>
      <c r="S10" s="76">
        <f t="shared" si="1"/>
        <v>2.3</v>
      </c>
    </row>
    <row r="11" spans="1:19" ht="18" customHeight="1">
      <c r="A11" s="48">
        <v>16</v>
      </c>
      <c r="B11" s="77">
        <v>205</v>
      </c>
      <c r="C11" s="49" t="s">
        <v>67</v>
      </c>
      <c r="D11" s="51" t="s">
        <v>71</v>
      </c>
      <c r="E11" s="140"/>
      <c r="F11" s="139"/>
      <c r="G11" s="173"/>
      <c r="H11" s="174"/>
      <c r="I11" s="167">
        <v>1</v>
      </c>
      <c r="J11" s="165">
        <v>1</v>
      </c>
      <c r="K11" s="165">
        <v>0</v>
      </c>
      <c r="L11" s="73">
        <f t="shared" si="0"/>
        <v>0</v>
      </c>
      <c r="M11" s="74"/>
      <c r="N11" s="54"/>
      <c r="O11" s="51"/>
      <c r="P11" s="73" t="str">
        <f t="shared" si="2"/>
        <v> </v>
      </c>
      <c r="Q11" s="177">
        <v>231</v>
      </c>
      <c r="R11" s="178">
        <v>2</v>
      </c>
      <c r="S11" s="76">
        <f t="shared" si="1"/>
        <v>0.9</v>
      </c>
    </row>
    <row r="12" spans="1:19" ht="18" customHeight="1">
      <c r="A12" s="48">
        <v>16</v>
      </c>
      <c r="B12" s="77">
        <v>206</v>
      </c>
      <c r="C12" s="49" t="s">
        <v>67</v>
      </c>
      <c r="D12" s="51" t="s">
        <v>72</v>
      </c>
      <c r="E12" s="140"/>
      <c r="F12" s="139"/>
      <c r="G12" s="173"/>
      <c r="H12" s="174"/>
      <c r="I12" s="167">
        <v>1</v>
      </c>
      <c r="J12" s="165">
        <v>1</v>
      </c>
      <c r="K12" s="165">
        <v>0</v>
      </c>
      <c r="L12" s="73">
        <f t="shared" si="0"/>
        <v>0</v>
      </c>
      <c r="M12" s="74"/>
      <c r="N12" s="54"/>
      <c r="O12" s="51"/>
      <c r="P12" s="73" t="str">
        <f t="shared" si="2"/>
        <v> </v>
      </c>
      <c r="Q12" s="177">
        <v>142</v>
      </c>
      <c r="R12" s="178">
        <v>2</v>
      </c>
      <c r="S12" s="76">
        <f t="shared" si="1"/>
        <v>1.4</v>
      </c>
    </row>
    <row r="13" spans="1:19" ht="18" customHeight="1">
      <c r="A13" s="48">
        <v>16</v>
      </c>
      <c r="B13" s="77">
        <v>207</v>
      </c>
      <c r="C13" s="49" t="s">
        <v>67</v>
      </c>
      <c r="D13" s="51" t="s">
        <v>73</v>
      </c>
      <c r="E13" s="144">
        <v>39800</v>
      </c>
      <c r="F13" s="138" t="s">
        <v>130</v>
      </c>
      <c r="G13" s="173">
        <v>2</v>
      </c>
      <c r="H13" s="174">
        <v>0</v>
      </c>
      <c r="I13" s="167">
        <v>1</v>
      </c>
      <c r="J13" s="165">
        <v>1</v>
      </c>
      <c r="K13" s="165">
        <v>0</v>
      </c>
      <c r="L13" s="73">
        <f t="shared" si="0"/>
        <v>0</v>
      </c>
      <c r="M13" s="74"/>
      <c r="N13" s="54"/>
      <c r="O13" s="51"/>
      <c r="P13" s="73" t="str">
        <f t="shared" si="2"/>
        <v> </v>
      </c>
      <c r="Q13" s="177">
        <v>26</v>
      </c>
      <c r="R13" s="178">
        <v>0</v>
      </c>
      <c r="S13" s="76">
        <f t="shared" si="1"/>
        <v>0</v>
      </c>
    </row>
    <row r="14" spans="1:19" ht="18" customHeight="1">
      <c r="A14" s="48">
        <v>16</v>
      </c>
      <c r="B14" s="77">
        <v>208</v>
      </c>
      <c r="C14" s="49" t="s">
        <v>67</v>
      </c>
      <c r="D14" s="51" t="s">
        <v>74</v>
      </c>
      <c r="E14" s="144">
        <v>38616</v>
      </c>
      <c r="F14" s="138" t="s">
        <v>131</v>
      </c>
      <c r="G14" s="173">
        <v>2</v>
      </c>
      <c r="H14" s="174">
        <v>0</v>
      </c>
      <c r="I14" s="167">
        <v>1</v>
      </c>
      <c r="J14" s="165">
        <v>1</v>
      </c>
      <c r="K14" s="165">
        <v>0</v>
      </c>
      <c r="L14" s="73">
        <f t="shared" si="0"/>
        <v>0</v>
      </c>
      <c r="M14" s="74"/>
      <c r="N14" s="54"/>
      <c r="O14" s="51"/>
      <c r="P14" s="73" t="str">
        <f t="shared" si="2"/>
        <v> </v>
      </c>
      <c r="Q14" s="177">
        <v>253</v>
      </c>
      <c r="R14" s="178">
        <v>0</v>
      </c>
      <c r="S14" s="76">
        <f t="shared" si="1"/>
        <v>0</v>
      </c>
    </row>
    <row r="15" spans="1:19" ht="18" customHeight="1">
      <c r="A15" s="48">
        <v>16</v>
      </c>
      <c r="B15" s="77">
        <v>209</v>
      </c>
      <c r="C15" s="49" t="s">
        <v>67</v>
      </c>
      <c r="D15" s="51" t="s">
        <v>75</v>
      </c>
      <c r="E15" s="140"/>
      <c r="F15" s="75"/>
      <c r="G15" s="173"/>
      <c r="H15" s="174"/>
      <c r="I15" s="167">
        <v>1</v>
      </c>
      <c r="J15" s="165">
        <v>1</v>
      </c>
      <c r="K15" s="165">
        <v>0</v>
      </c>
      <c r="L15" s="73">
        <f t="shared" si="0"/>
        <v>0</v>
      </c>
      <c r="M15" s="74"/>
      <c r="N15" s="54"/>
      <c r="O15" s="51"/>
      <c r="P15" s="73" t="str">
        <f t="shared" si="2"/>
        <v> </v>
      </c>
      <c r="Q15" s="177">
        <v>33</v>
      </c>
      <c r="R15" s="178">
        <v>0</v>
      </c>
      <c r="S15" s="76">
        <f t="shared" si="1"/>
        <v>0</v>
      </c>
    </row>
    <row r="16" spans="1:19" ht="18" customHeight="1">
      <c r="A16" s="48">
        <v>16</v>
      </c>
      <c r="B16" s="77">
        <v>210</v>
      </c>
      <c r="C16" s="49" t="s">
        <v>67</v>
      </c>
      <c r="D16" s="51" t="s">
        <v>76</v>
      </c>
      <c r="E16" s="140"/>
      <c r="F16" s="75"/>
      <c r="G16" s="173"/>
      <c r="H16" s="174"/>
      <c r="I16" s="167">
        <v>1</v>
      </c>
      <c r="J16" s="165">
        <v>1</v>
      </c>
      <c r="K16" s="165">
        <v>0</v>
      </c>
      <c r="L16" s="73">
        <f t="shared" si="0"/>
        <v>0</v>
      </c>
      <c r="M16" s="74"/>
      <c r="N16" s="54"/>
      <c r="O16" s="51"/>
      <c r="P16" s="73" t="str">
        <f t="shared" si="2"/>
        <v> </v>
      </c>
      <c r="Q16" s="177">
        <v>31</v>
      </c>
      <c r="R16" s="178">
        <v>0</v>
      </c>
      <c r="S16" s="76">
        <f t="shared" si="1"/>
        <v>0</v>
      </c>
    </row>
    <row r="17" spans="1:19" ht="18" customHeight="1">
      <c r="A17" s="48">
        <v>16</v>
      </c>
      <c r="B17" s="77">
        <v>211</v>
      </c>
      <c r="C17" s="49" t="s">
        <v>67</v>
      </c>
      <c r="D17" s="51" t="s">
        <v>77</v>
      </c>
      <c r="E17" s="140"/>
      <c r="F17" s="75"/>
      <c r="G17" s="173"/>
      <c r="H17" s="174"/>
      <c r="I17" s="167">
        <v>1</v>
      </c>
      <c r="J17" s="165">
        <v>1</v>
      </c>
      <c r="K17" s="165">
        <v>0</v>
      </c>
      <c r="L17" s="73">
        <f t="shared" si="0"/>
        <v>0</v>
      </c>
      <c r="M17" s="74"/>
      <c r="N17" s="54"/>
      <c r="O17" s="51"/>
      <c r="P17" s="73" t="str">
        <f t="shared" si="2"/>
        <v> </v>
      </c>
      <c r="Q17" s="177">
        <v>316</v>
      </c>
      <c r="R17" s="178">
        <v>0</v>
      </c>
      <c r="S17" s="76">
        <f t="shared" si="1"/>
        <v>0</v>
      </c>
    </row>
    <row r="18" spans="1:19" ht="18" customHeight="1">
      <c r="A18" s="48">
        <v>16</v>
      </c>
      <c r="B18" s="77">
        <v>321</v>
      </c>
      <c r="C18" s="49" t="s">
        <v>67</v>
      </c>
      <c r="D18" s="51" t="s">
        <v>78</v>
      </c>
      <c r="E18" s="140"/>
      <c r="F18" s="75"/>
      <c r="G18" s="173"/>
      <c r="H18" s="174"/>
      <c r="I18" s="167"/>
      <c r="J18" s="165"/>
      <c r="K18" s="165"/>
      <c r="L18" s="73" t="str">
        <f t="shared" si="0"/>
        <v> </v>
      </c>
      <c r="M18" s="175">
        <v>1</v>
      </c>
      <c r="N18" s="176">
        <v>1</v>
      </c>
      <c r="O18" s="165">
        <v>0</v>
      </c>
      <c r="P18" s="73">
        <f t="shared" si="2"/>
        <v>0</v>
      </c>
      <c r="Q18" s="177">
        <v>12</v>
      </c>
      <c r="R18" s="178">
        <v>0</v>
      </c>
      <c r="S18" s="76">
        <f t="shared" si="1"/>
        <v>0</v>
      </c>
    </row>
    <row r="19" spans="1:19" ht="18" customHeight="1">
      <c r="A19" s="48">
        <v>16</v>
      </c>
      <c r="B19" s="77">
        <v>322</v>
      </c>
      <c r="C19" s="49" t="s">
        <v>67</v>
      </c>
      <c r="D19" s="51" t="s">
        <v>79</v>
      </c>
      <c r="E19" s="140"/>
      <c r="F19" s="75"/>
      <c r="G19" s="173"/>
      <c r="H19" s="174"/>
      <c r="I19" s="167"/>
      <c r="J19" s="165"/>
      <c r="K19" s="165"/>
      <c r="L19" s="73" t="str">
        <f t="shared" si="0"/>
        <v> </v>
      </c>
      <c r="M19" s="175">
        <v>1</v>
      </c>
      <c r="N19" s="176">
        <v>1</v>
      </c>
      <c r="O19" s="165">
        <v>0</v>
      </c>
      <c r="P19" s="73">
        <f t="shared" si="2"/>
        <v>0</v>
      </c>
      <c r="Q19" s="177">
        <v>116</v>
      </c>
      <c r="R19" s="178">
        <v>3</v>
      </c>
      <c r="S19" s="76">
        <f t="shared" si="1"/>
        <v>2.6</v>
      </c>
    </row>
    <row r="20" spans="1:19" ht="18" customHeight="1">
      <c r="A20" s="48">
        <v>16</v>
      </c>
      <c r="B20" s="77">
        <v>323</v>
      </c>
      <c r="C20" s="49" t="s">
        <v>67</v>
      </c>
      <c r="D20" s="51" t="s">
        <v>80</v>
      </c>
      <c r="E20" s="140"/>
      <c r="F20" s="75"/>
      <c r="G20" s="173"/>
      <c r="H20" s="174"/>
      <c r="I20" s="167"/>
      <c r="J20" s="165"/>
      <c r="K20" s="165"/>
      <c r="L20" s="73" t="str">
        <f t="shared" si="0"/>
        <v> </v>
      </c>
      <c r="M20" s="175">
        <v>1</v>
      </c>
      <c r="N20" s="176">
        <v>1</v>
      </c>
      <c r="O20" s="165">
        <v>0</v>
      </c>
      <c r="P20" s="73">
        <f t="shared" si="2"/>
        <v>0</v>
      </c>
      <c r="Q20" s="177">
        <v>145</v>
      </c>
      <c r="R20" s="178">
        <v>1</v>
      </c>
      <c r="S20" s="76">
        <f t="shared" si="1"/>
        <v>0.7</v>
      </c>
    </row>
    <row r="21" spans="1:19" ht="18" customHeight="1">
      <c r="A21" s="48">
        <v>16</v>
      </c>
      <c r="B21" s="77">
        <v>342</v>
      </c>
      <c r="C21" s="49" t="s">
        <v>67</v>
      </c>
      <c r="D21" s="51" t="s">
        <v>81</v>
      </c>
      <c r="E21" s="140"/>
      <c r="F21" s="75"/>
      <c r="G21" s="173"/>
      <c r="H21" s="174"/>
      <c r="I21" s="167"/>
      <c r="J21" s="165"/>
      <c r="K21" s="165"/>
      <c r="L21" s="73" t="str">
        <f t="shared" si="0"/>
        <v> </v>
      </c>
      <c r="M21" s="175">
        <v>1</v>
      </c>
      <c r="N21" s="176">
        <v>1</v>
      </c>
      <c r="O21" s="165">
        <v>0</v>
      </c>
      <c r="P21" s="73">
        <f t="shared" si="2"/>
        <v>0</v>
      </c>
      <c r="Q21" s="177">
        <v>132</v>
      </c>
      <c r="R21" s="178">
        <v>0</v>
      </c>
      <c r="S21" s="76">
        <f t="shared" si="1"/>
        <v>0</v>
      </c>
    </row>
    <row r="22" spans="1:19" ht="18" customHeight="1" thickBot="1">
      <c r="A22" s="48">
        <v>16</v>
      </c>
      <c r="B22" s="84">
        <v>343</v>
      </c>
      <c r="C22" s="49" t="s">
        <v>67</v>
      </c>
      <c r="D22" s="51" t="s">
        <v>82</v>
      </c>
      <c r="E22" s="140"/>
      <c r="F22" s="75"/>
      <c r="G22" s="173"/>
      <c r="H22" s="174"/>
      <c r="I22" s="167"/>
      <c r="J22" s="165"/>
      <c r="K22" s="165"/>
      <c r="L22" s="73" t="str">
        <f t="shared" si="0"/>
        <v> </v>
      </c>
      <c r="M22" s="175">
        <v>1</v>
      </c>
      <c r="N22" s="176">
        <v>1</v>
      </c>
      <c r="O22" s="165">
        <v>0</v>
      </c>
      <c r="P22" s="73">
        <f t="shared" si="2"/>
        <v>0</v>
      </c>
      <c r="Q22" s="177">
        <v>10</v>
      </c>
      <c r="R22" s="178">
        <v>0</v>
      </c>
      <c r="S22" s="76">
        <f t="shared" si="1"/>
        <v>0</v>
      </c>
    </row>
    <row r="23" spans="1:19" ht="18.75" customHeight="1" thickBot="1">
      <c r="A23" s="4"/>
      <c r="B23" s="5"/>
      <c r="C23" s="193" t="s">
        <v>4</v>
      </c>
      <c r="D23" s="193"/>
      <c r="E23" s="39"/>
      <c r="F23" s="66">
        <f>COUNTA(F8:F22)</f>
        <v>3</v>
      </c>
      <c r="G23" s="67"/>
      <c r="H23" s="68">
        <f>SUM(H8:H22)</f>
        <v>1</v>
      </c>
      <c r="I23" s="69">
        <f>COUNTA(I8:I22)</f>
        <v>10</v>
      </c>
      <c r="J23" s="70">
        <f>SUM(J8:J22)</f>
        <v>12</v>
      </c>
      <c r="K23" s="70">
        <f>SUM(K8:K22)</f>
        <v>0</v>
      </c>
      <c r="L23" s="70">
        <f>IF(J23=""," ",ROUND(K23/J23*100,1))</f>
        <v>0</v>
      </c>
      <c r="M23" s="71">
        <f>COUNTA(M8:M22)</f>
        <v>5</v>
      </c>
      <c r="N23" s="70">
        <f>SUM(N8:N22)</f>
        <v>5</v>
      </c>
      <c r="O23" s="70">
        <f>SUM(O8:O22)</f>
        <v>0</v>
      </c>
      <c r="P23" s="70">
        <f>IF(N23=""," ",ROUND(O23/N23*100,1))</f>
        <v>0</v>
      </c>
      <c r="Q23" s="72">
        <f>SUM(Q8:Q22)</f>
        <v>3535</v>
      </c>
      <c r="R23" s="70">
        <f>SUM(R8:R22)</f>
        <v>49</v>
      </c>
      <c r="S23" s="311">
        <f>IF(Q23=""," ",ROUND(R23/Q23*100,1))</f>
        <v>1.4</v>
      </c>
    </row>
  </sheetData>
  <sheetProtection/>
  <mergeCells count="20">
    <mergeCell ref="C23:D23"/>
    <mergeCell ref="H5:H7"/>
    <mergeCell ref="E5:E7"/>
    <mergeCell ref="F5:F7"/>
    <mergeCell ref="G5:G7"/>
    <mergeCell ref="M5:M7"/>
    <mergeCell ref="A4:A7"/>
    <mergeCell ref="B4:B7"/>
    <mergeCell ref="C4:C7"/>
    <mergeCell ref="D4:D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I23" formula="1"/>
    <ignoredError sqref="L23 S23" evalError="1"/>
    <ignoredError sqref="P2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6" width="6.625" style="2" customWidth="1"/>
    <col min="7" max="7" width="5.125" style="2" customWidth="1"/>
    <col min="8" max="8" width="5.6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1" width="5.625" style="2" customWidth="1"/>
    <col min="22" max="23" width="6.125" style="2" customWidth="1"/>
    <col min="24" max="24" width="5.62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91" t="s">
        <v>67</v>
      </c>
      <c r="Z2" s="228"/>
      <c r="AA2" s="192"/>
    </row>
    <row r="3" ht="9.75" customHeight="1" thickBot="1"/>
    <row r="4" spans="5:27" s="12" customFormat="1" ht="18.75" customHeight="1" thickBot="1">
      <c r="E4" s="270" t="s">
        <v>145</v>
      </c>
      <c r="F4" s="271"/>
      <c r="G4" s="154">
        <v>1</v>
      </c>
      <c r="H4" s="272">
        <v>39904</v>
      </c>
      <c r="I4" s="273"/>
      <c r="J4" s="274"/>
      <c r="K4" s="30">
        <v>2</v>
      </c>
      <c r="L4" s="272">
        <v>39934</v>
      </c>
      <c r="M4" s="273"/>
      <c r="N4" s="274"/>
      <c r="O4" s="30">
        <v>3</v>
      </c>
      <c r="P4" s="272" t="s">
        <v>133</v>
      </c>
      <c r="Q4" s="273"/>
      <c r="R4" s="273"/>
      <c r="S4" s="273"/>
      <c r="T4" s="274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7" t="s">
        <v>19</v>
      </c>
      <c r="F6" s="308"/>
      <c r="G6" s="309"/>
      <c r="H6" s="179">
        <v>3</v>
      </c>
      <c r="I6" s="10"/>
      <c r="J6" s="10"/>
      <c r="K6" s="10"/>
      <c r="L6" s="304" t="s">
        <v>19</v>
      </c>
      <c r="M6" s="305"/>
      <c r="N6" s="306"/>
      <c r="O6" s="179">
        <v>3</v>
      </c>
      <c r="P6" s="7"/>
      <c r="Q6" s="304" t="s">
        <v>19</v>
      </c>
      <c r="R6" s="305"/>
      <c r="S6" s="306"/>
      <c r="T6" s="179">
        <v>3</v>
      </c>
      <c r="U6" s="9"/>
      <c r="V6" s="307" t="s">
        <v>19</v>
      </c>
      <c r="W6" s="308"/>
      <c r="X6" s="309"/>
      <c r="Y6" s="179">
        <v>1</v>
      </c>
      <c r="Z6" s="9"/>
      <c r="AA6"/>
    </row>
    <row r="7" spans="1:27" ht="27" customHeight="1">
      <c r="A7" s="212" t="s">
        <v>26</v>
      </c>
      <c r="B7" s="219" t="s">
        <v>63</v>
      </c>
      <c r="C7" s="215" t="s">
        <v>52</v>
      </c>
      <c r="D7" s="188" t="s">
        <v>17</v>
      </c>
      <c r="E7" s="187" t="s">
        <v>42</v>
      </c>
      <c r="F7" s="195"/>
      <c r="G7" s="195"/>
      <c r="H7" s="195"/>
      <c r="I7" s="195"/>
      <c r="J7" s="195"/>
      <c r="K7" s="196"/>
      <c r="L7" s="187" t="s">
        <v>48</v>
      </c>
      <c r="M7" s="195"/>
      <c r="N7" s="195"/>
      <c r="O7" s="195"/>
      <c r="P7" s="196"/>
      <c r="Q7" s="187" t="s">
        <v>49</v>
      </c>
      <c r="R7" s="195"/>
      <c r="S7" s="195"/>
      <c r="T7" s="195"/>
      <c r="U7" s="196"/>
      <c r="V7" s="236" t="s">
        <v>47</v>
      </c>
      <c r="W7" s="237"/>
      <c r="X7" s="237"/>
      <c r="Y7" s="237"/>
      <c r="Z7" s="237"/>
      <c r="AA7" s="238"/>
    </row>
    <row r="8" spans="1:27" ht="13.5" customHeight="1">
      <c r="A8" s="213"/>
      <c r="B8" s="220"/>
      <c r="C8" s="216"/>
      <c r="D8" s="217"/>
      <c r="E8" s="288" t="s">
        <v>138</v>
      </c>
      <c r="F8" s="248" t="s">
        <v>43</v>
      </c>
      <c r="G8" s="291" t="s">
        <v>1</v>
      </c>
      <c r="H8" s="130"/>
      <c r="I8" s="263" t="s">
        <v>0</v>
      </c>
      <c r="J8" s="130"/>
      <c r="K8" s="148"/>
      <c r="L8" s="280" t="s">
        <v>1</v>
      </c>
      <c r="M8" s="130"/>
      <c r="N8" s="263" t="s">
        <v>0</v>
      </c>
      <c r="O8" s="130"/>
      <c r="P8" s="149"/>
      <c r="Q8" s="301" t="s">
        <v>1</v>
      </c>
      <c r="R8" s="130"/>
      <c r="S8" s="263" t="s">
        <v>0</v>
      </c>
      <c r="T8" s="130"/>
      <c r="U8" s="149"/>
      <c r="V8" s="294" t="s">
        <v>11</v>
      </c>
      <c r="W8" s="150"/>
      <c r="X8" s="151"/>
      <c r="Y8" s="284" t="s">
        <v>139</v>
      </c>
      <c r="Z8" s="285"/>
      <c r="AA8" s="286"/>
    </row>
    <row r="9" spans="1:27" ht="13.5" customHeight="1">
      <c r="A9" s="213"/>
      <c r="B9" s="220"/>
      <c r="C9" s="216"/>
      <c r="D9" s="217"/>
      <c r="E9" s="289"/>
      <c r="F9" s="249"/>
      <c r="G9" s="292"/>
      <c r="H9" s="131" t="s">
        <v>140</v>
      </c>
      <c r="I9" s="264"/>
      <c r="J9" s="131" t="s">
        <v>140</v>
      </c>
      <c r="K9" s="268" t="s">
        <v>141</v>
      </c>
      <c r="L9" s="281"/>
      <c r="M9" s="131" t="s">
        <v>142</v>
      </c>
      <c r="N9" s="264"/>
      <c r="O9" s="131" t="s">
        <v>142</v>
      </c>
      <c r="P9" s="283" t="s">
        <v>141</v>
      </c>
      <c r="Q9" s="302"/>
      <c r="R9" s="131" t="s">
        <v>142</v>
      </c>
      <c r="S9" s="264"/>
      <c r="T9" s="131" t="s">
        <v>142</v>
      </c>
      <c r="U9" s="297" t="s">
        <v>141</v>
      </c>
      <c r="V9" s="295"/>
      <c r="W9" s="131" t="s">
        <v>142</v>
      </c>
      <c r="X9" s="299" t="s">
        <v>141</v>
      </c>
      <c r="Y9" s="300" t="s">
        <v>44</v>
      </c>
      <c r="Z9" s="132"/>
      <c r="AA9" s="275" t="s">
        <v>141</v>
      </c>
    </row>
    <row r="10" spans="1:27" ht="13.5" customHeight="1">
      <c r="A10" s="213"/>
      <c r="B10" s="220"/>
      <c r="C10" s="216"/>
      <c r="D10" s="217"/>
      <c r="E10" s="289"/>
      <c r="F10" s="249"/>
      <c r="G10" s="292"/>
      <c r="H10" s="278" t="s">
        <v>45</v>
      </c>
      <c r="I10" s="264"/>
      <c r="J10" s="278" t="s">
        <v>45</v>
      </c>
      <c r="K10" s="268"/>
      <c r="L10" s="281"/>
      <c r="M10" s="278" t="s">
        <v>45</v>
      </c>
      <c r="N10" s="264"/>
      <c r="O10" s="278" t="s">
        <v>45</v>
      </c>
      <c r="P10" s="283"/>
      <c r="Q10" s="302"/>
      <c r="R10" s="278" t="s">
        <v>45</v>
      </c>
      <c r="S10" s="264"/>
      <c r="T10" s="278" t="s">
        <v>45</v>
      </c>
      <c r="U10" s="297"/>
      <c r="V10" s="295"/>
      <c r="W10" s="278" t="s">
        <v>46</v>
      </c>
      <c r="X10" s="297"/>
      <c r="Y10" s="268"/>
      <c r="Z10" s="152" t="s">
        <v>143</v>
      </c>
      <c r="AA10" s="276"/>
    </row>
    <row r="11" spans="1:27" ht="54.75" customHeight="1">
      <c r="A11" s="214"/>
      <c r="B11" s="221"/>
      <c r="C11" s="216"/>
      <c r="D11" s="218"/>
      <c r="E11" s="290"/>
      <c r="F11" s="250"/>
      <c r="G11" s="293"/>
      <c r="H11" s="279"/>
      <c r="I11" s="265"/>
      <c r="J11" s="279"/>
      <c r="K11" s="269"/>
      <c r="L11" s="282"/>
      <c r="M11" s="279"/>
      <c r="N11" s="265"/>
      <c r="O11" s="279"/>
      <c r="P11" s="190"/>
      <c r="Q11" s="303"/>
      <c r="R11" s="279"/>
      <c r="S11" s="265"/>
      <c r="T11" s="279"/>
      <c r="U11" s="298"/>
      <c r="V11" s="296"/>
      <c r="W11" s="279"/>
      <c r="X11" s="298"/>
      <c r="Y11" s="269"/>
      <c r="Z11" s="153" t="s">
        <v>144</v>
      </c>
      <c r="AA11" s="277"/>
    </row>
    <row r="12" spans="1:27" ht="18" customHeight="1">
      <c r="A12" s="48">
        <v>16</v>
      </c>
      <c r="B12" s="94">
        <v>201</v>
      </c>
      <c r="C12" s="49" t="s">
        <v>67</v>
      </c>
      <c r="D12" s="50" t="s">
        <v>68</v>
      </c>
      <c r="E12" s="182">
        <v>30</v>
      </c>
      <c r="F12" s="183">
        <v>23</v>
      </c>
      <c r="G12" s="78">
        <v>104</v>
      </c>
      <c r="H12" s="78">
        <v>74</v>
      </c>
      <c r="I12" s="78">
        <v>1309</v>
      </c>
      <c r="J12" s="78">
        <v>315</v>
      </c>
      <c r="K12" s="76">
        <f aca="true" t="shared" si="0" ref="K12:K26">IF(G12=""," ",ROUND(J12/I12*100,1))</f>
        <v>24.1</v>
      </c>
      <c r="L12" s="79">
        <v>45</v>
      </c>
      <c r="M12" s="78">
        <v>41</v>
      </c>
      <c r="N12" s="78">
        <v>915</v>
      </c>
      <c r="O12" s="78">
        <v>239</v>
      </c>
      <c r="P12" s="80">
        <f>IF(L12=""," ",ROUND(O12/N12*100,1))</f>
        <v>26.1</v>
      </c>
      <c r="Q12" s="180">
        <v>6</v>
      </c>
      <c r="R12" s="181">
        <v>2</v>
      </c>
      <c r="S12" s="181">
        <v>67</v>
      </c>
      <c r="T12" s="181">
        <v>2</v>
      </c>
      <c r="U12" s="76">
        <f>IF(Q12=""," ",ROUND(T12/S12*100,1))</f>
        <v>3</v>
      </c>
      <c r="V12" s="81">
        <v>689</v>
      </c>
      <c r="W12" s="78">
        <v>102</v>
      </c>
      <c r="X12" s="82">
        <f>IF(V12=""," ",ROUND(W12/V12*100,1))</f>
        <v>14.8</v>
      </c>
      <c r="Y12" s="78">
        <v>497</v>
      </c>
      <c r="Z12" s="78">
        <v>55</v>
      </c>
      <c r="AA12" s="80">
        <f>IF(Y12=""," ",ROUND(Z12/Y12*100,1))</f>
        <v>11.1</v>
      </c>
    </row>
    <row r="13" spans="1:27" ht="18" customHeight="1">
      <c r="A13" s="48">
        <v>16</v>
      </c>
      <c r="B13" s="77">
        <v>202</v>
      </c>
      <c r="C13" s="49" t="s">
        <v>67</v>
      </c>
      <c r="D13" s="50" t="s">
        <v>69</v>
      </c>
      <c r="E13" s="182">
        <v>30</v>
      </c>
      <c r="F13" s="183">
        <v>23</v>
      </c>
      <c r="G13" s="78">
        <v>84</v>
      </c>
      <c r="H13" s="78">
        <v>76</v>
      </c>
      <c r="I13" s="312">
        <v>1223</v>
      </c>
      <c r="J13" s="312">
        <v>338</v>
      </c>
      <c r="K13" s="76">
        <f t="shared" si="0"/>
        <v>27.6</v>
      </c>
      <c r="L13" s="79">
        <v>39</v>
      </c>
      <c r="M13" s="78">
        <v>38</v>
      </c>
      <c r="N13" s="312">
        <v>708</v>
      </c>
      <c r="O13" s="312">
        <v>191</v>
      </c>
      <c r="P13" s="80">
        <f>IF(L13=""," ",ROUND(O13/N13*100,1))</f>
        <v>27</v>
      </c>
      <c r="Q13" s="180">
        <v>6</v>
      </c>
      <c r="R13" s="181">
        <v>5</v>
      </c>
      <c r="S13" s="181">
        <v>50</v>
      </c>
      <c r="T13" s="181">
        <v>9</v>
      </c>
      <c r="U13" s="76">
        <f>IF(Q13=""," ",ROUND(T13/S13*100,1))</f>
        <v>18</v>
      </c>
      <c r="V13" s="81">
        <v>200</v>
      </c>
      <c r="W13" s="78">
        <v>18</v>
      </c>
      <c r="X13" s="82">
        <f>IF(V13=""," ",ROUND(W13/V13*100,1))</f>
        <v>9</v>
      </c>
      <c r="Y13" s="78">
        <v>113</v>
      </c>
      <c r="Z13" s="78">
        <v>5</v>
      </c>
      <c r="AA13" s="80">
        <f>IF(Y13=""," ",ROUND(Z13/Y13*100,1))</f>
        <v>4.4</v>
      </c>
    </row>
    <row r="14" spans="1:27" ht="18" customHeight="1">
      <c r="A14" s="48">
        <v>16</v>
      </c>
      <c r="B14" s="77">
        <v>204</v>
      </c>
      <c r="C14" s="49" t="s">
        <v>67</v>
      </c>
      <c r="D14" s="51" t="s">
        <v>70</v>
      </c>
      <c r="E14" s="182">
        <v>30</v>
      </c>
      <c r="F14" s="183">
        <v>22</v>
      </c>
      <c r="G14" s="78">
        <v>40</v>
      </c>
      <c r="H14" s="78">
        <v>37</v>
      </c>
      <c r="I14" s="78">
        <v>599</v>
      </c>
      <c r="J14" s="78">
        <v>143</v>
      </c>
      <c r="K14" s="76">
        <f t="shared" si="0"/>
        <v>23.9</v>
      </c>
      <c r="L14" s="79">
        <v>22</v>
      </c>
      <c r="M14" s="78">
        <v>21</v>
      </c>
      <c r="N14" s="78">
        <v>401</v>
      </c>
      <c r="O14" s="78">
        <v>82</v>
      </c>
      <c r="P14" s="80">
        <f aca="true" t="shared" si="1" ref="P14:P26">IF(L14=""," ",ROUND(O14/N14*100,1))</f>
        <v>20.4</v>
      </c>
      <c r="Q14" s="180">
        <v>6</v>
      </c>
      <c r="R14" s="181">
        <v>5</v>
      </c>
      <c r="S14" s="181">
        <v>36</v>
      </c>
      <c r="T14" s="181">
        <v>7</v>
      </c>
      <c r="U14" s="76">
        <f aca="true" t="shared" si="2" ref="U14:U26">IF(Q14=""," ",ROUND(T14/S14*100,1))</f>
        <v>19.4</v>
      </c>
      <c r="V14" s="81">
        <v>53</v>
      </c>
      <c r="W14" s="78">
        <v>3</v>
      </c>
      <c r="X14" s="82">
        <f aca="true" t="shared" si="3" ref="X14:X26">IF(V14=""," ",ROUND(W14/V14*100,1))</f>
        <v>5.7</v>
      </c>
      <c r="Y14" s="78">
        <v>43</v>
      </c>
      <c r="Z14" s="78">
        <v>2</v>
      </c>
      <c r="AA14" s="80">
        <f aca="true" t="shared" si="4" ref="AA14:AA26">IF(Y14=""," ",ROUND(Z14/Y14*100,1))</f>
        <v>4.7</v>
      </c>
    </row>
    <row r="15" spans="1:27" ht="18" customHeight="1">
      <c r="A15" s="48">
        <v>16</v>
      </c>
      <c r="B15" s="77">
        <v>205</v>
      </c>
      <c r="C15" s="49" t="s">
        <v>67</v>
      </c>
      <c r="D15" s="51" t="s">
        <v>71</v>
      </c>
      <c r="E15" s="182">
        <v>36</v>
      </c>
      <c r="F15" s="183">
        <v>23</v>
      </c>
      <c r="G15" s="78">
        <v>42</v>
      </c>
      <c r="H15" s="78">
        <v>35</v>
      </c>
      <c r="I15" s="78">
        <v>596</v>
      </c>
      <c r="J15" s="78">
        <v>185</v>
      </c>
      <c r="K15" s="76">
        <f t="shared" si="0"/>
        <v>31</v>
      </c>
      <c r="L15" s="79">
        <v>22</v>
      </c>
      <c r="M15" s="78">
        <v>19</v>
      </c>
      <c r="N15" s="78">
        <v>349</v>
      </c>
      <c r="O15" s="78">
        <v>79</v>
      </c>
      <c r="P15" s="80">
        <f t="shared" si="1"/>
        <v>22.6</v>
      </c>
      <c r="Q15" s="180">
        <v>6</v>
      </c>
      <c r="R15" s="181">
        <v>2</v>
      </c>
      <c r="S15" s="181">
        <v>41</v>
      </c>
      <c r="T15" s="181">
        <v>3</v>
      </c>
      <c r="U15" s="76">
        <f t="shared" si="2"/>
        <v>7.3</v>
      </c>
      <c r="V15" s="81">
        <v>63</v>
      </c>
      <c r="W15" s="78">
        <v>1</v>
      </c>
      <c r="X15" s="82">
        <f t="shared" si="3"/>
        <v>1.6</v>
      </c>
      <c r="Y15" s="78">
        <v>53</v>
      </c>
      <c r="Z15" s="78">
        <v>0</v>
      </c>
      <c r="AA15" s="80">
        <f t="shared" si="4"/>
        <v>0</v>
      </c>
    </row>
    <row r="16" spans="1:27" ht="18" customHeight="1">
      <c r="A16" s="48">
        <v>16</v>
      </c>
      <c r="B16" s="77">
        <v>206</v>
      </c>
      <c r="C16" s="49" t="s">
        <v>67</v>
      </c>
      <c r="D16" s="51" t="s">
        <v>72</v>
      </c>
      <c r="E16" s="182">
        <v>35</v>
      </c>
      <c r="F16" s="183">
        <v>30</v>
      </c>
      <c r="G16" s="78">
        <v>42</v>
      </c>
      <c r="H16" s="78">
        <v>36</v>
      </c>
      <c r="I16" s="78">
        <v>598</v>
      </c>
      <c r="J16" s="78">
        <v>160</v>
      </c>
      <c r="K16" s="76">
        <f t="shared" si="0"/>
        <v>26.8</v>
      </c>
      <c r="L16" s="79">
        <v>17</v>
      </c>
      <c r="M16" s="78">
        <v>13</v>
      </c>
      <c r="N16" s="78">
        <v>219</v>
      </c>
      <c r="O16" s="78">
        <v>44</v>
      </c>
      <c r="P16" s="80">
        <f t="shared" si="1"/>
        <v>20.1</v>
      </c>
      <c r="Q16" s="180">
        <v>6</v>
      </c>
      <c r="R16" s="181">
        <v>3</v>
      </c>
      <c r="S16" s="181">
        <v>35</v>
      </c>
      <c r="T16" s="181">
        <v>4</v>
      </c>
      <c r="U16" s="76">
        <f t="shared" si="2"/>
        <v>11.4</v>
      </c>
      <c r="V16" s="81">
        <v>50</v>
      </c>
      <c r="W16" s="78">
        <v>4</v>
      </c>
      <c r="X16" s="82">
        <f t="shared" si="3"/>
        <v>8</v>
      </c>
      <c r="Y16" s="78">
        <v>39</v>
      </c>
      <c r="Z16" s="78">
        <v>1</v>
      </c>
      <c r="AA16" s="80">
        <f t="shared" si="4"/>
        <v>2.6</v>
      </c>
    </row>
    <row r="17" spans="1:27" ht="18" customHeight="1">
      <c r="A17" s="48">
        <v>16</v>
      </c>
      <c r="B17" s="77">
        <v>207</v>
      </c>
      <c r="C17" s="49" t="s">
        <v>67</v>
      </c>
      <c r="D17" s="51" t="s">
        <v>73</v>
      </c>
      <c r="E17" s="182">
        <v>30</v>
      </c>
      <c r="F17" s="183">
        <v>28</v>
      </c>
      <c r="G17" s="78">
        <v>44</v>
      </c>
      <c r="H17" s="78">
        <v>35</v>
      </c>
      <c r="I17" s="78">
        <v>834</v>
      </c>
      <c r="J17" s="78">
        <v>220</v>
      </c>
      <c r="K17" s="76">
        <f t="shared" si="0"/>
        <v>26.4</v>
      </c>
      <c r="L17" s="79">
        <v>22</v>
      </c>
      <c r="M17" s="78">
        <v>19</v>
      </c>
      <c r="N17" s="78">
        <v>576</v>
      </c>
      <c r="O17" s="78">
        <v>121</v>
      </c>
      <c r="P17" s="80">
        <f t="shared" si="1"/>
        <v>21</v>
      </c>
      <c r="Q17" s="180">
        <v>6</v>
      </c>
      <c r="R17" s="181">
        <v>3</v>
      </c>
      <c r="S17" s="181">
        <v>38</v>
      </c>
      <c r="T17" s="181">
        <v>3</v>
      </c>
      <c r="U17" s="76">
        <f t="shared" si="2"/>
        <v>7.9</v>
      </c>
      <c r="V17" s="313">
        <v>156</v>
      </c>
      <c r="W17" s="312">
        <v>25</v>
      </c>
      <c r="X17" s="83">
        <f t="shared" si="3"/>
        <v>16</v>
      </c>
      <c r="Y17" s="314">
        <v>69</v>
      </c>
      <c r="Z17" s="78">
        <v>1</v>
      </c>
      <c r="AA17" s="80">
        <f t="shared" si="4"/>
        <v>1.4</v>
      </c>
    </row>
    <row r="18" spans="1:27" ht="18" customHeight="1">
      <c r="A18" s="48">
        <v>16</v>
      </c>
      <c r="B18" s="77">
        <v>208</v>
      </c>
      <c r="C18" s="49" t="s">
        <v>67</v>
      </c>
      <c r="D18" s="51" t="s">
        <v>74</v>
      </c>
      <c r="E18" s="182">
        <v>30</v>
      </c>
      <c r="F18" s="183">
        <v>22</v>
      </c>
      <c r="G18" s="78">
        <v>34</v>
      </c>
      <c r="H18" s="78">
        <v>29</v>
      </c>
      <c r="I18" s="78">
        <v>496</v>
      </c>
      <c r="J18" s="78">
        <v>106</v>
      </c>
      <c r="K18" s="76">
        <f t="shared" si="0"/>
        <v>21.4</v>
      </c>
      <c r="L18" s="79">
        <v>23</v>
      </c>
      <c r="M18" s="78">
        <v>20</v>
      </c>
      <c r="N18" s="78">
        <v>362</v>
      </c>
      <c r="O18" s="78">
        <v>65</v>
      </c>
      <c r="P18" s="80">
        <f t="shared" si="1"/>
        <v>18</v>
      </c>
      <c r="Q18" s="180">
        <v>6</v>
      </c>
      <c r="R18" s="315">
        <v>4</v>
      </c>
      <c r="S18" s="315">
        <v>44</v>
      </c>
      <c r="T18" s="315">
        <v>5</v>
      </c>
      <c r="U18" s="76">
        <f t="shared" si="2"/>
        <v>11.4</v>
      </c>
      <c r="V18" s="81">
        <v>176</v>
      </c>
      <c r="W18" s="78">
        <v>50</v>
      </c>
      <c r="X18" s="82">
        <f t="shared" si="3"/>
        <v>28.4</v>
      </c>
      <c r="Y18" s="78">
        <v>83</v>
      </c>
      <c r="Z18" s="78">
        <v>13</v>
      </c>
      <c r="AA18" s="80">
        <f t="shared" si="4"/>
        <v>15.7</v>
      </c>
    </row>
    <row r="19" spans="1:27" ht="18" customHeight="1">
      <c r="A19" s="48">
        <v>16</v>
      </c>
      <c r="B19" s="77">
        <v>209</v>
      </c>
      <c r="C19" s="49" t="s">
        <v>67</v>
      </c>
      <c r="D19" s="51" t="s">
        <v>75</v>
      </c>
      <c r="E19" s="182">
        <v>40</v>
      </c>
      <c r="F19" s="183">
        <v>24</v>
      </c>
      <c r="G19" s="78">
        <v>40</v>
      </c>
      <c r="H19" s="78">
        <v>35</v>
      </c>
      <c r="I19" s="78">
        <v>574</v>
      </c>
      <c r="J19" s="78">
        <v>151</v>
      </c>
      <c r="K19" s="76">
        <f t="shared" si="0"/>
        <v>26.3</v>
      </c>
      <c r="L19" s="79">
        <v>16</v>
      </c>
      <c r="M19" s="78">
        <v>13</v>
      </c>
      <c r="N19" s="78">
        <v>238</v>
      </c>
      <c r="O19" s="78">
        <v>34</v>
      </c>
      <c r="P19" s="80">
        <f t="shared" si="1"/>
        <v>14.3</v>
      </c>
      <c r="Q19" s="180">
        <v>6</v>
      </c>
      <c r="R19" s="181">
        <v>3</v>
      </c>
      <c r="S19" s="181">
        <v>37</v>
      </c>
      <c r="T19" s="181">
        <v>3</v>
      </c>
      <c r="U19" s="76">
        <f t="shared" si="2"/>
        <v>8.1</v>
      </c>
      <c r="V19" s="81">
        <v>72</v>
      </c>
      <c r="W19" s="78">
        <v>8</v>
      </c>
      <c r="X19" s="82">
        <f t="shared" si="3"/>
        <v>11.1</v>
      </c>
      <c r="Y19" s="78">
        <v>61</v>
      </c>
      <c r="Z19" s="78">
        <v>7</v>
      </c>
      <c r="AA19" s="80">
        <f t="shared" si="4"/>
        <v>11.5</v>
      </c>
    </row>
    <row r="20" spans="1:27" ht="18" customHeight="1">
      <c r="A20" s="48">
        <v>16</v>
      </c>
      <c r="B20" s="77">
        <v>210</v>
      </c>
      <c r="C20" s="49" t="s">
        <v>67</v>
      </c>
      <c r="D20" s="51" t="s">
        <v>76</v>
      </c>
      <c r="E20" s="182">
        <v>33</v>
      </c>
      <c r="F20" s="183">
        <v>27</v>
      </c>
      <c r="G20" s="78">
        <v>33</v>
      </c>
      <c r="H20" s="78">
        <v>27</v>
      </c>
      <c r="I20" s="78">
        <v>502</v>
      </c>
      <c r="J20" s="78">
        <v>96</v>
      </c>
      <c r="K20" s="76">
        <f t="shared" si="0"/>
        <v>19.1</v>
      </c>
      <c r="L20" s="79">
        <v>16</v>
      </c>
      <c r="M20" s="78">
        <v>14</v>
      </c>
      <c r="N20" s="78">
        <v>321</v>
      </c>
      <c r="O20" s="78">
        <v>56</v>
      </c>
      <c r="P20" s="80">
        <f t="shared" si="1"/>
        <v>17.4</v>
      </c>
      <c r="Q20" s="180">
        <v>6</v>
      </c>
      <c r="R20" s="181">
        <v>3</v>
      </c>
      <c r="S20" s="181">
        <v>50</v>
      </c>
      <c r="T20" s="181">
        <v>5</v>
      </c>
      <c r="U20" s="76">
        <f t="shared" si="2"/>
        <v>10</v>
      </c>
      <c r="V20" s="81">
        <v>187</v>
      </c>
      <c r="W20" s="78">
        <v>64</v>
      </c>
      <c r="X20" s="82">
        <f t="shared" si="3"/>
        <v>34.2</v>
      </c>
      <c r="Y20" s="78">
        <v>137</v>
      </c>
      <c r="Z20" s="78">
        <v>41</v>
      </c>
      <c r="AA20" s="80">
        <f t="shared" si="4"/>
        <v>29.9</v>
      </c>
    </row>
    <row r="21" spans="1:27" ht="18" customHeight="1">
      <c r="A21" s="48">
        <v>16</v>
      </c>
      <c r="B21" s="77">
        <v>211</v>
      </c>
      <c r="C21" s="49" t="s">
        <v>67</v>
      </c>
      <c r="D21" s="51" t="s">
        <v>77</v>
      </c>
      <c r="E21" s="182">
        <v>35</v>
      </c>
      <c r="F21" s="183">
        <v>23</v>
      </c>
      <c r="G21" s="78">
        <v>53</v>
      </c>
      <c r="H21" s="78">
        <v>51</v>
      </c>
      <c r="I21" s="78">
        <v>862</v>
      </c>
      <c r="J21" s="78">
        <v>292</v>
      </c>
      <c r="K21" s="76">
        <f t="shared" si="0"/>
        <v>33.9</v>
      </c>
      <c r="L21" s="79">
        <v>26</v>
      </c>
      <c r="M21" s="78">
        <v>26</v>
      </c>
      <c r="N21" s="78">
        <v>432</v>
      </c>
      <c r="O21" s="78">
        <v>112</v>
      </c>
      <c r="P21" s="80">
        <f t="shared" si="1"/>
        <v>25.9</v>
      </c>
      <c r="Q21" s="180">
        <v>6</v>
      </c>
      <c r="R21" s="181">
        <v>3</v>
      </c>
      <c r="S21" s="181">
        <v>49</v>
      </c>
      <c r="T21" s="181">
        <v>3</v>
      </c>
      <c r="U21" s="76">
        <f t="shared" si="2"/>
        <v>6.1</v>
      </c>
      <c r="V21" s="81">
        <v>202</v>
      </c>
      <c r="W21" s="78">
        <v>28</v>
      </c>
      <c r="X21" s="82">
        <f t="shared" si="3"/>
        <v>13.9</v>
      </c>
      <c r="Y21" s="78">
        <v>130</v>
      </c>
      <c r="Z21" s="78">
        <v>4</v>
      </c>
      <c r="AA21" s="80">
        <f t="shared" si="4"/>
        <v>3.1</v>
      </c>
    </row>
    <row r="22" spans="1:27" ht="18" customHeight="1">
      <c r="A22" s="48">
        <v>16</v>
      </c>
      <c r="B22" s="77">
        <v>321</v>
      </c>
      <c r="C22" s="49" t="s">
        <v>67</v>
      </c>
      <c r="D22" s="51" t="s">
        <v>78</v>
      </c>
      <c r="E22" s="182"/>
      <c r="F22" s="183"/>
      <c r="G22" s="78"/>
      <c r="H22" s="78"/>
      <c r="I22" s="78"/>
      <c r="J22" s="78"/>
      <c r="K22" s="76" t="str">
        <f t="shared" si="0"/>
        <v> </v>
      </c>
      <c r="L22" s="79">
        <v>10</v>
      </c>
      <c r="M22" s="78">
        <v>9</v>
      </c>
      <c r="N22" s="78">
        <v>86</v>
      </c>
      <c r="O22" s="78">
        <v>21</v>
      </c>
      <c r="P22" s="80">
        <f t="shared" si="1"/>
        <v>24.4</v>
      </c>
      <c r="Q22" s="180">
        <v>5</v>
      </c>
      <c r="R22" s="181">
        <v>2</v>
      </c>
      <c r="S22" s="181">
        <v>25</v>
      </c>
      <c r="T22" s="181">
        <v>2</v>
      </c>
      <c r="U22" s="76">
        <f t="shared" si="2"/>
        <v>8</v>
      </c>
      <c r="V22" s="81">
        <v>3</v>
      </c>
      <c r="W22" s="78">
        <v>0</v>
      </c>
      <c r="X22" s="82">
        <f t="shared" si="3"/>
        <v>0</v>
      </c>
      <c r="Y22" s="78">
        <v>3</v>
      </c>
      <c r="Z22" s="78">
        <v>0</v>
      </c>
      <c r="AA22" s="80">
        <f t="shared" si="4"/>
        <v>0</v>
      </c>
    </row>
    <row r="23" spans="1:27" ht="18" customHeight="1">
      <c r="A23" s="48">
        <v>16</v>
      </c>
      <c r="B23" s="77">
        <v>322</v>
      </c>
      <c r="C23" s="49" t="s">
        <v>67</v>
      </c>
      <c r="D23" s="51" t="s">
        <v>79</v>
      </c>
      <c r="E23" s="182">
        <v>30</v>
      </c>
      <c r="F23" s="183">
        <v>20</v>
      </c>
      <c r="G23" s="78"/>
      <c r="H23" s="78"/>
      <c r="I23" s="78"/>
      <c r="J23" s="78"/>
      <c r="K23" s="76" t="str">
        <f t="shared" si="0"/>
        <v> </v>
      </c>
      <c r="L23" s="79">
        <v>16</v>
      </c>
      <c r="M23" s="78">
        <v>12</v>
      </c>
      <c r="N23" s="78">
        <v>235</v>
      </c>
      <c r="O23" s="78">
        <v>42</v>
      </c>
      <c r="P23" s="80">
        <f t="shared" si="1"/>
        <v>17.9</v>
      </c>
      <c r="Q23" s="180">
        <v>5</v>
      </c>
      <c r="R23" s="181">
        <v>2</v>
      </c>
      <c r="S23" s="181">
        <v>31</v>
      </c>
      <c r="T23" s="181">
        <v>3</v>
      </c>
      <c r="U23" s="76">
        <f t="shared" si="2"/>
        <v>9.7</v>
      </c>
      <c r="V23" s="81">
        <v>35</v>
      </c>
      <c r="W23" s="78">
        <v>7</v>
      </c>
      <c r="X23" s="82">
        <f t="shared" si="3"/>
        <v>20</v>
      </c>
      <c r="Y23" s="78">
        <v>20</v>
      </c>
      <c r="Z23" s="78">
        <v>4</v>
      </c>
      <c r="AA23" s="80">
        <f t="shared" si="4"/>
        <v>20</v>
      </c>
    </row>
    <row r="24" spans="1:27" ht="18" customHeight="1">
      <c r="A24" s="48">
        <v>16</v>
      </c>
      <c r="B24" s="77">
        <v>323</v>
      </c>
      <c r="C24" s="49" t="s">
        <v>67</v>
      </c>
      <c r="D24" s="51" t="s">
        <v>80</v>
      </c>
      <c r="E24" s="182" t="s">
        <v>164</v>
      </c>
      <c r="F24" s="183">
        <v>22</v>
      </c>
      <c r="G24" s="78">
        <v>17</v>
      </c>
      <c r="H24" s="78">
        <v>13</v>
      </c>
      <c r="I24" s="78">
        <v>399</v>
      </c>
      <c r="J24" s="78">
        <v>46</v>
      </c>
      <c r="K24" s="76">
        <f t="shared" si="0"/>
        <v>11.5</v>
      </c>
      <c r="L24" s="79">
        <v>14</v>
      </c>
      <c r="M24" s="78">
        <v>11</v>
      </c>
      <c r="N24" s="78">
        <v>379</v>
      </c>
      <c r="O24" s="78">
        <v>42</v>
      </c>
      <c r="P24" s="80">
        <f t="shared" si="1"/>
        <v>11.1</v>
      </c>
      <c r="Q24" s="180">
        <v>6</v>
      </c>
      <c r="R24" s="181">
        <v>3</v>
      </c>
      <c r="S24" s="181">
        <v>34</v>
      </c>
      <c r="T24" s="181">
        <v>5</v>
      </c>
      <c r="U24" s="76">
        <f t="shared" si="2"/>
        <v>14.7</v>
      </c>
      <c r="V24" s="81">
        <v>15</v>
      </c>
      <c r="W24" s="78">
        <v>0</v>
      </c>
      <c r="X24" s="82">
        <f t="shared" si="3"/>
        <v>0</v>
      </c>
      <c r="Y24" s="78">
        <v>11</v>
      </c>
      <c r="Z24" s="78">
        <v>0</v>
      </c>
      <c r="AA24" s="80">
        <f t="shared" si="4"/>
        <v>0</v>
      </c>
    </row>
    <row r="25" spans="1:27" ht="18" customHeight="1">
      <c r="A25" s="48">
        <v>16</v>
      </c>
      <c r="B25" s="77">
        <v>342</v>
      </c>
      <c r="C25" s="49" t="s">
        <v>67</v>
      </c>
      <c r="D25" s="51" t="s">
        <v>81</v>
      </c>
      <c r="E25" s="182">
        <v>30</v>
      </c>
      <c r="F25" s="183">
        <v>22</v>
      </c>
      <c r="G25" s="78">
        <v>25</v>
      </c>
      <c r="H25" s="78">
        <v>24</v>
      </c>
      <c r="I25" s="78">
        <v>402</v>
      </c>
      <c r="J25" s="78">
        <v>116</v>
      </c>
      <c r="K25" s="76">
        <f t="shared" si="0"/>
        <v>28.9</v>
      </c>
      <c r="L25" s="79">
        <v>18</v>
      </c>
      <c r="M25" s="78">
        <v>18</v>
      </c>
      <c r="N25" s="78">
        <v>251</v>
      </c>
      <c r="O25" s="78">
        <v>52</v>
      </c>
      <c r="P25" s="80">
        <f t="shared" si="1"/>
        <v>20.7</v>
      </c>
      <c r="Q25" s="180">
        <v>5</v>
      </c>
      <c r="R25" s="181">
        <v>3</v>
      </c>
      <c r="S25" s="181">
        <v>32</v>
      </c>
      <c r="T25" s="181">
        <v>4</v>
      </c>
      <c r="U25" s="76">
        <f t="shared" si="2"/>
        <v>12.5</v>
      </c>
      <c r="V25" s="81">
        <v>17</v>
      </c>
      <c r="W25" s="78">
        <v>0</v>
      </c>
      <c r="X25" s="82">
        <f t="shared" si="3"/>
        <v>0</v>
      </c>
      <c r="Y25" s="78">
        <v>15</v>
      </c>
      <c r="Z25" s="78">
        <v>0</v>
      </c>
      <c r="AA25" s="80">
        <f t="shared" si="4"/>
        <v>0</v>
      </c>
    </row>
    <row r="26" spans="1:27" ht="18" customHeight="1" thickBot="1">
      <c r="A26" s="48">
        <v>16</v>
      </c>
      <c r="B26" s="84">
        <v>343</v>
      </c>
      <c r="C26" s="49" t="s">
        <v>67</v>
      </c>
      <c r="D26" s="51" t="s">
        <v>82</v>
      </c>
      <c r="E26" s="182"/>
      <c r="F26" s="183"/>
      <c r="G26" s="78"/>
      <c r="H26" s="78"/>
      <c r="I26" s="78"/>
      <c r="J26" s="78"/>
      <c r="K26" s="76" t="str">
        <f t="shared" si="0"/>
        <v> </v>
      </c>
      <c r="L26" s="79">
        <v>10</v>
      </c>
      <c r="M26" s="78">
        <v>6</v>
      </c>
      <c r="N26" s="78">
        <v>248</v>
      </c>
      <c r="O26" s="78">
        <v>39</v>
      </c>
      <c r="P26" s="80">
        <f t="shared" si="1"/>
        <v>15.7</v>
      </c>
      <c r="Q26" s="180">
        <v>5</v>
      </c>
      <c r="R26" s="181">
        <v>1</v>
      </c>
      <c r="S26" s="181">
        <v>28</v>
      </c>
      <c r="T26" s="181">
        <v>1</v>
      </c>
      <c r="U26" s="76">
        <f t="shared" si="2"/>
        <v>3.6</v>
      </c>
      <c r="V26" s="81">
        <v>34</v>
      </c>
      <c r="W26" s="78">
        <v>8</v>
      </c>
      <c r="X26" s="82">
        <f t="shared" si="3"/>
        <v>23.5</v>
      </c>
      <c r="Y26" s="78">
        <v>17</v>
      </c>
      <c r="Z26" s="78">
        <v>0</v>
      </c>
      <c r="AA26" s="80">
        <f t="shared" si="4"/>
        <v>0</v>
      </c>
    </row>
    <row r="27" spans="1:27" ht="18" customHeight="1" thickBot="1">
      <c r="A27" s="87"/>
      <c r="B27" s="88"/>
      <c r="C27" s="89"/>
      <c r="D27" s="90" t="s">
        <v>13</v>
      </c>
      <c r="E27" s="39"/>
      <c r="F27" s="67"/>
      <c r="G27" s="67"/>
      <c r="H27" s="67"/>
      <c r="I27" s="67"/>
      <c r="J27" s="67"/>
      <c r="K27" s="122"/>
      <c r="L27" s="91">
        <f>SUM(L12:L26)</f>
        <v>316</v>
      </c>
      <c r="M27" s="91">
        <f>SUM(M12:M26)</f>
        <v>280</v>
      </c>
      <c r="N27" s="91">
        <f>SUM(N12:N26)</f>
        <v>5720</v>
      </c>
      <c r="O27" s="91">
        <f>SUM(O12:O26)</f>
        <v>1219</v>
      </c>
      <c r="P27" s="114">
        <f>IF(L27=" "," ",ROUND(O27/N27*100,1))</f>
        <v>21.3</v>
      </c>
      <c r="Q27" s="91">
        <f>SUM(Q12:Q26)</f>
        <v>86</v>
      </c>
      <c r="R27" s="91">
        <f>SUM(R12:R26)</f>
        <v>44</v>
      </c>
      <c r="S27" s="91">
        <f>SUM(S12:S26)</f>
        <v>597</v>
      </c>
      <c r="T27" s="91">
        <f>SUM(T12:T26)</f>
        <v>59</v>
      </c>
      <c r="U27" s="114">
        <f>IF(Q27=""," ",ROUND(T27/S27*100,1))</f>
        <v>9.9</v>
      </c>
      <c r="V27" s="92"/>
      <c r="W27" s="123"/>
      <c r="X27" s="118"/>
      <c r="Y27" s="123"/>
      <c r="Z27" s="123"/>
      <c r="AA27" s="124"/>
    </row>
    <row r="28" spans="1:27" ht="18" customHeight="1">
      <c r="A28" s="93">
        <v>16</v>
      </c>
      <c r="B28" s="94"/>
      <c r="C28" s="95" t="s">
        <v>67</v>
      </c>
      <c r="D28" s="96" t="s">
        <v>134</v>
      </c>
      <c r="E28" s="97"/>
      <c r="F28" s="98"/>
      <c r="G28" s="98"/>
      <c r="H28" s="98"/>
      <c r="I28" s="98"/>
      <c r="J28" s="98"/>
      <c r="K28" s="119"/>
      <c r="L28" s="86">
        <v>2</v>
      </c>
      <c r="M28" s="78">
        <v>2</v>
      </c>
      <c r="N28" s="85">
        <v>34</v>
      </c>
      <c r="O28" s="78">
        <v>10</v>
      </c>
      <c r="P28" s="99">
        <f>IF(L28=""," ",ROUND(O28/N28*100,1))</f>
        <v>29.4</v>
      </c>
      <c r="Q28" s="55"/>
      <c r="R28" s="54"/>
      <c r="S28" s="56"/>
      <c r="T28" s="54"/>
      <c r="U28" s="99" t="str">
        <f>IF(Q28=""," ",ROUND(T28/S28*100,1))</f>
        <v> </v>
      </c>
      <c r="V28" s="100"/>
      <c r="W28" s="98"/>
      <c r="X28" s="115"/>
      <c r="Y28" s="98"/>
      <c r="Z28" s="98"/>
      <c r="AA28" s="125"/>
    </row>
    <row r="29" spans="1:27" ht="18" customHeight="1">
      <c r="A29" s="48">
        <v>16</v>
      </c>
      <c r="B29" s="77"/>
      <c r="C29" s="49" t="s">
        <v>67</v>
      </c>
      <c r="D29" s="50" t="s">
        <v>135</v>
      </c>
      <c r="E29" s="101"/>
      <c r="F29" s="102"/>
      <c r="G29" s="102"/>
      <c r="H29" s="102"/>
      <c r="I29" s="102"/>
      <c r="J29" s="102"/>
      <c r="K29" s="120"/>
      <c r="L29" s="86">
        <v>1</v>
      </c>
      <c r="M29" s="78">
        <v>1</v>
      </c>
      <c r="N29" s="85">
        <v>20</v>
      </c>
      <c r="O29" s="78">
        <v>8</v>
      </c>
      <c r="P29" s="80">
        <f>IF(L29=""," ",ROUND(O29/N29*100,1))</f>
        <v>40</v>
      </c>
      <c r="Q29" s="55"/>
      <c r="R29" s="54"/>
      <c r="S29" s="56"/>
      <c r="T29" s="54"/>
      <c r="U29" s="80" t="str">
        <f>IF(Q29=""," ",ROUND(T29/S29*100,1))</f>
        <v> </v>
      </c>
      <c r="V29" s="103"/>
      <c r="W29" s="102"/>
      <c r="X29" s="116"/>
      <c r="Y29" s="102"/>
      <c r="Z29" s="102"/>
      <c r="AA29" s="126"/>
    </row>
    <row r="30" spans="1:27" ht="18" customHeight="1" thickBot="1">
      <c r="A30" s="104">
        <v>16</v>
      </c>
      <c r="B30" s="105"/>
      <c r="C30" s="106" t="s">
        <v>67</v>
      </c>
      <c r="D30" s="107" t="s">
        <v>136</v>
      </c>
      <c r="E30" s="108"/>
      <c r="F30" s="109"/>
      <c r="G30" s="109"/>
      <c r="H30" s="109"/>
      <c r="I30" s="109"/>
      <c r="J30" s="109"/>
      <c r="K30" s="121"/>
      <c r="L30" s="86">
        <v>1</v>
      </c>
      <c r="M30" s="78">
        <v>1</v>
      </c>
      <c r="N30" s="85">
        <v>50</v>
      </c>
      <c r="O30" s="78">
        <v>18</v>
      </c>
      <c r="P30" s="110">
        <f>IF(L30=""," ",ROUND(O30/N30*100,1))</f>
        <v>36</v>
      </c>
      <c r="Q30" s="55"/>
      <c r="R30" s="54"/>
      <c r="S30" s="56"/>
      <c r="T30" s="54"/>
      <c r="U30" s="110" t="str">
        <f>IF(Q30=""," ",ROUND(T30/S30*100,1))</f>
        <v> </v>
      </c>
      <c r="V30" s="111"/>
      <c r="W30" s="109"/>
      <c r="X30" s="117"/>
      <c r="Y30" s="109"/>
      <c r="Z30" s="109"/>
      <c r="AA30" s="127"/>
    </row>
    <row r="31" spans="1:27" ht="18" customHeight="1" thickBot="1">
      <c r="A31" s="87"/>
      <c r="B31" s="88"/>
      <c r="C31" s="266" t="s">
        <v>12</v>
      </c>
      <c r="D31" s="267"/>
      <c r="E31" s="39"/>
      <c r="F31" s="67"/>
      <c r="G31" s="67"/>
      <c r="H31" s="67"/>
      <c r="I31" s="67"/>
      <c r="J31" s="67"/>
      <c r="K31" s="122"/>
      <c r="L31" s="112">
        <f>SUM(L28:L30)</f>
        <v>4</v>
      </c>
      <c r="M31" s="112">
        <f>SUM(M28:M30)</f>
        <v>4</v>
      </c>
      <c r="N31" s="112">
        <f>SUM(N28:N30)</f>
        <v>104</v>
      </c>
      <c r="O31" s="112">
        <f>SUM(O28:O30)</f>
        <v>36</v>
      </c>
      <c r="P31" s="114">
        <f>IF(L31=0,"",ROUND(O31/N31*100,1))</f>
        <v>34.6</v>
      </c>
      <c r="Q31" s="112">
        <f>SUM(Q28:Q30)</f>
        <v>0</v>
      </c>
      <c r="R31" s="112">
        <f>SUM(R28:R30)</f>
        <v>0</v>
      </c>
      <c r="S31" s="112">
        <f>SUM(S28:S30)</f>
        <v>0</v>
      </c>
      <c r="T31" s="112">
        <f>SUM(T28:T30)</f>
        <v>0</v>
      </c>
      <c r="U31" s="114" t="str">
        <f>IF(Q31=0," ",ROUND(T31/S31*100,1))</f>
        <v> </v>
      </c>
      <c r="V31" s="92"/>
      <c r="W31" s="67"/>
      <c r="X31" s="118"/>
      <c r="Y31" s="67"/>
      <c r="Z31" s="67"/>
      <c r="AA31" s="128"/>
    </row>
    <row r="32" spans="1:27" ht="18" customHeight="1" thickBot="1">
      <c r="A32" s="87"/>
      <c r="B32" s="113"/>
      <c r="C32" s="266" t="s">
        <v>4</v>
      </c>
      <c r="D32" s="287"/>
      <c r="E32" s="39"/>
      <c r="F32" s="67"/>
      <c r="G32" s="70">
        <f>SUM(G12:G26)</f>
        <v>558</v>
      </c>
      <c r="H32" s="70">
        <f>SUM(H12:H26)</f>
        <v>472</v>
      </c>
      <c r="I32" s="70">
        <f>SUM(I12:I26)</f>
        <v>8394</v>
      </c>
      <c r="J32" s="70">
        <f>SUM(J12:J26)</f>
        <v>2168</v>
      </c>
      <c r="K32" s="114">
        <f>IF(G32=" "," ",ROUND(J32/I32*100,1))</f>
        <v>25.8</v>
      </c>
      <c r="L32" s="72">
        <f>L27+L31</f>
        <v>320</v>
      </c>
      <c r="M32" s="70">
        <f>M27+M31</f>
        <v>284</v>
      </c>
      <c r="N32" s="70">
        <f>N27+N31</f>
        <v>5824</v>
      </c>
      <c r="O32" s="70">
        <f>O27+O31</f>
        <v>1255</v>
      </c>
      <c r="P32" s="114">
        <f>IF(L32=""," ",ROUND(O32/N32*100,1))</f>
        <v>21.5</v>
      </c>
      <c r="Q32" s="72">
        <f>Q27+Q31</f>
        <v>86</v>
      </c>
      <c r="R32" s="70">
        <f>R27+R31</f>
        <v>44</v>
      </c>
      <c r="S32" s="70">
        <f>S27+S31</f>
        <v>597</v>
      </c>
      <c r="T32" s="70">
        <f>T27+T31</f>
        <v>59</v>
      </c>
      <c r="U32" s="114">
        <f>IF(Q32=""," ",ROUND(T32/S32*100,1))</f>
        <v>9.9</v>
      </c>
      <c r="V32" s="69">
        <f>SUM(V12:V26)</f>
        <v>1952</v>
      </c>
      <c r="W32" s="70">
        <f>SUM(W12:W26)</f>
        <v>318</v>
      </c>
      <c r="X32" s="129">
        <f>IF(V32=""," ",ROUND(W32/V32*100,1))</f>
        <v>16.3</v>
      </c>
      <c r="Y32" s="72">
        <f>SUM(Y12:Y26)</f>
        <v>1291</v>
      </c>
      <c r="Z32" s="70">
        <f>SUM(Z12:Z26)</f>
        <v>133</v>
      </c>
      <c r="AA32" s="114">
        <f>IF(Y32=0," ",ROUND(Z32/Y32*100,1))</f>
        <v>10.3</v>
      </c>
    </row>
    <row r="33" ht="6.75" customHeight="1"/>
    <row r="34" ht="12">
      <c r="E34" s="2" t="s">
        <v>165</v>
      </c>
    </row>
  </sheetData>
  <sheetProtection/>
  <mergeCells count="42">
    <mergeCell ref="E6:G6"/>
    <mergeCell ref="Q7:U7"/>
    <mergeCell ref="V7:AA7"/>
    <mergeCell ref="L6:N6"/>
    <mergeCell ref="L7:P7"/>
    <mergeCell ref="T10:T11"/>
    <mergeCell ref="W10:W11"/>
    <mergeCell ref="Q8:Q11"/>
    <mergeCell ref="Q6:S6"/>
    <mergeCell ref="V6:X6"/>
    <mergeCell ref="C32:D32"/>
    <mergeCell ref="E7:K7"/>
    <mergeCell ref="I8:I11"/>
    <mergeCell ref="E8:E11"/>
    <mergeCell ref="G8:G11"/>
    <mergeCell ref="F8:F11"/>
    <mergeCell ref="A7:A11"/>
    <mergeCell ref="C7:C11"/>
    <mergeCell ref="D7:D11"/>
    <mergeCell ref="B7:B11"/>
    <mergeCell ref="AA9:AA11"/>
    <mergeCell ref="H10:H11"/>
    <mergeCell ref="J10:J11"/>
    <mergeCell ref="L8:L11"/>
    <mergeCell ref="P9:P11"/>
    <mergeCell ref="Y8:AA8"/>
    <mergeCell ref="V8:V11"/>
    <mergeCell ref="U9:U11"/>
    <mergeCell ref="X9:X11"/>
    <mergeCell ref="Y9:Y11"/>
    <mergeCell ref="Y2:AA2"/>
    <mergeCell ref="E4:F4"/>
    <mergeCell ref="H4:J4"/>
    <mergeCell ref="L4:N4"/>
    <mergeCell ref="P4:T4"/>
    <mergeCell ref="N8:N11"/>
    <mergeCell ref="C31:D31"/>
    <mergeCell ref="K9:K11"/>
    <mergeCell ref="S8:S11"/>
    <mergeCell ref="M10:M11"/>
    <mergeCell ref="O10:O11"/>
    <mergeCell ref="R10:R11"/>
  </mergeCells>
  <conditionalFormatting sqref="T28:T30 R28:R30 O28:O30 M28:M30 Z12:Z15 Z17:Z18 Z20:Z21 Z23:Z24 J12:J26 H12:H26 O12:O26 M12:M26 R12:R26 W12:W26 T12:T26 Z26">
    <cfRule type="cellIs" priority="1" dxfId="1" operator="lessThanOrEqual" stopIfTrue="1">
      <formula>G12</formula>
    </cfRule>
    <cfRule type="cellIs" priority="2" dxfId="0" operator="greaterThan" stopIfTrue="1">
      <formula>G12</formula>
    </cfRule>
  </conditionalFormatting>
  <conditionalFormatting sqref="Y12:Y16 Y18:Y26">
    <cfRule type="cellIs" priority="3" dxfId="1" operator="lessThanOrEqual" stopIfTrue="1">
      <formula>V12</formula>
    </cfRule>
    <cfRule type="cellIs" priority="4" dxfId="0" operator="greaterThan" stopIfTrue="1">
      <formula>V12</formula>
    </cfRule>
  </conditionalFormatting>
  <conditionalFormatting sqref="Z16 Z19 Z22 Z25">
    <cfRule type="cellIs" priority="5" dxfId="1" operator="lessThanOrEqual" stopIfTrue="1">
      <formula>V17</formula>
    </cfRule>
    <cfRule type="cellIs" priority="6" dxfId="0" operator="greaterThan" stopIfTrue="1">
      <formula>V17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&amp;R富山県４－４</oddFooter>
  </headerFooter>
  <ignoredErrors>
    <ignoredError sqref="U32 U27 K32" evalError="1"/>
    <ignoredError sqref="X32 P32 P27" evalError="1" formula="1"/>
    <ignoredError sqref="U31 P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2009-12-18T11:30:18Z</cp:lastPrinted>
  <dcterms:created xsi:type="dcterms:W3CDTF">2002-01-07T10:53:07Z</dcterms:created>
  <dcterms:modified xsi:type="dcterms:W3CDTF">2009-12-18T11:30:47Z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-85330133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-1795357225</vt:i4>
  </property>
  <property fmtid="{D5CDD505-2E9C-101B-9397-08002B2CF9AE}" pid="7" name="_ReviewingToolsShownOnce">
    <vt:lpwstr/>
  </property>
</Properties>
</file>