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0"/>
  </bookViews>
  <sheets>
    <sheet name="神奈川県４－１" sheetId="1" r:id="rId1"/>
    <sheet name="神奈川県４－２" sheetId="2" r:id="rId2"/>
    <sheet name="神奈川県４－３" sheetId="3" r:id="rId3"/>
    <sheet name="神奈川県４－４" sheetId="4" r:id="rId4"/>
  </sheets>
  <definedNames>
    <definedName name="_xlnm.Print_Titles" localSheetId="0">'神奈川県４－１'!$4:$7</definedName>
    <definedName name="_xlnm.Print_Titles" localSheetId="1">'神奈川県４－２'!$4:$7</definedName>
    <definedName name="_xlnm.Print_Titles" localSheetId="2">'神奈川県４－３'!$4:$7</definedName>
    <definedName name="_xlnm.Print_Titles" localSheetId="3">'神奈川県４－４'!$7:$11</definedName>
  </definedNames>
  <calcPr fullCalcOnLoad="1"/>
</workbook>
</file>

<file path=xl/sharedStrings.xml><?xml version="1.0" encoding="utf-8"?>
<sst xmlns="http://schemas.openxmlformats.org/spreadsheetml/2006/main" count="782" uniqueCount="299">
  <si>
    <t>総委員数</t>
  </si>
  <si>
    <t>審議会等数</t>
  </si>
  <si>
    <t>公布日</t>
  </si>
  <si>
    <t>施行日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</si>
  <si>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</si>
  <si>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</si>
  <si>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</si>
  <si>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</si>
  <si>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</si>
  <si>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</si>
  <si>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</si>
  <si>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</si>
  <si>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</si>
  <si>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</si>
  <si>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</si>
  <si>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</si>
  <si>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</si>
  <si>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</si>
  <si>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</si>
  <si>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調査時点コード</t>
  </si>
  <si>
    <t>市（区）長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</si>
  <si>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</si>
  <si>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</si>
  <si>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</si>
  <si>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</si>
  <si>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</si>
  <si>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</si>
  <si>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</si>
  <si>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</si>
  <si>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</si>
  <si>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</si>
  <si>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</si>
  <si>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</si>
  <si>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</si>
  <si>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</si>
  <si>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男 女 共 同 参 画 に 関 す る 宣 言</t>
  </si>
  <si>
    <t>調査票４－４</t>
  </si>
  <si>
    <t>施　設　管　理</t>
  </si>
  <si>
    <t>事　業　運　営</t>
  </si>
  <si>
    <t>そ　　の　　他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</si>
  <si>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</si>
  <si>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</si>
  <si>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</si>
  <si>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 xml:space="preserve">目標年度
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</si>
  <si>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</si>
  <si>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</si>
  <si>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</si>
  <si>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</si>
  <si>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</si>
  <si>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</si>
  <si>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</si>
  <si>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</si>
  <si>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</si>
  <si>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</si>
  <si>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</si>
  <si>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</si>
  <si>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</si>
  <si>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</si>
  <si>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</si>
  <si>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</si>
  <si>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管　理　・　運　営　主　体</t>
  </si>
  <si>
    <t>ＦＡＸ番号</t>
  </si>
  <si>
    <t>庁内連絡会議の有無</t>
  </si>
  <si>
    <t>市(区)町村コード</t>
  </si>
  <si>
    <t>男　女　共　同　参　画　・　女　性　の　た　め　の　総　合　的　な　施　設　　(平　成　21　年　４　月　１　日　現　在　で　開　設　済　の　施　設)</t>
  </si>
  <si>
    <t>男女共同参画に関する計画
（平成21年4月1日現在で有効なもの）</t>
  </si>
  <si>
    <t>その他：平成　　年　  月　  日</t>
  </si>
  <si>
    <t>直　営</t>
  </si>
  <si>
    <t>○</t>
  </si>
  <si>
    <r>
      <t xml:space="preserve">男女共同参画に関する条例 </t>
    </r>
    <r>
      <rPr>
        <sz val="10"/>
        <color indexed="10"/>
        <rFont val="ＭＳ Ｐゴシック"/>
        <family val="3"/>
      </rPr>
      <t>（可決済のもの）</t>
    </r>
  </si>
  <si>
    <t>を行う体制の有無
についての苦情の処理
男女共同参画関係施策</t>
  </si>
  <si>
    <t>ﾎｰﾑﾍﾟｰｼﾞ</t>
  </si>
  <si>
    <t>管理者
指　定</t>
  </si>
  <si>
    <t>女性比率</t>
  </si>
  <si>
    <t>調査時点コード</t>
  </si>
  <si>
    <t xml:space="preserve">目
標
値
（％）
</t>
  </si>
  <si>
    <t>うち 一般行政職</t>
  </si>
  <si>
    <t>女
性
比
率
（％）</t>
  </si>
  <si>
    <t>管理職数
女性</t>
  </si>
  <si>
    <t>市民活力推進局男女共同参画推進課</t>
  </si>
  <si>
    <t>横浜市男女共同参画推進条例</t>
  </si>
  <si>
    <t>よこはま男女共同参画行動計画</t>
  </si>
  <si>
    <t>神奈川県</t>
  </si>
  <si>
    <t>市民・こども局人権・男女共同参画室</t>
  </si>
  <si>
    <t>男女平等かわさき条例</t>
  </si>
  <si>
    <t>H21.4～H25.3</t>
  </si>
  <si>
    <t>横須賀市</t>
  </si>
  <si>
    <t>市民部　人権･男女共同参画課</t>
  </si>
  <si>
    <t>横須賀市男女共同参画推進条例</t>
  </si>
  <si>
    <t xml:space="preserve"> </t>
  </si>
  <si>
    <t>横須賀市男女共同参画プラン（第3次）　～デュオプランよこすかＰａｒｔⅢ～</t>
  </si>
  <si>
    <t>平塚市</t>
  </si>
  <si>
    <t>人権・男女共同参画課</t>
  </si>
  <si>
    <t>ひらつか男女共同参画プラン2007</t>
  </si>
  <si>
    <t>鎌倉市</t>
  </si>
  <si>
    <t>鎌倉市男女共同参画推進条例</t>
  </si>
  <si>
    <t>かまくら21男女共同参画プラン</t>
  </si>
  <si>
    <t>藤沢市</t>
  </si>
  <si>
    <t>共生社会推進課</t>
  </si>
  <si>
    <t>ふじさわ男女共同参画プラン2010</t>
  </si>
  <si>
    <t>小田原市</t>
  </si>
  <si>
    <t>市民部地域政策課</t>
  </si>
  <si>
    <t>おだわら女性ビジョン</t>
  </si>
  <si>
    <t>茅ヶ崎市</t>
  </si>
  <si>
    <t>企画部男女参画社会課</t>
  </si>
  <si>
    <t>ちがさき男女平等参画プラン</t>
  </si>
  <si>
    <t>逗子市</t>
  </si>
  <si>
    <t>市民協働部市民協働課</t>
  </si>
  <si>
    <t>ずし男女共同参画プラン</t>
  </si>
  <si>
    <t>相模原市</t>
  </si>
  <si>
    <t>男女共同参画課</t>
  </si>
  <si>
    <t>さがみはら男女共同参画推進条例</t>
  </si>
  <si>
    <t>さがみはら男女共同参画プラン21</t>
  </si>
  <si>
    <t>三浦市</t>
  </si>
  <si>
    <t>市民協働部協働推進課</t>
  </si>
  <si>
    <t>みうら男女共同参画プラン</t>
  </si>
  <si>
    <t>秦野市</t>
  </si>
  <si>
    <t>市民自治振興課</t>
  </si>
  <si>
    <t>厚木市</t>
  </si>
  <si>
    <t>人権男女参画課</t>
  </si>
  <si>
    <t>厚木市男女共同参画計画</t>
  </si>
  <si>
    <t>大和市</t>
  </si>
  <si>
    <t>国際・男女共同参画課</t>
  </si>
  <si>
    <t>やまと男女共同参画プラン</t>
  </si>
  <si>
    <t>伊勢原市</t>
  </si>
  <si>
    <t>人権・男女共同参画推進室</t>
  </si>
  <si>
    <t>伊勢原市男女共同参画プラン</t>
  </si>
  <si>
    <t>海老名市</t>
  </si>
  <si>
    <t>広聴相談課</t>
  </si>
  <si>
    <t>海老名市男女共同参画計画</t>
  </si>
  <si>
    <t>平成17年度～26年度</t>
  </si>
  <si>
    <t>座間市</t>
  </si>
  <si>
    <t>市民人権課</t>
  </si>
  <si>
    <t>ざま男女共同参画プラン</t>
  </si>
  <si>
    <t>南足柄市</t>
  </si>
  <si>
    <t>改訂21女性プランみなみあしがら</t>
  </si>
  <si>
    <t>綾瀬市</t>
  </si>
  <si>
    <t>市民協働課</t>
  </si>
  <si>
    <t>あやせ男女共同参画プラン</t>
  </si>
  <si>
    <t>葉山町</t>
  </si>
  <si>
    <t>生活環境部町民サービス課</t>
  </si>
  <si>
    <t>寒川町</t>
  </si>
  <si>
    <t>町民課</t>
  </si>
  <si>
    <t>第二次さむかわ男女共同参画プラン～男女がともに輝くように～</t>
  </si>
  <si>
    <t>大磯町</t>
  </si>
  <si>
    <t>大磯町男女共同参画プラン</t>
  </si>
  <si>
    <t>二宮町</t>
  </si>
  <si>
    <t>企画室</t>
  </si>
  <si>
    <t>二宮町男女共同参画プラン</t>
  </si>
  <si>
    <t>中井町</t>
  </si>
  <si>
    <t>企画課</t>
  </si>
  <si>
    <t>中井町男女共同参画プラン</t>
  </si>
  <si>
    <t>大井町</t>
  </si>
  <si>
    <t>大井町男女共同参画プラン</t>
  </si>
  <si>
    <t>松田町</t>
  </si>
  <si>
    <t>企画財政課</t>
  </si>
  <si>
    <t>まつだ女性支援プラン</t>
  </si>
  <si>
    <t>山北町</t>
  </si>
  <si>
    <t>やまきた男女共同参画プラン</t>
  </si>
  <si>
    <t>平成15年度～26年度</t>
  </si>
  <si>
    <t>開成町</t>
  </si>
  <si>
    <t>企画政策課</t>
  </si>
  <si>
    <t>箱根町</t>
  </si>
  <si>
    <t>はこね男女共同参画推進プラン</t>
  </si>
  <si>
    <t>真鶴町</t>
  </si>
  <si>
    <t>企画調整課</t>
  </si>
  <si>
    <t>まなづる男女共同参画プラン</t>
  </si>
  <si>
    <t>湯河原町</t>
  </si>
  <si>
    <t>総務部　地域政策課</t>
  </si>
  <si>
    <t>ゆがわら男女共同参画プラン</t>
  </si>
  <si>
    <t>愛川町</t>
  </si>
  <si>
    <t>教育委員会生涯学習課</t>
  </si>
  <si>
    <t>愛川町男女共同参画基本計画</t>
  </si>
  <si>
    <t>清川村</t>
  </si>
  <si>
    <t>244-0816</t>
  </si>
  <si>
    <t>232-0006</t>
  </si>
  <si>
    <t xml:space="preserve">横浜市南区南太田1-7-20 </t>
  </si>
  <si>
    <t>③男女共同参画センター横浜北</t>
  </si>
  <si>
    <t xml:space="preserve">225-0012
</t>
  </si>
  <si>
    <t>すくらむ２１</t>
  </si>
  <si>
    <t>213－0001</t>
  </si>
  <si>
    <t>http://www.scrum21.or.jp</t>
  </si>
  <si>
    <t>デュオよこすか</t>
  </si>
  <si>
    <t>238－0041</t>
  </si>
  <si>
    <t>茅ヶ崎市女性センター</t>
  </si>
  <si>
    <t>253－0041</t>
  </si>
  <si>
    <t>http://www.city.chigasaki.kanagawa.jp/newsection/danjo/index.html</t>
  </si>
  <si>
    <t xml:space="preserve">相模原市立男女共同参画推進センター  </t>
  </si>
  <si>
    <t>ソレイユさがみ</t>
  </si>
  <si>
    <t>229-1103</t>
  </si>
  <si>
    <t>http://www.soleilsagami.jp/index.html</t>
  </si>
  <si>
    <t>厚木市立あつぎパートナーセンター</t>
  </si>
  <si>
    <t>243-0018</t>
  </si>
  <si>
    <t>厚木市中町1－4－3</t>
  </si>
  <si>
    <t>南足柄市女性センター</t>
  </si>
  <si>
    <t>250-0105</t>
  </si>
  <si>
    <t>http://www.city.minamiashigara.kanagawa.jp</t>
  </si>
  <si>
    <t>神奈川県</t>
  </si>
  <si>
    <t>さがみはら男女共同参画都市宣言</t>
  </si>
  <si>
    <t>綾瀬市男女共同参画都市宣言</t>
  </si>
  <si>
    <t>平成28年度</t>
  </si>
  <si>
    <t>平成22年度</t>
  </si>
  <si>
    <t>平成23年</t>
  </si>
  <si>
    <t>平成22年</t>
  </si>
  <si>
    <t>平成22年3月</t>
  </si>
  <si>
    <t>平成25年3月</t>
  </si>
  <si>
    <t>平成23年3月</t>
  </si>
  <si>
    <t>平成24年</t>
  </si>
  <si>
    <t>平成21年度</t>
  </si>
  <si>
    <t>当面</t>
  </si>
  <si>
    <t>平成20年度</t>
  </si>
  <si>
    <t>平成24年3月</t>
  </si>
  <si>
    <t>平成30年</t>
  </si>
  <si>
    <t>期限なし</t>
  </si>
  <si>
    <t>平成18年度～27年度</t>
  </si>
  <si>
    <t>平成13年～22年</t>
  </si>
  <si>
    <t>平成13年度～22年度</t>
  </si>
  <si>
    <t>平成20年度～25年度</t>
  </si>
  <si>
    <t>神奈川県</t>
  </si>
  <si>
    <t>川崎市</t>
  </si>
  <si>
    <t>第２期川崎市男女平等推進行動計画
～かわさき☆かがやきプラン～</t>
  </si>
  <si>
    <t>川崎市男女共同参画センター</t>
  </si>
  <si>
    <t>川崎市高津区溝口2－20－1</t>
  </si>
  <si>
    <t>25年度</t>
  </si>
  <si>
    <t>神奈川県</t>
  </si>
  <si>
    <t>横浜市</t>
  </si>
  <si>
    <t>平成18年度～平成22年度</t>
  </si>
  <si>
    <t>フォーラム南太田</t>
  </si>
  <si>
    <t>アートフォーラムあざみ野</t>
  </si>
  <si>
    <t>毎年度</t>
  </si>
  <si>
    <t>（H20.4.1現在）</t>
  </si>
  <si>
    <t>市(区)町村コード</t>
  </si>
  <si>
    <t>うち</t>
  </si>
  <si>
    <t>うち</t>
  </si>
  <si>
    <t>　(区)長数
　女性副市</t>
  </si>
  <si>
    <t>　副町村長数 
　女性</t>
  </si>
  <si>
    <t xml:space="preserve"> 自治会長数
 女性</t>
  </si>
  <si>
    <t>（％）</t>
  </si>
  <si>
    <t>データなし</t>
  </si>
  <si>
    <t>　　　－</t>
  </si>
  <si>
    <t>うち</t>
  </si>
  <si>
    <t>うち</t>
  </si>
  <si>
    <t>平成22年度末</t>
  </si>
  <si>
    <t>①男女共同参画センター横浜</t>
  </si>
  <si>
    <t>フォーラム</t>
  </si>
  <si>
    <t>http://www.women.city.yokohama.jp/</t>
  </si>
  <si>
    <t>②男女共同参画センター横浜南</t>
  </si>
  <si>
    <t>http://www.yokosuka-benri.jp/db/sisetu/fc100000850.html</t>
  </si>
  <si>
    <t>平成19年度（2007年度）
～24年度（2012年度）</t>
  </si>
  <si>
    <t>平成19年度～28年度
までの10年間</t>
  </si>
  <si>
    <t>平成13～23年度</t>
  </si>
  <si>
    <t>平成13年(2001年）4月～平成23年(2011年）3月</t>
  </si>
  <si>
    <t>平成11年～22年</t>
  </si>
  <si>
    <t>平成13年度～22年度</t>
  </si>
  <si>
    <t>平成13年度～23年度まで</t>
  </si>
  <si>
    <t>平成12年4月～22年3月</t>
  </si>
  <si>
    <t>はだの男女共同参画プラン
－後期行動計画－</t>
  </si>
  <si>
    <t>平成18年4月～23年3月</t>
  </si>
  <si>
    <t>平成15年4月～25年3月まで(10年間）</t>
  </si>
  <si>
    <t>Ｈ20年度～Ｈ24年度</t>
  </si>
  <si>
    <t>企画部　企画課
（女性センター）</t>
  </si>
  <si>
    <t>平成13年～22年</t>
  </si>
  <si>
    <t>平成13年度～32年度</t>
  </si>
  <si>
    <t>男女共同参画プランはやま　
基本構想　後期基本計画</t>
  </si>
  <si>
    <t>平成18年度～21年度
（4年間）</t>
  </si>
  <si>
    <t>町民課</t>
  </si>
  <si>
    <t>平成18年度～27年</t>
  </si>
  <si>
    <t>平成15年度～24年度</t>
  </si>
  <si>
    <t>平成14年4月～23年3月</t>
  </si>
  <si>
    <t>平成16年4月～23年3月
（7か年）</t>
  </si>
  <si>
    <t>かいせい男女共同参画プラン
－改訂版－</t>
  </si>
  <si>
    <t>平成17年度～26年度
の10年間</t>
  </si>
  <si>
    <t>平成21年度～
おおむね10年間</t>
  </si>
  <si>
    <t>平成11年4月～</t>
  </si>
  <si>
    <t>（後期）平成17年～22年</t>
  </si>
  <si>
    <t>教育委員会事務局　
社会教育係</t>
  </si>
  <si>
    <t>(045)
862-5050</t>
  </si>
  <si>
    <t>(045)
714-5911</t>
  </si>
  <si>
    <t>(045)
910-5700</t>
  </si>
  <si>
    <t>(044)
813-0808</t>
  </si>
  <si>
    <t>(046)
822-0804</t>
  </si>
  <si>
    <t>(0467)
57-1414</t>
  </si>
  <si>
    <t xml:space="preserve">(042)
775-1775 </t>
  </si>
  <si>
    <t>(046)
225-2500</t>
  </si>
  <si>
    <t>(0465)
73-8211</t>
  </si>
  <si>
    <t>南足柄市関本591－1　
ヴェルミ3　</t>
  </si>
  <si>
    <t>相模原市橋本6-2-1
（シティ・プラザはしもと内）</t>
  </si>
  <si>
    <t>茅ヶ崎市新栄町12－12　
茅ヶ崎トラストビル4階</t>
  </si>
  <si>
    <t>神奈川県横須賀市本町2－1　
横須賀市立総合福祉会館5階</t>
  </si>
  <si>
    <t>横浜市戸塚区上倉田町
435-1</t>
  </si>
  <si>
    <t>横浜市青葉区あざみ野南
1-17-3</t>
  </si>
  <si>
    <t>(045)
862-3101</t>
  </si>
  <si>
    <t>(045)
714-5912</t>
  </si>
  <si>
    <t>(045)
910-5755</t>
  </si>
  <si>
    <t>(044)
813-0864</t>
  </si>
  <si>
    <t>(0467)
57-1666</t>
  </si>
  <si>
    <t>(042)
775-1776</t>
  </si>
  <si>
    <t>(046)
223-8432</t>
  </si>
  <si>
    <t>(0465)
70-1832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</si>
</sst>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10.5"/>
      <color indexed="10"/>
      <name val="ＭＳ Ｐゴシック"/>
      <family val="3"/>
    </font>
    <font>
      <sz val="3"/>
      <name val="ＭＳ Ｐゴシック"/>
      <family val="3"/>
    </font>
    <font>
      <sz val="10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9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thin"/>
      <bottom style="medium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37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87" fontId="0" fillId="3" borderId="1" xfId="0" applyNumberFormat="1" applyFont="1" applyFill="1" applyBorder="1" applyAlignment="1">
      <alignment vertical="center"/>
    </xf>
    <xf numFmtId="187" fontId="0" fillId="3" borderId="2" xfId="0" applyNumberFormat="1" applyFont="1" applyFill="1" applyBorder="1" applyAlignment="1">
      <alignment vertical="center"/>
    </xf>
    <xf numFmtId="187" fontId="0" fillId="2" borderId="9" xfId="0" applyNumberFormat="1" applyFont="1" applyFill="1" applyBorder="1" applyAlignment="1">
      <alignment vertical="center"/>
    </xf>
    <xf numFmtId="187" fontId="0" fillId="2" borderId="8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57" fontId="2" fillId="2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7" fontId="2" fillId="3" borderId="21" xfId="0" applyNumberFormat="1" applyFont="1" applyFill="1" applyBorder="1" applyAlignment="1">
      <alignment vertical="center"/>
    </xf>
    <xf numFmtId="187" fontId="2" fillId="3" borderId="1" xfId="0" applyNumberFormat="1" applyFont="1" applyFill="1" applyBorder="1" applyAlignment="1">
      <alignment vertical="center"/>
    </xf>
    <xf numFmtId="187" fontId="2" fillId="3" borderId="22" xfId="0" applyNumberFormat="1" applyFont="1" applyFill="1" applyBorder="1" applyAlignment="1">
      <alignment vertical="center"/>
    </xf>
    <xf numFmtId="187" fontId="2" fillId="3" borderId="2" xfId="0" applyNumberFormat="1" applyFont="1" applyFill="1" applyBorder="1" applyAlignment="1">
      <alignment vertical="center"/>
    </xf>
    <xf numFmtId="188" fontId="2" fillId="3" borderId="23" xfId="0" applyNumberFormat="1" applyFont="1" applyFill="1" applyBorder="1" applyAlignment="1">
      <alignment vertical="center"/>
    </xf>
    <xf numFmtId="188" fontId="2" fillId="2" borderId="9" xfId="0" applyNumberFormat="1" applyFont="1" applyFill="1" applyBorder="1" applyAlignment="1">
      <alignment vertical="center"/>
    </xf>
    <xf numFmtId="188" fontId="2" fillId="3" borderId="2" xfId="0" applyNumberFormat="1" applyFont="1" applyFill="1" applyBorder="1" applyAlignment="1">
      <alignment vertical="center"/>
    </xf>
    <xf numFmtId="188" fontId="2" fillId="3" borderId="1" xfId="0" applyNumberFormat="1" applyFont="1" applyFill="1" applyBorder="1" applyAlignment="1">
      <alignment vertical="center"/>
    </xf>
    <xf numFmtId="188" fontId="2" fillId="3" borderId="22" xfId="0" applyNumberFormat="1" applyFont="1" applyFill="1" applyBorder="1" applyAlignment="1">
      <alignment vertical="center"/>
    </xf>
    <xf numFmtId="188" fontId="2" fillId="3" borderId="24" xfId="0" applyNumberFormat="1" applyFont="1" applyFill="1" applyBorder="1" applyAlignment="1">
      <alignment vertical="center"/>
    </xf>
    <xf numFmtId="188" fontId="2" fillId="3" borderId="25" xfId="0" applyNumberFormat="1" applyFont="1" applyFill="1" applyBorder="1" applyAlignment="1">
      <alignment vertical="center"/>
    </xf>
    <xf numFmtId="57" fontId="2" fillId="2" borderId="10" xfId="0" applyNumberFormat="1" applyFont="1" applyFill="1" applyBorder="1" applyAlignment="1">
      <alignment vertical="center"/>
    </xf>
    <xf numFmtId="0" fontId="2" fillId="0" borderId="13" xfId="0" applyNumberFormat="1" applyFont="1" applyBorder="1" applyAlignment="1">
      <alignment vertical="center"/>
    </xf>
    <xf numFmtId="179" fontId="2" fillId="3" borderId="13" xfId="0" applyNumberFormat="1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179" fontId="2" fillId="3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186" fontId="2" fillId="2" borderId="10" xfId="0" applyNumberFormat="1" applyFont="1" applyFill="1" applyBorder="1" applyAlignment="1">
      <alignment vertical="center"/>
    </xf>
    <xf numFmtId="188" fontId="2" fillId="2" borderId="13" xfId="0" applyNumberFormat="1" applyFont="1" applyFill="1" applyBorder="1" applyAlignment="1">
      <alignment vertical="center"/>
    </xf>
    <xf numFmtId="188" fontId="2" fillId="2" borderId="14" xfId="0" applyNumberFormat="1" applyFont="1" applyFill="1" applyBorder="1" applyAlignment="1">
      <alignment vertical="center"/>
    </xf>
    <xf numFmtId="189" fontId="2" fillId="3" borderId="11" xfId="0" applyNumberFormat="1" applyFont="1" applyFill="1" applyBorder="1" applyAlignment="1">
      <alignment vertical="center"/>
    </xf>
    <xf numFmtId="188" fontId="2" fillId="2" borderId="10" xfId="0" applyNumberFormat="1" applyFont="1" applyFill="1" applyBorder="1" applyAlignment="1">
      <alignment vertical="center"/>
    </xf>
    <xf numFmtId="189" fontId="2" fillId="3" borderId="12" xfId="0" applyNumberFormat="1" applyFont="1" applyFill="1" applyBorder="1" applyAlignment="1">
      <alignment vertical="center"/>
    </xf>
    <xf numFmtId="189" fontId="2" fillId="3" borderId="13" xfId="0" applyNumberFormat="1" applyFont="1" applyFill="1" applyBorder="1" applyAlignment="1">
      <alignment vertical="center"/>
    </xf>
    <xf numFmtId="188" fontId="2" fillId="0" borderId="0" xfId="0" applyNumberFormat="1" applyFont="1" applyAlignment="1">
      <alignment vertical="center"/>
    </xf>
    <xf numFmtId="0" fontId="2" fillId="0" borderId="18" xfId="0" applyFont="1" applyBorder="1" applyAlignment="1">
      <alignment vertical="center"/>
    </xf>
    <xf numFmtId="188" fontId="2" fillId="2" borderId="5" xfId="0" applyNumberFormat="1" applyFont="1" applyFill="1" applyBorder="1" applyAlignment="1">
      <alignment vertical="center"/>
    </xf>
    <xf numFmtId="188" fontId="2" fillId="2" borderId="17" xfId="0" applyNumberFormat="1" applyFont="1" applyFill="1" applyBorder="1" applyAlignment="1">
      <alignment vertical="center"/>
    </xf>
    <xf numFmtId="188" fontId="2" fillId="2" borderId="15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88" fontId="2" fillId="4" borderId="25" xfId="0" applyNumberFormat="1" applyFont="1" applyFill="1" applyBorder="1" applyAlignment="1">
      <alignment vertical="center"/>
    </xf>
    <xf numFmtId="188" fontId="2" fillId="2" borderId="6" xfId="0" applyNumberFormat="1" applyFont="1" applyFill="1" applyBorder="1" applyAlignment="1">
      <alignment vertical="center"/>
    </xf>
    <xf numFmtId="189" fontId="2" fillId="3" borderId="27" xfId="0" applyNumberFormat="1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188" fontId="2" fillId="2" borderId="29" xfId="0" applyNumberFormat="1" applyFont="1" applyFill="1" applyBorder="1" applyAlignment="1">
      <alignment vertical="center"/>
    </xf>
    <xf numFmtId="188" fontId="2" fillId="2" borderId="28" xfId="0" applyNumberFormat="1" applyFont="1" applyFill="1" applyBorder="1" applyAlignment="1">
      <alignment vertical="center"/>
    </xf>
    <xf numFmtId="190" fontId="2" fillId="4" borderId="25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89" fontId="2" fillId="3" borderId="2" xfId="0" applyNumberFormat="1" applyFont="1" applyFill="1" applyBorder="1" applyAlignment="1">
      <alignment vertical="center"/>
    </xf>
    <xf numFmtId="189" fontId="2" fillId="0" borderId="30" xfId="0" applyNumberFormat="1" applyFont="1" applyFill="1" applyBorder="1" applyAlignment="1">
      <alignment vertical="center"/>
    </xf>
    <xf numFmtId="189" fontId="2" fillId="0" borderId="7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88" fontId="2" fillId="0" borderId="9" xfId="0" applyNumberFormat="1" applyFont="1" applyFill="1" applyBorder="1" applyAlignment="1">
      <alignment vertical="center"/>
    </xf>
    <xf numFmtId="188" fontId="2" fillId="0" borderId="8" xfId="0" applyNumberFormat="1" applyFont="1" applyFill="1" applyBorder="1" applyAlignment="1">
      <alignment vertical="center"/>
    </xf>
    <xf numFmtId="188" fontId="2" fillId="2" borderId="31" xfId="0" applyNumberFormat="1" applyFont="1" applyFill="1" applyBorder="1" applyAlignment="1">
      <alignment vertical="center"/>
    </xf>
    <xf numFmtId="188" fontId="2" fillId="2" borderId="8" xfId="0" applyNumberFormat="1" applyFont="1" applyFill="1" applyBorder="1" applyAlignment="1">
      <alignment vertical="center"/>
    </xf>
    <xf numFmtId="189" fontId="2" fillId="3" borderId="22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188" fontId="2" fillId="2" borderId="13" xfId="0" applyNumberFormat="1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188" fontId="2" fillId="0" borderId="13" xfId="0" applyNumberFormat="1" applyFont="1" applyFill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188" fontId="2" fillId="2" borderId="35" xfId="0" applyNumberFormat="1" applyFont="1" applyFill="1" applyBorder="1" applyAlignment="1">
      <alignment vertical="center"/>
    </xf>
    <xf numFmtId="179" fontId="2" fillId="0" borderId="36" xfId="0" applyNumberFormat="1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188" fontId="2" fillId="2" borderId="34" xfId="0" applyNumberFormat="1" applyFont="1" applyFill="1" applyBorder="1" applyAlignment="1">
      <alignment vertical="center"/>
    </xf>
    <xf numFmtId="189" fontId="2" fillId="0" borderId="39" xfId="0" applyNumberFormat="1" applyFont="1" applyFill="1" applyBorder="1" applyAlignment="1">
      <alignment vertical="center"/>
    </xf>
    <xf numFmtId="188" fontId="2" fillId="2" borderId="36" xfId="0" applyNumberFormat="1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9" fillId="0" borderId="40" xfId="0" applyFont="1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186" fontId="2" fillId="2" borderId="11" xfId="0" applyNumberFormat="1" applyFont="1" applyFill="1" applyBorder="1" applyAlignment="1">
      <alignment vertical="center"/>
    </xf>
    <xf numFmtId="186" fontId="2" fillId="2" borderId="16" xfId="0" applyNumberFormat="1" applyFont="1" applyFill="1" applyBorder="1" applyAlignment="1">
      <alignment vertical="center"/>
    </xf>
    <xf numFmtId="186" fontId="2" fillId="2" borderId="15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57" fontId="2" fillId="2" borderId="10" xfId="0" applyNumberFormat="1" applyFont="1" applyFill="1" applyBorder="1" applyAlignment="1">
      <alignment horizontal="center" vertical="center"/>
    </xf>
    <xf numFmtId="186" fontId="2" fillId="0" borderId="13" xfId="0" applyNumberFormat="1" applyFont="1" applyBorder="1" applyAlignment="1">
      <alignment vertical="center"/>
    </xf>
    <xf numFmtId="186" fontId="2" fillId="0" borderId="11" xfId="0" applyNumberFormat="1" applyFont="1" applyBorder="1" applyAlignment="1">
      <alignment vertical="center"/>
    </xf>
    <xf numFmtId="186" fontId="2" fillId="2" borderId="12" xfId="0" applyNumberFormat="1" applyFont="1" applyFill="1" applyBorder="1" applyAlignment="1">
      <alignment vertical="center"/>
    </xf>
    <xf numFmtId="186" fontId="2" fillId="0" borderId="5" xfId="0" applyNumberFormat="1" applyFont="1" applyBorder="1" applyAlignment="1">
      <alignment vertical="center"/>
    </xf>
    <xf numFmtId="186" fontId="2" fillId="0" borderId="16" xfId="0" applyNumberFormat="1" applyFont="1" applyBorder="1" applyAlignment="1">
      <alignment vertical="center"/>
    </xf>
    <xf numFmtId="186" fontId="2" fillId="2" borderId="18" xfId="0" applyNumberFormat="1" applyFont="1" applyFill="1" applyBorder="1" applyAlignment="1">
      <alignment vertical="center"/>
    </xf>
    <xf numFmtId="186" fontId="2" fillId="2" borderId="26" xfId="0" applyNumberFormat="1" applyFont="1" applyFill="1" applyBorder="1" applyAlignment="1">
      <alignment vertical="center"/>
    </xf>
    <xf numFmtId="186" fontId="2" fillId="2" borderId="13" xfId="0" applyNumberFormat="1" applyFont="1" applyFill="1" applyBorder="1" applyAlignment="1">
      <alignment vertical="center"/>
    </xf>
    <xf numFmtId="186" fontId="2" fillId="2" borderId="41" xfId="0" applyNumberFormat="1" applyFont="1" applyFill="1" applyBorder="1" applyAlignment="1">
      <alignment vertical="center"/>
    </xf>
    <xf numFmtId="186" fontId="2" fillId="2" borderId="5" xfId="0" applyNumberFormat="1" applyFont="1" applyFill="1" applyBorder="1" applyAlignment="1">
      <alignment vertical="center"/>
    </xf>
    <xf numFmtId="190" fontId="2" fillId="2" borderId="10" xfId="0" applyNumberFormat="1" applyFont="1" applyFill="1" applyBorder="1" applyAlignment="1">
      <alignment vertical="center"/>
    </xf>
    <xf numFmtId="190" fontId="2" fillId="2" borderId="15" xfId="0" applyNumberFormat="1" applyFont="1" applyFill="1" applyBorder="1" applyAlignment="1">
      <alignment vertical="center"/>
    </xf>
    <xf numFmtId="186" fontId="2" fillId="2" borderId="14" xfId="0" applyNumberFormat="1" applyFont="1" applyFill="1" applyBorder="1" applyAlignment="1">
      <alignment vertical="center"/>
    </xf>
    <xf numFmtId="186" fontId="2" fillId="2" borderId="17" xfId="0" applyNumberFormat="1" applyFont="1" applyFill="1" applyBorder="1" applyAlignment="1">
      <alignment vertical="center"/>
    </xf>
    <xf numFmtId="186" fontId="2" fillId="6" borderId="13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90" fontId="2" fillId="2" borderId="12" xfId="0" applyNumberFormat="1" applyFont="1" applyFill="1" applyBorder="1" applyAlignment="1">
      <alignment vertical="center"/>
    </xf>
    <xf numFmtId="190" fontId="2" fillId="2" borderId="18" xfId="0" applyNumberFormat="1" applyFont="1" applyFill="1" applyBorder="1" applyAlignment="1">
      <alignment vertical="center"/>
    </xf>
    <xf numFmtId="186" fontId="2" fillId="3" borderId="13" xfId="0" applyNumberFormat="1" applyFont="1" applyFill="1" applyBorder="1" applyAlignment="1">
      <alignment vertical="center"/>
    </xf>
    <xf numFmtId="186" fontId="2" fillId="3" borderId="11" xfId="0" applyNumberFormat="1" applyFont="1" applyFill="1" applyBorder="1" applyAlignment="1">
      <alignment vertical="center"/>
    </xf>
    <xf numFmtId="188" fontId="13" fillId="0" borderId="42" xfId="21" applyNumberFormat="1" applyFont="1" applyFill="1" applyBorder="1" applyAlignment="1">
      <alignment/>
      <protection/>
    </xf>
    <xf numFmtId="188" fontId="13" fillId="0" borderId="43" xfId="21" applyNumberFormat="1" applyFont="1" applyFill="1" applyBorder="1" applyAlignment="1">
      <alignment/>
      <protection/>
    </xf>
    <xf numFmtId="188" fontId="13" fillId="0" borderId="14" xfId="21" applyNumberFormat="1" applyFont="1" applyFill="1" applyBorder="1" applyAlignment="1">
      <alignment/>
      <protection/>
    </xf>
    <xf numFmtId="188" fontId="13" fillId="0" borderId="13" xfId="21" applyNumberFormat="1" applyFont="1" applyFill="1" applyBorder="1" applyAlignment="1">
      <alignment/>
      <protection/>
    </xf>
    <xf numFmtId="188" fontId="13" fillId="0" borderId="44" xfId="21" applyNumberFormat="1" applyFont="1" applyFill="1" applyBorder="1" applyAlignment="1">
      <alignment/>
      <protection/>
    </xf>
    <xf numFmtId="188" fontId="13" fillId="0" borderId="45" xfId="21" applyNumberFormat="1" applyFont="1" applyFill="1" applyBorder="1" applyAlignment="1">
      <alignment/>
      <protection/>
    </xf>
    <xf numFmtId="0" fontId="2" fillId="2" borderId="5" xfId="0" applyFont="1" applyFill="1" applyBorder="1" applyAlignment="1">
      <alignment vertical="center" wrapText="1"/>
    </xf>
    <xf numFmtId="0" fontId="2" fillId="2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86" fontId="2" fillId="0" borderId="11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188" fontId="2" fillId="0" borderId="5" xfId="0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58" fontId="11" fillId="0" borderId="49" xfId="0" applyNumberFormat="1" applyFont="1" applyBorder="1" applyAlignment="1">
      <alignment horizontal="center" vertical="center"/>
    </xf>
    <xf numFmtId="58" fontId="11" fillId="0" borderId="50" xfId="0" applyNumberFormat="1" applyFont="1" applyBorder="1" applyAlignment="1">
      <alignment horizontal="center" vertical="center"/>
    </xf>
    <xf numFmtId="58" fontId="11" fillId="0" borderId="48" xfId="0" applyNumberFormat="1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86" fontId="2" fillId="0" borderId="26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vertical="center"/>
    </xf>
    <xf numFmtId="179" fontId="2" fillId="0" borderId="11" xfId="0" applyNumberFormat="1" applyFont="1" applyFill="1" applyBorder="1" applyAlignment="1">
      <alignment vertical="center"/>
    </xf>
    <xf numFmtId="186" fontId="2" fillId="4" borderId="5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center" textRotation="255"/>
    </xf>
    <xf numFmtId="0" fontId="2" fillId="0" borderId="54" xfId="0" applyFont="1" applyFill="1" applyBorder="1" applyAlignment="1">
      <alignment horizontal="center" vertical="distributed" textRotation="255" shrinkToFit="1"/>
    </xf>
    <xf numFmtId="0" fontId="2" fillId="0" borderId="55" xfId="0" applyFont="1" applyFill="1" applyBorder="1" applyAlignment="1">
      <alignment horizontal="center" vertical="distributed" textRotation="255" shrinkToFit="1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distributed" textRotation="255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59" xfId="0" applyFont="1" applyFill="1" applyBorder="1" applyAlignment="1">
      <alignment horizontal="center" vertical="distributed" textRotation="255" shrinkToFit="1"/>
    </xf>
    <xf numFmtId="0" fontId="2" fillId="0" borderId="60" xfId="0" applyFont="1" applyFill="1" applyBorder="1" applyAlignment="1">
      <alignment horizontal="center" vertical="distributed" textRotation="255" shrinkToFit="1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distributed" textRotation="255"/>
    </xf>
    <xf numFmtId="0" fontId="4" fillId="0" borderId="16" xfId="0" applyFont="1" applyFill="1" applyBorder="1" applyAlignment="1">
      <alignment wrapText="1"/>
    </xf>
    <xf numFmtId="0" fontId="2" fillId="0" borderId="61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distributed" textRotation="255"/>
    </xf>
    <xf numFmtId="0" fontId="4" fillId="0" borderId="60" xfId="0" applyFont="1" applyFill="1" applyBorder="1" applyAlignment="1">
      <alignment horizontal="center" vertical="distributed" textRotation="255"/>
    </xf>
    <xf numFmtId="0" fontId="2" fillId="0" borderId="61" xfId="0" applyFont="1" applyFill="1" applyBorder="1" applyAlignment="1">
      <alignment horizontal="center" vertical="center" textRotation="255"/>
    </xf>
    <xf numFmtId="0" fontId="2" fillId="0" borderId="61" xfId="0" applyFont="1" applyFill="1" applyBorder="1" applyAlignment="1">
      <alignment horizontal="center" vertical="top" textRotation="255" wrapText="1"/>
    </xf>
    <xf numFmtId="0" fontId="2" fillId="0" borderId="61" xfId="0" applyFont="1" applyFill="1" applyBorder="1" applyAlignment="1">
      <alignment vertical="distributed" textRotation="255"/>
    </xf>
    <xf numFmtId="0" fontId="2" fillId="0" borderId="61" xfId="0" applyFont="1" applyFill="1" applyBorder="1" applyAlignment="1">
      <alignment horizontal="center" vertical="distributed" textRotation="255"/>
    </xf>
    <xf numFmtId="0" fontId="2" fillId="0" borderId="60" xfId="0" applyFont="1" applyFill="1" applyBorder="1" applyAlignment="1">
      <alignment vertical="distributed" textRotation="255"/>
    </xf>
    <xf numFmtId="0" fontId="2" fillId="0" borderId="62" xfId="0" applyFont="1" applyFill="1" applyBorder="1" applyAlignment="1">
      <alignment horizontal="center" vertical="distributed" textRotation="255"/>
    </xf>
    <xf numFmtId="0" fontId="2" fillId="0" borderId="63" xfId="0" applyFont="1" applyFill="1" applyBorder="1" applyAlignment="1">
      <alignment horizontal="center" vertical="center" textRotation="255"/>
    </xf>
    <xf numFmtId="0" fontId="2" fillId="0" borderId="62" xfId="0" applyFont="1" applyFill="1" applyBorder="1" applyAlignment="1">
      <alignment horizontal="center" vertical="distributed" textRotation="255" shrinkToFit="1"/>
    </xf>
    <xf numFmtId="0" fontId="2" fillId="0" borderId="63" xfId="0" applyFont="1" applyFill="1" applyBorder="1" applyAlignment="1">
      <alignment horizontal="center" vertical="distributed" textRotation="255" shrinkToFit="1"/>
    </xf>
    <xf numFmtId="0" fontId="2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distributed" textRotation="255"/>
    </xf>
    <xf numFmtId="0" fontId="4" fillId="0" borderId="63" xfId="0" applyFont="1" applyFill="1" applyBorder="1" applyAlignment="1">
      <alignment horizontal="center" vertical="distributed" textRotation="255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top" textRotation="255" wrapText="1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distributed" textRotation="255"/>
    </xf>
    <xf numFmtId="0" fontId="2" fillId="0" borderId="6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distributed" textRotation="255" shrinkToFi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distributed" textRotation="255" shrinkToFit="1"/>
    </xf>
    <xf numFmtId="0" fontId="0" fillId="0" borderId="60" xfId="0" applyFill="1" applyBorder="1" applyAlignment="1">
      <alignment/>
    </xf>
    <xf numFmtId="0" fontId="2" fillId="0" borderId="15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vertical="center" textRotation="255" wrapText="1"/>
    </xf>
    <xf numFmtId="0" fontId="2" fillId="0" borderId="14" xfId="0" applyFont="1" applyFill="1" applyBorder="1" applyAlignment="1">
      <alignment wrapText="1"/>
    </xf>
    <xf numFmtId="0" fontId="2" fillId="0" borderId="18" xfId="0" applyFont="1" applyFill="1" applyBorder="1" applyAlignment="1">
      <alignment vertical="center" textRotation="255"/>
    </xf>
    <xf numFmtId="0" fontId="2" fillId="0" borderId="18" xfId="0" applyFont="1" applyFill="1" applyBorder="1" applyAlignment="1">
      <alignment wrapText="1"/>
    </xf>
    <xf numFmtId="0" fontId="2" fillId="0" borderId="64" xfId="0" applyFont="1" applyFill="1" applyBorder="1" applyAlignment="1">
      <alignment vertical="center" textRotation="255" wrapText="1"/>
    </xf>
    <xf numFmtId="0" fontId="2" fillId="0" borderId="16" xfId="0" applyFont="1" applyFill="1" applyBorder="1" applyAlignment="1">
      <alignment wrapText="1"/>
    </xf>
    <xf numFmtId="0" fontId="2" fillId="0" borderId="41" xfId="0" applyFont="1" applyFill="1" applyBorder="1" applyAlignment="1">
      <alignment vertical="center" textRotation="255" wrapText="1"/>
    </xf>
    <xf numFmtId="0" fontId="2" fillId="0" borderId="64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vertical="center" textRotation="255" wrapText="1"/>
    </xf>
    <xf numFmtId="0" fontId="2" fillId="0" borderId="5" xfId="0" applyFont="1" applyFill="1" applyBorder="1" applyAlignment="1">
      <alignment vertical="top"/>
    </xf>
    <xf numFmtId="0" fontId="2" fillId="0" borderId="65" xfId="0" applyFont="1" applyFill="1" applyBorder="1" applyAlignment="1">
      <alignment vertical="center" textRotation="255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vertical="center" textRotation="255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textRotation="255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0" fillId="0" borderId="63" xfId="0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67" xfId="0" applyFont="1" applyFill="1" applyBorder="1" applyAlignment="1">
      <alignment vertical="center" textRotation="255" wrapText="1"/>
    </xf>
    <xf numFmtId="0" fontId="2" fillId="0" borderId="67" xfId="0" applyFont="1" applyFill="1" applyBorder="1" applyAlignment="1">
      <alignment vertical="center" textRotation="255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vertical="center" textRotation="255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vertical="center" textRotation="255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vertical="center" textRotation="255"/>
    </xf>
    <xf numFmtId="0" fontId="2" fillId="0" borderId="43" xfId="0" applyFont="1" applyFill="1" applyBorder="1" applyAlignment="1">
      <alignment vertical="top" textRotation="255" wrapText="1"/>
    </xf>
    <xf numFmtId="0" fontId="0" fillId="0" borderId="60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188" fontId="2" fillId="0" borderId="13" xfId="0" applyNumberFormat="1" applyFont="1" applyFill="1" applyBorder="1" applyAlignment="1">
      <alignment vertical="center"/>
    </xf>
    <xf numFmtId="188" fontId="2" fillId="0" borderId="5" xfId="0" applyNumberFormat="1" applyFont="1" applyFill="1" applyBorder="1" applyAlignment="1">
      <alignment vertical="center"/>
    </xf>
    <xf numFmtId="188" fontId="2" fillId="0" borderId="17" xfId="0" applyNumberFormat="1" applyFont="1" applyFill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70" xfId="0" applyFont="1" applyFill="1" applyBorder="1" applyAlignment="1">
      <alignment vertical="center"/>
    </xf>
    <xf numFmtId="0" fontId="2" fillId="2" borderId="71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90" fontId="2" fillId="2" borderId="72" xfId="0" applyNumberFormat="1" applyFont="1" applyFill="1" applyBorder="1" applyAlignment="1">
      <alignment vertical="center"/>
    </xf>
    <xf numFmtId="190" fontId="2" fillId="2" borderId="73" xfId="0" applyNumberFormat="1" applyFont="1" applyFill="1" applyBorder="1" applyAlignment="1">
      <alignment vertical="center"/>
    </xf>
    <xf numFmtId="190" fontId="2" fillId="3" borderId="74" xfId="0" applyNumberFormat="1" applyFont="1" applyFill="1" applyBorder="1" applyAlignment="1">
      <alignment vertical="center"/>
    </xf>
    <xf numFmtId="190" fontId="2" fillId="2" borderId="75" xfId="0" applyNumberFormat="1" applyFont="1" applyFill="1" applyBorder="1" applyAlignment="1">
      <alignment vertical="center"/>
    </xf>
    <xf numFmtId="57" fontId="2" fillId="0" borderId="13" xfId="0" applyNumberFormat="1" applyFont="1" applyFill="1" applyBorder="1" applyAlignment="1">
      <alignment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distributed" textRotation="255"/>
    </xf>
    <xf numFmtId="0" fontId="2" fillId="0" borderId="55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center" textRotation="255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distributed" textRotation="255"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distributed" textRotation="255"/>
    </xf>
    <xf numFmtId="0" fontId="2" fillId="0" borderId="62" xfId="0" applyFont="1" applyFill="1" applyBorder="1" applyAlignment="1">
      <alignment horizontal="center" vertical="center" textRotation="255"/>
    </xf>
    <xf numFmtId="0" fontId="2" fillId="0" borderId="59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top" textRotation="255" wrapText="1"/>
    </xf>
    <xf numFmtId="0" fontId="2" fillId="0" borderId="6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69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top" textRotation="255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 wrapText="1" shrinkToFit="1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75" xfId="0" applyFont="1" applyFill="1" applyBorder="1" applyAlignment="1">
      <alignment horizontal="center" vertical="top" textRotation="255" wrapText="1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63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2" borderId="79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6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71" xfId="0" applyFont="1" applyFill="1" applyBorder="1" applyAlignment="1">
      <alignment vertical="center" wrapText="1"/>
    </xf>
    <xf numFmtId="0" fontId="2" fillId="2" borderId="80" xfId="0" applyFont="1" applyFill="1" applyBorder="1" applyAlignment="1">
      <alignment vertical="center"/>
    </xf>
    <xf numFmtId="188" fontId="2" fillId="2" borderId="81" xfId="0" applyNumberFormat="1" applyFont="1" applyFill="1" applyBorder="1" applyAlignment="1">
      <alignment vertical="center"/>
    </xf>
    <xf numFmtId="179" fontId="2" fillId="0" borderId="82" xfId="0" applyNumberFormat="1" applyFont="1" applyFill="1" applyBorder="1" applyAlignment="1">
      <alignment vertical="center"/>
    </xf>
    <xf numFmtId="189" fontId="2" fillId="3" borderId="63" xfId="0" applyNumberFormat="1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188" fontId="2" fillId="2" borderId="80" xfId="0" applyNumberFormat="1" applyFont="1" applyFill="1" applyBorder="1" applyAlignment="1">
      <alignment vertical="center"/>
    </xf>
    <xf numFmtId="189" fontId="2" fillId="0" borderId="83" xfId="0" applyNumberFormat="1" applyFont="1" applyFill="1" applyBorder="1" applyAlignment="1">
      <alignment vertical="center"/>
    </xf>
    <xf numFmtId="188" fontId="2" fillId="2" borderId="82" xfId="0" applyNumberFormat="1" applyFont="1" applyFill="1" applyBorder="1" applyAlignment="1">
      <alignment vertical="center"/>
    </xf>
    <xf numFmtId="188" fontId="13" fillId="0" borderId="37" xfId="21" applyNumberFormat="1" applyFont="1" applyFill="1" applyBorder="1" applyAlignment="1">
      <alignment/>
      <protection/>
    </xf>
    <xf numFmtId="188" fontId="13" fillId="0" borderId="38" xfId="21" applyNumberFormat="1" applyFont="1" applyFill="1" applyBorder="1" applyAlignment="1">
      <alignment/>
      <protection/>
    </xf>
    <xf numFmtId="0" fontId="2" fillId="0" borderId="84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85" xfId="0" applyFont="1" applyFill="1" applyBorder="1" applyAlignment="1">
      <alignment vertical="center"/>
    </xf>
    <xf numFmtId="188" fontId="2" fillId="2" borderId="86" xfId="0" applyNumberFormat="1" applyFont="1" applyFill="1" applyBorder="1" applyAlignment="1">
      <alignment vertical="center"/>
    </xf>
    <xf numFmtId="179" fontId="2" fillId="0" borderId="87" xfId="0" applyNumberFormat="1" applyFont="1" applyFill="1" applyBorder="1" applyAlignment="1">
      <alignment vertical="center"/>
    </xf>
    <xf numFmtId="188" fontId="13" fillId="0" borderId="52" xfId="21" applyNumberFormat="1" applyFont="1" applyFill="1" applyBorder="1" applyAlignment="1">
      <alignment/>
      <protection/>
    </xf>
    <xf numFmtId="188" fontId="13" fillId="0" borderId="88" xfId="21" applyNumberFormat="1" applyFont="1" applyFill="1" applyBorder="1" applyAlignment="1">
      <alignment/>
      <protection/>
    </xf>
    <xf numFmtId="189" fontId="2" fillId="3" borderId="71" xfId="0" applyNumberFormat="1" applyFont="1" applyFill="1" applyBorder="1" applyAlignment="1">
      <alignment vertical="center"/>
    </xf>
    <xf numFmtId="188" fontId="2" fillId="2" borderId="85" xfId="0" applyNumberFormat="1" applyFont="1" applyFill="1" applyBorder="1" applyAlignment="1">
      <alignment vertical="center"/>
    </xf>
    <xf numFmtId="189" fontId="2" fillId="0" borderId="89" xfId="0" applyNumberFormat="1" applyFont="1" applyFill="1" applyBorder="1" applyAlignment="1">
      <alignment vertical="center"/>
    </xf>
    <xf numFmtId="188" fontId="2" fillId="2" borderId="87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調査票４" xfId="21"/>
    <cellStyle name="Followed Hyperlink" xfId="22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8.625" style="2" customWidth="1"/>
    <col min="4" max="4" width="9.25390625" style="2" customWidth="1"/>
    <col min="5" max="5" width="19.625" style="2" customWidth="1"/>
    <col min="6" max="9" width="3.625" style="2" customWidth="1"/>
    <col min="10" max="10" width="26.625" style="2" customWidth="1"/>
    <col min="11" max="11" width="8.625" style="2" customWidth="1"/>
    <col min="12" max="12" width="8.125" style="2" customWidth="1"/>
    <col min="13" max="13" width="4.375" style="2" customWidth="1"/>
    <col min="14" max="14" width="28.625" style="2" customWidth="1"/>
    <col min="15" max="15" width="20.50390625" style="2" customWidth="1"/>
    <col min="16" max="16" width="4.375" style="2" customWidth="1"/>
    <col min="23" max="16384" width="9.00390625" style="2" customWidth="1"/>
  </cols>
  <sheetData>
    <row r="1" spans="1:2" ht="16.5" customHeight="1" thickBot="1">
      <c r="A1" s="19" t="s">
        <v>14</v>
      </c>
      <c r="B1" s="19"/>
    </row>
    <row r="2" spans="1:16" ht="22.5" customHeight="1" thickBot="1">
      <c r="A2" s="6" t="s">
        <v>18</v>
      </c>
      <c r="O2" s="173" t="s">
        <v>197</v>
      </c>
      <c r="P2" s="174"/>
    </row>
    <row r="3" ht="9.75" customHeight="1" thickBot="1"/>
    <row r="4" spans="1:16" s="1" customFormat="1" ht="31.5" customHeight="1">
      <c r="A4" s="195" t="s">
        <v>26</v>
      </c>
      <c r="B4" s="196" t="s">
        <v>63</v>
      </c>
      <c r="C4" s="235" t="s">
        <v>52</v>
      </c>
      <c r="D4" s="198" t="s">
        <v>17</v>
      </c>
      <c r="E4" s="297" t="s">
        <v>53</v>
      </c>
      <c r="F4" s="298" t="s">
        <v>54</v>
      </c>
      <c r="G4" s="299" t="s">
        <v>55</v>
      </c>
      <c r="H4" s="300" t="s">
        <v>62</v>
      </c>
      <c r="I4" s="198" t="s">
        <v>56</v>
      </c>
      <c r="J4" s="236" t="s">
        <v>69</v>
      </c>
      <c r="K4" s="237"/>
      <c r="L4" s="237"/>
      <c r="M4" s="238"/>
      <c r="N4" s="236" t="s">
        <v>65</v>
      </c>
      <c r="O4" s="237"/>
      <c r="P4" s="238"/>
    </row>
    <row r="5" spans="1:16" s="14" customFormat="1" ht="18" customHeight="1">
      <c r="A5" s="202"/>
      <c r="B5" s="203"/>
      <c r="C5" s="239"/>
      <c r="D5" s="240"/>
      <c r="E5" s="301"/>
      <c r="F5" s="221"/>
      <c r="G5" s="302"/>
      <c r="H5" s="303"/>
      <c r="I5" s="205"/>
      <c r="J5" s="304" t="s">
        <v>8</v>
      </c>
      <c r="K5" s="305"/>
      <c r="L5" s="306"/>
      <c r="M5" s="307" t="s">
        <v>9</v>
      </c>
      <c r="N5" s="304" t="s">
        <v>10</v>
      </c>
      <c r="O5" s="306"/>
      <c r="P5" s="307" t="s">
        <v>9</v>
      </c>
    </row>
    <row r="6" spans="1:16" s="14" customFormat="1" ht="18" customHeight="1">
      <c r="A6" s="202"/>
      <c r="B6" s="203"/>
      <c r="C6" s="239"/>
      <c r="D6" s="240"/>
      <c r="E6" s="301"/>
      <c r="F6" s="221"/>
      <c r="G6" s="302"/>
      <c r="H6" s="303"/>
      <c r="I6" s="205"/>
      <c r="J6" s="308"/>
      <c r="K6" s="309"/>
      <c r="L6" s="310"/>
      <c r="M6" s="268" t="s">
        <v>58</v>
      </c>
      <c r="N6" s="311"/>
      <c r="O6" s="312"/>
      <c r="P6" s="268" t="s">
        <v>58</v>
      </c>
    </row>
    <row r="7" spans="1:16" s="1" customFormat="1" ht="51.75" customHeight="1">
      <c r="A7" s="223"/>
      <c r="B7" s="224"/>
      <c r="C7" s="239"/>
      <c r="D7" s="270"/>
      <c r="E7" s="313"/>
      <c r="F7" s="233"/>
      <c r="G7" s="314"/>
      <c r="H7" s="315"/>
      <c r="I7" s="226"/>
      <c r="J7" s="316" t="s">
        <v>57</v>
      </c>
      <c r="K7" s="317" t="s">
        <v>2</v>
      </c>
      <c r="L7" s="317" t="s">
        <v>3</v>
      </c>
      <c r="M7" s="276"/>
      <c r="N7" s="311" t="s">
        <v>59</v>
      </c>
      <c r="O7" s="318" t="s">
        <v>25</v>
      </c>
      <c r="P7" s="276"/>
    </row>
    <row r="8" spans="1:16" ht="24">
      <c r="A8" s="32">
        <v>14</v>
      </c>
      <c r="B8" s="33">
        <v>100</v>
      </c>
      <c r="C8" s="34" t="s">
        <v>224</v>
      </c>
      <c r="D8" s="35" t="s">
        <v>225</v>
      </c>
      <c r="E8" s="105" t="s">
        <v>79</v>
      </c>
      <c r="F8" s="36">
        <v>1</v>
      </c>
      <c r="G8" s="121">
        <v>1</v>
      </c>
      <c r="H8" s="67">
        <v>1</v>
      </c>
      <c r="I8" s="121">
        <v>1</v>
      </c>
      <c r="J8" s="34" t="s">
        <v>80</v>
      </c>
      <c r="K8" s="37">
        <v>36978</v>
      </c>
      <c r="L8" s="37">
        <v>36982</v>
      </c>
      <c r="M8" s="121"/>
      <c r="N8" s="101" t="s">
        <v>81</v>
      </c>
      <c r="O8" s="157" t="s">
        <v>226</v>
      </c>
      <c r="P8" s="35"/>
    </row>
    <row r="9" spans="1:16" ht="36.75" customHeight="1">
      <c r="A9" s="32">
        <v>14</v>
      </c>
      <c r="B9" s="33">
        <v>130</v>
      </c>
      <c r="C9" s="34" t="s">
        <v>218</v>
      </c>
      <c r="D9" s="35" t="s">
        <v>219</v>
      </c>
      <c r="E9" s="105" t="s">
        <v>83</v>
      </c>
      <c r="F9" s="36">
        <v>1</v>
      </c>
      <c r="G9" s="121">
        <v>1</v>
      </c>
      <c r="H9" s="67">
        <v>1</v>
      </c>
      <c r="I9" s="121">
        <v>1</v>
      </c>
      <c r="J9" s="34" t="s">
        <v>84</v>
      </c>
      <c r="K9" s="37">
        <v>37132</v>
      </c>
      <c r="L9" s="37">
        <v>37165</v>
      </c>
      <c r="M9" s="121"/>
      <c r="N9" s="101" t="s">
        <v>220</v>
      </c>
      <c r="O9" s="157" t="s">
        <v>85</v>
      </c>
      <c r="P9" s="35"/>
    </row>
    <row r="10" spans="1:22" s="168" customFormat="1" ht="24">
      <c r="A10" s="158">
        <v>14</v>
      </c>
      <c r="B10" s="159">
        <v>201</v>
      </c>
      <c r="C10" s="160" t="s">
        <v>218</v>
      </c>
      <c r="D10" s="161" t="s">
        <v>86</v>
      </c>
      <c r="E10" s="162" t="s">
        <v>87</v>
      </c>
      <c r="F10" s="161">
        <v>1</v>
      </c>
      <c r="G10" s="163">
        <v>1</v>
      </c>
      <c r="H10" s="164">
        <v>1</v>
      </c>
      <c r="I10" s="163">
        <v>1</v>
      </c>
      <c r="J10" s="158" t="s">
        <v>88</v>
      </c>
      <c r="K10" s="296">
        <v>37246</v>
      </c>
      <c r="L10" s="296">
        <v>37347</v>
      </c>
      <c r="M10" s="163" t="s">
        <v>89</v>
      </c>
      <c r="N10" s="165" t="s">
        <v>90</v>
      </c>
      <c r="O10" s="166" t="s">
        <v>248</v>
      </c>
      <c r="P10" s="159" t="s">
        <v>89</v>
      </c>
      <c r="Q10" s="167"/>
      <c r="R10" s="167"/>
      <c r="S10" s="167"/>
      <c r="T10" s="167"/>
      <c r="U10" s="167"/>
      <c r="V10" s="167"/>
    </row>
    <row r="11" spans="1:16" ht="24">
      <c r="A11" s="32">
        <v>14</v>
      </c>
      <c r="B11" s="33">
        <v>203</v>
      </c>
      <c r="C11" s="38" t="s">
        <v>82</v>
      </c>
      <c r="D11" s="36" t="s">
        <v>91</v>
      </c>
      <c r="E11" s="105" t="s">
        <v>92</v>
      </c>
      <c r="F11" s="36">
        <v>1</v>
      </c>
      <c r="G11" s="121">
        <v>1</v>
      </c>
      <c r="H11" s="67">
        <v>1</v>
      </c>
      <c r="I11" s="121">
        <v>1</v>
      </c>
      <c r="J11" s="34"/>
      <c r="K11" s="39"/>
      <c r="L11" s="39"/>
      <c r="M11" s="121">
        <v>3</v>
      </c>
      <c r="N11" s="105" t="s">
        <v>93</v>
      </c>
      <c r="O11" s="102" t="s">
        <v>249</v>
      </c>
      <c r="P11" s="35" t="s">
        <v>89</v>
      </c>
    </row>
    <row r="12" spans="1:16" ht="13.5">
      <c r="A12" s="32">
        <v>14</v>
      </c>
      <c r="B12" s="33">
        <v>204</v>
      </c>
      <c r="C12" s="38" t="s">
        <v>82</v>
      </c>
      <c r="D12" s="36" t="s">
        <v>94</v>
      </c>
      <c r="E12" s="105" t="s">
        <v>92</v>
      </c>
      <c r="F12" s="36">
        <v>1</v>
      </c>
      <c r="G12" s="121">
        <v>1</v>
      </c>
      <c r="H12" s="67">
        <v>1</v>
      </c>
      <c r="I12" s="121">
        <v>1</v>
      </c>
      <c r="J12" s="34" t="s">
        <v>95</v>
      </c>
      <c r="K12" s="37">
        <v>39086</v>
      </c>
      <c r="L12" s="37">
        <v>39114</v>
      </c>
      <c r="M12" s="121" t="s">
        <v>89</v>
      </c>
      <c r="N12" s="105" t="s">
        <v>96</v>
      </c>
      <c r="O12" s="102" t="s">
        <v>250</v>
      </c>
      <c r="P12" s="35" t="s">
        <v>89</v>
      </c>
    </row>
    <row r="13" spans="1:16" ht="24">
      <c r="A13" s="32">
        <v>14</v>
      </c>
      <c r="B13" s="33">
        <v>205</v>
      </c>
      <c r="C13" s="38" t="s">
        <v>218</v>
      </c>
      <c r="D13" s="36" t="s">
        <v>97</v>
      </c>
      <c r="E13" s="105" t="s">
        <v>98</v>
      </c>
      <c r="F13" s="36">
        <v>1</v>
      </c>
      <c r="G13" s="121">
        <v>2</v>
      </c>
      <c r="H13" s="67">
        <v>1</v>
      </c>
      <c r="I13" s="121">
        <v>1</v>
      </c>
      <c r="J13" s="34"/>
      <c r="K13" s="39"/>
      <c r="L13" s="39"/>
      <c r="M13" s="121">
        <v>3</v>
      </c>
      <c r="N13" s="105" t="s">
        <v>99</v>
      </c>
      <c r="O13" s="102" t="s">
        <v>251</v>
      </c>
      <c r="P13" s="35" t="s">
        <v>89</v>
      </c>
    </row>
    <row r="14" spans="1:16" ht="13.5">
      <c r="A14" s="32">
        <v>14</v>
      </c>
      <c r="B14" s="33">
        <v>206</v>
      </c>
      <c r="C14" s="38" t="s">
        <v>82</v>
      </c>
      <c r="D14" s="36" t="s">
        <v>100</v>
      </c>
      <c r="E14" s="105" t="s">
        <v>101</v>
      </c>
      <c r="F14" s="36">
        <v>1</v>
      </c>
      <c r="G14" s="121">
        <v>2</v>
      </c>
      <c r="H14" s="67">
        <v>1</v>
      </c>
      <c r="I14" s="121">
        <v>0</v>
      </c>
      <c r="J14" s="34"/>
      <c r="K14" s="37"/>
      <c r="L14" s="37"/>
      <c r="M14" s="121">
        <v>0</v>
      </c>
      <c r="N14" s="105" t="s">
        <v>102</v>
      </c>
      <c r="O14" s="102" t="s">
        <v>252</v>
      </c>
      <c r="P14" s="35" t="s">
        <v>89</v>
      </c>
    </row>
    <row r="15" spans="1:16" ht="13.5">
      <c r="A15" s="32">
        <v>14</v>
      </c>
      <c r="B15" s="33">
        <v>207</v>
      </c>
      <c r="C15" s="38" t="s">
        <v>82</v>
      </c>
      <c r="D15" s="36" t="s">
        <v>103</v>
      </c>
      <c r="E15" s="105" t="s">
        <v>104</v>
      </c>
      <c r="F15" s="36">
        <v>1</v>
      </c>
      <c r="G15" s="121">
        <v>1</v>
      </c>
      <c r="H15" s="67">
        <v>1</v>
      </c>
      <c r="I15" s="121">
        <v>1</v>
      </c>
      <c r="J15" s="34"/>
      <c r="K15" s="39"/>
      <c r="L15" s="39"/>
      <c r="M15" s="121">
        <v>0</v>
      </c>
      <c r="N15" s="105" t="s">
        <v>105</v>
      </c>
      <c r="O15" s="102" t="s">
        <v>253</v>
      </c>
      <c r="P15" s="121" t="s">
        <v>89</v>
      </c>
    </row>
    <row r="16" spans="1:16" ht="13.5">
      <c r="A16" s="32">
        <v>14</v>
      </c>
      <c r="B16" s="33">
        <v>208</v>
      </c>
      <c r="C16" s="38" t="s">
        <v>82</v>
      </c>
      <c r="D16" s="36" t="s">
        <v>106</v>
      </c>
      <c r="E16" s="105" t="s">
        <v>107</v>
      </c>
      <c r="F16" s="36">
        <v>1</v>
      </c>
      <c r="G16" s="121">
        <v>2</v>
      </c>
      <c r="H16" s="67">
        <v>1</v>
      </c>
      <c r="I16" s="121">
        <v>1</v>
      </c>
      <c r="J16" s="34"/>
      <c r="K16" s="39"/>
      <c r="L16" s="39"/>
      <c r="M16" s="121">
        <v>3</v>
      </c>
      <c r="N16" s="105" t="s">
        <v>108</v>
      </c>
      <c r="O16" s="102" t="s">
        <v>214</v>
      </c>
      <c r="P16" s="121" t="s">
        <v>89</v>
      </c>
    </row>
    <row r="17" spans="1:16" ht="13.5">
      <c r="A17" s="32">
        <v>14</v>
      </c>
      <c r="B17" s="33">
        <v>209</v>
      </c>
      <c r="C17" s="38" t="s">
        <v>82</v>
      </c>
      <c r="D17" s="36" t="s">
        <v>109</v>
      </c>
      <c r="E17" s="105" t="s">
        <v>110</v>
      </c>
      <c r="F17" s="36">
        <v>1</v>
      </c>
      <c r="G17" s="121">
        <v>1</v>
      </c>
      <c r="H17" s="67">
        <v>1</v>
      </c>
      <c r="I17" s="121">
        <v>1</v>
      </c>
      <c r="J17" s="34" t="s">
        <v>111</v>
      </c>
      <c r="K17" s="37">
        <v>38072</v>
      </c>
      <c r="L17" s="37">
        <v>38078</v>
      </c>
      <c r="M17" s="121" t="s">
        <v>89</v>
      </c>
      <c r="N17" s="105" t="s">
        <v>112</v>
      </c>
      <c r="O17" s="102" t="s">
        <v>254</v>
      </c>
      <c r="P17" s="121" t="s">
        <v>89</v>
      </c>
    </row>
    <row r="18" spans="1:16" ht="13.5">
      <c r="A18" s="32">
        <v>14</v>
      </c>
      <c r="B18" s="33">
        <v>210</v>
      </c>
      <c r="C18" s="38" t="s">
        <v>82</v>
      </c>
      <c r="D18" s="36" t="s">
        <v>113</v>
      </c>
      <c r="E18" s="105" t="s">
        <v>114</v>
      </c>
      <c r="F18" s="36">
        <v>1</v>
      </c>
      <c r="G18" s="121">
        <v>2</v>
      </c>
      <c r="H18" s="67">
        <v>1</v>
      </c>
      <c r="I18" s="121">
        <v>0</v>
      </c>
      <c r="J18" s="34"/>
      <c r="K18" s="39"/>
      <c r="L18" s="39"/>
      <c r="M18" s="121">
        <v>0</v>
      </c>
      <c r="N18" s="105" t="s">
        <v>115</v>
      </c>
      <c r="O18" s="102" t="s">
        <v>255</v>
      </c>
      <c r="P18" s="121" t="s">
        <v>89</v>
      </c>
    </row>
    <row r="19" spans="1:16" ht="24">
      <c r="A19" s="32">
        <v>14</v>
      </c>
      <c r="B19" s="33">
        <v>211</v>
      </c>
      <c r="C19" s="38" t="s">
        <v>82</v>
      </c>
      <c r="D19" s="36" t="s">
        <v>116</v>
      </c>
      <c r="E19" s="105" t="s">
        <v>117</v>
      </c>
      <c r="F19" s="36">
        <v>1</v>
      </c>
      <c r="G19" s="121">
        <v>2</v>
      </c>
      <c r="H19" s="67">
        <v>1</v>
      </c>
      <c r="I19" s="121">
        <v>1</v>
      </c>
      <c r="J19" s="34"/>
      <c r="K19" s="39"/>
      <c r="L19" s="39"/>
      <c r="M19" s="121">
        <v>0</v>
      </c>
      <c r="N19" s="105" t="s">
        <v>256</v>
      </c>
      <c r="O19" s="102" t="s">
        <v>257</v>
      </c>
      <c r="P19" s="121" t="s">
        <v>89</v>
      </c>
    </row>
    <row r="20" spans="1:16" ht="24">
      <c r="A20" s="32">
        <v>14</v>
      </c>
      <c r="B20" s="33">
        <v>212</v>
      </c>
      <c r="C20" s="38" t="s">
        <v>82</v>
      </c>
      <c r="D20" s="36" t="s">
        <v>118</v>
      </c>
      <c r="E20" s="105" t="s">
        <v>119</v>
      </c>
      <c r="F20" s="36">
        <v>1</v>
      </c>
      <c r="G20" s="121">
        <v>2</v>
      </c>
      <c r="H20" s="67">
        <v>1</v>
      </c>
      <c r="I20" s="121">
        <v>1</v>
      </c>
      <c r="J20" s="34"/>
      <c r="K20" s="39"/>
      <c r="L20" s="39"/>
      <c r="M20" s="121">
        <v>0</v>
      </c>
      <c r="N20" s="105" t="s">
        <v>120</v>
      </c>
      <c r="O20" s="102" t="s">
        <v>258</v>
      </c>
      <c r="P20" s="121" t="s">
        <v>89</v>
      </c>
    </row>
    <row r="21" spans="1:16" ht="13.5">
      <c r="A21" s="32">
        <v>14</v>
      </c>
      <c r="B21" s="33">
        <v>213</v>
      </c>
      <c r="C21" s="38" t="s">
        <v>82</v>
      </c>
      <c r="D21" s="36" t="s">
        <v>121</v>
      </c>
      <c r="E21" s="105" t="s">
        <v>122</v>
      </c>
      <c r="F21" s="36">
        <v>1</v>
      </c>
      <c r="G21" s="121">
        <v>2</v>
      </c>
      <c r="H21" s="67">
        <v>1</v>
      </c>
      <c r="I21" s="121">
        <v>1</v>
      </c>
      <c r="J21" s="34"/>
      <c r="K21" s="39"/>
      <c r="L21" s="39"/>
      <c r="M21" s="121">
        <v>0</v>
      </c>
      <c r="N21" s="105" t="s">
        <v>123</v>
      </c>
      <c r="O21" s="102" t="s">
        <v>215</v>
      </c>
      <c r="P21" s="121" t="s">
        <v>89</v>
      </c>
    </row>
    <row r="22" spans="1:16" ht="13.5">
      <c r="A22" s="32">
        <v>14</v>
      </c>
      <c r="B22" s="33">
        <v>214</v>
      </c>
      <c r="C22" s="38" t="s">
        <v>82</v>
      </c>
      <c r="D22" s="36" t="s">
        <v>124</v>
      </c>
      <c r="E22" s="105" t="s">
        <v>125</v>
      </c>
      <c r="F22" s="36">
        <v>1</v>
      </c>
      <c r="G22" s="121">
        <v>2</v>
      </c>
      <c r="H22" s="67">
        <v>1</v>
      </c>
      <c r="I22" s="121">
        <v>1</v>
      </c>
      <c r="J22" s="34"/>
      <c r="K22" s="39"/>
      <c r="L22" s="39"/>
      <c r="M22" s="121">
        <v>0</v>
      </c>
      <c r="N22" s="105" t="s">
        <v>126</v>
      </c>
      <c r="O22" s="102" t="s">
        <v>259</v>
      </c>
      <c r="P22" s="121" t="s">
        <v>89</v>
      </c>
    </row>
    <row r="23" spans="1:16" ht="13.5">
      <c r="A23" s="32">
        <v>14</v>
      </c>
      <c r="B23" s="33">
        <v>215</v>
      </c>
      <c r="C23" s="38" t="s">
        <v>82</v>
      </c>
      <c r="D23" s="36" t="s">
        <v>127</v>
      </c>
      <c r="E23" s="105" t="s">
        <v>128</v>
      </c>
      <c r="F23" s="36">
        <v>1</v>
      </c>
      <c r="G23" s="121">
        <v>2</v>
      </c>
      <c r="H23" s="67">
        <v>1</v>
      </c>
      <c r="I23" s="121">
        <v>1</v>
      </c>
      <c r="J23" s="34"/>
      <c r="K23" s="39"/>
      <c r="L23" s="39"/>
      <c r="M23" s="121">
        <v>0</v>
      </c>
      <c r="N23" s="105" t="s">
        <v>129</v>
      </c>
      <c r="O23" s="102" t="s">
        <v>130</v>
      </c>
      <c r="P23" s="121" t="s">
        <v>89</v>
      </c>
    </row>
    <row r="24" spans="1:16" ht="13.5">
      <c r="A24" s="32">
        <v>14</v>
      </c>
      <c r="B24" s="33">
        <v>216</v>
      </c>
      <c r="C24" s="38" t="s">
        <v>82</v>
      </c>
      <c r="D24" s="36" t="s">
        <v>131</v>
      </c>
      <c r="E24" s="105" t="s">
        <v>132</v>
      </c>
      <c r="F24" s="36">
        <v>1</v>
      </c>
      <c r="G24" s="121">
        <v>2</v>
      </c>
      <c r="H24" s="67">
        <v>1</v>
      </c>
      <c r="I24" s="121">
        <v>1</v>
      </c>
      <c r="J24" s="34"/>
      <c r="K24" s="39"/>
      <c r="L24" s="39"/>
      <c r="M24" s="121">
        <v>0</v>
      </c>
      <c r="N24" s="105" t="s">
        <v>133</v>
      </c>
      <c r="O24" s="102" t="s">
        <v>216</v>
      </c>
      <c r="P24" s="121" t="s">
        <v>89</v>
      </c>
    </row>
    <row r="25" spans="1:16" ht="24">
      <c r="A25" s="32">
        <v>14</v>
      </c>
      <c r="B25" s="33">
        <v>217</v>
      </c>
      <c r="C25" s="38" t="s">
        <v>82</v>
      </c>
      <c r="D25" s="36" t="s">
        <v>134</v>
      </c>
      <c r="E25" s="105" t="s">
        <v>260</v>
      </c>
      <c r="F25" s="36">
        <v>1</v>
      </c>
      <c r="G25" s="121">
        <v>2</v>
      </c>
      <c r="H25" s="67">
        <v>1</v>
      </c>
      <c r="I25" s="121">
        <v>1</v>
      </c>
      <c r="J25" s="34"/>
      <c r="K25" s="39"/>
      <c r="L25" s="39"/>
      <c r="M25" s="121">
        <v>0</v>
      </c>
      <c r="N25" s="105" t="s">
        <v>135</v>
      </c>
      <c r="O25" s="102" t="s">
        <v>261</v>
      </c>
      <c r="P25" s="121" t="s">
        <v>89</v>
      </c>
    </row>
    <row r="26" spans="1:16" ht="13.5">
      <c r="A26" s="32">
        <v>14</v>
      </c>
      <c r="B26" s="33">
        <v>218</v>
      </c>
      <c r="C26" s="38" t="s">
        <v>82</v>
      </c>
      <c r="D26" s="36" t="s">
        <v>136</v>
      </c>
      <c r="E26" s="105" t="s">
        <v>137</v>
      </c>
      <c r="F26" s="36">
        <v>1</v>
      </c>
      <c r="G26" s="121">
        <v>2</v>
      </c>
      <c r="H26" s="67">
        <v>1</v>
      </c>
      <c r="I26" s="121">
        <v>1</v>
      </c>
      <c r="J26" s="34"/>
      <c r="K26" s="39"/>
      <c r="L26" s="39"/>
      <c r="M26" s="121">
        <v>0</v>
      </c>
      <c r="N26" s="105" t="s">
        <v>138</v>
      </c>
      <c r="O26" s="102" t="s">
        <v>262</v>
      </c>
      <c r="P26" s="121" t="s">
        <v>89</v>
      </c>
    </row>
    <row r="27" spans="1:16" ht="24">
      <c r="A27" s="32">
        <v>14</v>
      </c>
      <c r="B27" s="33">
        <v>301</v>
      </c>
      <c r="C27" s="38" t="s">
        <v>82</v>
      </c>
      <c r="D27" s="36" t="s">
        <v>139</v>
      </c>
      <c r="E27" s="105" t="s">
        <v>140</v>
      </c>
      <c r="F27" s="36">
        <v>1</v>
      </c>
      <c r="G27" s="121">
        <v>2</v>
      </c>
      <c r="H27" s="67">
        <v>0</v>
      </c>
      <c r="I27" s="121">
        <v>0</v>
      </c>
      <c r="J27" s="34"/>
      <c r="K27" s="39"/>
      <c r="L27" s="39"/>
      <c r="M27" s="121">
        <v>0</v>
      </c>
      <c r="N27" s="105" t="s">
        <v>263</v>
      </c>
      <c r="O27" s="102" t="s">
        <v>264</v>
      </c>
      <c r="P27" s="121" t="s">
        <v>89</v>
      </c>
    </row>
    <row r="28" spans="1:16" ht="24">
      <c r="A28" s="32">
        <v>14</v>
      </c>
      <c r="B28" s="33">
        <v>321</v>
      </c>
      <c r="C28" s="38" t="s">
        <v>82</v>
      </c>
      <c r="D28" s="36" t="s">
        <v>141</v>
      </c>
      <c r="E28" s="105" t="s">
        <v>142</v>
      </c>
      <c r="F28" s="36">
        <v>1</v>
      </c>
      <c r="G28" s="121">
        <v>2</v>
      </c>
      <c r="H28" s="67">
        <v>0</v>
      </c>
      <c r="I28" s="121">
        <v>0</v>
      </c>
      <c r="J28" s="34"/>
      <c r="K28" s="39"/>
      <c r="L28" s="39"/>
      <c r="M28" s="121">
        <v>0</v>
      </c>
      <c r="N28" s="105" t="s">
        <v>143</v>
      </c>
      <c r="O28" s="102" t="s">
        <v>257</v>
      </c>
      <c r="P28" s="121" t="s">
        <v>89</v>
      </c>
    </row>
    <row r="29" spans="1:16" ht="13.5">
      <c r="A29" s="32">
        <v>14</v>
      </c>
      <c r="B29" s="33">
        <v>341</v>
      </c>
      <c r="C29" s="38" t="s">
        <v>82</v>
      </c>
      <c r="D29" s="36" t="s">
        <v>144</v>
      </c>
      <c r="E29" s="105" t="s">
        <v>265</v>
      </c>
      <c r="F29" s="36">
        <v>1</v>
      </c>
      <c r="G29" s="121">
        <v>2</v>
      </c>
      <c r="H29" s="67">
        <v>0</v>
      </c>
      <c r="I29" s="121">
        <v>0</v>
      </c>
      <c r="J29" s="34"/>
      <c r="K29" s="39"/>
      <c r="L29" s="39"/>
      <c r="M29" s="121">
        <v>3</v>
      </c>
      <c r="N29" s="105" t="s">
        <v>145</v>
      </c>
      <c r="O29" s="102" t="s">
        <v>266</v>
      </c>
      <c r="P29" s="121" t="s">
        <v>89</v>
      </c>
    </row>
    <row r="30" spans="1:16" ht="13.5">
      <c r="A30" s="32">
        <v>14</v>
      </c>
      <c r="B30" s="33">
        <v>342</v>
      </c>
      <c r="C30" s="38" t="s">
        <v>82</v>
      </c>
      <c r="D30" s="36" t="s">
        <v>146</v>
      </c>
      <c r="E30" s="105" t="s">
        <v>147</v>
      </c>
      <c r="F30" s="36">
        <v>1</v>
      </c>
      <c r="G30" s="121">
        <v>2</v>
      </c>
      <c r="H30" s="67">
        <v>1</v>
      </c>
      <c r="I30" s="121">
        <v>1</v>
      </c>
      <c r="J30" s="34"/>
      <c r="K30" s="39"/>
      <c r="L30" s="39"/>
      <c r="M30" s="121">
        <v>0</v>
      </c>
      <c r="N30" s="105" t="s">
        <v>148</v>
      </c>
      <c r="O30" s="102" t="s">
        <v>267</v>
      </c>
      <c r="P30" s="121" t="s">
        <v>89</v>
      </c>
    </row>
    <row r="31" spans="1:16" ht="13.5">
      <c r="A31" s="32">
        <v>14</v>
      </c>
      <c r="B31" s="33">
        <v>361</v>
      </c>
      <c r="C31" s="38" t="s">
        <v>82</v>
      </c>
      <c r="D31" s="36" t="s">
        <v>149</v>
      </c>
      <c r="E31" s="105" t="s">
        <v>150</v>
      </c>
      <c r="F31" s="36">
        <v>1</v>
      </c>
      <c r="G31" s="121">
        <v>2</v>
      </c>
      <c r="H31" s="67">
        <v>0</v>
      </c>
      <c r="I31" s="121">
        <v>1</v>
      </c>
      <c r="J31" s="34"/>
      <c r="K31" s="39"/>
      <c r="L31" s="39"/>
      <c r="M31" s="121">
        <v>0</v>
      </c>
      <c r="N31" s="105" t="s">
        <v>151</v>
      </c>
      <c r="O31" s="102" t="s">
        <v>130</v>
      </c>
      <c r="P31" s="121" t="s">
        <v>89</v>
      </c>
    </row>
    <row r="32" spans="1:16" ht="13.5">
      <c r="A32" s="40">
        <v>14</v>
      </c>
      <c r="B32" s="41">
        <v>362</v>
      </c>
      <c r="C32" s="42" t="s">
        <v>82</v>
      </c>
      <c r="D32" s="43" t="s">
        <v>152</v>
      </c>
      <c r="E32" s="118" t="s">
        <v>142</v>
      </c>
      <c r="F32" s="43">
        <v>1</v>
      </c>
      <c r="G32" s="122">
        <v>2</v>
      </c>
      <c r="H32" s="123">
        <v>1</v>
      </c>
      <c r="I32" s="122">
        <v>1</v>
      </c>
      <c r="J32" s="44"/>
      <c r="K32" s="46"/>
      <c r="L32" s="46"/>
      <c r="M32" s="122">
        <v>0</v>
      </c>
      <c r="N32" s="118" t="s">
        <v>153</v>
      </c>
      <c r="O32" s="156" t="s">
        <v>268</v>
      </c>
      <c r="P32" s="122" t="s">
        <v>89</v>
      </c>
    </row>
    <row r="33" spans="1:16" ht="24">
      <c r="A33" s="32">
        <v>14</v>
      </c>
      <c r="B33" s="33">
        <v>363</v>
      </c>
      <c r="C33" s="38" t="s">
        <v>82</v>
      </c>
      <c r="D33" s="36" t="s">
        <v>154</v>
      </c>
      <c r="E33" s="105" t="s">
        <v>155</v>
      </c>
      <c r="F33" s="36">
        <v>1</v>
      </c>
      <c r="G33" s="121">
        <v>2</v>
      </c>
      <c r="H33" s="67">
        <v>0</v>
      </c>
      <c r="I33" s="121">
        <v>0</v>
      </c>
      <c r="J33" s="34"/>
      <c r="K33" s="39"/>
      <c r="L33" s="39"/>
      <c r="M33" s="121">
        <v>0</v>
      </c>
      <c r="N33" s="105" t="s">
        <v>156</v>
      </c>
      <c r="O33" s="102" t="s">
        <v>269</v>
      </c>
      <c r="P33" s="121" t="s">
        <v>89</v>
      </c>
    </row>
    <row r="34" spans="1:16" ht="13.5">
      <c r="A34" s="40">
        <v>14</v>
      </c>
      <c r="B34" s="41">
        <v>364</v>
      </c>
      <c r="C34" s="42" t="s">
        <v>82</v>
      </c>
      <c r="D34" s="43" t="s">
        <v>157</v>
      </c>
      <c r="E34" s="118" t="s">
        <v>155</v>
      </c>
      <c r="F34" s="43">
        <v>1</v>
      </c>
      <c r="G34" s="122">
        <v>2</v>
      </c>
      <c r="H34" s="123">
        <v>0</v>
      </c>
      <c r="I34" s="122">
        <v>0</v>
      </c>
      <c r="J34" s="44"/>
      <c r="K34" s="46"/>
      <c r="L34" s="46"/>
      <c r="M34" s="122">
        <v>0</v>
      </c>
      <c r="N34" s="118" t="s">
        <v>158</v>
      </c>
      <c r="O34" s="156" t="s">
        <v>159</v>
      </c>
      <c r="P34" s="122" t="s">
        <v>89</v>
      </c>
    </row>
    <row r="35" spans="1:16" ht="24">
      <c r="A35" s="40">
        <v>14</v>
      </c>
      <c r="B35" s="41">
        <v>366</v>
      </c>
      <c r="C35" s="42" t="s">
        <v>82</v>
      </c>
      <c r="D35" s="43" t="s">
        <v>160</v>
      </c>
      <c r="E35" s="118" t="s">
        <v>161</v>
      </c>
      <c r="F35" s="43">
        <v>1</v>
      </c>
      <c r="G35" s="122">
        <v>2</v>
      </c>
      <c r="H35" s="123">
        <v>0</v>
      </c>
      <c r="I35" s="122">
        <v>0</v>
      </c>
      <c r="J35" s="44"/>
      <c r="K35" s="46"/>
      <c r="L35" s="46"/>
      <c r="M35" s="122">
        <v>0</v>
      </c>
      <c r="N35" s="118" t="s">
        <v>270</v>
      </c>
      <c r="O35" s="156" t="s">
        <v>217</v>
      </c>
      <c r="P35" s="122" t="s">
        <v>89</v>
      </c>
    </row>
    <row r="36" spans="1:16" ht="24">
      <c r="A36" s="40">
        <v>14</v>
      </c>
      <c r="B36" s="41">
        <v>382</v>
      </c>
      <c r="C36" s="42" t="s">
        <v>82</v>
      </c>
      <c r="D36" s="43" t="s">
        <v>162</v>
      </c>
      <c r="E36" s="118" t="s">
        <v>150</v>
      </c>
      <c r="F36" s="43">
        <v>1</v>
      </c>
      <c r="G36" s="122">
        <v>2</v>
      </c>
      <c r="H36" s="123">
        <v>1</v>
      </c>
      <c r="I36" s="122">
        <v>1</v>
      </c>
      <c r="J36" s="44"/>
      <c r="K36" s="46"/>
      <c r="L36" s="46"/>
      <c r="M36" s="122">
        <v>0</v>
      </c>
      <c r="N36" s="118" t="s">
        <v>163</v>
      </c>
      <c r="O36" s="156" t="s">
        <v>271</v>
      </c>
      <c r="P36" s="122" t="s">
        <v>89</v>
      </c>
    </row>
    <row r="37" spans="1:16" ht="24">
      <c r="A37" s="40">
        <v>14</v>
      </c>
      <c r="B37" s="41">
        <v>383</v>
      </c>
      <c r="C37" s="42" t="s">
        <v>82</v>
      </c>
      <c r="D37" s="43" t="s">
        <v>164</v>
      </c>
      <c r="E37" s="118" t="s">
        <v>165</v>
      </c>
      <c r="F37" s="43">
        <v>1</v>
      </c>
      <c r="G37" s="122">
        <v>2</v>
      </c>
      <c r="H37" s="123">
        <v>1</v>
      </c>
      <c r="I37" s="122">
        <v>0</v>
      </c>
      <c r="J37" s="44"/>
      <c r="K37" s="46"/>
      <c r="L37" s="46"/>
      <c r="M37" s="122">
        <v>0</v>
      </c>
      <c r="N37" s="118" t="s">
        <v>166</v>
      </c>
      <c r="O37" s="156" t="s">
        <v>272</v>
      </c>
      <c r="P37" s="122" t="s">
        <v>89</v>
      </c>
    </row>
    <row r="38" spans="1:16" ht="13.5">
      <c r="A38" s="40">
        <v>14</v>
      </c>
      <c r="B38" s="41">
        <v>384</v>
      </c>
      <c r="C38" s="42" t="s">
        <v>82</v>
      </c>
      <c r="D38" s="43" t="s">
        <v>167</v>
      </c>
      <c r="E38" s="118" t="s">
        <v>168</v>
      </c>
      <c r="F38" s="43">
        <v>1</v>
      </c>
      <c r="G38" s="122">
        <v>2</v>
      </c>
      <c r="H38" s="123">
        <v>1</v>
      </c>
      <c r="I38" s="122">
        <v>1</v>
      </c>
      <c r="J38" s="44"/>
      <c r="K38" s="46"/>
      <c r="L38" s="46"/>
      <c r="M38" s="122">
        <v>0</v>
      </c>
      <c r="N38" s="118" t="s">
        <v>169</v>
      </c>
      <c r="O38" s="156" t="s">
        <v>273</v>
      </c>
      <c r="P38" s="122" t="s">
        <v>89</v>
      </c>
    </row>
    <row r="39" spans="1:16" ht="13.5">
      <c r="A39" s="32">
        <v>14</v>
      </c>
      <c r="B39" s="33">
        <v>401</v>
      </c>
      <c r="C39" s="38" t="s">
        <v>82</v>
      </c>
      <c r="D39" s="36" t="s">
        <v>170</v>
      </c>
      <c r="E39" s="105" t="s">
        <v>171</v>
      </c>
      <c r="F39" s="36">
        <v>2</v>
      </c>
      <c r="G39" s="121">
        <v>2</v>
      </c>
      <c r="H39" s="67">
        <v>0</v>
      </c>
      <c r="I39" s="121">
        <v>1</v>
      </c>
      <c r="J39" s="34"/>
      <c r="K39" s="39"/>
      <c r="L39" s="39"/>
      <c r="M39" s="121">
        <v>0</v>
      </c>
      <c r="N39" s="105" t="s">
        <v>172</v>
      </c>
      <c r="O39" s="102" t="s">
        <v>274</v>
      </c>
      <c r="P39" s="121" t="s">
        <v>89</v>
      </c>
    </row>
    <row r="40" spans="1:16" ht="24.75" thickBot="1">
      <c r="A40" s="40">
        <v>14</v>
      </c>
      <c r="B40" s="41">
        <v>402</v>
      </c>
      <c r="C40" s="42" t="s">
        <v>82</v>
      </c>
      <c r="D40" s="43" t="s">
        <v>173</v>
      </c>
      <c r="E40" s="118" t="s">
        <v>275</v>
      </c>
      <c r="F40" s="43">
        <v>2</v>
      </c>
      <c r="G40" s="122">
        <v>2</v>
      </c>
      <c r="H40" s="123">
        <v>0</v>
      </c>
      <c r="I40" s="122">
        <v>0</v>
      </c>
      <c r="J40" s="44"/>
      <c r="K40" s="46"/>
      <c r="L40" s="46"/>
      <c r="M40" s="122">
        <v>0</v>
      </c>
      <c r="N40" s="118"/>
      <c r="O40" s="156" t="s">
        <v>89</v>
      </c>
      <c r="P40" s="122">
        <v>0</v>
      </c>
    </row>
    <row r="41" spans="1:22" s="13" customFormat="1" ht="18" customHeight="1" thickBot="1">
      <c r="A41" s="21"/>
      <c r="B41" s="22"/>
      <c r="C41" s="175" t="s">
        <v>4</v>
      </c>
      <c r="D41" s="176"/>
      <c r="E41" s="23"/>
      <c r="F41" s="24"/>
      <c r="G41" s="25"/>
      <c r="H41" s="26">
        <f>SUM(H8:H40)</f>
        <v>24</v>
      </c>
      <c r="I41" s="27">
        <f>SUM(I8:I40)</f>
        <v>23</v>
      </c>
      <c r="J41" s="26">
        <f>COUNTA(J8:J40)</f>
        <v>5</v>
      </c>
      <c r="K41" s="28"/>
      <c r="L41" s="28"/>
      <c r="M41" s="29"/>
      <c r="N41" s="26">
        <f>COUNTA(N8:N40)</f>
        <v>32</v>
      </c>
      <c r="O41" s="30"/>
      <c r="P41" s="31"/>
      <c r="Q41" s="12"/>
      <c r="R41" s="12"/>
      <c r="S41" s="12"/>
      <c r="T41" s="12"/>
      <c r="U41" s="12"/>
      <c r="V41" s="12"/>
    </row>
  </sheetData>
  <mergeCells count="17">
    <mergeCell ref="M6:M7"/>
    <mergeCell ref="P6:P7"/>
    <mergeCell ref="E4:E7"/>
    <mergeCell ref="G4:G7"/>
    <mergeCell ref="H4:H7"/>
    <mergeCell ref="J5:L5"/>
    <mergeCell ref="F4:F7"/>
    <mergeCell ref="O2:P2"/>
    <mergeCell ref="C41:D41"/>
    <mergeCell ref="A4:A7"/>
    <mergeCell ref="C4:C7"/>
    <mergeCell ref="D4:D7"/>
    <mergeCell ref="B4:B7"/>
    <mergeCell ref="I4:I7"/>
    <mergeCell ref="J4:M4"/>
    <mergeCell ref="N4:P4"/>
    <mergeCell ref="N5:O5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8.125" style="2" customWidth="1"/>
    <col min="4" max="4" width="8.875" style="2" customWidth="1"/>
    <col min="5" max="5" width="20.125" style="2" customWidth="1"/>
    <col min="6" max="6" width="10.625" style="2" customWidth="1"/>
    <col min="7" max="7" width="8.25390625" style="2" customWidth="1"/>
    <col min="8" max="8" width="22.625" style="2" customWidth="1"/>
    <col min="9" max="10" width="8.625" style="2" customWidth="1"/>
    <col min="11" max="11" width="23.625" style="2" customWidth="1"/>
    <col min="12" max="20" width="3.875" style="2" customWidth="1"/>
    <col min="21" max="21" width="6.625" style="2" customWidth="1"/>
    <col min="22" max="16384" width="9.00390625" style="2" customWidth="1"/>
  </cols>
  <sheetData>
    <row r="1" spans="1:2" ht="12.75" thickBot="1">
      <c r="A1" s="19" t="s">
        <v>15</v>
      </c>
      <c r="B1" s="19"/>
    </row>
    <row r="2" spans="1:21" ht="22.5" customHeight="1" thickBot="1">
      <c r="A2" s="6" t="s">
        <v>34</v>
      </c>
      <c r="S2" s="173" t="s">
        <v>197</v>
      </c>
      <c r="T2" s="177"/>
      <c r="U2" s="174"/>
    </row>
    <row r="3" ht="12.75" thickBot="1"/>
    <row r="4" spans="1:21" s="1" customFormat="1" ht="19.5" customHeight="1">
      <c r="A4" s="195" t="s">
        <v>26</v>
      </c>
      <c r="B4" s="196" t="s">
        <v>63</v>
      </c>
      <c r="C4" s="235" t="s">
        <v>52</v>
      </c>
      <c r="D4" s="198" t="s">
        <v>17</v>
      </c>
      <c r="E4" s="236" t="s">
        <v>64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8"/>
      <c r="U4" s="319" t="s">
        <v>70</v>
      </c>
    </row>
    <row r="5" spans="1:21" s="1" customFormat="1" ht="19.5" customHeight="1">
      <c r="A5" s="202"/>
      <c r="B5" s="203"/>
      <c r="C5" s="239"/>
      <c r="D5" s="240"/>
      <c r="E5" s="320"/>
      <c r="F5" s="321"/>
      <c r="G5" s="322"/>
      <c r="H5" s="322"/>
      <c r="I5" s="322"/>
      <c r="J5" s="322"/>
      <c r="K5" s="322"/>
      <c r="L5" s="304" t="s">
        <v>60</v>
      </c>
      <c r="M5" s="305"/>
      <c r="N5" s="305"/>
      <c r="O5" s="305"/>
      <c r="P5" s="305"/>
      <c r="Q5" s="305"/>
      <c r="R5" s="305"/>
      <c r="S5" s="305"/>
      <c r="T5" s="323"/>
      <c r="U5" s="324"/>
    </row>
    <row r="6" spans="1:21" s="1" customFormat="1" ht="19.5" customHeight="1">
      <c r="A6" s="202"/>
      <c r="B6" s="203"/>
      <c r="C6" s="239"/>
      <c r="D6" s="240"/>
      <c r="E6" s="325" t="s">
        <v>32</v>
      </c>
      <c r="F6" s="326"/>
      <c r="G6" s="327" t="s">
        <v>31</v>
      </c>
      <c r="H6" s="327"/>
      <c r="I6" s="327"/>
      <c r="J6" s="328"/>
      <c r="K6" s="328"/>
      <c r="L6" s="304" t="s">
        <v>37</v>
      </c>
      <c r="M6" s="305"/>
      <c r="N6" s="306"/>
      <c r="O6" s="328" t="s">
        <v>38</v>
      </c>
      <c r="P6" s="305"/>
      <c r="Q6" s="306"/>
      <c r="R6" s="328" t="s">
        <v>39</v>
      </c>
      <c r="S6" s="305"/>
      <c r="T6" s="323"/>
      <c r="U6" s="324"/>
    </row>
    <row r="7" spans="1:21" ht="60" customHeight="1">
      <c r="A7" s="223"/>
      <c r="B7" s="224"/>
      <c r="C7" s="239"/>
      <c r="D7" s="270"/>
      <c r="E7" s="329"/>
      <c r="F7" s="330" t="s">
        <v>27</v>
      </c>
      <c r="G7" s="232" t="s">
        <v>28</v>
      </c>
      <c r="H7" s="232" t="s">
        <v>30</v>
      </c>
      <c r="I7" s="232" t="s">
        <v>29</v>
      </c>
      <c r="J7" s="331" t="s">
        <v>61</v>
      </c>
      <c r="K7" s="331" t="s">
        <v>71</v>
      </c>
      <c r="L7" s="332" t="s">
        <v>67</v>
      </c>
      <c r="M7" s="333" t="s">
        <v>72</v>
      </c>
      <c r="N7" s="334" t="s">
        <v>33</v>
      </c>
      <c r="O7" s="335" t="s">
        <v>67</v>
      </c>
      <c r="P7" s="333" t="s">
        <v>72</v>
      </c>
      <c r="Q7" s="336" t="s">
        <v>33</v>
      </c>
      <c r="R7" s="334" t="s">
        <v>67</v>
      </c>
      <c r="S7" s="333" t="s">
        <v>72</v>
      </c>
      <c r="T7" s="334" t="s">
        <v>33</v>
      </c>
      <c r="U7" s="337"/>
    </row>
    <row r="8" spans="1:21" ht="25.5" customHeight="1">
      <c r="A8" s="40">
        <v>14</v>
      </c>
      <c r="B8" s="41">
        <v>100</v>
      </c>
      <c r="C8" s="44" t="s">
        <v>218</v>
      </c>
      <c r="D8" s="45" t="s">
        <v>225</v>
      </c>
      <c r="E8" s="101" t="s">
        <v>243</v>
      </c>
      <c r="F8" s="102" t="s">
        <v>244</v>
      </c>
      <c r="G8" s="102" t="s">
        <v>174</v>
      </c>
      <c r="H8" s="102" t="s">
        <v>289</v>
      </c>
      <c r="I8" s="102" t="s">
        <v>276</v>
      </c>
      <c r="J8" s="103" t="s">
        <v>291</v>
      </c>
      <c r="K8" s="103" t="s">
        <v>245</v>
      </c>
      <c r="L8" s="143"/>
      <c r="M8" s="124" t="s">
        <v>68</v>
      </c>
      <c r="N8" s="124"/>
      <c r="O8" s="124"/>
      <c r="P8" s="124" t="s">
        <v>68</v>
      </c>
      <c r="Q8" s="124"/>
      <c r="R8" s="124"/>
      <c r="S8" s="124"/>
      <c r="T8" s="35"/>
      <c r="U8" s="295">
        <v>1</v>
      </c>
    </row>
    <row r="9" spans="1:21" ht="25.5" customHeight="1">
      <c r="A9" s="342"/>
      <c r="B9" s="343"/>
      <c r="C9" s="344"/>
      <c r="D9" s="345"/>
      <c r="E9" s="101" t="s">
        <v>246</v>
      </c>
      <c r="F9" s="102" t="s">
        <v>227</v>
      </c>
      <c r="G9" s="102" t="s">
        <v>175</v>
      </c>
      <c r="H9" s="102" t="s">
        <v>176</v>
      </c>
      <c r="I9" s="102" t="s">
        <v>277</v>
      </c>
      <c r="J9" s="103" t="s">
        <v>292</v>
      </c>
      <c r="K9" s="103"/>
      <c r="L9" s="143"/>
      <c r="M9" s="124"/>
      <c r="N9" s="124"/>
      <c r="O9" s="124"/>
      <c r="P9" s="124"/>
      <c r="Q9" s="124"/>
      <c r="R9" s="124"/>
      <c r="S9" s="124"/>
      <c r="T9" s="126"/>
      <c r="U9" s="295"/>
    </row>
    <row r="10" spans="1:21" ht="25.5" customHeight="1">
      <c r="A10" s="338"/>
      <c r="B10" s="339"/>
      <c r="C10" s="340"/>
      <c r="D10" s="341"/>
      <c r="E10" s="101" t="s">
        <v>177</v>
      </c>
      <c r="F10" s="102" t="s">
        <v>228</v>
      </c>
      <c r="G10" s="102" t="s">
        <v>178</v>
      </c>
      <c r="H10" s="102" t="s">
        <v>290</v>
      </c>
      <c r="I10" s="102" t="s">
        <v>278</v>
      </c>
      <c r="J10" s="103" t="s">
        <v>293</v>
      </c>
      <c r="K10" s="103"/>
      <c r="L10" s="143"/>
      <c r="M10" s="124"/>
      <c r="N10" s="124"/>
      <c r="O10" s="124"/>
      <c r="P10" s="124"/>
      <c r="Q10" s="124"/>
      <c r="R10" s="124"/>
      <c r="S10" s="124"/>
      <c r="T10" s="35"/>
      <c r="U10" s="292"/>
    </row>
    <row r="11" spans="1:21" s="1" customFormat="1" ht="24">
      <c r="A11" s="169">
        <v>14</v>
      </c>
      <c r="B11" s="170">
        <v>130</v>
      </c>
      <c r="C11" s="171" t="s">
        <v>218</v>
      </c>
      <c r="D11" s="103" t="s">
        <v>219</v>
      </c>
      <c r="E11" s="101" t="s">
        <v>221</v>
      </c>
      <c r="F11" s="102" t="s">
        <v>179</v>
      </c>
      <c r="G11" s="102" t="s">
        <v>180</v>
      </c>
      <c r="H11" s="102" t="s">
        <v>222</v>
      </c>
      <c r="I11" s="102" t="s">
        <v>279</v>
      </c>
      <c r="J11" s="103" t="s">
        <v>294</v>
      </c>
      <c r="K11" s="103" t="s">
        <v>181</v>
      </c>
      <c r="L11" s="143"/>
      <c r="M11" s="290" t="s">
        <v>68</v>
      </c>
      <c r="N11" s="290"/>
      <c r="O11" s="124"/>
      <c r="P11" s="290" t="s">
        <v>68</v>
      </c>
      <c r="Q11" s="290"/>
      <c r="R11" s="290"/>
      <c r="S11" s="290"/>
      <c r="T11" s="291"/>
      <c r="U11" s="292">
        <v>1</v>
      </c>
    </row>
    <row r="12" spans="1:21" ht="39" customHeight="1">
      <c r="A12" s="32">
        <v>14</v>
      </c>
      <c r="B12" s="33">
        <v>201</v>
      </c>
      <c r="C12" s="38" t="s">
        <v>218</v>
      </c>
      <c r="D12" s="36" t="s">
        <v>86</v>
      </c>
      <c r="E12" s="101" t="s">
        <v>182</v>
      </c>
      <c r="F12" s="39" t="s">
        <v>89</v>
      </c>
      <c r="G12" s="39" t="s">
        <v>183</v>
      </c>
      <c r="H12" s="102" t="s">
        <v>288</v>
      </c>
      <c r="I12" s="102" t="s">
        <v>280</v>
      </c>
      <c r="J12" s="103" t="s">
        <v>280</v>
      </c>
      <c r="K12" s="103" t="s">
        <v>247</v>
      </c>
      <c r="L12" s="143" t="s">
        <v>68</v>
      </c>
      <c r="M12" s="124"/>
      <c r="N12" s="124"/>
      <c r="O12" s="124" t="s">
        <v>68</v>
      </c>
      <c r="P12" s="124"/>
      <c r="Q12" s="124"/>
      <c r="R12" s="124"/>
      <c r="S12" s="124"/>
      <c r="T12" s="126"/>
      <c r="U12" s="292">
        <v>1</v>
      </c>
    </row>
    <row r="13" spans="1:21" ht="14.25" customHeight="1">
      <c r="A13" s="32">
        <v>14</v>
      </c>
      <c r="B13" s="33">
        <v>203</v>
      </c>
      <c r="C13" s="38" t="s">
        <v>82</v>
      </c>
      <c r="D13" s="36" t="s">
        <v>91</v>
      </c>
      <c r="E13" s="101"/>
      <c r="F13" s="39" t="s">
        <v>89</v>
      </c>
      <c r="G13" s="39" t="s">
        <v>89</v>
      </c>
      <c r="H13" s="39" t="s">
        <v>89</v>
      </c>
      <c r="I13" s="39"/>
      <c r="J13" s="36"/>
      <c r="K13" s="103"/>
      <c r="L13" s="143"/>
      <c r="M13" s="124"/>
      <c r="N13" s="124"/>
      <c r="O13" s="124"/>
      <c r="P13" s="124"/>
      <c r="Q13" s="124"/>
      <c r="R13" s="124"/>
      <c r="S13" s="124"/>
      <c r="T13" s="126"/>
      <c r="U13" s="292">
        <v>0</v>
      </c>
    </row>
    <row r="14" spans="1:21" ht="14.25" customHeight="1">
      <c r="A14" s="32">
        <v>14</v>
      </c>
      <c r="B14" s="33">
        <v>204</v>
      </c>
      <c r="C14" s="38" t="s">
        <v>82</v>
      </c>
      <c r="D14" s="36" t="s">
        <v>94</v>
      </c>
      <c r="E14" s="101"/>
      <c r="F14" s="39"/>
      <c r="G14" s="39" t="s">
        <v>89</v>
      </c>
      <c r="H14" s="39"/>
      <c r="I14" s="39"/>
      <c r="J14" s="36"/>
      <c r="K14" s="103"/>
      <c r="L14" s="143"/>
      <c r="M14" s="124"/>
      <c r="N14" s="124"/>
      <c r="O14" s="124"/>
      <c r="P14" s="124"/>
      <c r="Q14" s="124"/>
      <c r="R14" s="124"/>
      <c r="S14" s="124"/>
      <c r="T14" s="126"/>
      <c r="U14" s="292">
        <v>1</v>
      </c>
    </row>
    <row r="15" spans="1:21" ht="14.25" customHeight="1">
      <c r="A15" s="32">
        <v>14</v>
      </c>
      <c r="B15" s="33">
        <v>205</v>
      </c>
      <c r="C15" s="38" t="s">
        <v>218</v>
      </c>
      <c r="D15" s="36" t="s">
        <v>97</v>
      </c>
      <c r="E15" s="101"/>
      <c r="F15" s="39"/>
      <c r="G15" s="39" t="s">
        <v>89</v>
      </c>
      <c r="H15" s="39"/>
      <c r="I15" s="39"/>
      <c r="J15" s="36"/>
      <c r="K15" s="103"/>
      <c r="L15" s="143"/>
      <c r="M15" s="124"/>
      <c r="N15" s="124"/>
      <c r="O15" s="124"/>
      <c r="P15" s="124"/>
      <c r="Q15" s="124"/>
      <c r="R15" s="124"/>
      <c r="S15" s="124"/>
      <c r="T15" s="126"/>
      <c r="U15" s="292">
        <v>0</v>
      </c>
    </row>
    <row r="16" spans="1:21" ht="14.25" customHeight="1">
      <c r="A16" s="32">
        <v>14</v>
      </c>
      <c r="B16" s="33">
        <v>206</v>
      </c>
      <c r="C16" s="38" t="s">
        <v>82</v>
      </c>
      <c r="D16" s="36" t="s">
        <v>100</v>
      </c>
      <c r="E16" s="101"/>
      <c r="F16" s="39"/>
      <c r="G16" s="39"/>
      <c r="H16" s="39"/>
      <c r="I16" s="39"/>
      <c r="J16" s="36"/>
      <c r="K16" s="103"/>
      <c r="L16" s="143"/>
      <c r="M16" s="124"/>
      <c r="N16" s="124"/>
      <c r="O16" s="124"/>
      <c r="P16" s="124"/>
      <c r="Q16" s="124"/>
      <c r="R16" s="124"/>
      <c r="S16" s="124"/>
      <c r="T16" s="126"/>
      <c r="U16" s="292">
        <v>0</v>
      </c>
    </row>
    <row r="17" spans="1:21" ht="39.75" customHeight="1">
      <c r="A17" s="32">
        <v>14</v>
      </c>
      <c r="B17" s="33">
        <v>207</v>
      </c>
      <c r="C17" s="38" t="s">
        <v>82</v>
      </c>
      <c r="D17" s="36" t="s">
        <v>103</v>
      </c>
      <c r="E17" s="101" t="s">
        <v>184</v>
      </c>
      <c r="F17" s="39" t="s">
        <v>89</v>
      </c>
      <c r="G17" s="39" t="s">
        <v>185</v>
      </c>
      <c r="H17" s="102" t="s">
        <v>287</v>
      </c>
      <c r="I17" s="102" t="s">
        <v>281</v>
      </c>
      <c r="J17" s="103" t="s">
        <v>295</v>
      </c>
      <c r="K17" s="103" t="s">
        <v>186</v>
      </c>
      <c r="L17" s="143" t="s">
        <v>68</v>
      </c>
      <c r="M17" s="124"/>
      <c r="N17" s="124"/>
      <c r="O17" s="124" t="s">
        <v>68</v>
      </c>
      <c r="P17" s="124"/>
      <c r="Q17" s="124"/>
      <c r="R17" s="124"/>
      <c r="S17" s="124"/>
      <c r="T17" s="126"/>
      <c r="U17" s="292">
        <v>0</v>
      </c>
    </row>
    <row r="18" spans="1:21" ht="14.25" customHeight="1">
      <c r="A18" s="32">
        <v>14</v>
      </c>
      <c r="B18" s="33">
        <v>208</v>
      </c>
      <c r="C18" s="38" t="s">
        <v>82</v>
      </c>
      <c r="D18" s="36" t="s">
        <v>106</v>
      </c>
      <c r="E18" s="101"/>
      <c r="F18" s="39"/>
      <c r="G18" s="39"/>
      <c r="H18" s="39"/>
      <c r="I18" s="39"/>
      <c r="J18" s="36"/>
      <c r="K18" s="103"/>
      <c r="L18" s="143"/>
      <c r="M18" s="124"/>
      <c r="N18" s="124"/>
      <c r="O18" s="124"/>
      <c r="P18" s="124"/>
      <c r="Q18" s="124"/>
      <c r="R18" s="124"/>
      <c r="S18" s="124"/>
      <c r="T18" s="126"/>
      <c r="U18" s="292">
        <v>0</v>
      </c>
    </row>
    <row r="19" spans="1:21" ht="28.5" customHeight="1">
      <c r="A19" s="32">
        <v>14</v>
      </c>
      <c r="B19" s="33">
        <v>209</v>
      </c>
      <c r="C19" s="38" t="s">
        <v>82</v>
      </c>
      <c r="D19" s="36" t="s">
        <v>109</v>
      </c>
      <c r="E19" s="101" t="s">
        <v>187</v>
      </c>
      <c r="F19" s="102" t="s">
        <v>188</v>
      </c>
      <c r="G19" s="39" t="s">
        <v>189</v>
      </c>
      <c r="H19" s="102" t="s">
        <v>286</v>
      </c>
      <c r="I19" s="102" t="s">
        <v>282</v>
      </c>
      <c r="J19" s="103" t="s">
        <v>296</v>
      </c>
      <c r="K19" s="103" t="s">
        <v>190</v>
      </c>
      <c r="L19" s="143" t="s">
        <v>68</v>
      </c>
      <c r="M19" s="124"/>
      <c r="N19" s="124"/>
      <c r="O19" s="124"/>
      <c r="P19" s="124" t="s">
        <v>68</v>
      </c>
      <c r="Q19" s="124"/>
      <c r="R19" s="124"/>
      <c r="S19" s="124"/>
      <c r="T19" s="126"/>
      <c r="U19" s="292">
        <v>1</v>
      </c>
    </row>
    <row r="20" spans="1:21" ht="14.25" customHeight="1">
      <c r="A20" s="32">
        <v>14</v>
      </c>
      <c r="B20" s="33">
        <v>210</v>
      </c>
      <c r="C20" s="38" t="s">
        <v>82</v>
      </c>
      <c r="D20" s="36" t="s">
        <v>113</v>
      </c>
      <c r="E20" s="101"/>
      <c r="F20" s="39"/>
      <c r="G20" s="39"/>
      <c r="H20" s="39"/>
      <c r="I20" s="39"/>
      <c r="J20" s="36"/>
      <c r="K20" s="103"/>
      <c r="L20" s="143"/>
      <c r="M20" s="124"/>
      <c r="N20" s="124"/>
      <c r="O20" s="124"/>
      <c r="P20" s="124"/>
      <c r="Q20" s="124"/>
      <c r="R20" s="124"/>
      <c r="S20" s="124"/>
      <c r="T20" s="126"/>
      <c r="U20" s="292">
        <v>0</v>
      </c>
    </row>
    <row r="21" spans="1:21" ht="14.25" customHeight="1">
      <c r="A21" s="32">
        <v>14</v>
      </c>
      <c r="B21" s="33">
        <v>211</v>
      </c>
      <c r="C21" s="38" t="s">
        <v>82</v>
      </c>
      <c r="D21" s="36" t="s">
        <v>116</v>
      </c>
      <c r="E21" s="101"/>
      <c r="F21" s="39"/>
      <c r="G21" s="39"/>
      <c r="H21" s="39"/>
      <c r="I21" s="39"/>
      <c r="J21" s="36"/>
      <c r="K21" s="103"/>
      <c r="L21" s="143"/>
      <c r="M21" s="124"/>
      <c r="N21" s="124"/>
      <c r="O21" s="124"/>
      <c r="P21" s="124"/>
      <c r="Q21" s="124"/>
      <c r="R21" s="124"/>
      <c r="S21" s="124"/>
      <c r="T21" s="126"/>
      <c r="U21" s="292">
        <v>0</v>
      </c>
    </row>
    <row r="22" spans="1:21" ht="23.25" customHeight="1">
      <c r="A22" s="32">
        <v>14</v>
      </c>
      <c r="B22" s="33">
        <v>212</v>
      </c>
      <c r="C22" s="38" t="s">
        <v>82</v>
      </c>
      <c r="D22" s="36" t="s">
        <v>118</v>
      </c>
      <c r="E22" s="101" t="s">
        <v>191</v>
      </c>
      <c r="F22" s="39" t="s">
        <v>89</v>
      </c>
      <c r="G22" s="39" t="s">
        <v>192</v>
      </c>
      <c r="H22" s="39" t="s">
        <v>193</v>
      </c>
      <c r="I22" s="102" t="s">
        <v>283</v>
      </c>
      <c r="J22" s="103" t="s">
        <v>297</v>
      </c>
      <c r="K22" s="103" t="s">
        <v>89</v>
      </c>
      <c r="L22" s="143" t="s">
        <v>68</v>
      </c>
      <c r="M22" s="124"/>
      <c r="N22" s="124"/>
      <c r="O22" s="124" t="s">
        <v>68</v>
      </c>
      <c r="P22" s="124"/>
      <c r="Q22" s="124"/>
      <c r="R22" s="124" t="s">
        <v>68</v>
      </c>
      <c r="S22" s="124"/>
      <c r="T22" s="126"/>
      <c r="U22" s="292">
        <v>0</v>
      </c>
    </row>
    <row r="23" spans="1:21" ht="14.25" customHeight="1">
      <c r="A23" s="32">
        <v>14</v>
      </c>
      <c r="B23" s="33">
        <v>213</v>
      </c>
      <c r="C23" s="38" t="s">
        <v>82</v>
      </c>
      <c r="D23" s="36" t="s">
        <v>121</v>
      </c>
      <c r="E23" s="101"/>
      <c r="F23" s="39"/>
      <c r="G23" s="39"/>
      <c r="H23" s="39"/>
      <c r="I23" s="39"/>
      <c r="J23" s="36"/>
      <c r="K23" s="103"/>
      <c r="L23" s="143"/>
      <c r="M23" s="124"/>
      <c r="N23" s="124"/>
      <c r="O23" s="124"/>
      <c r="P23" s="124"/>
      <c r="Q23" s="124"/>
      <c r="R23" s="124"/>
      <c r="S23" s="124"/>
      <c r="T23" s="126"/>
      <c r="U23" s="292">
        <v>0</v>
      </c>
    </row>
    <row r="24" spans="1:21" ht="14.25" customHeight="1">
      <c r="A24" s="32">
        <v>14</v>
      </c>
      <c r="B24" s="33">
        <v>214</v>
      </c>
      <c r="C24" s="38" t="s">
        <v>82</v>
      </c>
      <c r="D24" s="36" t="s">
        <v>124</v>
      </c>
      <c r="E24" s="101"/>
      <c r="F24" s="39"/>
      <c r="G24" s="39"/>
      <c r="H24" s="39"/>
      <c r="I24" s="39"/>
      <c r="J24" s="36"/>
      <c r="K24" s="103"/>
      <c r="L24" s="143"/>
      <c r="M24" s="124"/>
      <c r="N24" s="124"/>
      <c r="O24" s="124"/>
      <c r="P24" s="124"/>
      <c r="Q24" s="124"/>
      <c r="R24" s="124"/>
      <c r="S24" s="124"/>
      <c r="T24" s="126"/>
      <c r="U24" s="292">
        <v>0</v>
      </c>
    </row>
    <row r="25" spans="1:21" ht="14.25" customHeight="1">
      <c r="A25" s="32">
        <v>14</v>
      </c>
      <c r="B25" s="33">
        <v>215</v>
      </c>
      <c r="C25" s="38" t="s">
        <v>82</v>
      </c>
      <c r="D25" s="36" t="s">
        <v>127</v>
      </c>
      <c r="E25" s="101"/>
      <c r="F25" s="39"/>
      <c r="G25" s="39"/>
      <c r="H25" s="39"/>
      <c r="I25" s="39"/>
      <c r="J25" s="36"/>
      <c r="K25" s="103"/>
      <c r="L25" s="143"/>
      <c r="M25" s="124"/>
      <c r="N25" s="124"/>
      <c r="O25" s="124"/>
      <c r="P25" s="124"/>
      <c r="Q25" s="124"/>
      <c r="R25" s="124"/>
      <c r="S25" s="124"/>
      <c r="T25" s="126"/>
      <c r="U25" s="292">
        <v>0</v>
      </c>
    </row>
    <row r="26" spans="1:21" ht="14.25" customHeight="1">
      <c r="A26" s="32">
        <v>14</v>
      </c>
      <c r="B26" s="33">
        <v>216</v>
      </c>
      <c r="C26" s="38" t="s">
        <v>82</v>
      </c>
      <c r="D26" s="36" t="s">
        <v>131</v>
      </c>
      <c r="E26" s="101"/>
      <c r="F26" s="39"/>
      <c r="G26" s="39"/>
      <c r="H26" s="39"/>
      <c r="I26" s="39"/>
      <c r="J26" s="36"/>
      <c r="K26" s="103"/>
      <c r="L26" s="143"/>
      <c r="M26" s="124"/>
      <c r="N26" s="124"/>
      <c r="O26" s="124"/>
      <c r="P26" s="124"/>
      <c r="Q26" s="124"/>
      <c r="R26" s="124"/>
      <c r="S26" s="124"/>
      <c r="T26" s="126"/>
      <c r="U26" s="292">
        <v>0</v>
      </c>
    </row>
    <row r="27" spans="1:21" ht="29.25" customHeight="1">
      <c r="A27" s="32">
        <v>14</v>
      </c>
      <c r="B27" s="33">
        <v>217</v>
      </c>
      <c r="C27" s="38" t="s">
        <v>82</v>
      </c>
      <c r="D27" s="36" t="s">
        <v>134</v>
      </c>
      <c r="E27" s="101" t="s">
        <v>194</v>
      </c>
      <c r="F27" s="39" t="s">
        <v>89</v>
      </c>
      <c r="G27" s="39" t="s">
        <v>195</v>
      </c>
      <c r="H27" s="102" t="s">
        <v>285</v>
      </c>
      <c r="I27" s="102" t="s">
        <v>284</v>
      </c>
      <c r="J27" s="103" t="s">
        <v>298</v>
      </c>
      <c r="K27" s="103" t="s">
        <v>196</v>
      </c>
      <c r="L27" s="143"/>
      <c r="M27" s="124"/>
      <c r="N27" s="124"/>
      <c r="O27" s="124" t="s">
        <v>68</v>
      </c>
      <c r="P27" s="124"/>
      <c r="Q27" s="124"/>
      <c r="R27" s="124"/>
      <c r="S27" s="124"/>
      <c r="T27" s="126"/>
      <c r="U27" s="292">
        <v>1</v>
      </c>
    </row>
    <row r="28" spans="1:21" ht="14.25" customHeight="1">
      <c r="A28" s="32">
        <v>14</v>
      </c>
      <c r="B28" s="33">
        <v>218</v>
      </c>
      <c r="C28" s="38" t="s">
        <v>82</v>
      </c>
      <c r="D28" s="36" t="s">
        <v>136</v>
      </c>
      <c r="E28" s="101"/>
      <c r="F28" s="39"/>
      <c r="G28" s="39"/>
      <c r="H28" s="39"/>
      <c r="I28" s="39"/>
      <c r="J28" s="36"/>
      <c r="K28" s="103"/>
      <c r="L28" s="143"/>
      <c r="M28" s="124"/>
      <c r="N28" s="124"/>
      <c r="O28" s="124"/>
      <c r="P28" s="124"/>
      <c r="Q28" s="124"/>
      <c r="R28" s="124"/>
      <c r="S28" s="124"/>
      <c r="T28" s="126"/>
      <c r="U28" s="292">
        <v>0</v>
      </c>
    </row>
    <row r="29" spans="1:21" ht="14.25" customHeight="1">
      <c r="A29" s="32">
        <v>14</v>
      </c>
      <c r="B29" s="33">
        <v>301</v>
      </c>
      <c r="C29" s="38" t="s">
        <v>82</v>
      </c>
      <c r="D29" s="36" t="s">
        <v>139</v>
      </c>
      <c r="E29" s="101"/>
      <c r="F29" s="39"/>
      <c r="G29" s="39"/>
      <c r="H29" s="39"/>
      <c r="I29" s="39"/>
      <c r="J29" s="36"/>
      <c r="K29" s="103"/>
      <c r="L29" s="143"/>
      <c r="M29" s="124"/>
      <c r="N29" s="124"/>
      <c r="O29" s="124"/>
      <c r="P29" s="124"/>
      <c r="Q29" s="124"/>
      <c r="R29" s="124"/>
      <c r="S29" s="124"/>
      <c r="T29" s="126"/>
      <c r="U29" s="292">
        <v>0</v>
      </c>
    </row>
    <row r="30" spans="1:21" ht="14.25" customHeight="1">
      <c r="A30" s="32">
        <v>14</v>
      </c>
      <c r="B30" s="33">
        <v>321</v>
      </c>
      <c r="C30" s="38" t="s">
        <v>82</v>
      </c>
      <c r="D30" s="36" t="s">
        <v>141</v>
      </c>
      <c r="E30" s="101"/>
      <c r="F30" s="39"/>
      <c r="G30" s="39"/>
      <c r="H30" s="39"/>
      <c r="I30" s="39"/>
      <c r="J30" s="36"/>
      <c r="K30" s="103"/>
      <c r="L30" s="143"/>
      <c r="M30" s="124"/>
      <c r="N30" s="124"/>
      <c r="O30" s="124"/>
      <c r="P30" s="124"/>
      <c r="Q30" s="124"/>
      <c r="R30" s="124"/>
      <c r="S30" s="124"/>
      <c r="T30" s="126"/>
      <c r="U30" s="292">
        <v>0</v>
      </c>
    </row>
    <row r="31" spans="1:21" ht="14.25" customHeight="1">
      <c r="A31" s="32">
        <v>14</v>
      </c>
      <c r="B31" s="33">
        <v>341</v>
      </c>
      <c r="C31" s="38" t="s">
        <v>82</v>
      </c>
      <c r="D31" s="36" t="s">
        <v>144</v>
      </c>
      <c r="E31" s="101"/>
      <c r="F31" s="39"/>
      <c r="G31" s="39"/>
      <c r="H31" s="39"/>
      <c r="I31" s="39"/>
      <c r="J31" s="36"/>
      <c r="K31" s="103"/>
      <c r="L31" s="143"/>
      <c r="M31" s="124"/>
      <c r="N31" s="124"/>
      <c r="O31" s="124"/>
      <c r="P31" s="124"/>
      <c r="Q31" s="124"/>
      <c r="R31" s="124"/>
      <c r="S31" s="124"/>
      <c r="T31" s="126"/>
      <c r="U31" s="292">
        <v>0</v>
      </c>
    </row>
    <row r="32" spans="1:21" ht="14.25" customHeight="1">
      <c r="A32" s="40">
        <v>14</v>
      </c>
      <c r="B32" s="41">
        <v>342</v>
      </c>
      <c r="C32" s="42" t="s">
        <v>82</v>
      </c>
      <c r="D32" s="43" t="s">
        <v>146</v>
      </c>
      <c r="E32" s="346"/>
      <c r="F32" s="46"/>
      <c r="G32" s="46"/>
      <c r="H32" s="46"/>
      <c r="I32" s="46"/>
      <c r="J32" s="43"/>
      <c r="K32" s="347"/>
      <c r="L32" s="144"/>
      <c r="M32" s="125"/>
      <c r="N32" s="125"/>
      <c r="O32" s="125"/>
      <c r="P32" s="125"/>
      <c r="Q32" s="125"/>
      <c r="R32" s="125"/>
      <c r="S32" s="125"/>
      <c r="T32" s="145"/>
      <c r="U32" s="293">
        <v>0</v>
      </c>
    </row>
    <row r="33" spans="1:21" ht="14.25" customHeight="1">
      <c r="A33" s="40">
        <v>14</v>
      </c>
      <c r="B33" s="41">
        <v>361</v>
      </c>
      <c r="C33" s="42" t="s">
        <v>82</v>
      </c>
      <c r="D33" s="43" t="s">
        <v>149</v>
      </c>
      <c r="E33" s="346"/>
      <c r="F33" s="46"/>
      <c r="G33" s="46"/>
      <c r="H33" s="46"/>
      <c r="I33" s="46"/>
      <c r="J33" s="43"/>
      <c r="K33" s="347"/>
      <c r="L33" s="144"/>
      <c r="M33" s="125"/>
      <c r="N33" s="125"/>
      <c r="O33" s="125"/>
      <c r="P33" s="125"/>
      <c r="Q33" s="125"/>
      <c r="R33" s="125"/>
      <c r="S33" s="125"/>
      <c r="T33" s="145"/>
      <c r="U33" s="293">
        <v>0</v>
      </c>
    </row>
    <row r="34" spans="1:21" ht="14.25" customHeight="1">
      <c r="A34" s="40">
        <v>14</v>
      </c>
      <c r="B34" s="41">
        <v>362</v>
      </c>
      <c r="C34" s="42" t="s">
        <v>82</v>
      </c>
      <c r="D34" s="43" t="s">
        <v>152</v>
      </c>
      <c r="E34" s="346"/>
      <c r="F34" s="46"/>
      <c r="G34" s="46"/>
      <c r="H34" s="46"/>
      <c r="I34" s="46"/>
      <c r="J34" s="43"/>
      <c r="K34" s="347"/>
      <c r="L34" s="144"/>
      <c r="M34" s="125"/>
      <c r="N34" s="125"/>
      <c r="O34" s="125"/>
      <c r="P34" s="125"/>
      <c r="Q34" s="125"/>
      <c r="R34" s="125"/>
      <c r="S34" s="125"/>
      <c r="T34" s="145"/>
      <c r="U34" s="293">
        <v>0</v>
      </c>
    </row>
    <row r="35" spans="1:21" ht="14.25" customHeight="1">
      <c r="A35" s="32">
        <v>14</v>
      </c>
      <c r="B35" s="33">
        <v>363</v>
      </c>
      <c r="C35" s="38" t="s">
        <v>82</v>
      </c>
      <c r="D35" s="36" t="s">
        <v>154</v>
      </c>
      <c r="E35" s="101"/>
      <c r="F35" s="39"/>
      <c r="G35" s="39"/>
      <c r="H35" s="39"/>
      <c r="I35" s="39"/>
      <c r="J35" s="36"/>
      <c r="K35" s="103"/>
      <c r="L35" s="143"/>
      <c r="M35" s="124"/>
      <c r="N35" s="124"/>
      <c r="O35" s="124"/>
      <c r="P35" s="124"/>
      <c r="Q35" s="124"/>
      <c r="R35" s="124"/>
      <c r="S35" s="124"/>
      <c r="T35" s="126"/>
      <c r="U35" s="292">
        <v>0</v>
      </c>
    </row>
    <row r="36" spans="1:21" ht="14.25" customHeight="1">
      <c r="A36" s="40">
        <v>14</v>
      </c>
      <c r="B36" s="41">
        <v>364</v>
      </c>
      <c r="C36" s="42" t="s">
        <v>82</v>
      </c>
      <c r="D36" s="43" t="s">
        <v>157</v>
      </c>
      <c r="E36" s="346"/>
      <c r="F36" s="46"/>
      <c r="G36" s="46"/>
      <c r="H36" s="46"/>
      <c r="I36" s="46"/>
      <c r="J36" s="43"/>
      <c r="K36" s="347"/>
      <c r="L36" s="144"/>
      <c r="M36" s="125"/>
      <c r="N36" s="125"/>
      <c r="O36" s="125"/>
      <c r="P36" s="125"/>
      <c r="Q36" s="125"/>
      <c r="R36" s="125"/>
      <c r="S36" s="125"/>
      <c r="T36" s="145"/>
      <c r="U36" s="293">
        <v>1</v>
      </c>
    </row>
    <row r="37" spans="1:21" ht="14.25" customHeight="1">
      <c r="A37" s="40">
        <v>14</v>
      </c>
      <c r="B37" s="41">
        <v>366</v>
      </c>
      <c r="C37" s="42" t="s">
        <v>82</v>
      </c>
      <c r="D37" s="43" t="s">
        <v>160</v>
      </c>
      <c r="E37" s="346"/>
      <c r="F37" s="46"/>
      <c r="G37" s="46"/>
      <c r="H37" s="46"/>
      <c r="I37" s="46"/>
      <c r="J37" s="43"/>
      <c r="K37" s="347"/>
      <c r="L37" s="144"/>
      <c r="M37" s="125"/>
      <c r="N37" s="125"/>
      <c r="O37" s="125"/>
      <c r="P37" s="125"/>
      <c r="Q37" s="125"/>
      <c r="R37" s="125"/>
      <c r="S37" s="125"/>
      <c r="T37" s="145"/>
      <c r="U37" s="293">
        <v>0</v>
      </c>
    </row>
    <row r="38" spans="1:21" ht="14.25" customHeight="1">
      <c r="A38" s="40">
        <v>14</v>
      </c>
      <c r="B38" s="41">
        <v>382</v>
      </c>
      <c r="C38" s="42" t="s">
        <v>82</v>
      </c>
      <c r="D38" s="43" t="s">
        <v>162</v>
      </c>
      <c r="E38" s="346"/>
      <c r="F38" s="46"/>
      <c r="G38" s="46"/>
      <c r="H38" s="46"/>
      <c r="I38" s="46"/>
      <c r="J38" s="43"/>
      <c r="K38" s="347"/>
      <c r="L38" s="144"/>
      <c r="M38" s="125"/>
      <c r="N38" s="125"/>
      <c r="O38" s="125"/>
      <c r="P38" s="125"/>
      <c r="Q38" s="125"/>
      <c r="R38" s="125"/>
      <c r="S38" s="125"/>
      <c r="T38" s="145"/>
      <c r="U38" s="293">
        <v>0</v>
      </c>
    </row>
    <row r="39" spans="1:21" ht="14.25" customHeight="1">
      <c r="A39" s="40">
        <v>14</v>
      </c>
      <c r="B39" s="41">
        <v>383</v>
      </c>
      <c r="C39" s="42" t="s">
        <v>82</v>
      </c>
      <c r="D39" s="43" t="s">
        <v>164</v>
      </c>
      <c r="E39" s="346"/>
      <c r="F39" s="46"/>
      <c r="G39" s="46"/>
      <c r="H39" s="46"/>
      <c r="I39" s="46"/>
      <c r="J39" s="43"/>
      <c r="K39" s="347"/>
      <c r="L39" s="144"/>
      <c r="M39" s="125"/>
      <c r="N39" s="125"/>
      <c r="O39" s="125"/>
      <c r="P39" s="125"/>
      <c r="Q39" s="125"/>
      <c r="R39" s="125"/>
      <c r="S39" s="125"/>
      <c r="T39" s="145"/>
      <c r="U39" s="293">
        <v>0</v>
      </c>
    </row>
    <row r="40" spans="1:21" ht="14.25" customHeight="1">
      <c r="A40" s="40">
        <v>14</v>
      </c>
      <c r="B40" s="41">
        <v>384</v>
      </c>
      <c r="C40" s="42" t="s">
        <v>82</v>
      </c>
      <c r="D40" s="43" t="s">
        <v>167</v>
      </c>
      <c r="E40" s="346"/>
      <c r="F40" s="46"/>
      <c r="G40" s="46"/>
      <c r="H40" s="46"/>
      <c r="I40" s="46"/>
      <c r="J40" s="43"/>
      <c r="K40" s="347"/>
      <c r="L40" s="144"/>
      <c r="M40" s="125"/>
      <c r="N40" s="125"/>
      <c r="O40" s="125"/>
      <c r="P40" s="125"/>
      <c r="Q40" s="125"/>
      <c r="R40" s="125"/>
      <c r="S40" s="125"/>
      <c r="T40" s="145"/>
      <c r="U40" s="293">
        <v>0</v>
      </c>
    </row>
    <row r="41" spans="1:21" ht="14.25" customHeight="1">
      <c r="A41" s="40">
        <v>14</v>
      </c>
      <c r="B41" s="41">
        <v>401</v>
      </c>
      <c r="C41" s="42" t="s">
        <v>82</v>
      </c>
      <c r="D41" s="43" t="s">
        <v>170</v>
      </c>
      <c r="E41" s="346"/>
      <c r="F41" s="46"/>
      <c r="G41" s="46"/>
      <c r="H41" s="46"/>
      <c r="I41" s="46"/>
      <c r="J41" s="43"/>
      <c r="K41" s="347"/>
      <c r="L41" s="144"/>
      <c r="M41" s="125"/>
      <c r="N41" s="125"/>
      <c r="O41" s="125"/>
      <c r="P41" s="125"/>
      <c r="Q41" s="125"/>
      <c r="R41" s="125"/>
      <c r="S41" s="125"/>
      <c r="T41" s="145"/>
      <c r="U41" s="293">
        <v>0</v>
      </c>
    </row>
    <row r="42" spans="1:21" ht="14.25" customHeight="1" thickBot="1">
      <c r="A42" s="32">
        <v>14</v>
      </c>
      <c r="B42" s="33">
        <v>402</v>
      </c>
      <c r="C42" s="38" t="s">
        <v>82</v>
      </c>
      <c r="D42" s="36" t="s">
        <v>173</v>
      </c>
      <c r="E42" s="101"/>
      <c r="F42" s="287"/>
      <c r="G42" s="287"/>
      <c r="H42" s="287"/>
      <c r="I42" s="287"/>
      <c r="J42" s="288"/>
      <c r="K42" s="348"/>
      <c r="L42" s="143"/>
      <c r="M42" s="124"/>
      <c r="N42" s="124"/>
      <c r="O42" s="124"/>
      <c r="P42" s="124"/>
      <c r="Q42" s="124"/>
      <c r="R42" s="124"/>
      <c r="S42" s="124"/>
      <c r="T42" s="126"/>
      <c r="U42" s="292">
        <v>0</v>
      </c>
    </row>
    <row r="43" spans="1:21" ht="15" customHeight="1" thickBot="1">
      <c r="A43" s="21"/>
      <c r="B43" s="22"/>
      <c r="C43" s="175" t="s">
        <v>4</v>
      </c>
      <c r="D43" s="175"/>
      <c r="E43" s="49">
        <f>COUNTA(E8:E42)</f>
        <v>9</v>
      </c>
      <c r="F43" s="47"/>
      <c r="G43" s="47"/>
      <c r="H43" s="47"/>
      <c r="I43" s="47"/>
      <c r="J43" s="48"/>
      <c r="K43" s="48"/>
      <c r="L43" s="50">
        <f aca="true" t="shared" si="0" ref="L43:T43">COUNTA(L8:L42)</f>
        <v>4</v>
      </c>
      <c r="M43" s="51">
        <f t="shared" si="0"/>
        <v>2</v>
      </c>
      <c r="N43" s="51">
        <f t="shared" si="0"/>
        <v>0</v>
      </c>
      <c r="O43" s="51">
        <f t="shared" si="0"/>
        <v>4</v>
      </c>
      <c r="P43" s="51">
        <f t="shared" si="0"/>
        <v>3</v>
      </c>
      <c r="Q43" s="51">
        <f t="shared" si="0"/>
        <v>0</v>
      </c>
      <c r="R43" s="51">
        <f t="shared" si="0"/>
        <v>1</v>
      </c>
      <c r="S43" s="51">
        <f t="shared" si="0"/>
        <v>0</v>
      </c>
      <c r="T43" s="52">
        <f t="shared" si="0"/>
        <v>0</v>
      </c>
      <c r="U43" s="294">
        <f>SUM(U8:U42)</f>
        <v>7</v>
      </c>
    </row>
  </sheetData>
  <mergeCells count="14">
    <mergeCell ref="S2:U2"/>
    <mergeCell ref="L5:T5"/>
    <mergeCell ref="E4:T4"/>
    <mergeCell ref="G6:K6"/>
    <mergeCell ref="L6:N6"/>
    <mergeCell ref="U4:U7"/>
    <mergeCell ref="E6:E7"/>
    <mergeCell ref="O6:Q6"/>
    <mergeCell ref="R6:T6"/>
    <mergeCell ref="C43:D43"/>
    <mergeCell ref="A4:A7"/>
    <mergeCell ref="B4:B7"/>
    <mergeCell ref="C4:C7"/>
    <mergeCell ref="D4:D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0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5.625" style="2" customWidth="1"/>
    <col min="3" max="3" width="8.625" style="2" customWidth="1"/>
    <col min="4" max="4" width="12.625" style="2" customWidth="1"/>
    <col min="5" max="5" width="11.50390625" style="2" customWidth="1"/>
    <col min="6" max="6" width="37.625" style="2" customWidth="1"/>
    <col min="7" max="19" width="6.125" style="2" customWidth="1"/>
    <col min="20" max="16384" width="9.00390625" style="2" customWidth="1"/>
  </cols>
  <sheetData>
    <row r="1" ht="12.75" thickBot="1">
      <c r="A1" s="2" t="s">
        <v>21</v>
      </c>
    </row>
    <row r="2" spans="1:19" ht="21" customHeight="1" thickBot="1">
      <c r="A2" s="6" t="s">
        <v>41</v>
      </c>
      <c r="E2" s="11"/>
      <c r="Q2" s="173" t="s">
        <v>197</v>
      </c>
      <c r="R2" s="177"/>
      <c r="S2" s="174"/>
    </row>
    <row r="3" ht="12.75" thickBot="1"/>
    <row r="4" spans="1:19" s="1" customFormat="1" ht="19.5" customHeight="1">
      <c r="A4" s="195" t="s">
        <v>26</v>
      </c>
      <c r="B4" s="196" t="s">
        <v>231</v>
      </c>
      <c r="C4" s="197" t="s">
        <v>52</v>
      </c>
      <c r="D4" s="198" t="s">
        <v>17</v>
      </c>
      <c r="E4" s="199" t="s">
        <v>35</v>
      </c>
      <c r="F4" s="200"/>
      <c r="G4" s="200"/>
      <c r="H4" s="201"/>
      <c r="I4" s="199" t="s">
        <v>40</v>
      </c>
      <c r="J4" s="200"/>
      <c r="K4" s="200"/>
      <c r="L4" s="200"/>
      <c r="M4" s="200"/>
      <c r="N4" s="200"/>
      <c r="O4" s="200"/>
      <c r="P4" s="200"/>
      <c r="Q4" s="200"/>
      <c r="R4" s="200"/>
      <c r="S4" s="201"/>
    </row>
    <row r="5" spans="1:19" s="19" customFormat="1" ht="19.5" customHeight="1">
      <c r="A5" s="202"/>
      <c r="B5" s="203"/>
      <c r="C5" s="204"/>
      <c r="D5" s="205"/>
      <c r="E5" s="206" t="s">
        <v>51</v>
      </c>
      <c r="F5" s="207" t="s">
        <v>5</v>
      </c>
      <c r="G5" s="208" t="s">
        <v>6</v>
      </c>
      <c r="H5" s="209" t="s">
        <v>7</v>
      </c>
      <c r="I5" s="206" t="s">
        <v>20</v>
      </c>
      <c r="J5" s="210" t="s">
        <v>22</v>
      </c>
      <c r="K5" s="211" t="s">
        <v>232</v>
      </c>
      <c r="L5" s="212"/>
      <c r="M5" s="213" t="s">
        <v>24</v>
      </c>
      <c r="N5" s="213" t="s">
        <v>50</v>
      </c>
      <c r="O5" s="211" t="s">
        <v>232</v>
      </c>
      <c r="P5" s="212"/>
      <c r="Q5" s="210" t="s">
        <v>23</v>
      </c>
      <c r="R5" s="211" t="s">
        <v>233</v>
      </c>
      <c r="S5" s="214"/>
    </row>
    <row r="6" spans="1:19" s="1" customFormat="1" ht="58.5" customHeight="1">
      <c r="A6" s="202"/>
      <c r="B6" s="203"/>
      <c r="C6" s="204"/>
      <c r="D6" s="205"/>
      <c r="E6" s="202"/>
      <c r="F6" s="215"/>
      <c r="G6" s="216"/>
      <c r="H6" s="217"/>
      <c r="I6" s="202"/>
      <c r="J6" s="218"/>
      <c r="K6" s="219" t="s">
        <v>234</v>
      </c>
      <c r="L6" s="220" t="s">
        <v>73</v>
      </c>
      <c r="M6" s="221"/>
      <c r="N6" s="221"/>
      <c r="O6" s="219" t="s">
        <v>235</v>
      </c>
      <c r="P6" s="220" t="s">
        <v>73</v>
      </c>
      <c r="Q6" s="218"/>
      <c r="R6" s="219" t="s">
        <v>236</v>
      </c>
      <c r="S6" s="222" t="s">
        <v>73</v>
      </c>
    </row>
    <row r="7" spans="1:19" ht="19.5" customHeight="1">
      <c r="A7" s="223"/>
      <c r="B7" s="224"/>
      <c r="C7" s="225"/>
      <c r="D7" s="226"/>
      <c r="E7" s="223"/>
      <c r="F7" s="227"/>
      <c r="G7" s="228"/>
      <c r="H7" s="229"/>
      <c r="I7" s="223"/>
      <c r="J7" s="230"/>
      <c r="K7" s="231"/>
      <c r="L7" s="232" t="s">
        <v>237</v>
      </c>
      <c r="M7" s="233"/>
      <c r="N7" s="233"/>
      <c r="O7" s="231"/>
      <c r="P7" s="232" t="s">
        <v>237</v>
      </c>
      <c r="Q7" s="230"/>
      <c r="R7" s="231"/>
      <c r="S7" s="234" t="s">
        <v>237</v>
      </c>
    </row>
    <row r="8" spans="1:19" ht="14.25" customHeight="1">
      <c r="A8" s="32">
        <v>14</v>
      </c>
      <c r="B8" s="33">
        <v>100</v>
      </c>
      <c r="C8" s="34" t="s">
        <v>224</v>
      </c>
      <c r="D8" s="35" t="s">
        <v>225</v>
      </c>
      <c r="E8" s="60"/>
      <c r="F8" s="39"/>
      <c r="G8" s="61"/>
      <c r="H8" s="129">
        <v>0</v>
      </c>
      <c r="I8" s="138">
        <v>1</v>
      </c>
      <c r="J8" s="146">
        <v>4</v>
      </c>
      <c r="K8" s="146">
        <v>1</v>
      </c>
      <c r="L8" s="62">
        <v>25</v>
      </c>
      <c r="M8" s="134"/>
      <c r="N8" s="135"/>
      <c r="O8" s="130"/>
      <c r="P8" s="62"/>
      <c r="Q8" s="191">
        <v>2868</v>
      </c>
      <c r="R8" s="192" t="s">
        <v>230</v>
      </c>
      <c r="S8" s="193"/>
    </row>
    <row r="9" spans="1:19" ht="14.25" customHeight="1">
      <c r="A9" s="32">
        <v>14</v>
      </c>
      <c r="B9" s="33">
        <v>130</v>
      </c>
      <c r="C9" s="38" t="s">
        <v>218</v>
      </c>
      <c r="D9" s="36" t="s">
        <v>219</v>
      </c>
      <c r="E9" s="60"/>
      <c r="F9" s="39"/>
      <c r="G9" s="61"/>
      <c r="H9" s="129">
        <v>0</v>
      </c>
      <c r="I9" s="138">
        <v>1</v>
      </c>
      <c r="J9" s="146">
        <v>3</v>
      </c>
      <c r="K9" s="146">
        <v>0</v>
      </c>
      <c r="L9" s="62">
        <v>0</v>
      </c>
      <c r="M9" s="134"/>
      <c r="N9" s="135"/>
      <c r="O9" s="130"/>
      <c r="P9" s="62"/>
      <c r="Q9" s="191">
        <v>647</v>
      </c>
      <c r="R9" s="192" t="s">
        <v>238</v>
      </c>
      <c r="S9" s="194"/>
    </row>
    <row r="10" spans="1:19" ht="14.25" customHeight="1">
      <c r="A10" s="32">
        <v>14</v>
      </c>
      <c r="B10" s="33">
        <v>201</v>
      </c>
      <c r="C10" s="38" t="s">
        <v>82</v>
      </c>
      <c r="D10" s="36" t="s">
        <v>86</v>
      </c>
      <c r="E10" s="34" t="s">
        <v>89</v>
      </c>
      <c r="F10" s="64"/>
      <c r="G10" s="64" t="s">
        <v>89</v>
      </c>
      <c r="H10" s="129">
        <v>0</v>
      </c>
      <c r="I10" s="138">
        <v>1</v>
      </c>
      <c r="J10" s="146">
        <v>2</v>
      </c>
      <c r="K10" s="146">
        <v>1</v>
      </c>
      <c r="L10" s="62">
        <v>50</v>
      </c>
      <c r="M10" s="134"/>
      <c r="N10" s="135"/>
      <c r="O10" s="130" t="s">
        <v>89</v>
      </c>
      <c r="P10" s="62" t="s">
        <v>89</v>
      </c>
      <c r="Q10" s="134">
        <v>360</v>
      </c>
      <c r="R10" s="130">
        <v>20</v>
      </c>
      <c r="S10" s="65">
        <v>5.6</v>
      </c>
    </row>
    <row r="11" spans="1:19" ht="14.25" customHeight="1">
      <c r="A11" s="32">
        <v>14</v>
      </c>
      <c r="B11" s="33">
        <v>203</v>
      </c>
      <c r="C11" s="38" t="s">
        <v>82</v>
      </c>
      <c r="D11" s="36" t="s">
        <v>91</v>
      </c>
      <c r="E11" s="34" t="s">
        <v>89</v>
      </c>
      <c r="F11" s="64"/>
      <c r="G11" s="64" t="s">
        <v>89</v>
      </c>
      <c r="H11" s="129">
        <v>0</v>
      </c>
      <c r="I11" s="138">
        <v>2</v>
      </c>
      <c r="J11" s="146">
        <v>2</v>
      </c>
      <c r="K11" s="146">
        <v>0</v>
      </c>
      <c r="L11" s="62">
        <v>0</v>
      </c>
      <c r="M11" s="134"/>
      <c r="N11" s="135"/>
      <c r="O11" s="130" t="s">
        <v>89</v>
      </c>
      <c r="P11" s="62" t="s">
        <v>89</v>
      </c>
      <c r="Q11" s="134">
        <v>236</v>
      </c>
      <c r="R11" s="130">
        <v>13</v>
      </c>
      <c r="S11" s="65">
        <v>5.5</v>
      </c>
    </row>
    <row r="12" spans="1:19" ht="14.25" customHeight="1">
      <c r="A12" s="32">
        <v>14</v>
      </c>
      <c r="B12" s="33">
        <v>204</v>
      </c>
      <c r="C12" s="38" t="s">
        <v>82</v>
      </c>
      <c r="D12" s="36" t="s">
        <v>94</v>
      </c>
      <c r="E12" s="34" t="s">
        <v>89</v>
      </c>
      <c r="F12" s="64"/>
      <c r="G12" s="128" t="s">
        <v>89</v>
      </c>
      <c r="H12" s="129">
        <v>0</v>
      </c>
      <c r="I12" s="138">
        <v>1</v>
      </c>
      <c r="J12" s="146">
        <v>2</v>
      </c>
      <c r="K12" s="146">
        <v>0</v>
      </c>
      <c r="L12" s="62">
        <v>0</v>
      </c>
      <c r="M12" s="134"/>
      <c r="N12" s="135"/>
      <c r="O12" s="130" t="s">
        <v>89</v>
      </c>
      <c r="P12" s="62" t="s">
        <v>89</v>
      </c>
      <c r="Q12" s="134">
        <v>188</v>
      </c>
      <c r="R12" s="130">
        <v>18</v>
      </c>
      <c r="S12" s="65">
        <v>9.6</v>
      </c>
    </row>
    <row r="13" spans="1:19" ht="14.25" customHeight="1">
      <c r="A13" s="32">
        <v>14</v>
      </c>
      <c r="B13" s="33">
        <v>205</v>
      </c>
      <c r="C13" s="38" t="s">
        <v>218</v>
      </c>
      <c r="D13" s="36" t="s">
        <v>97</v>
      </c>
      <c r="E13" s="34" t="s">
        <v>89</v>
      </c>
      <c r="F13" s="64"/>
      <c r="G13" s="128" t="s">
        <v>89</v>
      </c>
      <c r="H13" s="129">
        <v>0</v>
      </c>
      <c r="I13" s="138">
        <v>1</v>
      </c>
      <c r="J13" s="146">
        <v>3</v>
      </c>
      <c r="K13" s="146">
        <v>0</v>
      </c>
      <c r="L13" s="62">
        <v>0</v>
      </c>
      <c r="M13" s="134"/>
      <c r="N13" s="135"/>
      <c r="O13" s="130" t="s">
        <v>89</v>
      </c>
      <c r="P13" s="62" t="s">
        <v>89</v>
      </c>
      <c r="Q13" s="134">
        <v>0</v>
      </c>
      <c r="R13" s="130" t="s">
        <v>239</v>
      </c>
      <c r="S13" s="149" t="s">
        <v>239</v>
      </c>
    </row>
    <row r="14" spans="1:19" ht="14.25" customHeight="1">
      <c r="A14" s="32">
        <v>14</v>
      </c>
      <c r="B14" s="33">
        <v>206</v>
      </c>
      <c r="C14" s="38" t="s">
        <v>82</v>
      </c>
      <c r="D14" s="36" t="s">
        <v>100</v>
      </c>
      <c r="E14" s="127" t="s">
        <v>89</v>
      </c>
      <c r="F14" s="64"/>
      <c r="G14" s="128" t="s">
        <v>89</v>
      </c>
      <c r="H14" s="129">
        <v>0</v>
      </c>
      <c r="I14" s="138">
        <v>1</v>
      </c>
      <c r="J14" s="146">
        <v>2</v>
      </c>
      <c r="K14" s="146">
        <v>0</v>
      </c>
      <c r="L14" s="62">
        <v>0</v>
      </c>
      <c r="M14" s="134"/>
      <c r="N14" s="135"/>
      <c r="O14" s="130" t="s">
        <v>89</v>
      </c>
      <c r="P14" s="62" t="s">
        <v>89</v>
      </c>
      <c r="Q14" s="134">
        <v>255</v>
      </c>
      <c r="R14" s="130">
        <v>2</v>
      </c>
      <c r="S14" s="65">
        <v>0.8</v>
      </c>
    </row>
    <row r="15" spans="1:19" ht="14.25" customHeight="1">
      <c r="A15" s="32">
        <v>14</v>
      </c>
      <c r="B15" s="33">
        <v>207</v>
      </c>
      <c r="C15" s="38" t="s">
        <v>82</v>
      </c>
      <c r="D15" s="36" t="s">
        <v>103</v>
      </c>
      <c r="E15" s="34" t="s">
        <v>89</v>
      </c>
      <c r="F15" s="64"/>
      <c r="G15" s="128" t="s">
        <v>89</v>
      </c>
      <c r="H15" s="129">
        <v>0</v>
      </c>
      <c r="I15" s="138">
        <v>1</v>
      </c>
      <c r="J15" s="146">
        <v>2</v>
      </c>
      <c r="K15" s="146">
        <v>0</v>
      </c>
      <c r="L15" s="62">
        <v>0</v>
      </c>
      <c r="M15" s="134"/>
      <c r="N15" s="135"/>
      <c r="O15" s="130" t="s">
        <v>89</v>
      </c>
      <c r="P15" s="62" t="s">
        <v>89</v>
      </c>
      <c r="Q15" s="134">
        <v>0</v>
      </c>
      <c r="R15" s="130" t="s">
        <v>239</v>
      </c>
      <c r="S15" s="149" t="s">
        <v>239</v>
      </c>
    </row>
    <row r="16" spans="1:19" ht="14.25" customHeight="1">
      <c r="A16" s="32">
        <v>14</v>
      </c>
      <c r="B16" s="33">
        <v>208</v>
      </c>
      <c r="C16" s="38" t="s">
        <v>82</v>
      </c>
      <c r="D16" s="36" t="s">
        <v>106</v>
      </c>
      <c r="E16" s="34" t="s">
        <v>89</v>
      </c>
      <c r="F16" s="64"/>
      <c r="G16" s="128" t="s">
        <v>89</v>
      </c>
      <c r="H16" s="129">
        <v>0</v>
      </c>
      <c r="I16" s="138">
        <v>1</v>
      </c>
      <c r="J16" s="146">
        <v>1</v>
      </c>
      <c r="K16" s="146">
        <v>0</v>
      </c>
      <c r="L16" s="62">
        <v>0</v>
      </c>
      <c r="M16" s="134"/>
      <c r="N16" s="135"/>
      <c r="O16" s="130" t="s">
        <v>89</v>
      </c>
      <c r="P16" s="62" t="s">
        <v>89</v>
      </c>
      <c r="Q16" s="134">
        <v>72</v>
      </c>
      <c r="R16" s="130">
        <v>13</v>
      </c>
      <c r="S16" s="65">
        <v>18.1</v>
      </c>
    </row>
    <row r="17" spans="1:19" ht="14.25" customHeight="1">
      <c r="A17" s="32">
        <v>14</v>
      </c>
      <c r="B17" s="33">
        <v>209</v>
      </c>
      <c r="C17" s="38" t="s">
        <v>82</v>
      </c>
      <c r="D17" s="36" t="s">
        <v>109</v>
      </c>
      <c r="E17" s="60">
        <v>36715</v>
      </c>
      <c r="F17" s="64" t="s">
        <v>198</v>
      </c>
      <c r="G17" s="128">
        <v>1</v>
      </c>
      <c r="H17" s="129">
        <v>1</v>
      </c>
      <c r="I17" s="138">
        <v>1</v>
      </c>
      <c r="J17" s="146">
        <v>3</v>
      </c>
      <c r="K17" s="146">
        <v>0</v>
      </c>
      <c r="L17" s="62">
        <v>0</v>
      </c>
      <c r="M17" s="134"/>
      <c r="N17" s="135"/>
      <c r="O17" s="130" t="s">
        <v>89</v>
      </c>
      <c r="P17" s="62" t="s">
        <v>89</v>
      </c>
      <c r="Q17" s="134">
        <v>592</v>
      </c>
      <c r="R17" s="130">
        <v>39</v>
      </c>
      <c r="S17" s="65">
        <v>6.6</v>
      </c>
    </row>
    <row r="18" spans="1:19" ht="14.25" customHeight="1">
      <c r="A18" s="32">
        <v>14</v>
      </c>
      <c r="B18" s="33">
        <v>210</v>
      </c>
      <c r="C18" s="38" t="s">
        <v>82</v>
      </c>
      <c r="D18" s="36" t="s">
        <v>113</v>
      </c>
      <c r="E18" s="34"/>
      <c r="F18" s="64"/>
      <c r="G18" s="128" t="s">
        <v>89</v>
      </c>
      <c r="H18" s="129">
        <v>0</v>
      </c>
      <c r="I18" s="138">
        <v>1</v>
      </c>
      <c r="J18" s="146">
        <v>1</v>
      </c>
      <c r="K18" s="146">
        <v>0</v>
      </c>
      <c r="L18" s="62">
        <v>0</v>
      </c>
      <c r="M18" s="134"/>
      <c r="N18" s="135"/>
      <c r="O18" s="130" t="s">
        <v>89</v>
      </c>
      <c r="P18" s="62" t="s">
        <v>89</v>
      </c>
      <c r="Q18" s="134">
        <v>56</v>
      </c>
      <c r="R18" s="130">
        <v>3</v>
      </c>
      <c r="S18" s="65">
        <v>5.4</v>
      </c>
    </row>
    <row r="19" spans="1:19" ht="14.25" customHeight="1">
      <c r="A19" s="32">
        <v>14</v>
      </c>
      <c r="B19" s="33">
        <v>211</v>
      </c>
      <c r="C19" s="38" t="s">
        <v>82</v>
      </c>
      <c r="D19" s="36" t="s">
        <v>116</v>
      </c>
      <c r="E19" s="34"/>
      <c r="F19" s="64"/>
      <c r="G19" s="128" t="s">
        <v>89</v>
      </c>
      <c r="H19" s="129">
        <v>0</v>
      </c>
      <c r="I19" s="138">
        <v>1</v>
      </c>
      <c r="J19" s="146">
        <v>2</v>
      </c>
      <c r="K19" s="146">
        <v>0</v>
      </c>
      <c r="L19" s="62">
        <v>0</v>
      </c>
      <c r="M19" s="134"/>
      <c r="N19" s="135"/>
      <c r="O19" s="130" t="s">
        <v>89</v>
      </c>
      <c r="P19" s="62" t="s">
        <v>89</v>
      </c>
      <c r="Q19" s="134">
        <v>243</v>
      </c>
      <c r="R19" s="130">
        <v>2</v>
      </c>
      <c r="S19" s="65">
        <v>0.8</v>
      </c>
    </row>
    <row r="20" spans="1:19" ht="14.25" customHeight="1">
      <c r="A20" s="32">
        <v>14</v>
      </c>
      <c r="B20" s="33">
        <v>212</v>
      </c>
      <c r="C20" s="38" t="s">
        <v>82</v>
      </c>
      <c r="D20" s="36" t="s">
        <v>118</v>
      </c>
      <c r="E20" s="34"/>
      <c r="F20" s="64"/>
      <c r="G20" s="128" t="s">
        <v>89</v>
      </c>
      <c r="H20" s="129">
        <v>0</v>
      </c>
      <c r="I20" s="138">
        <v>1</v>
      </c>
      <c r="J20" s="146">
        <v>1</v>
      </c>
      <c r="K20" s="146">
        <v>0</v>
      </c>
      <c r="L20" s="62">
        <v>0</v>
      </c>
      <c r="M20" s="134"/>
      <c r="N20" s="135"/>
      <c r="O20" s="130" t="s">
        <v>89</v>
      </c>
      <c r="P20" s="62" t="s">
        <v>89</v>
      </c>
      <c r="Q20" s="134">
        <v>224</v>
      </c>
      <c r="R20" s="130">
        <v>5</v>
      </c>
      <c r="S20" s="65">
        <v>2.2</v>
      </c>
    </row>
    <row r="21" spans="1:19" ht="14.25" customHeight="1">
      <c r="A21" s="32">
        <v>14</v>
      </c>
      <c r="B21" s="33">
        <v>213</v>
      </c>
      <c r="C21" s="38" t="s">
        <v>82</v>
      </c>
      <c r="D21" s="36" t="s">
        <v>121</v>
      </c>
      <c r="E21" s="34"/>
      <c r="F21" s="64"/>
      <c r="G21" s="128" t="s">
        <v>89</v>
      </c>
      <c r="H21" s="129">
        <v>0</v>
      </c>
      <c r="I21" s="138">
        <v>1</v>
      </c>
      <c r="J21" s="146">
        <v>2</v>
      </c>
      <c r="K21" s="146">
        <v>0</v>
      </c>
      <c r="L21" s="62">
        <v>0</v>
      </c>
      <c r="M21" s="134"/>
      <c r="N21" s="135"/>
      <c r="O21" s="130" t="s">
        <v>89</v>
      </c>
      <c r="P21" s="62" t="s">
        <v>89</v>
      </c>
      <c r="Q21" s="134">
        <v>157</v>
      </c>
      <c r="R21" s="130">
        <v>6</v>
      </c>
      <c r="S21" s="65">
        <v>3.8</v>
      </c>
    </row>
    <row r="22" spans="1:19" ht="14.25" customHeight="1">
      <c r="A22" s="32">
        <v>14</v>
      </c>
      <c r="B22" s="33">
        <v>214</v>
      </c>
      <c r="C22" s="38" t="s">
        <v>82</v>
      </c>
      <c r="D22" s="36" t="s">
        <v>124</v>
      </c>
      <c r="E22" s="34"/>
      <c r="F22" s="64"/>
      <c r="G22" s="128" t="s">
        <v>89</v>
      </c>
      <c r="H22" s="129">
        <v>0</v>
      </c>
      <c r="I22" s="138">
        <v>2</v>
      </c>
      <c r="J22" s="146">
        <v>1</v>
      </c>
      <c r="K22" s="146">
        <v>0</v>
      </c>
      <c r="L22" s="62">
        <v>0</v>
      </c>
      <c r="M22" s="134"/>
      <c r="N22" s="135"/>
      <c r="O22" s="130" t="s">
        <v>89</v>
      </c>
      <c r="P22" s="62" t="s">
        <v>89</v>
      </c>
      <c r="Q22" s="134">
        <v>100</v>
      </c>
      <c r="R22" s="130">
        <v>2</v>
      </c>
      <c r="S22" s="65">
        <v>2</v>
      </c>
    </row>
    <row r="23" spans="1:19" ht="14.25" customHeight="1">
      <c r="A23" s="32">
        <v>14</v>
      </c>
      <c r="B23" s="33">
        <v>215</v>
      </c>
      <c r="C23" s="38" t="s">
        <v>82</v>
      </c>
      <c r="D23" s="36" t="s">
        <v>127</v>
      </c>
      <c r="E23" s="34"/>
      <c r="F23" s="64"/>
      <c r="G23" s="128" t="s">
        <v>89</v>
      </c>
      <c r="H23" s="129">
        <v>0</v>
      </c>
      <c r="I23" s="138">
        <v>1</v>
      </c>
      <c r="J23" s="146">
        <v>2</v>
      </c>
      <c r="K23" s="146">
        <v>0</v>
      </c>
      <c r="L23" s="62">
        <v>0</v>
      </c>
      <c r="M23" s="134"/>
      <c r="N23" s="135"/>
      <c r="O23" s="130" t="s">
        <v>89</v>
      </c>
      <c r="P23" s="62" t="s">
        <v>89</v>
      </c>
      <c r="Q23" s="134">
        <v>59</v>
      </c>
      <c r="R23" s="130">
        <v>3</v>
      </c>
      <c r="S23" s="65">
        <v>5.1</v>
      </c>
    </row>
    <row r="24" spans="1:19" ht="14.25" customHeight="1">
      <c r="A24" s="32">
        <v>14</v>
      </c>
      <c r="B24" s="33">
        <v>216</v>
      </c>
      <c r="C24" s="38" t="s">
        <v>82</v>
      </c>
      <c r="D24" s="36" t="s">
        <v>131</v>
      </c>
      <c r="E24" s="34"/>
      <c r="F24" s="64"/>
      <c r="G24" s="128" t="s">
        <v>89</v>
      </c>
      <c r="H24" s="129">
        <v>0</v>
      </c>
      <c r="I24" s="138">
        <v>1</v>
      </c>
      <c r="J24" s="146">
        <v>1</v>
      </c>
      <c r="K24" s="146">
        <v>0</v>
      </c>
      <c r="L24" s="62">
        <v>0</v>
      </c>
      <c r="M24" s="134"/>
      <c r="N24" s="135"/>
      <c r="O24" s="130" t="s">
        <v>89</v>
      </c>
      <c r="P24" s="62" t="s">
        <v>89</v>
      </c>
      <c r="Q24" s="134">
        <v>201</v>
      </c>
      <c r="R24" s="130">
        <v>13</v>
      </c>
      <c r="S24" s="65">
        <v>6.5</v>
      </c>
    </row>
    <row r="25" spans="1:19" ht="14.25" customHeight="1">
      <c r="A25" s="32">
        <v>14</v>
      </c>
      <c r="B25" s="33">
        <v>217</v>
      </c>
      <c r="C25" s="38" t="s">
        <v>82</v>
      </c>
      <c r="D25" s="36" t="s">
        <v>134</v>
      </c>
      <c r="E25" s="34"/>
      <c r="F25" s="64"/>
      <c r="G25" s="128" t="s">
        <v>89</v>
      </c>
      <c r="H25" s="129">
        <v>0</v>
      </c>
      <c r="I25" s="138">
        <v>1</v>
      </c>
      <c r="J25" s="146">
        <v>1</v>
      </c>
      <c r="K25" s="146">
        <v>0</v>
      </c>
      <c r="L25" s="62">
        <v>0</v>
      </c>
      <c r="M25" s="134"/>
      <c r="N25" s="135"/>
      <c r="O25" s="130" t="s">
        <v>89</v>
      </c>
      <c r="P25" s="62" t="s">
        <v>89</v>
      </c>
      <c r="Q25" s="134">
        <v>34</v>
      </c>
      <c r="R25" s="130">
        <v>0</v>
      </c>
      <c r="S25" s="65">
        <v>0</v>
      </c>
    </row>
    <row r="26" spans="1:19" ht="14.25" customHeight="1">
      <c r="A26" s="32">
        <v>14</v>
      </c>
      <c r="B26" s="33">
        <v>218</v>
      </c>
      <c r="C26" s="38" t="s">
        <v>82</v>
      </c>
      <c r="D26" s="36" t="s">
        <v>136</v>
      </c>
      <c r="E26" s="60">
        <v>37444</v>
      </c>
      <c r="F26" s="64" t="s">
        <v>199</v>
      </c>
      <c r="G26" s="128">
        <v>2</v>
      </c>
      <c r="H26" s="129">
        <v>1</v>
      </c>
      <c r="I26" s="138">
        <v>1</v>
      </c>
      <c r="J26" s="146">
        <v>2</v>
      </c>
      <c r="K26" s="146">
        <v>0</v>
      </c>
      <c r="L26" s="62">
        <v>0</v>
      </c>
      <c r="M26" s="134"/>
      <c r="N26" s="135"/>
      <c r="O26" s="130" t="s">
        <v>89</v>
      </c>
      <c r="P26" s="62" t="s">
        <v>89</v>
      </c>
      <c r="Q26" s="134">
        <v>14</v>
      </c>
      <c r="R26" s="130">
        <v>0</v>
      </c>
      <c r="S26" s="65">
        <v>0</v>
      </c>
    </row>
    <row r="27" spans="1:19" ht="14.25" customHeight="1">
      <c r="A27" s="32">
        <v>14</v>
      </c>
      <c r="B27" s="33">
        <v>301</v>
      </c>
      <c r="C27" s="38" t="s">
        <v>82</v>
      </c>
      <c r="D27" s="36" t="s">
        <v>139</v>
      </c>
      <c r="E27" s="34"/>
      <c r="F27" s="64"/>
      <c r="G27" s="128" t="s">
        <v>89</v>
      </c>
      <c r="H27" s="129">
        <v>0</v>
      </c>
      <c r="I27" s="138"/>
      <c r="J27" s="146"/>
      <c r="K27" s="146" t="s">
        <v>89</v>
      </c>
      <c r="L27" s="62" t="s">
        <v>89</v>
      </c>
      <c r="M27" s="134">
        <v>1</v>
      </c>
      <c r="N27" s="135">
        <v>0</v>
      </c>
      <c r="O27" s="130" t="s">
        <v>239</v>
      </c>
      <c r="P27" s="148" t="s">
        <v>239</v>
      </c>
      <c r="Q27" s="134">
        <v>28</v>
      </c>
      <c r="R27" s="130">
        <v>3</v>
      </c>
      <c r="S27" s="65">
        <v>10.7</v>
      </c>
    </row>
    <row r="28" spans="1:19" ht="14.25" customHeight="1">
      <c r="A28" s="32">
        <v>14</v>
      </c>
      <c r="B28" s="33">
        <v>321</v>
      </c>
      <c r="C28" s="38" t="s">
        <v>82</v>
      </c>
      <c r="D28" s="36" t="s">
        <v>141</v>
      </c>
      <c r="E28" s="34"/>
      <c r="F28" s="64"/>
      <c r="G28" s="128" t="s">
        <v>89</v>
      </c>
      <c r="H28" s="129">
        <v>0</v>
      </c>
      <c r="I28" s="138"/>
      <c r="J28" s="146"/>
      <c r="K28" s="146" t="s">
        <v>89</v>
      </c>
      <c r="L28" s="62" t="s">
        <v>89</v>
      </c>
      <c r="M28" s="134">
        <v>1</v>
      </c>
      <c r="N28" s="135">
        <v>1</v>
      </c>
      <c r="O28" s="130">
        <v>0</v>
      </c>
      <c r="P28" s="62">
        <v>0</v>
      </c>
      <c r="Q28" s="134">
        <v>23</v>
      </c>
      <c r="R28" s="130">
        <v>3</v>
      </c>
      <c r="S28" s="65">
        <v>13</v>
      </c>
    </row>
    <row r="29" spans="1:19" ht="14.25" customHeight="1">
      <c r="A29" s="32">
        <v>14</v>
      </c>
      <c r="B29" s="33">
        <v>341</v>
      </c>
      <c r="C29" s="38" t="s">
        <v>82</v>
      </c>
      <c r="D29" s="36" t="s">
        <v>144</v>
      </c>
      <c r="E29" s="34"/>
      <c r="F29" s="64"/>
      <c r="G29" s="128" t="s">
        <v>89</v>
      </c>
      <c r="H29" s="129">
        <v>0</v>
      </c>
      <c r="I29" s="138"/>
      <c r="J29" s="146"/>
      <c r="K29" s="146" t="s">
        <v>89</v>
      </c>
      <c r="L29" s="62" t="s">
        <v>89</v>
      </c>
      <c r="M29" s="134">
        <v>1</v>
      </c>
      <c r="N29" s="135">
        <v>1</v>
      </c>
      <c r="O29" s="130">
        <v>0</v>
      </c>
      <c r="P29" s="62">
        <v>0</v>
      </c>
      <c r="Q29" s="134">
        <v>24</v>
      </c>
      <c r="R29" s="130">
        <v>0</v>
      </c>
      <c r="S29" s="65">
        <v>0</v>
      </c>
    </row>
    <row r="30" spans="1:19" ht="14.25" customHeight="1">
      <c r="A30" s="32">
        <v>14</v>
      </c>
      <c r="B30" s="33">
        <v>342</v>
      </c>
      <c r="C30" s="38" t="s">
        <v>82</v>
      </c>
      <c r="D30" s="36" t="s">
        <v>146</v>
      </c>
      <c r="E30" s="34"/>
      <c r="F30" s="64"/>
      <c r="G30" s="128" t="s">
        <v>89</v>
      </c>
      <c r="H30" s="129">
        <v>0</v>
      </c>
      <c r="I30" s="138"/>
      <c r="J30" s="146"/>
      <c r="K30" s="146" t="s">
        <v>89</v>
      </c>
      <c r="L30" s="62" t="s">
        <v>89</v>
      </c>
      <c r="M30" s="134">
        <v>1</v>
      </c>
      <c r="N30" s="135">
        <v>1</v>
      </c>
      <c r="O30" s="130">
        <v>0</v>
      </c>
      <c r="P30" s="62">
        <v>0</v>
      </c>
      <c r="Q30" s="134">
        <v>20</v>
      </c>
      <c r="R30" s="130">
        <v>0</v>
      </c>
      <c r="S30" s="65">
        <v>0</v>
      </c>
    </row>
    <row r="31" spans="1:19" ht="14.25" customHeight="1">
      <c r="A31" s="32">
        <v>14</v>
      </c>
      <c r="B31" s="33">
        <v>361</v>
      </c>
      <c r="C31" s="38" t="s">
        <v>82</v>
      </c>
      <c r="D31" s="36" t="s">
        <v>149</v>
      </c>
      <c r="E31" s="34"/>
      <c r="F31" s="64"/>
      <c r="G31" s="128" t="s">
        <v>89</v>
      </c>
      <c r="H31" s="129">
        <v>0</v>
      </c>
      <c r="I31" s="138"/>
      <c r="J31" s="146"/>
      <c r="K31" s="146" t="s">
        <v>89</v>
      </c>
      <c r="L31" s="62" t="s">
        <v>89</v>
      </c>
      <c r="M31" s="134">
        <v>1</v>
      </c>
      <c r="N31" s="135">
        <v>1</v>
      </c>
      <c r="O31" s="130">
        <v>0</v>
      </c>
      <c r="P31" s="62">
        <v>0</v>
      </c>
      <c r="Q31" s="134">
        <v>27</v>
      </c>
      <c r="R31" s="130">
        <v>0</v>
      </c>
      <c r="S31" s="65">
        <v>0</v>
      </c>
    </row>
    <row r="32" spans="1:19" ht="14.25" customHeight="1">
      <c r="A32" s="40">
        <v>14</v>
      </c>
      <c r="B32" s="41">
        <v>362</v>
      </c>
      <c r="C32" s="42" t="s">
        <v>82</v>
      </c>
      <c r="D32" s="43" t="s">
        <v>152</v>
      </c>
      <c r="E32" s="44"/>
      <c r="F32" s="20"/>
      <c r="G32" s="131" t="s">
        <v>89</v>
      </c>
      <c r="H32" s="132">
        <v>0</v>
      </c>
      <c r="I32" s="139"/>
      <c r="J32" s="147"/>
      <c r="K32" s="147" t="s">
        <v>89</v>
      </c>
      <c r="L32" s="62" t="s">
        <v>89</v>
      </c>
      <c r="M32" s="136">
        <v>1</v>
      </c>
      <c r="N32" s="137">
        <v>1</v>
      </c>
      <c r="O32" s="133">
        <v>0</v>
      </c>
      <c r="P32" s="62">
        <v>0</v>
      </c>
      <c r="Q32" s="136">
        <v>42</v>
      </c>
      <c r="R32" s="133">
        <v>1</v>
      </c>
      <c r="S32" s="65">
        <v>2.4</v>
      </c>
    </row>
    <row r="33" spans="1:19" ht="14.25" customHeight="1">
      <c r="A33" s="40">
        <v>14</v>
      </c>
      <c r="B33" s="41">
        <v>363</v>
      </c>
      <c r="C33" s="42" t="s">
        <v>82</v>
      </c>
      <c r="D33" s="43" t="s">
        <v>154</v>
      </c>
      <c r="E33" s="44"/>
      <c r="F33" s="20"/>
      <c r="G33" s="131" t="s">
        <v>89</v>
      </c>
      <c r="H33" s="132">
        <v>0</v>
      </c>
      <c r="I33" s="139"/>
      <c r="J33" s="147"/>
      <c r="K33" s="147" t="s">
        <v>89</v>
      </c>
      <c r="L33" s="62" t="s">
        <v>89</v>
      </c>
      <c r="M33" s="136">
        <v>1</v>
      </c>
      <c r="N33" s="137">
        <v>1</v>
      </c>
      <c r="O33" s="133">
        <v>0</v>
      </c>
      <c r="P33" s="62">
        <v>0</v>
      </c>
      <c r="Q33" s="136">
        <v>26</v>
      </c>
      <c r="R33" s="133">
        <v>0</v>
      </c>
      <c r="S33" s="65">
        <v>0</v>
      </c>
    </row>
    <row r="34" spans="1:19" ht="14.25" customHeight="1">
      <c r="A34" s="40">
        <v>14</v>
      </c>
      <c r="B34" s="41">
        <v>364</v>
      </c>
      <c r="C34" s="42" t="s">
        <v>82</v>
      </c>
      <c r="D34" s="43" t="s">
        <v>157</v>
      </c>
      <c r="E34" s="44"/>
      <c r="F34" s="20"/>
      <c r="G34" s="131" t="s">
        <v>89</v>
      </c>
      <c r="H34" s="132">
        <v>0</v>
      </c>
      <c r="I34" s="139"/>
      <c r="J34" s="147"/>
      <c r="K34" s="147" t="s">
        <v>89</v>
      </c>
      <c r="L34" s="62" t="s">
        <v>89</v>
      </c>
      <c r="M34" s="136">
        <v>1</v>
      </c>
      <c r="N34" s="137">
        <v>1</v>
      </c>
      <c r="O34" s="133">
        <v>0</v>
      </c>
      <c r="P34" s="62">
        <v>0</v>
      </c>
      <c r="Q34" s="136">
        <v>58</v>
      </c>
      <c r="R34" s="133">
        <v>0</v>
      </c>
      <c r="S34" s="65">
        <v>0</v>
      </c>
    </row>
    <row r="35" spans="1:19" ht="14.25" customHeight="1">
      <c r="A35" s="40">
        <v>14</v>
      </c>
      <c r="B35" s="41">
        <v>366</v>
      </c>
      <c r="C35" s="42" t="s">
        <v>82</v>
      </c>
      <c r="D35" s="43" t="s">
        <v>160</v>
      </c>
      <c r="E35" s="44"/>
      <c r="F35" s="20"/>
      <c r="G35" s="131" t="s">
        <v>89</v>
      </c>
      <c r="H35" s="132">
        <v>0</v>
      </c>
      <c r="I35" s="139"/>
      <c r="J35" s="147"/>
      <c r="K35" s="147" t="s">
        <v>89</v>
      </c>
      <c r="L35" s="62" t="s">
        <v>89</v>
      </c>
      <c r="M35" s="136">
        <v>1</v>
      </c>
      <c r="N35" s="137">
        <v>1</v>
      </c>
      <c r="O35" s="133">
        <v>0</v>
      </c>
      <c r="P35" s="62">
        <v>0</v>
      </c>
      <c r="Q35" s="136">
        <v>13</v>
      </c>
      <c r="R35" s="133">
        <v>0</v>
      </c>
      <c r="S35" s="65">
        <v>0</v>
      </c>
    </row>
    <row r="36" spans="1:19" ht="14.25" customHeight="1">
      <c r="A36" s="40">
        <v>14</v>
      </c>
      <c r="B36" s="41">
        <v>382</v>
      </c>
      <c r="C36" s="42" t="s">
        <v>82</v>
      </c>
      <c r="D36" s="43" t="s">
        <v>162</v>
      </c>
      <c r="E36" s="44"/>
      <c r="F36" s="20"/>
      <c r="G36" s="131" t="s">
        <v>89</v>
      </c>
      <c r="H36" s="132">
        <v>0</v>
      </c>
      <c r="I36" s="139"/>
      <c r="J36" s="147"/>
      <c r="K36" s="147" t="s">
        <v>89</v>
      </c>
      <c r="L36" s="62" t="s">
        <v>89</v>
      </c>
      <c r="M36" s="136">
        <v>1</v>
      </c>
      <c r="N36" s="137">
        <v>1</v>
      </c>
      <c r="O36" s="133">
        <v>0</v>
      </c>
      <c r="P36" s="62">
        <v>0</v>
      </c>
      <c r="Q36" s="136">
        <v>35</v>
      </c>
      <c r="R36" s="133">
        <v>0</v>
      </c>
      <c r="S36" s="65">
        <v>0</v>
      </c>
    </row>
    <row r="37" spans="1:19" ht="14.25" customHeight="1">
      <c r="A37" s="40">
        <v>14</v>
      </c>
      <c r="B37" s="41">
        <v>383</v>
      </c>
      <c r="C37" s="42" t="s">
        <v>82</v>
      </c>
      <c r="D37" s="43" t="s">
        <v>164</v>
      </c>
      <c r="E37" s="44"/>
      <c r="F37" s="20"/>
      <c r="G37" s="131" t="s">
        <v>89</v>
      </c>
      <c r="H37" s="132">
        <v>0</v>
      </c>
      <c r="I37" s="139"/>
      <c r="J37" s="147"/>
      <c r="K37" s="147" t="s">
        <v>89</v>
      </c>
      <c r="L37" s="62" t="s">
        <v>89</v>
      </c>
      <c r="M37" s="136">
        <v>1</v>
      </c>
      <c r="N37" s="137">
        <v>1</v>
      </c>
      <c r="O37" s="133">
        <v>0</v>
      </c>
      <c r="P37" s="62">
        <v>0</v>
      </c>
      <c r="Q37" s="136">
        <v>9</v>
      </c>
      <c r="R37" s="133">
        <v>0</v>
      </c>
      <c r="S37" s="65">
        <v>0</v>
      </c>
    </row>
    <row r="38" spans="1:19" ht="14.25" customHeight="1">
      <c r="A38" s="40">
        <v>14</v>
      </c>
      <c r="B38" s="41">
        <v>384</v>
      </c>
      <c r="C38" s="42" t="s">
        <v>82</v>
      </c>
      <c r="D38" s="43" t="s">
        <v>167</v>
      </c>
      <c r="E38" s="44"/>
      <c r="F38" s="20"/>
      <c r="G38" s="131" t="s">
        <v>89</v>
      </c>
      <c r="H38" s="132">
        <v>0</v>
      </c>
      <c r="I38" s="139"/>
      <c r="J38" s="147"/>
      <c r="K38" s="147" t="s">
        <v>89</v>
      </c>
      <c r="L38" s="62" t="s">
        <v>89</v>
      </c>
      <c r="M38" s="136">
        <v>1</v>
      </c>
      <c r="N38" s="137">
        <v>0</v>
      </c>
      <c r="O38" s="133" t="s">
        <v>89</v>
      </c>
      <c r="P38" s="62"/>
      <c r="Q38" s="136">
        <v>11</v>
      </c>
      <c r="R38" s="133">
        <v>0</v>
      </c>
      <c r="S38" s="65">
        <v>0</v>
      </c>
    </row>
    <row r="39" spans="1:19" ht="14.25" customHeight="1">
      <c r="A39" s="40">
        <v>14</v>
      </c>
      <c r="B39" s="41">
        <v>401</v>
      </c>
      <c r="C39" s="42" t="s">
        <v>82</v>
      </c>
      <c r="D39" s="43" t="s">
        <v>170</v>
      </c>
      <c r="E39" s="44"/>
      <c r="F39" s="20"/>
      <c r="G39" s="131" t="s">
        <v>89</v>
      </c>
      <c r="H39" s="132">
        <v>0</v>
      </c>
      <c r="I39" s="139"/>
      <c r="J39" s="147"/>
      <c r="K39" s="147" t="s">
        <v>89</v>
      </c>
      <c r="L39" s="62" t="s">
        <v>89</v>
      </c>
      <c r="M39" s="136">
        <v>1</v>
      </c>
      <c r="N39" s="137">
        <v>1</v>
      </c>
      <c r="O39" s="133">
        <v>0</v>
      </c>
      <c r="P39" s="62">
        <v>0</v>
      </c>
      <c r="Q39" s="136">
        <v>21</v>
      </c>
      <c r="R39" s="133">
        <v>0</v>
      </c>
      <c r="S39" s="65">
        <v>0</v>
      </c>
    </row>
    <row r="40" spans="1:19" ht="14.25" customHeight="1" thickBot="1">
      <c r="A40" s="32">
        <v>14</v>
      </c>
      <c r="B40" s="33">
        <v>402</v>
      </c>
      <c r="C40" s="38" t="s">
        <v>82</v>
      </c>
      <c r="D40" s="36" t="s">
        <v>173</v>
      </c>
      <c r="E40" s="34"/>
      <c r="F40" s="64"/>
      <c r="G40" s="128" t="s">
        <v>89</v>
      </c>
      <c r="H40" s="129">
        <v>0</v>
      </c>
      <c r="I40" s="138"/>
      <c r="J40" s="146"/>
      <c r="K40" s="146" t="s">
        <v>89</v>
      </c>
      <c r="L40" s="62" t="s">
        <v>89</v>
      </c>
      <c r="M40" s="134">
        <v>1</v>
      </c>
      <c r="N40" s="135">
        <v>1</v>
      </c>
      <c r="O40" s="130">
        <v>0</v>
      </c>
      <c r="P40" s="62">
        <v>0</v>
      </c>
      <c r="Q40" s="134">
        <v>32</v>
      </c>
      <c r="R40" s="130">
        <v>2</v>
      </c>
      <c r="S40" s="65">
        <v>6.3</v>
      </c>
    </row>
    <row r="41" spans="1:19" ht="16.5" customHeight="1" thickBot="1">
      <c r="A41" s="4"/>
      <c r="B41" s="5"/>
      <c r="C41" s="175" t="s">
        <v>4</v>
      </c>
      <c r="D41" s="175"/>
      <c r="E41" s="23"/>
      <c r="F41" s="53">
        <f>COUNTA(F8:F40)</f>
        <v>2</v>
      </c>
      <c r="G41" s="54"/>
      <c r="H41" s="55">
        <f>SUM(H8:H40)</f>
        <v>2</v>
      </c>
      <c r="I41" s="56">
        <f>COUNTA(I8:I40)</f>
        <v>19</v>
      </c>
      <c r="J41" s="57">
        <f>SUM(J8:J40)</f>
        <v>37</v>
      </c>
      <c r="K41" s="57">
        <f>SUM(K8:K40)</f>
        <v>2</v>
      </c>
      <c r="L41" s="57">
        <f>IF(J41=""," ",ROUND(K41/J41*100,1))</f>
        <v>5.4</v>
      </c>
      <c r="M41" s="58">
        <f>COUNTA(M8:M40)</f>
        <v>14</v>
      </c>
      <c r="N41" s="57">
        <f>SUM(N8:N40)</f>
        <v>12</v>
      </c>
      <c r="O41" s="57">
        <f>SUM(O8:O40)</f>
        <v>0</v>
      </c>
      <c r="P41" s="57">
        <f>IF(N41=""," ",ROUND(O41/N41*100,1))</f>
        <v>0</v>
      </c>
      <c r="Q41" s="59">
        <f>SUM(Q8:Q40)</f>
        <v>6675</v>
      </c>
      <c r="R41" s="57">
        <f>SUM(R8:R40)</f>
        <v>148</v>
      </c>
      <c r="S41" s="91">
        <f>IF(Q41=""," ",ROUND(R41/Q41*100,1))</f>
        <v>2.2</v>
      </c>
    </row>
  </sheetData>
  <mergeCells count="20">
    <mergeCell ref="Q2:S2"/>
    <mergeCell ref="A4:A7"/>
    <mergeCell ref="B4:B7"/>
    <mergeCell ref="C4:C7"/>
    <mergeCell ref="D4:D7"/>
    <mergeCell ref="O6:O7"/>
    <mergeCell ref="Q5:Q7"/>
    <mergeCell ref="M5:M7"/>
    <mergeCell ref="E4:H4"/>
    <mergeCell ref="R6:R7"/>
    <mergeCell ref="C41:D41"/>
    <mergeCell ref="H5:H7"/>
    <mergeCell ref="E5:E7"/>
    <mergeCell ref="F5:F7"/>
    <mergeCell ref="G5:G7"/>
    <mergeCell ref="I4:S4"/>
    <mergeCell ref="N5:N7"/>
    <mergeCell ref="I5:I7"/>
    <mergeCell ref="J5:J7"/>
    <mergeCell ref="K6:K7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 alignWithMargins="0">
    <oddFooter>&amp;R&amp;A</oddFooter>
  </headerFooter>
  <ignoredErrors>
    <ignoredError sqref="L41 S41" evalError="1"/>
    <ignoredError sqref="P41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52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625" style="2" customWidth="1"/>
    <col min="3" max="3" width="8.125" style="2" customWidth="1"/>
    <col min="4" max="4" width="9.875" style="2" customWidth="1"/>
    <col min="5" max="5" width="4.375" style="2" customWidth="1"/>
    <col min="6" max="6" width="10.50390625" style="2" customWidth="1"/>
    <col min="7" max="8" width="5.125" style="2" customWidth="1"/>
    <col min="9" max="10" width="6.125" style="2" customWidth="1"/>
    <col min="11" max="11" width="5.625" style="2" customWidth="1"/>
    <col min="12" max="13" width="5.125" style="2" customWidth="1"/>
    <col min="14" max="15" width="6.125" style="2" customWidth="1"/>
    <col min="16" max="16" width="5.625" style="2" customWidth="1"/>
    <col min="17" max="18" width="5.125" style="2" customWidth="1"/>
    <col min="19" max="20" width="6.125" style="2" customWidth="1"/>
    <col min="21" max="21" width="5.625" style="2" customWidth="1"/>
    <col min="22" max="23" width="5.875" style="2" customWidth="1"/>
    <col min="24" max="24" width="6.375" style="2" customWidth="1"/>
    <col min="25" max="26" width="6.125" style="2" customWidth="1"/>
    <col min="27" max="27" width="5.625" style="2" customWidth="1"/>
    <col min="28" max="16384" width="9.00390625" style="2" customWidth="1"/>
  </cols>
  <sheetData>
    <row r="1" spans="1:2" ht="14.25" thickBot="1">
      <c r="A1" s="17" t="s">
        <v>36</v>
      </c>
      <c r="B1" s="17"/>
    </row>
    <row r="2" spans="1:27" ht="21" customHeight="1" thickBot="1">
      <c r="A2" s="6" t="s">
        <v>16</v>
      </c>
      <c r="B2" s="3"/>
      <c r="Y2" s="173" t="s">
        <v>197</v>
      </c>
      <c r="Z2" s="177"/>
      <c r="AA2" s="174"/>
    </row>
    <row r="3" ht="9.75" customHeight="1" thickBot="1"/>
    <row r="4" spans="5:27" s="12" customFormat="1" ht="18.75" customHeight="1" thickBot="1">
      <c r="E4" s="178" t="s">
        <v>74</v>
      </c>
      <c r="F4" s="179"/>
      <c r="G4" s="119">
        <v>1</v>
      </c>
      <c r="H4" s="180">
        <v>39904</v>
      </c>
      <c r="I4" s="181"/>
      <c r="J4" s="182"/>
      <c r="K4" s="18">
        <v>2</v>
      </c>
      <c r="L4" s="180">
        <v>39934</v>
      </c>
      <c r="M4" s="181"/>
      <c r="N4" s="182"/>
      <c r="O4" s="18">
        <v>3</v>
      </c>
      <c r="P4" s="180" t="s">
        <v>66</v>
      </c>
      <c r="Q4" s="181"/>
      <c r="R4" s="181"/>
      <c r="S4" s="181"/>
      <c r="T4" s="182"/>
      <c r="AA4" s="13"/>
    </row>
    <row r="5" spans="1:27" ht="9.75" customHeight="1" thickBot="1">
      <c r="A5"/>
      <c r="B5" s="7"/>
      <c r="C5" s="7"/>
      <c r="D5" s="7"/>
      <c r="E5" s="7"/>
      <c r="F5" s="15"/>
      <c r="G5" s="15"/>
      <c r="H5" s="7"/>
      <c r="I5" s="8"/>
      <c r="J5" s="9"/>
      <c r="K5" s="9"/>
      <c r="L5" s="15"/>
      <c r="M5" s="15"/>
      <c r="N5" s="15"/>
      <c r="O5" s="7"/>
      <c r="P5" s="7"/>
      <c r="Q5" s="15"/>
      <c r="R5" s="15"/>
      <c r="S5" s="16"/>
      <c r="T5" s="9"/>
      <c r="U5" s="9"/>
      <c r="V5" s="7"/>
      <c r="W5" s="7"/>
      <c r="X5" s="9"/>
      <c r="Y5" s="9"/>
      <c r="Z5" s="9"/>
      <c r="AA5"/>
    </row>
    <row r="6" spans="1:27" ht="16.5" customHeight="1" thickBot="1">
      <c r="A6"/>
      <c r="B6" s="7"/>
      <c r="C6" s="7"/>
      <c r="D6" s="7"/>
      <c r="E6" s="188" t="s">
        <v>19</v>
      </c>
      <c r="F6" s="189"/>
      <c r="G6" s="120">
        <v>1</v>
      </c>
      <c r="I6" s="10"/>
      <c r="J6" s="10"/>
      <c r="K6" s="10"/>
      <c r="L6" s="185" t="s">
        <v>19</v>
      </c>
      <c r="M6" s="186"/>
      <c r="N6" s="187"/>
      <c r="O6" s="120">
        <v>1</v>
      </c>
      <c r="P6" s="7"/>
      <c r="Q6" s="185" t="s">
        <v>19</v>
      </c>
      <c r="R6" s="186"/>
      <c r="S6" s="187"/>
      <c r="T6" s="120">
        <v>1</v>
      </c>
      <c r="U6" s="9"/>
      <c r="V6" s="188" t="s">
        <v>19</v>
      </c>
      <c r="W6" s="189"/>
      <c r="X6" s="190"/>
      <c r="Y6" s="120">
        <v>1</v>
      </c>
      <c r="Z6" s="9"/>
      <c r="AA6"/>
    </row>
    <row r="7" spans="1:27" ht="27" customHeight="1">
      <c r="A7" s="195" t="s">
        <v>26</v>
      </c>
      <c r="B7" s="196" t="s">
        <v>231</v>
      </c>
      <c r="C7" s="235" t="s">
        <v>52</v>
      </c>
      <c r="D7" s="198" t="s">
        <v>17</v>
      </c>
      <c r="E7" s="236" t="s">
        <v>42</v>
      </c>
      <c r="F7" s="237"/>
      <c r="G7" s="237"/>
      <c r="H7" s="237"/>
      <c r="I7" s="237"/>
      <c r="J7" s="237"/>
      <c r="K7" s="238"/>
      <c r="L7" s="236" t="s">
        <v>48</v>
      </c>
      <c r="M7" s="237"/>
      <c r="N7" s="237"/>
      <c r="O7" s="237"/>
      <c r="P7" s="238"/>
      <c r="Q7" s="236" t="s">
        <v>49</v>
      </c>
      <c r="R7" s="237"/>
      <c r="S7" s="237"/>
      <c r="T7" s="237"/>
      <c r="U7" s="238"/>
      <c r="V7" s="199" t="s">
        <v>47</v>
      </c>
      <c r="W7" s="200"/>
      <c r="X7" s="200"/>
      <c r="Y7" s="200"/>
      <c r="Z7" s="200"/>
      <c r="AA7" s="201"/>
    </row>
    <row r="8" spans="1:27" ht="13.5" customHeight="1">
      <c r="A8" s="202"/>
      <c r="B8" s="203"/>
      <c r="C8" s="239"/>
      <c r="D8" s="281"/>
      <c r="E8" s="241" t="s">
        <v>75</v>
      </c>
      <c r="F8" s="210" t="s">
        <v>43</v>
      </c>
      <c r="G8" s="242" t="s">
        <v>1</v>
      </c>
      <c r="H8" s="243"/>
      <c r="I8" s="244" t="s">
        <v>0</v>
      </c>
      <c r="J8" s="243"/>
      <c r="K8" s="245"/>
      <c r="L8" s="246" t="s">
        <v>1</v>
      </c>
      <c r="M8" s="243"/>
      <c r="N8" s="244" t="s">
        <v>0</v>
      </c>
      <c r="O8" s="243"/>
      <c r="P8" s="247"/>
      <c r="Q8" s="248" t="s">
        <v>1</v>
      </c>
      <c r="R8" s="243"/>
      <c r="S8" s="244" t="s">
        <v>0</v>
      </c>
      <c r="T8" s="243"/>
      <c r="U8" s="247"/>
      <c r="V8" s="249" t="s">
        <v>11</v>
      </c>
      <c r="W8" s="250"/>
      <c r="X8" s="251"/>
      <c r="Y8" s="252" t="s">
        <v>76</v>
      </c>
      <c r="Z8" s="253"/>
      <c r="AA8" s="254"/>
    </row>
    <row r="9" spans="1:27" ht="13.5" customHeight="1">
      <c r="A9" s="202"/>
      <c r="B9" s="203"/>
      <c r="C9" s="239"/>
      <c r="D9" s="281"/>
      <c r="E9" s="255"/>
      <c r="F9" s="218"/>
      <c r="G9" s="256"/>
      <c r="H9" s="257" t="s">
        <v>240</v>
      </c>
      <c r="I9" s="258"/>
      <c r="J9" s="257" t="s">
        <v>240</v>
      </c>
      <c r="K9" s="259" t="s">
        <v>77</v>
      </c>
      <c r="L9" s="260"/>
      <c r="M9" s="257" t="s">
        <v>241</v>
      </c>
      <c r="N9" s="258"/>
      <c r="O9" s="257" t="s">
        <v>241</v>
      </c>
      <c r="P9" s="261" t="s">
        <v>77</v>
      </c>
      <c r="Q9" s="262"/>
      <c r="R9" s="257" t="s">
        <v>241</v>
      </c>
      <c r="S9" s="258"/>
      <c r="T9" s="257" t="s">
        <v>241</v>
      </c>
      <c r="U9" s="263" t="s">
        <v>77</v>
      </c>
      <c r="V9" s="264"/>
      <c r="W9" s="257" t="s">
        <v>241</v>
      </c>
      <c r="X9" s="265" t="s">
        <v>77</v>
      </c>
      <c r="Y9" s="266" t="s">
        <v>44</v>
      </c>
      <c r="Z9" s="267"/>
      <c r="AA9" s="268" t="s">
        <v>77</v>
      </c>
    </row>
    <row r="10" spans="1:27" ht="13.5" customHeight="1">
      <c r="A10" s="202"/>
      <c r="B10" s="203"/>
      <c r="C10" s="239"/>
      <c r="D10" s="281"/>
      <c r="E10" s="255"/>
      <c r="F10" s="218"/>
      <c r="G10" s="256"/>
      <c r="H10" s="219" t="s">
        <v>45</v>
      </c>
      <c r="I10" s="258"/>
      <c r="J10" s="219" t="s">
        <v>45</v>
      </c>
      <c r="K10" s="259"/>
      <c r="L10" s="260"/>
      <c r="M10" s="219" t="s">
        <v>45</v>
      </c>
      <c r="N10" s="258"/>
      <c r="O10" s="219" t="s">
        <v>45</v>
      </c>
      <c r="P10" s="261"/>
      <c r="Q10" s="262"/>
      <c r="R10" s="219" t="s">
        <v>45</v>
      </c>
      <c r="S10" s="258"/>
      <c r="T10" s="219" t="s">
        <v>45</v>
      </c>
      <c r="U10" s="263"/>
      <c r="V10" s="264"/>
      <c r="W10" s="219" t="s">
        <v>46</v>
      </c>
      <c r="X10" s="263"/>
      <c r="Y10" s="259"/>
      <c r="Z10" s="269" t="s">
        <v>233</v>
      </c>
      <c r="AA10" s="261"/>
    </row>
    <row r="11" spans="1:27" ht="54.75" customHeight="1">
      <c r="A11" s="223"/>
      <c r="B11" s="224"/>
      <c r="C11" s="239"/>
      <c r="D11" s="282"/>
      <c r="E11" s="271"/>
      <c r="F11" s="230"/>
      <c r="G11" s="272"/>
      <c r="H11" s="231"/>
      <c r="I11" s="273"/>
      <c r="J11" s="231"/>
      <c r="K11" s="274"/>
      <c r="L11" s="275"/>
      <c r="M11" s="231"/>
      <c r="N11" s="273"/>
      <c r="O11" s="231"/>
      <c r="P11" s="276"/>
      <c r="Q11" s="277"/>
      <c r="R11" s="231"/>
      <c r="S11" s="273"/>
      <c r="T11" s="231"/>
      <c r="U11" s="278"/>
      <c r="V11" s="279"/>
      <c r="W11" s="231"/>
      <c r="X11" s="278"/>
      <c r="Y11" s="274"/>
      <c r="Z11" s="280" t="s">
        <v>78</v>
      </c>
      <c r="AA11" s="276"/>
    </row>
    <row r="12" spans="1:27" ht="12.75" customHeight="1">
      <c r="A12" s="32">
        <v>14</v>
      </c>
      <c r="B12" s="66">
        <v>100</v>
      </c>
      <c r="C12" s="34" t="s">
        <v>218</v>
      </c>
      <c r="D12" s="35" t="s">
        <v>225</v>
      </c>
      <c r="E12" s="138">
        <v>35</v>
      </c>
      <c r="F12" s="68" t="s">
        <v>229</v>
      </c>
      <c r="G12" s="68">
        <v>115</v>
      </c>
      <c r="H12" s="68">
        <v>114</v>
      </c>
      <c r="I12" s="68">
        <v>2191</v>
      </c>
      <c r="J12" s="68">
        <v>724</v>
      </c>
      <c r="K12" s="65">
        <f>IF(G12=""," ",ROUND(J12/I12*100,1))</f>
        <v>33</v>
      </c>
      <c r="L12" s="69">
        <v>68</v>
      </c>
      <c r="M12" s="68">
        <v>67</v>
      </c>
      <c r="N12" s="68">
        <v>1768</v>
      </c>
      <c r="O12" s="68">
        <v>579</v>
      </c>
      <c r="P12" s="70">
        <f>IF(L12=""," ",ROUND(O12/N12*100,1))</f>
        <v>32.7</v>
      </c>
      <c r="Q12" s="140">
        <v>6</v>
      </c>
      <c r="R12" s="135">
        <v>4</v>
      </c>
      <c r="S12" s="135">
        <v>171</v>
      </c>
      <c r="T12" s="135">
        <v>14</v>
      </c>
      <c r="U12" s="65">
        <f>IF(Q12=""," ",ROUND(T12/S12*100,1))</f>
        <v>8.2</v>
      </c>
      <c r="V12" s="71">
        <v>1301</v>
      </c>
      <c r="W12" s="68">
        <v>115</v>
      </c>
      <c r="X12" s="72">
        <f>IF(V12=""," ",ROUND(W12/V12*100,1))</f>
        <v>8.8</v>
      </c>
      <c r="Y12" s="68">
        <v>1064</v>
      </c>
      <c r="Z12" s="68">
        <v>63</v>
      </c>
      <c r="AA12" s="70">
        <f>IF(Y12=""," ",ROUND(Z12/Y12*100,1))</f>
        <v>5.9</v>
      </c>
    </row>
    <row r="13" spans="1:27" ht="12.75" customHeight="1">
      <c r="A13" s="32">
        <v>14</v>
      </c>
      <c r="B13" s="66">
        <v>130</v>
      </c>
      <c r="C13" s="34" t="s">
        <v>218</v>
      </c>
      <c r="D13" s="35" t="s">
        <v>219</v>
      </c>
      <c r="E13" s="138">
        <v>35</v>
      </c>
      <c r="F13" s="68" t="s">
        <v>223</v>
      </c>
      <c r="G13" s="68">
        <v>214</v>
      </c>
      <c r="H13" s="68">
        <v>201</v>
      </c>
      <c r="I13" s="68">
        <v>3067</v>
      </c>
      <c r="J13" s="68">
        <v>857</v>
      </c>
      <c r="K13" s="65">
        <f>IF(G13=""," ",ROUND(J13/I13*100,1))</f>
        <v>27.9</v>
      </c>
      <c r="L13" s="69">
        <v>40</v>
      </c>
      <c r="M13" s="68">
        <v>39</v>
      </c>
      <c r="N13" s="68">
        <v>666</v>
      </c>
      <c r="O13" s="68">
        <v>171</v>
      </c>
      <c r="P13" s="70">
        <f>IF(L13=""," ",ROUND(O13/N13*100,1))</f>
        <v>25.7</v>
      </c>
      <c r="Q13" s="140">
        <v>6</v>
      </c>
      <c r="R13" s="135">
        <v>4</v>
      </c>
      <c r="S13" s="135">
        <v>54</v>
      </c>
      <c r="T13" s="135">
        <v>7</v>
      </c>
      <c r="U13" s="65">
        <f>IF(Q13=""," ",ROUND(T13/S13*100,1))</f>
        <v>13</v>
      </c>
      <c r="V13" s="71">
        <v>1054</v>
      </c>
      <c r="W13" s="68">
        <v>110</v>
      </c>
      <c r="X13" s="72">
        <f>IF(V13=""," ",ROUND(W13/V13*100,1))</f>
        <v>10.4</v>
      </c>
      <c r="Y13" s="68">
        <v>837</v>
      </c>
      <c r="Z13" s="68">
        <v>54</v>
      </c>
      <c r="AA13" s="70">
        <f>IF(Y13=""," ",ROUND(Z13/Y13*100,1))</f>
        <v>6.5</v>
      </c>
    </row>
    <row r="14" spans="1:27" ht="12">
      <c r="A14" s="32">
        <v>14</v>
      </c>
      <c r="B14" s="66">
        <v>201</v>
      </c>
      <c r="C14" s="34" t="s">
        <v>218</v>
      </c>
      <c r="D14" s="35" t="s">
        <v>86</v>
      </c>
      <c r="E14" s="138">
        <v>30</v>
      </c>
      <c r="F14" s="104" t="s">
        <v>89</v>
      </c>
      <c r="G14" s="68">
        <v>75</v>
      </c>
      <c r="H14" s="68">
        <v>65</v>
      </c>
      <c r="I14" s="68">
        <v>978</v>
      </c>
      <c r="J14" s="68">
        <v>232</v>
      </c>
      <c r="K14" s="65">
        <f aca="true" t="shared" si="0" ref="K14:K34">IF(G14=""," ",ROUND(J14/I14*100,1))</f>
        <v>23.7</v>
      </c>
      <c r="L14" s="69">
        <v>38</v>
      </c>
      <c r="M14" s="68">
        <v>36</v>
      </c>
      <c r="N14" s="68">
        <v>583</v>
      </c>
      <c r="O14" s="68">
        <v>158</v>
      </c>
      <c r="P14" s="70">
        <f>IF(L14=""," ",ROUND(O14/N14*100,1))</f>
        <v>27.1</v>
      </c>
      <c r="Q14" s="140">
        <v>6</v>
      </c>
      <c r="R14" s="135">
        <v>3</v>
      </c>
      <c r="S14" s="135">
        <v>42</v>
      </c>
      <c r="T14" s="135">
        <v>4</v>
      </c>
      <c r="U14" s="65">
        <f>IF(Q14=""," ",ROUND(T14/S14*100,1))</f>
        <v>9.5</v>
      </c>
      <c r="V14" s="71">
        <v>194</v>
      </c>
      <c r="W14" s="68">
        <v>14</v>
      </c>
      <c r="X14" s="72">
        <f>IF(V14=""," ",ROUND(W14/V14*100,1))</f>
        <v>7.2</v>
      </c>
      <c r="Y14" s="68">
        <v>143</v>
      </c>
      <c r="Z14" s="68">
        <v>8</v>
      </c>
      <c r="AA14" s="70">
        <f>IF(Y14=""," ",ROUND(Z14/Y14*100,1))</f>
        <v>5.6</v>
      </c>
    </row>
    <row r="15" spans="1:27" ht="12.75" customHeight="1">
      <c r="A15" s="32">
        <v>14</v>
      </c>
      <c r="B15" s="66">
        <v>203</v>
      </c>
      <c r="C15" s="34" t="s">
        <v>82</v>
      </c>
      <c r="D15" s="35" t="s">
        <v>91</v>
      </c>
      <c r="E15" s="138">
        <v>40</v>
      </c>
      <c r="F15" s="68" t="s">
        <v>200</v>
      </c>
      <c r="G15" s="68">
        <v>52</v>
      </c>
      <c r="H15" s="68">
        <v>44</v>
      </c>
      <c r="I15" s="68">
        <v>975</v>
      </c>
      <c r="J15" s="68">
        <v>318</v>
      </c>
      <c r="K15" s="65">
        <f t="shared" si="0"/>
        <v>32.6</v>
      </c>
      <c r="L15" s="69">
        <v>32</v>
      </c>
      <c r="M15" s="68">
        <v>27</v>
      </c>
      <c r="N15" s="68">
        <v>401</v>
      </c>
      <c r="O15" s="68">
        <v>87</v>
      </c>
      <c r="P15" s="70">
        <f aca="true" t="shared" si="1" ref="P15:P34">IF(L15=""," ",ROUND(O15/N15*100,1))</f>
        <v>21.7</v>
      </c>
      <c r="Q15" s="140">
        <v>6</v>
      </c>
      <c r="R15" s="135">
        <v>1</v>
      </c>
      <c r="S15" s="135">
        <v>50</v>
      </c>
      <c r="T15" s="135">
        <v>2</v>
      </c>
      <c r="U15" s="65">
        <f aca="true" t="shared" si="2" ref="U15:U34">IF(Q15=""," ",ROUND(T15/S15*100,1))</f>
        <v>4</v>
      </c>
      <c r="V15" s="71">
        <v>314</v>
      </c>
      <c r="W15" s="68">
        <v>60</v>
      </c>
      <c r="X15" s="72">
        <f aca="true" t="shared" si="3" ref="X15:X32">IF(V15=""," ",ROUND(W15/V15*100,1))</f>
        <v>19.1</v>
      </c>
      <c r="Y15" s="68">
        <v>247</v>
      </c>
      <c r="Z15" s="68">
        <v>36</v>
      </c>
      <c r="AA15" s="70">
        <f aca="true" t="shared" si="4" ref="AA15:AA35">IF(Y15=""," ",ROUND(Z15/Y15*100,1))</f>
        <v>14.6</v>
      </c>
    </row>
    <row r="16" spans="1:27" ht="12.75" customHeight="1">
      <c r="A16" s="32">
        <v>14</v>
      </c>
      <c r="B16" s="66">
        <v>204</v>
      </c>
      <c r="C16" s="34" t="s">
        <v>218</v>
      </c>
      <c r="D16" s="35" t="s">
        <v>94</v>
      </c>
      <c r="E16" s="138">
        <v>30</v>
      </c>
      <c r="F16" s="68" t="s">
        <v>201</v>
      </c>
      <c r="G16" s="68">
        <v>100</v>
      </c>
      <c r="H16" s="68">
        <v>63</v>
      </c>
      <c r="I16" s="68">
        <v>916</v>
      </c>
      <c r="J16" s="68">
        <v>223</v>
      </c>
      <c r="K16" s="65">
        <f t="shared" si="0"/>
        <v>24.3</v>
      </c>
      <c r="L16" s="69">
        <v>42</v>
      </c>
      <c r="M16" s="68">
        <v>29</v>
      </c>
      <c r="N16" s="68">
        <v>384</v>
      </c>
      <c r="O16" s="68">
        <v>106</v>
      </c>
      <c r="P16" s="70">
        <f t="shared" si="1"/>
        <v>27.6</v>
      </c>
      <c r="Q16" s="140">
        <v>6</v>
      </c>
      <c r="R16" s="135">
        <v>6</v>
      </c>
      <c r="S16" s="135">
        <v>33</v>
      </c>
      <c r="T16" s="135">
        <v>8</v>
      </c>
      <c r="U16" s="65">
        <f t="shared" si="2"/>
        <v>24.2</v>
      </c>
      <c r="V16" s="71">
        <v>135</v>
      </c>
      <c r="W16" s="68">
        <v>8</v>
      </c>
      <c r="X16" s="72">
        <f t="shared" si="3"/>
        <v>5.9</v>
      </c>
      <c r="Y16" s="68">
        <v>118</v>
      </c>
      <c r="Z16" s="106">
        <v>8</v>
      </c>
      <c r="AA16" s="70">
        <f t="shared" si="4"/>
        <v>6.8</v>
      </c>
    </row>
    <row r="17" spans="1:27" ht="12.75" customHeight="1">
      <c r="A17" s="32">
        <v>14</v>
      </c>
      <c r="B17" s="66">
        <v>205</v>
      </c>
      <c r="C17" s="34" t="s">
        <v>218</v>
      </c>
      <c r="D17" s="35" t="s">
        <v>97</v>
      </c>
      <c r="E17" s="138">
        <v>40</v>
      </c>
      <c r="F17" s="68" t="s">
        <v>202</v>
      </c>
      <c r="G17" s="68">
        <v>51</v>
      </c>
      <c r="H17" s="68">
        <v>43</v>
      </c>
      <c r="I17" s="68">
        <v>637</v>
      </c>
      <c r="J17" s="68">
        <v>190</v>
      </c>
      <c r="K17" s="65">
        <f t="shared" si="0"/>
        <v>29.8</v>
      </c>
      <c r="L17" s="69">
        <v>42</v>
      </c>
      <c r="M17" s="68">
        <v>37</v>
      </c>
      <c r="N17" s="68">
        <v>616</v>
      </c>
      <c r="O17" s="68">
        <v>184</v>
      </c>
      <c r="P17" s="70">
        <f t="shared" si="1"/>
        <v>29.9</v>
      </c>
      <c r="Q17" s="140">
        <v>6</v>
      </c>
      <c r="R17" s="135">
        <v>4</v>
      </c>
      <c r="S17" s="135">
        <v>19</v>
      </c>
      <c r="T17" s="135">
        <v>6</v>
      </c>
      <c r="U17" s="65">
        <f t="shared" si="2"/>
        <v>31.6</v>
      </c>
      <c r="V17" s="71">
        <v>339</v>
      </c>
      <c r="W17" s="68">
        <v>32</v>
      </c>
      <c r="X17" s="73">
        <f t="shared" si="3"/>
        <v>9.4</v>
      </c>
      <c r="Y17" s="74">
        <v>252</v>
      </c>
      <c r="Z17" s="106">
        <v>14</v>
      </c>
      <c r="AA17" s="70">
        <f t="shared" si="4"/>
        <v>5.6</v>
      </c>
    </row>
    <row r="18" spans="1:27" ht="12.75" customHeight="1">
      <c r="A18" s="32">
        <v>14</v>
      </c>
      <c r="B18" s="66">
        <v>206</v>
      </c>
      <c r="C18" s="34" t="s">
        <v>82</v>
      </c>
      <c r="D18" s="35" t="s">
        <v>100</v>
      </c>
      <c r="E18" s="138">
        <v>35</v>
      </c>
      <c r="F18" s="68" t="s">
        <v>203</v>
      </c>
      <c r="G18" s="68">
        <v>51</v>
      </c>
      <c r="H18" s="68">
        <v>48</v>
      </c>
      <c r="I18" s="68">
        <v>682</v>
      </c>
      <c r="J18" s="68">
        <v>204</v>
      </c>
      <c r="K18" s="65">
        <f t="shared" si="0"/>
        <v>29.9</v>
      </c>
      <c r="L18" s="69">
        <v>31</v>
      </c>
      <c r="M18" s="68">
        <v>31</v>
      </c>
      <c r="N18" s="68">
        <v>431</v>
      </c>
      <c r="O18" s="68">
        <v>126</v>
      </c>
      <c r="P18" s="70">
        <f t="shared" si="1"/>
        <v>29.2</v>
      </c>
      <c r="Q18" s="140">
        <v>6</v>
      </c>
      <c r="R18" s="135">
        <v>3</v>
      </c>
      <c r="S18" s="135">
        <v>43</v>
      </c>
      <c r="T18" s="135">
        <v>4</v>
      </c>
      <c r="U18" s="65">
        <f t="shared" si="2"/>
        <v>9.3</v>
      </c>
      <c r="V18" s="71">
        <v>144</v>
      </c>
      <c r="W18" s="68">
        <v>12</v>
      </c>
      <c r="X18" s="72">
        <f t="shared" si="3"/>
        <v>8.3</v>
      </c>
      <c r="Y18" s="68">
        <v>114</v>
      </c>
      <c r="Z18" s="106">
        <v>7</v>
      </c>
      <c r="AA18" s="70">
        <f t="shared" si="4"/>
        <v>6.1</v>
      </c>
    </row>
    <row r="19" spans="1:27" ht="12.75" customHeight="1">
      <c r="A19" s="32">
        <v>14</v>
      </c>
      <c r="B19" s="66">
        <v>207</v>
      </c>
      <c r="C19" s="34" t="s">
        <v>82</v>
      </c>
      <c r="D19" s="35" t="s">
        <v>103</v>
      </c>
      <c r="E19" s="138">
        <v>50</v>
      </c>
      <c r="F19" s="68" t="s">
        <v>201</v>
      </c>
      <c r="G19" s="68">
        <v>65</v>
      </c>
      <c r="H19" s="68">
        <v>60</v>
      </c>
      <c r="I19" s="68">
        <v>911</v>
      </c>
      <c r="J19" s="68">
        <v>239</v>
      </c>
      <c r="K19" s="65">
        <f t="shared" si="0"/>
        <v>26.2</v>
      </c>
      <c r="L19" s="69">
        <v>48</v>
      </c>
      <c r="M19" s="68">
        <v>44</v>
      </c>
      <c r="N19" s="68">
        <v>683</v>
      </c>
      <c r="O19" s="68">
        <v>183</v>
      </c>
      <c r="P19" s="70">
        <f t="shared" si="1"/>
        <v>26.8</v>
      </c>
      <c r="Q19" s="140">
        <v>6</v>
      </c>
      <c r="R19" s="135">
        <v>4</v>
      </c>
      <c r="S19" s="135">
        <v>38</v>
      </c>
      <c r="T19" s="135">
        <v>5</v>
      </c>
      <c r="U19" s="65">
        <f t="shared" si="2"/>
        <v>13.2</v>
      </c>
      <c r="V19" s="71">
        <v>249</v>
      </c>
      <c r="W19" s="68">
        <v>42</v>
      </c>
      <c r="X19" s="72">
        <f t="shared" si="3"/>
        <v>16.9</v>
      </c>
      <c r="Y19" s="68">
        <v>138</v>
      </c>
      <c r="Z19" s="106">
        <v>11</v>
      </c>
      <c r="AA19" s="70">
        <f t="shared" si="4"/>
        <v>8</v>
      </c>
    </row>
    <row r="20" spans="1:27" ht="12.75" customHeight="1">
      <c r="A20" s="32">
        <v>14</v>
      </c>
      <c r="B20" s="66">
        <v>208</v>
      </c>
      <c r="C20" s="34" t="s">
        <v>82</v>
      </c>
      <c r="D20" s="35" t="s">
        <v>106</v>
      </c>
      <c r="E20" s="138">
        <v>40</v>
      </c>
      <c r="F20" s="283" t="s">
        <v>242</v>
      </c>
      <c r="G20" s="68">
        <v>62</v>
      </c>
      <c r="H20" s="68">
        <v>52</v>
      </c>
      <c r="I20" s="68">
        <v>620</v>
      </c>
      <c r="J20" s="68">
        <v>182</v>
      </c>
      <c r="K20" s="65">
        <f t="shared" si="0"/>
        <v>29.4</v>
      </c>
      <c r="L20" s="69">
        <v>57</v>
      </c>
      <c r="M20" s="68">
        <v>48</v>
      </c>
      <c r="N20" s="68">
        <v>604</v>
      </c>
      <c r="O20" s="68">
        <v>178</v>
      </c>
      <c r="P20" s="70">
        <f t="shared" si="1"/>
        <v>29.5</v>
      </c>
      <c r="Q20" s="140">
        <v>5</v>
      </c>
      <c r="R20" s="135">
        <v>4</v>
      </c>
      <c r="S20" s="135">
        <v>16</v>
      </c>
      <c r="T20" s="135">
        <v>4</v>
      </c>
      <c r="U20" s="65">
        <f t="shared" si="2"/>
        <v>25</v>
      </c>
      <c r="V20" s="71">
        <v>76</v>
      </c>
      <c r="W20" s="68">
        <v>8</v>
      </c>
      <c r="X20" s="72">
        <f t="shared" si="3"/>
        <v>10.5</v>
      </c>
      <c r="Y20" s="68">
        <v>68</v>
      </c>
      <c r="Z20" s="106">
        <v>8</v>
      </c>
      <c r="AA20" s="70">
        <f t="shared" si="4"/>
        <v>11.8</v>
      </c>
    </row>
    <row r="21" spans="1:27" ht="12.75" customHeight="1">
      <c r="A21" s="32">
        <v>14</v>
      </c>
      <c r="B21" s="66">
        <v>209</v>
      </c>
      <c r="C21" s="34" t="s">
        <v>82</v>
      </c>
      <c r="D21" s="35" t="s">
        <v>109</v>
      </c>
      <c r="E21" s="138">
        <v>40</v>
      </c>
      <c r="F21" s="68" t="s">
        <v>89</v>
      </c>
      <c r="G21" s="68">
        <v>137</v>
      </c>
      <c r="H21" s="68">
        <v>127</v>
      </c>
      <c r="I21" s="68">
        <v>2344</v>
      </c>
      <c r="J21" s="106">
        <v>627</v>
      </c>
      <c r="K21" s="65">
        <f t="shared" si="0"/>
        <v>26.7</v>
      </c>
      <c r="L21" s="69">
        <v>74</v>
      </c>
      <c r="M21" s="68">
        <v>68</v>
      </c>
      <c r="N21" s="68">
        <v>1412</v>
      </c>
      <c r="O21" s="68">
        <v>422</v>
      </c>
      <c r="P21" s="70">
        <f t="shared" si="1"/>
        <v>29.9</v>
      </c>
      <c r="Q21" s="140">
        <v>6</v>
      </c>
      <c r="R21" s="142">
        <v>4</v>
      </c>
      <c r="S21" s="135">
        <v>66</v>
      </c>
      <c r="T21" s="135">
        <v>5</v>
      </c>
      <c r="U21" s="65">
        <f t="shared" si="2"/>
        <v>7.6</v>
      </c>
      <c r="V21" s="71">
        <v>608</v>
      </c>
      <c r="W21" s="68">
        <v>53</v>
      </c>
      <c r="X21" s="72">
        <f t="shared" si="3"/>
        <v>8.7</v>
      </c>
      <c r="Y21" s="68">
        <v>608</v>
      </c>
      <c r="Z21" s="106">
        <v>53</v>
      </c>
      <c r="AA21" s="70">
        <f t="shared" si="4"/>
        <v>8.7</v>
      </c>
    </row>
    <row r="22" spans="1:27" ht="12.75" customHeight="1">
      <c r="A22" s="32">
        <v>14</v>
      </c>
      <c r="B22" s="66">
        <v>210</v>
      </c>
      <c r="C22" s="34" t="s">
        <v>82</v>
      </c>
      <c r="D22" s="35" t="s">
        <v>113</v>
      </c>
      <c r="E22" s="138">
        <v>30</v>
      </c>
      <c r="F22" s="68" t="s">
        <v>204</v>
      </c>
      <c r="G22" s="68">
        <v>55</v>
      </c>
      <c r="H22" s="68">
        <v>43</v>
      </c>
      <c r="I22" s="68">
        <v>780</v>
      </c>
      <c r="J22" s="68">
        <v>207</v>
      </c>
      <c r="K22" s="65">
        <f t="shared" si="0"/>
        <v>26.5</v>
      </c>
      <c r="L22" s="69">
        <v>19</v>
      </c>
      <c r="M22" s="68">
        <v>16</v>
      </c>
      <c r="N22" s="68">
        <v>204</v>
      </c>
      <c r="O22" s="68">
        <v>39</v>
      </c>
      <c r="P22" s="70">
        <f t="shared" si="1"/>
        <v>19.1</v>
      </c>
      <c r="Q22" s="140">
        <v>6</v>
      </c>
      <c r="R22" s="135">
        <v>5</v>
      </c>
      <c r="S22" s="135">
        <v>39</v>
      </c>
      <c r="T22" s="135">
        <v>6</v>
      </c>
      <c r="U22" s="65">
        <f t="shared" si="2"/>
        <v>15.4</v>
      </c>
      <c r="V22" s="71">
        <v>90</v>
      </c>
      <c r="W22" s="68">
        <v>6</v>
      </c>
      <c r="X22" s="72">
        <f t="shared" si="3"/>
        <v>6.7</v>
      </c>
      <c r="Y22" s="68">
        <v>65</v>
      </c>
      <c r="Z22" s="106">
        <v>3</v>
      </c>
      <c r="AA22" s="70">
        <f t="shared" si="4"/>
        <v>4.6</v>
      </c>
    </row>
    <row r="23" spans="1:27" ht="12.75" customHeight="1">
      <c r="A23" s="32">
        <v>14</v>
      </c>
      <c r="B23" s="66">
        <v>211</v>
      </c>
      <c r="C23" s="34" t="s">
        <v>82</v>
      </c>
      <c r="D23" s="35" t="s">
        <v>116</v>
      </c>
      <c r="E23" s="138">
        <v>40</v>
      </c>
      <c r="F23" s="68" t="s">
        <v>204</v>
      </c>
      <c r="G23" s="68">
        <v>31</v>
      </c>
      <c r="H23" s="68">
        <v>31</v>
      </c>
      <c r="I23" s="68">
        <v>414</v>
      </c>
      <c r="J23" s="68">
        <v>112</v>
      </c>
      <c r="K23" s="65">
        <f t="shared" si="0"/>
        <v>27.1</v>
      </c>
      <c r="L23" s="69">
        <v>31</v>
      </c>
      <c r="M23" s="68">
        <v>31</v>
      </c>
      <c r="N23" s="68">
        <v>414</v>
      </c>
      <c r="O23" s="68">
        <v>112</v>
      </c>
      <c r="P23" s="70">
        <f t="shared" si="1"/>
        <v>27.1</v>
      </c>
      <c r="Q23" s="140">
        <v>6</v>
      </c>
      <c r="R23" s="135">
        <v>3</v>
      </c>
      <c r="S23" s="135">
        <v>43</v>
      </c>
      <c r="T23" s="135">
        <v>3</v>
      </c>
      <c r="U23" s="65">
        <f t="shared" si="2"/>
        <v>7</v>
      </c>
      <c r="V23" s="71">
        <v>112</v>
      </c>
      <c r="W23" s="68">
        <v>7</v>
      </c>
      <c r="X23" s="72">
        <f t="shared" si="3"/>
        <v>6.3</v>
      </c>
      <c r="Y23" s="68">
        <v>88</v>
      </c>
      <c r="Z23" s="106">
        <v>6</v>
      </c>
      <c r="AA23" s="70">
        <f t="shared" si="4"/>
        <v>6.8</v>
      </c>
    </row>
    <row r="24" spans="1:27" ht="12.75" customHeight="1">
      <c r="A24" s="32">
        <v>14</v>
      </c>
      <c r="B24" s="66">
        <v>212</v>
      </c>
      <c r="C24" s="34" t="s">
        <v>82</v>
      </c>
      <c r="D24" s="35" t="s">
        <v>118</v>
      </c>
      <c r="E24" s="138">
        <v>40</v>
      </c>
      <c r="F24" s="68" t="s">
        <v>205</v>
      </c>
      <c r="G24" s="68">
        <v>73</v>
      </c>
      <c r="H24" s="68">
        <v>64</v>
      </c>
      <c r="I24" s="68">
        <v>848</v>
      </c>
      <c r="J24" s="68">
        <v>248</v>
      </c>
      <c r="K24" s="65">
        <f t="shared" si="0"/>
        <v>29.2</v>
      </c>
      <c r="L24" s="69">
        <v>42</v>
      </c>
      <c r="M24" s="68">
        <v>36</v>
      </c>
      <c r="N24" s="68">
        <v>498</v>
      </c>
      <c r="O24" s="68">
        <v>123</v>
      </c>
      <c r="P24" s="70">
        <f t="shared" si="1"/>
        <v>24.7</v>
      </c>
      <c r="Q24" s="140">
        <v>6</v>
      </c>
      <c r="R24" s="135">
        <v>4</v>
      </c>
      <c r="S24" s="135">
        <v>38</v>
      </c>
      <c r="T24" s="135">
        <v>5</v>
      </c>
      <c r="U24" s="65">
        <f t="shared" si="2"/>
        <v>13.2</v>
      </c>
      <c r="V24" s="71">
        <v>406</v>
      </c>
      <c r="W24" s="68">
        <v>52</v>
      </c>
      <c r="X24" s="72">
        <f t="shared" si="3"/>
        <v>12.8</v>
      </c>
      <c r="Y24" s="68">
        <v>321</v>
      </c>
      <c r="Z24" s="106">
        <v>37</v>
      </c>
      <c r="AA24" s="70">
        <f t="shared" si="4"/>
        <v>11.5</v>
      </c>
    </row>
    <row r="25" spans="1:27" ht="12.75" customHeight="1">
      <c r="A25" s="32">
        <v>14</v>
      </c>
      <c r="B25" s="66">
        <v>213</v>
      </c>
      <c r="C25" s="34" t="s">
        <v>82</v>
      </c>
      <c r="D25" s="35" t="s">
        <v>121</v>
      </c>
      <c r="E25" s="138">
        <v>50</v>
      </c>
      <c r="F25" s="68" t="s">
        <v>206</v>
      </c>
      <c r="G25" s="68">
        <v>44</v>
      </c>
      <c r="H25" s="68">
        <v>32</v>
      </c>
      <c r="I25" s="68">
        <v>432</v>
      </c>
      <c r="J25" s="68">
        <v>99</v>
      </c>
      <c r="K25" s="65">
        <f t="shared" si="0"/>
        <v>22.9</v>
      </c>
      <c r="L25" s="69">
        <v>33</v>
      </c>
      <c r="M25" s="68">
        <v>31</v>
      </c>
      <c r="N25" s="68">
        <v>399</v>
      </c>
      <c r="O25" s="68">
        <v>97</v>
      </c>
      <c r="P25" s="70">
        <f t="shared" si="1"/>
        <v>24.3</v>
      </c>
      <c r="Q25" s="140">
        <v>6</v>
      </c>
      <c r="R25" s="135">
        <v>1</v>
      </c>
      <c r="S25" s="135">
        <v>33</v>
      </c>
      <c r="T25" s="135">
        <v>2</v>
      </c>
      <c r="U25" s="65">
        <f t="shared" si="2"/>
        <v>6.1</v>
      </c>
      <c r="V25" s="71">
        <v>238</v>
      </c>
      <c r="W25" s="68">
        <v>26</v>
      </c>
      <c r="X25" s="72">
        <f t="shared" si="3"/>
        <v>10.9</v>
      </c>
      <c r="Y25" s="68">
        <v>180</v>
      </c>
      <c r="Z25" s="106">
        <v>11</v>
      </c>
      <c r="AA25" s="70">
        <f t="shared" si="4"/>
        <v>6.1</v>
      </c>
    </row>
    <row r="26" spans="1:27" ht="12.75" customHeight="1">
      <c r="A26" s="32">
        <v>14</v>
      </c>
      <c r="B26" s="66">
        <v>214</v>
      </c>
      <c r="C26" s="34" t="s">
        <v>82</v>
      </c>
      <c r="D26" s="35" t="s">
        <v>124</v>
      </c>
      <c r="E26" s="138">
        <v>50</v>
      </c>
      <c r="F26" s="68" t="s">
        <v>207</v>
      </c>
      <c r="G26" s="68">
        <v>37</v>
      </c>
      <c r="H26" s="68">
        <v>36</v>
      </c>
      <c r="I26" s="68">
        <v>703</v>
      </c>
      <c r="J26" s="68">
        <v>234</v>
      </c>
      <c r="K26" s="65">
        <f t="shared" si="0"/>
        <v>33.3</v>
      </c>
      <c r="L26" s="69">
        <v>28</v>
      </c>
      <c r="M26" s="68">
        <v>27</v>
      </c>
      <c r="N26" s="68">
        <v>470</v>
      </c>
      <c r="O26" s="68">
        <v>124</v>
      </c>
      <c r="P26" s="70">
        <f t="shared" si="1"/>
        <v>26.4</v>
      </c>
      <c r="Q26" s="140">
        <v>5</v>
      </c>
      <c r="R26" s="135">
        <v>2</v>
      </c>
      <c r="S26" s="135">
        <v>34</v>
      </c>
      <c r="T26" s="135">
        <v>3</v>
      </c>
      <c r="U26" s="65">
        <f t="shared" si="2"/>
        <v>8.8</v>
      </c>
      <c r="V26" s="71">
        <v>246</v>
      </c>
      <c r="W26" s="68">
        <v>26</v>
      </c>
      <c r="X26" s="72">
        <f t="shared" si="3"/>
        <v>10.6</v>
      </c>
      <c r="Y26" s="68">
        <v>177</v>
      </c>
      <c r="Z26" s="106">
        <v>9</v>
      </c>
      <c r="AA26" s="70">
        <f t="shared" si="4"/>
        <v>5.1</v>
      </c>
    </row>
    <row r="27" spans="1:27" ht="12.75" customHeight="1">
      <c r="A27" s="32">
        <v>14</v>
      </c>
      <c r="B27" s="66">
        <v>215</v>
      </c>
      <c r="C27" s="34" t="s">
        <v>82</v>
      </c>
      <c r="D27" s="35" t="s">
        <v>127</v>
      </c>
      <c r="E27" s="138">
        <v>30</v>
      </c>
      <c r="F27" s="68" t="s">
        <v>208</v>
      </c>
      <c r="G27" s="68">
        <v>46</v>
      </c>
      <c r="H27" s="68">
        <v>36</v>
      </c>
      <c r="I27" s="68">
        <v>517</v>
      </c>
      <c r="J27" s="68">
        <v>127</v>
      </c>
      <c r="K27" s="65">
        <f t="shared" si="0"/>
        <v>24.6</v>
      </c>
      <c r="L27" s="69">
        <v>29</v>
      </c>
      <c r="M27" s="68">
        <v>24</v>
      </c>
      <c r="N27" s="68">
        <v>330</v>
      </c>
      <c r="O27" s="68">
        <v>67</v>
      </c>
      <c r="P27" s="70">
        <f t="shared" si="1"/>
        <v>20.3</v>
      </c>
      <c r="Q27" s="140">
        <v>5</v>
      </c>
      <c r="R27" s="135">
        <v>1</v>
      </c>
      <c r="S27" s="135">
        <v>35</v>
      </c>
      <c r="T27" s="135">
        <v>2</v>
      </c>
      <c r="U27" s="65">
        <f t="shared" si="2"/>
        <v>5.7</v>
      </c>
      <c r="V27" s="71">
        <v>168</v>
      </c>
      <c r="W27" s="68">
        <v>22</v>
      </c>
      <c r="X27" s="72">
        <f t="shared" si="3"/>
        <v>13.1</v>
      </c>
      <c r="Y27" s="68">
        <v>168</v>
      </c>
      <c r="Z27" s="106">
        <v>22</v>
      </c>
      <c r="AA27" s="70">
        <f t="shared" si="4"/>
        <v>13.1</v>
      </c>
    </row>
    <row r="28" spans="1:27" ht="12.75" customHeight="1">
      <c r="A28" s="32">
        <v>14</v>
      </c>
      <c r="B28" s="66">
        <v>216</v>
      </c>
      <c r="C28" s="34" t="s">
        <v>82</v>
      </c>
      <c r="D28" s="35" t="s">
        <v>131</v>
      </c>
      <c r="E28" s="138">
        <v>50</v>
      </c>
      <c r="F28" s="68" t="s">
        <v>203</v>
      </c>
      <c r="G28" s="68">
        <v>35</v>
      </c>
      <c r="H28" s="68">
        <v>22</v>
      </c>
      <c r="I28" s="68">
        <v>313</v>
      </c>
      <c r="J28" s="68">
        <v>77</v>
      </c>
      <c r="K28" s="65">
        <f t="shared" si="0"/>
        <v>24.6</v>
      </c>
      <c r="L28" s="69">
        <v>30</v>
      </c>
      <c r="M28" s="68">
        <v>21</v>
      </c>
      <c r="N28" s="68">
        <v>284</v>
      </c>
      <c r="O28" s="68">
        <v>75</v>
      </c>
      <c r="P28" s="70">
        <f t="shared" si="1"/>
        <v>26.4</v>
      </c>
      <c r="Q28" s="140">
        <v>5</v>
      </c>
      <c r="R28" s="135">
        <v>1</v>
      </c>
      <c r="S28" s="135">
        <v>29</v>
      </c>
      <c r="T28" s="135">
        <v>2</v>
      </c>
      <c r="U28" s="65">
        <f t="shared" si="2"/>
        <v>6.9</v>
      </c>
      <c r="V28" s="71">
        <v>161</v>
      </c>
      <c r="W28" s="68">
        <v>19</v>
      </c>
      <c r="X28" s="72">
        <f t="shared" si="3"/>
        <v>11.8</v>
      </c>
      <c r="Y28" s="68">
        <v>143</v>
      </c>
      <c r="Z28" s="106">
        <v>19</v>
      </c>
      <c r="AA28" s="70">
        <f t="shared" si="4"/>
        <v>13.3</v>
      </c>
    </row>
    <row r="29" spans="1:27" ht="12.75" customHeight="1">
      <c r="A29" s="32">
        <v>14</v>
      </c>
      <c r="B29" s="66">
        <v>217</v>
      </c>
      <c r="C29" s="34" t="s">
        <v>82</v>
      </c>
      <c r="D29" s="35" t="s">
        <v>134</v>
      </c>
      <c r="E29" s="138">
        <v>40</v>
      </c>
      <c r="F29" s="68" t="s">
        <v>203</v>
      </c>
      <c r="G29" s="68">
        <v>35</v>
      </c>
      <c r="H29" s="68">
        <v>30</v>
      </c>
      <c r="I29" s="68">
        <v>377</v>
      </c>
      <c r="J29" s="68">
        <v>104</v>
      </c>
      <c r="K29" s="65">
        <f t="shared" si="0"/>
        <v>27.6</v>
      </c>
      <c r="L29" s="69">
        <v>29</v>
      </c>
      <c r="M29" s="68">
        <v>24</v>
      </c>
      <c r="N29" s="68">
        <v>290</v>
      </c>
      <c r="O29" s="68">
        <v>73</v>
      </c>
      <c r="P29" s="70">
        <f t="shared" si="1"/>
        <v>25.2</v>
      </c>
      <c r="Q29" s="140">
        <v>5</v>
      </c>
      <c r="R29" s="135">
        <v>2</v>
      </c>
      <c r="S29" s="135">
        <v>27</v>
      </c>
      <c r="T29" s="135">
        <v>4</v>
      </c>
      <c r="U29" s="65">
        <f t="shared" si="2"/>
        <v>14.8</v>
      </c>
      <c r="V29" s="71">
        <v>51</v>
      </c>
      <c r="W29" s="68">
        <v>4</v>
      </c>
      <c r="X29" s="72">
        <f t="shared" si="3"/>
        <v>7.8</v>
      </c>
      <c r="Y29" s="68">
        <v>48</v>
      </c>
      <c r="Z29" s="106">
        <v>4</v>
      </c>
      <c r="AA29" s="70">
        <f t="shared" si="4"/>
        <v>8.3</v>
      </c>
    </row>
    <row r="30" spans="1:27" ht="12.75" customHeight="1">
      <c r="A30" s="32">
        <v>14</v>
      </c>
      <c r="B30" s="66">
        <v>218</v>
      </c>
      <c r="C30" s="34" t="s">
        <v>82</v>
      </c>
      <c r="D30" s="35" t="s">
        <v>136</v>
      </c>
      <c r="E30" s="138">
        <v>30</v>
      </c>
      <c r="F30" s="68" t="s">
        <v>209</v>
      </c>
      <c r="G30" s="68">
        <v>31</v>
      </c>
      <c r="H30" s="68">
        <v>22</v>
      </c>
      <c r="I30" s="68">
        <v>353</v>
      </c>
      <c r="J30" s="68">
        <v>70</v>
      </c>
      <c r="K30" s="65">
        <f t="shared" si="0"/>
        <v>19.8</v>
      </c>
      <c r="L30" s="69">
        <v>31</v>
      </c>
      <c r="M30" s="68">
        <v>22</v>
      </c>
      <c r="N30" s="68">
        <v>353</v>
      </c>
      <c r="O30" s="68">
        <v>70</v>
      </c>
      <c r="P30" s="70">
        <f t="shared" si="1"/>
        <v>19.8</v>
      </c>
      <c r="Q30" s="140">
        <v>5</v>
      </c>
      <c r="R30" s="135">
        <v>3</v>
      </c>
      <c r="S30" s="135">
        <v>30</v>
      </c>
      <c r="T30" s="135">
        <v>4</v>
      </c>
      <c r="U30" s="65">
        <f t="shared" si="2"/>
        <v>13.3</v>
      </c>
      <c r="V30" s="71">
        <v>102</v>
      </c>
      <c r="W30" s="68">
        <v>7</v>
      </c>
      <c r="X30" s="72">
        <f t="shared" si="3"/>
        <v>6.9</v>
      </c>
      <c r="Y30" s="68">
        <v>88</v>
      </c>
      <c r="Z30" s="106">
        <v>7</v>
      </c>
      <c r="AA30" s="70">
        <f t="shared" si="4"/>
        <v>8</v>
      </c>
    </row>
    <row r="31" spans="1:27" ht="12.75" customHeight="1">
      <c r="A31" s="32">
        <v>14</v>
      </c>
      <c r="B31" s="66">
        <v>301</v>
      </c>
      <c r="C31" s="34" t="s">
        <v>82</v>
      </c>
      <c r="D31" s="35" t="s">
        <v>139</v>
      </c>
      <c r="E31" s="138">
        <v>30</v>
      </c>
      <c r="F31" s="68" t="s">
        <v>208</v>
      </c>
      <c r="G31" s="68">
        <v>21</v>
      </c>
      <c r="H31" s="68">
        <v>17</v>
      </c>
      <c r="I31" s="68">
        <v>135</v>
      </c>
      <c r="J31" s="68">
        <v>28</v>
      </c>
      <c r="K31" s="65">
        <f t="shared" si="0"/>
        <v>20.7</v>
      </c>
      <c r="L31" s="69">
        <v>16</v>
      </c>
      <c r="M31" s="68">
        <v>13</v>
      </c>
      <c r="N31" s="68">
        <v>112</v>
      </c>
      <c r="O31" s="68">
        <v>23</v>
      </c>
      <c r="P31" s="70">
        <f t="shared" si="1"/>
        <v>20.5</v>
      </c>
      <c r="Q31" s="140">
        <v>5</v>
      </c>
      <c r="R31" s="135">
        <v>4</v>
      </c>
      <c r="S31" s="135">
        <v>23</v>
      </c>
      <c r="T31" s="135">
        <v>5</v>
      </c>
      <c r="U31" s="65">
        <f t="shared" si="2"/>
        <v>21.7</v>
      </c>
      <c r="V31" s="71">
        <v>34</v>
      </c>
      <c r="W31" s="68">
        <v>4</v>
      </c>
      <c r="X31" s="72">
        <f t="shared" si="3"/>
        <v>11.8</v>
      </c>
      <c r="Y31" s="68">
        <v>32</v>
      </c>
      <c r="Z31" s="106">
        <v>4</v>
      </c>
      <c r="AA31" s="70">
        <f t="shared" si="4"/>
        <v>12.5</v>
      </c>
    </row>
    <row r="32" spans="1:27" ht="12.75" customHeight="1">
      <c r="A32" s="32">
        <v>14</v>
      </c>
      <c r="B32" s="66">
        <v>321</v>
      </c>
      <c r="C32" s="34" t="s">
        <v>82</v>
      </c>
      <c r="D32" s="35" t="s">
        <v>141</v>
      </c>
      <c r="E32" s="138">
        <v>35</v>
      </c>
      <c r="F32" s="68" t="s">
        <v>201</v>
      </c>
      <c r="G32" s="68">
        <v>30</v>
      </c>
      <c r="H32" s="68">
        <v>25</v>
      </c>
      <c r="I32" s="68">
        <v>130</v>
      </c>
      <c r="J32" s="68">
        <v>28</v>
      </c>
      <c r="K32" s="65">
        <f t="shared" si="0"/>
        <v>21.5</v>
      </c>
      <c r="L32" s="69">
        <v>5</v>
      </c>
      <c r="M32" s="68">
        <v>2</v>
      </c>
      <c r="N32" s="68">
        <v>21</v>
      </c>
      <c r="O32" s="68">
        <v>3</v>
      </c>
      <c r="P32" s="70">
        <f t="shared" si="1"/>
        <v>14.3</v>
      </c>
      <c r="Q32" s="140">
        <v>5</v>
      </c>
      <c r="R32" s="135">
        <v>3</v>
      </c>
      <c r="S32" s="135">
        <v>26</v>
      </c>
      <c r="T32" s="135">
        <v>5</v>
      </c>
      <c r="U32" s="65">
        <f t="shared" si="2"/>
        <v>19.2</v>
      </c>
      <c r="V32" s="71">
        <v>60</v>
      </c>
      <c r="W32" s="68">
        <v>6</v>
      </c>
      <c r="X32" s="72">
        <f t="shared" si="3"/>
        <v>10</v>
      </c>
      <c r="Y32" s="68">
        <v>46</v>
      </c>
      <c r="Z32" s="106">
        <v>5</v>
      </c>
      <c r="AA32" s="70">
        <f t="shared" si="4"/>
        <v>10.9</v>
      </c>
    </row>
    <row r="33" spans="1:27" ht="12.75" customHeight="1">
      <c r="A33" s="32">
        <v>14</v>
      </c>
      <c r="B33" s="66">
        <v>341</v>
      </c>
      <c r="C33" s="34" t="s">
        <v>82</v>
      </c>
      <c r="D33" s="35" t="s">
        <v>144</v>
      </c>
      <c r="E33" s="138">
        <v>40</v>
      </c>
      <c r="F33" s="68" t="s">
        <v>210</v>
      </c>
      <c r="G33" s="68">
        <v>22</v>
      </c>
      <c r="H33" s="68">
        <v>17</v>
      </c>
      <c r="I33" s="68">
        <v>229</v>
      </c>
      <c r="J33" s="68">
        <v>71</v>
      </c>
      <c r="K33" s="65">
        <f t="shared" si="0"/>
        <v>31</v>
      </c>
      <c r="L33" s="69">
        <v>17</v>
      </c>
      <c r="M33" s="68">
        <v>15</v>
      </c>
      <c r="N33" s="68">
        <v>197</v>
      </c>
      <c r="O33" s="68">
        <v>69</v>
      </c>
      <c r="P33" s="70">
        <f t="shared" si="1"/>
        <v>35</v>
      </c>
      <c r="Q33" s="140">
        <v>5</v>
      </c>
      <c r="R33" s="135">
        <v>2</v>
      </c>
      <c r="S33" s="135">
        <v>32</v>
      </c>
      <c r="T33" s="135">
        <v>2</v>
      </c>
      <c r="U33" s="65">
        <f t="shared" si="2"/>
        <v>6.3</v>
      </c>
      <c r="V33" s="71">
        <v>17</v>
      </c>
      <c r="W33" s="68">
        <v>1</v>
      </c>
      <c r="X33" s="72">
        <f>IF(V33=""," ",ROUND(W33/V33*100,1))</f>
        <v>5.9</v>
      </c>
      <c r="Y33" s="68">
        <v>16</v>
      </c>
      <c r="Z33" s="106">
        <v>1</v>
      </c>
      <c r="AA33" s="70">
        <f t="shared" si="4"/>
        <v>6.3</v>
      </c>
    </row>
    <row r="34" spans="1:27" ht="12.75" customHeight="1">
      <c r="A34" s="32">
        <v>14</v>
      </c>
      <c r="B34" s="66">
        <v>342</v>
      </c>
      <c r="C34" s="34" t="s">
        <v>82</v>
      </c>
      <c r="D34" s="35" t="s">
        <v>146</v>
      </c>
      <c r="E34" s="138">
        <v>30</v>
      </c>
      <c r="F34" s="68" t="s">
        <v>203</v>
      </c>
      <c r="G34" s="68">
        <v>17</v>
      </c>
      <c r="H34" s="68">
        <v>14</v>
      </c>
      <c r="I34" s="68">
        <v>168</v>
      </c>
      <c r="J34" s="68">
        <v>37</v>
      </c>
      <c r="K34" s="65">
        <f t="shared" si="0"/>
        <v>22</v>
      </c>
      <c r="L34" s="69">
        <v>19</v>
      </c>
      <c r="M34" s="68">
        <v>16</v>
      </c>
      <c r="N34" s="68">
        <v>189</v>
      </c>
      <c r="O34" s="68">
        <v>41</v>
      </c>
      <c r="P34" s="70">
        <f t="shared" si="1"/>
        <v>21.7</v>
      </c>
      <c r="Q34" s="140">
        <v>5</v>
      </c>
      <c r="R34" s="135">
        <v>1</v>
      </c>
      <c r="S34" s="135">
        <v>28</v>
      </c>
      <c r="T34" s="135">
        <v>1</v>
      </c>
      <c r="U34" s="65">
        <f t="shared" si="2"/>
        <v>3.6</v>
      </c>
      <c r="V34" s="71">
        <v>46</v>
      </c>
      <c r="W34" s="68">
        <v>6</v>
      </c>
      <c r="X34" s="72">
        <f>IF(V34=""," ",ROUND(W34/V34*100,1))</f>
        <v>13</v>
      </c>
      <c r="Y34" s="68">
        <v>32</v>
      </c>
      <c r="Z34" s="106">
        <v>4</v>
      </c>
      <c r="AA34" s="70">
        <f t="shared" si="4"/>
        <v>12.5</v>
      </c>
    </row>
    <row r="35" spans="1:27" ht="12.75" customHeight="1">
      <c r="A35" s="32">
        <v>14</v>
      </c>
      <c r="B35" s="66">
        <v>361</v>
      </c>
      <c r="C35" s="34" t="s">
        <v>82</v>
      </c>
      <c r="D35" s="35" t="s">
        <v>149</v>
      </c>
      <c r="E35" s="138" t="s">
        <v>89</v>
      </c>
      <c r="F35" s="68" t="s">
        <v>89</v>
      </c>
      <c r="G35" s="68" t="s">
        <v>89</v>
      </c>
      <c r="H35" s="68" t="s">
        <v>89</v>
      </c>
      <c r="I35" s="68" t="s">
        <v>89</v>
      </c>
      <c r="J35" s="68" t="s">
        <v>89</v>
      </c>
      <c r="K35" s="65"/>
      <c r="L35" s="69">
        <v>17</v>
      </c>
      <c r="M35" s="68">
        <v>9</v>
      </c>
      <c r="N35" s="68">
        <v>175</v>
      </c>
      <c r="O35" s="68">
        <v>20</v>
      </c>
      <c r="P35" s="70">
        <f>IF(L35=""," ",ROUND(O35/N35*100,1))</f>
        <v>11.4</v>
      </c>
      <c r="Q35" s="140">
        <v>5</v>
      </c>
      <c r="R35" s="135">
        <v>1</v>
      </c>
      <c r="S35" s="135">
        <v>27</v>
      </c>
      <c r="T35" s="135">
        <v>1</v>
      </c>
      <c r="U35" s="65">
        <f>IF(Q35=""," ",ROUND(T35/S35*100,1))</f>
        <v>3.7</v>
      </c>
      <c r="V35" s="71">
        <v>13</v>
      </c>
      <c r="W35" s="68">
        <v>0</v>
      </c>
      <c r="X35" s="72">
        <f>IF(V35=""," ",ROUND(W35/V35*100,1))</f>
        <v>0</v>
      </c>
      <c r="Y35" s="68">
        <v>13</v>
      </c>
      <c r="Z35" s="106">
        <v>0</v>
      </c>
      <c r="AA35" s="70">
        <f t="shared" si="4"/>
        <v>0</v>
      </c>
    </row>
    <row r="36" spans="1:27" ht="12.75" customHeight="1">
      <c r="A36" s="40">
        <v>14</v>
      </c>
      <c r="B36" s="75">
        <v>362</v>
      </c>
      <c r="C36" s="44" t="s">
        <v>82</v>
      </c>
      <c r="D36" s="45" t="s">
        <v>152</v>
      </c>
      <c r="E36" s="139" t="s">
        <v>89</v>
      </c>
      <c r="F36" s="76" t="s">
        <v>89</v>
      </c>
      <c r="G36" s="76" t="s">
        <v>89</v>
      </c>
      <c r="H36" s="68" t="s">
        <v>89</v>
      </c>
      <c r="I36" s="76" t="s">
        <v>89</v>
      </c>
      <c r="J36" s="68" t="s">
        <v>89</v>
      </c>
      <c r="K36" s="65"/>
      <c r="L36" s="77">
        <v>14</v>
      </c>
      <c r="M36" s="68">
        <v>10</v>
      </c>
      <c r="N36" s="76">
        <v>129</v>
      </c>
      <c r="O36" s="68">
        <v>37</v>
      </c>
      <c r="P36" s="70">
        <f aca="true" t="shared" si="5" ref="P36:P44">IF(L36=""," ",ROUND(O36/N36*100,1))</f>
        <v>28.7</v>
      </c>
      <c r="Q36" s="141">
        <v>5</v>
      </c>
      <c r="R36" s="135">
        <v>1</v>
      </c>
      <c r="S36" s="137">
        <v>28</v>
      </c>
      <c r="T36" s="135">
        <v>1</v>
      </c>
      <c r="U36" s="65">
        <f aca="true" t="shared" si="6" ref="U36:U44">IF(Q36=""," ",ROUND(T36/S36*100,1))</f>
        <v>3.6</v>
      </c>
      <c r="V36" s="78">
        <v>18</v>
      </c>
      <c r="W36" s="68">
        <v>3</v>
      </c>
      <c r="X36" s="72">
        <f aca="true" t="shared" si="7" ref="X36:X44">IF(V36=""," ",ROUND(W36/V36*100,1))</f>
        <v>16.7</v>
      </c>
      <c r="Y36" s="68">
        <v>18</v>
      </c>
      <c r="Z36" s="106">
        <v>3</v>
      </c>
      <c r="AA36" s="70">
        <f aca="true" t="shared" si="8" ref="AA36:AA44">IF(Y36=""," ",ROUND(Z36/Y36*100,1))</f>
        <v>16.7</v>
      </c>
    </row>
    <row r="37" spans="1:27" ht="12.75" customHeight="1">
      <c r="A37" s="40">
        <v>14</v>
      </c>
      <c r="B37" s="75">
        <v>363</v>
      </c>
      <c r="C37" s="44" t="s">
        <v>82</v>
      </c>
      <c r="D37" s="45" t="s">
        <v>154</v>
      </c>
      <c r="E37" s="139" t="s">
        <v>89</v>
      </c>
      <c r="F37" s="76" t="s">
        <v>89</v>
      </c>
      <c r="G37" s="76" t="s">
        <v>89</v>
      </c>
      <c r="H37" s="68" t="s">
        <v>89</v>
      </c>
      <c r="I37" s="76" t="s">
        <v>89</v>
      </c>
      <c r="J37" s="68" t="s">
        <v>89</v>
      </c>
      <c r="K37" s="65"/>
      <c r="L37" s="77">
        <v>12</v>
      </c>
      <c r="M37" s="68">
        <v>3</v>
      </c>
      <c r="N37" s="76">
        <v>114</v>
      </c>
      <c r="O37" s="68">
        <v>8</v>
      </c>
      <c r="P37" s="70">
        <f t="shared" si="5"/>
        <v>7</v>
      </c>
      <c r="Q37" s="141">
        <v>5</v>
      </c>
      <c r="R37" s="135">
        <v>1</v>
      </c>
      <c r="S37" s="137">
        <v>22</v>
      </c>
      <c r="T37" s="135">
        <v>1</v>
      </c>
      <c r="U37" s="65">
        <f t="shared" si="6"/>
        <v>4.5</v>
      </c>
      <c r="V37" s="78">
        <v>11</v>
      </c>
      <c r="W37" s="68">
        <v>0</v>
      </c>
      <c r="X37" s="72">
        <f t="shared" si="7"/>
        <v>0</v>
      </c>
      <c r="Y37" s="68">
        <v>10</v>
      </c>
      <c r="Z37" s="106">
        <v>0</v>
      </c>
      <c r="AA37" s="70">
        <f t="shared" si="8"/>
        <v>0</v>
      </c>
    </row>
    <row r="38" spans="1:27" ht="12.75" customHeight="1">
      <c r="A38" s="40">
        <v>14</v>
      </c>
      <c r="B38" s="75">
        <v>364</v>
      </c>
      <c r="C38" s="44" t="s">
        <v>82</v>
      </c>
      <c r="D38" s="45" t="s">
        <v>157</v>
      </c>
      <c r="E38" s="139">
        <v>30</v>
      </c>
      <c r="F38" s="76" t="s">
        <v>89</v>
      </c>
      <c r="G38" s="76">
        <v>15</v>
      </c>
      <c r="H38" s="68">
        <v>11</v>
      </c>
      <c r="I38" s="76">
        <v>189</v>
      </c>
      <c r="J38" s="68">
        <v>51</v>
      </c>
      <c r="K38" s="65">
        <f aca="true" t="shared" si="9" ref="K38:K43">IF(G38=""," ",ROUND(J38/I38*100,1))</f>
        <v>27</v>
      </c>
      <c r="L38" s="77">
        <v>10</v>
      </c>
      <c r="M38" s="68">
        <v>8</v>
      </c>
      <c r="N38" s="76">
        <v>163</v>
      </c>
      <c r="O38" s="68">
        <v>47</v>
      </c>
      <c r="P38" s="70">
        <f t="shared" si="5"/>
        <v>28.8</v>
      </c>
      <c r="Q38" s="141">
        <v>5</v>
      </c>
      <c r="R38" s="135">
        <v>3</v>
      </c>
      <c r="S38" s="137">
        <v>26</v>
      </c>
      <c r="T38" s="135">
        <v>4</v>
      </c>
      <c r="U38" s="65">
        <f t="shared" si="6"/>
        <v>15.4</v>
      </c>
      <c r="V38" s="78">
        <v>15</v>
      </c>
      <c r="W38" s="68">
        <v>1</v>
      </c>
      <c r="X38" s="72">
        <f t="shared" si="7"/>
        <v>6.7</v>
      </c>
      <c r="Y38" s="68">
        <v>15</v>
      </c>
      <c r="Z38" s="106">
        <v>1</v>
      </c>
      <c r="AA38" s="70">
        <f t="shared" si="8"/>
        <v>6.7</v>
      </c>
    </row>
    <row r="39" spans="1:27" ht="12.75" customHeight="1">
      <c r="A39" s="40">
        <v>14</v>
      </c>
      <c r="B39" s="75">
        <v>366</v>
      </c>
      <c r="C39" s="44" t="s">
        <v>82</v>
      </c>
      <c r="D39" s="45" t="s">
        <v>160</v>
      </c>
      <c r="E39" s="44">
        <v>40</v>
      </c>
      <c r="F39" s="76" t="s">
        <v>211</v>
      </c>
      <c r="G39" s="76">
        <v>25</v>
      </c>
      <c r="H39" s="68">
        <v>18</v>
      </c>
      <c r="I39" s="76">
        <v>247</v>
      </c>
      <c r="J39" s="68">
        <v>51</v>
      </c>
      <c r="K39" s="65">
        <f t="shared" si="9"/>
        <v>20.6</v>
      </c>
      <c r="L39" s="77">
        <v>20</v>
      </c>
      <c r="M39" s="68">
        <v>16</v>
      </c>
      <c r="N39" s="76">
        <v>221</v>
      </c>
      <c r="O39" s="68">
        <v>48</v>
      </c>
      <c r="P39" s="70">
        <f t="shared" si="5"/>
        <v>21.7</v>
      </c>
      <c r="Q39" s="141">
        <v>5</v>
      </c>
      <c r="R39" s="135">
        <v>2</v>
      </c>
      <c r="S39" s="137">
        <v>26</v>
      </c>
      <c r="T39" s="135">
        <v>3</v>
      </c>
      <c r="U39" s="65">
        <f t="shared" si="6"/>
        <v>11.5</v>
      </c>
      <c r="V39" s="78">
        <v>17</v>
      </c>
      <c r="W39" s="68">
        <v>0</v>
      </c>
      <c r="X39" s="72">
        <f t="shared" si="7"/>
        <v>0</v>
      </c>
      <c r="Y39" s="68">
        <v>15</v>
      </c>
      <c r="Z39" s="106">
        <v>0</v>
      </c>
      <c r="AA39" s="70">
        <f t="shared" si="8"/>
        <v>0</v>
      </c>
    </row>
    <row r="40" spans="1:27" ht="12.75" customHeight="1">
      <c r="A40" s="40">
        <v>14</v>
      </c>
      <c r="B40" s="75">
        <v>382</v>
      </c>
      <c r="C40" s="44" t="s">
        <v>82</v>
      </c>
      <c r="D40" s="45" t="s">
        <v>162</v>
      </c>
      <c r="E40" s="44">
        <v>30</v>
      </c>
      <c r="F40" s="76" t="s">
        <v>208</v>
      </c>
      <c r="G40" s="76">
        <v>28</v>
      </c>
      <c r="H40" s="68">
        <v>13</v>
      </c>
      <c r="I40" s="76">
        <v>179</v>
      </c>
      <c r="J40" s="68">
        <v>34</v>
      </c>
      <c r="K40" s="65">
        <f t="shared" si="9"/>
        <v>19</v>
      </c>
      <c r="L40" s="77">
        <v>19</v>
      </c>
      <c r="M40" s="68">
        <v>12</v>
      </c>
      <c r="N40" s="76">
        <v>185</v>
      </c>
      <c r="O40" s="68">
        <v>33</v>
      </c>
      <c r="P40" s="70">
        <f t="shared" si="5"/>
        <v>17.8</v>
      </c>
      <c r="Q40" s="141">
        <v>4</v>
      </c>
      <c r="R40" s="135">
        <v>1</v>
      </c>
      <c r="S40" s="137">
        <v>14</v>
      </c>
      <c r="T40" s="135">
        <v>1</v>
      </c>
      <c r="U40" s="65">
        <f t="shared" si="6"/>
        <v>7.1</v>
      </c>
      <c r="V40" s="78">
        <v>32</v>
      </c>
      <c r="W40" s="68">
        <v>2</v>
      </c>
      <c r="X40" s="72">
        <f t="shared" si="7"/>
        <v>6.3</v>
      </c>
      <c r="Y40" s="68">
        <v>32</v>
      </c>
      <c r="Z40" s="106">
        <v>2</v>
      </c>
      <c r="AA40" s="70">
        <f t="shared" si="8"/>
        <v>6.3</v>
      </c>
    </row>
    <row r="41" spans="1:27" ht="12.75" customHeight="1">
      <c r="A41" s="40">
        <v>14</v>
      </c>
      <c r="B41" s="75">
        <v>383</v>
      </c>
      <c r="C41" s="44" t="s">
        <v>82</v>
      </c>
      <c r="D41" s="45" t="s">
        <v>164</v>
      </c>
      <c r="E41" s="44">
        <v>35</v>
      </c>
      <c r="F41" s="76" t="s">
        <v>212</v>
      </c>
      <c r="G41" s="76">
        <v>36</v>
      </c>
      <c r="H41" s="68">
        <v>36</v>
      </c>
      <c r="I41" s="76">
        <v>327</v>
      </c>
      <c r="J41" s="68">
        <v>115</v>
      </c>
      <c r="K41" s="65">
        <f t="shared" si="9"/>
        <v>35.2</v>
      </c>
      <c r="L41" s="77">
        <v>15</v>
      </c>
      <c r="M41" s="68">
        <v>14</v>
      </c>
      <c r="N41" s="76">
        <v>143</v>
      </c>
      <c r="O41" s="68">
        <v>31</v>
      </c>
      <c r="P41" s="70">
        <f t="shared" si="5"/>
        <v>21.7</v>
      </c>
      <c r="Q41" s="141">
        <v>5</v>
      </c>
      <c r="R41" s="135">
        <v>2</v>
      </c>
      <c r="S41" s="137">
        <v>24</v>
      </c>
      <c r="T41" s="135">
        <v>3</v>
      </c>
      <c r="U41" s="65">
        <f t="shared" si="6"/>
        <v>12.5</v>
      </c>
      <c r="V41" s="78">
        <v>15</v>
      </c>
      <c r="W41" s="68">
        <v>2</v>
      </c>
      <c r="X41" s="72">
        <f t="shared" si="7"/>
        <v>13.3</v>
      </c>
      <c r="Y41" s="68">
        <v>15</v>
      </c>
      <c r="Z41" s="106">
        <v>2</v>
      </c>
      <c r="AA41" s="70">
        <f t="shared" si="8"/>
        <v>13.3</v>
      </c>
    </row>
    <row r="42" spans="1:27" ht="12.75" customHeight="1">
      <c r="A42" s="40">
        <v>14</v>
      </c>
      <c r="B42" s="75">
        <v>384</v>
      </c>
      <c r="C42" s="44" t="s">
        <v>218</v>
      </c>
      <c r="D42" s="45" t="s">
        <v>167</v>
      </c>
      <c r="E42" s="44">
        <v>30</v>
      </c>
      <c r="F42" s="76" t="s">
        <v>89</v>
      </c>
      <c r="G42" s="284">
        <v>25</v>
      </c>
      <c r="H42" s="283">
        <v>13</v>
      </c>
      <c r="I42" s="172">
        <v>270</v>
      </c>
      <c r="J42" s="106">
        <v>39</v>
      </c>
      <c r="K42" s="65">
        <f t="shared" si="9"/>
        <v>14.4</v>
      </c>
      <c r="L42" s="285">
        <v>20</v>
      </c>
      <c r="M42" s="68">
        <v>12</v>
      </c>
      <c r="N42" s="76">
        <v>242</v>
      </c>
      <c r="O42" s="68">
        <v>38</v>
      </c>
      <c r="P42" s="70">
        <f t="shared" si="5"/>
        <v>15.7</v>
      </c>
      <c r="Q42" s="141">
        <v>5</v>
      </c>
      <c r="R42" s="135">
        <v>1</v>
      </c>
      <c r="S42" s="137">
        <v>28</v>
      </c>
      <c r="T42" s="135">
        <v>1</v>
      </c>
      <c r="U42" s="65">
        <f t="shared" si="6"/>
        <v>3.6</v>
      </c>
      <c r="V42" s="78">
        <v>25</v>
      </c>
      <c r="W42" s="68">
        <v>0</v>
      </c>
      <c r="X42" s="72">
        <f t="shared" si="7"/>
        <v>0</v>
      </c>
      <c r="Y42" s="68">
        <v>22</v>
      </c>
      <c r="Z42" s="106">
        <v>0</v>
      </c>
      <c r="AA42" s="70">
        <f t="shared" si="8"/>
        <v>0</v>
      </c>
    </row>
    <row r="43" spans="1:27" ht="12.75" customHeight="1">
      <c r="A43" s="40">
        <v>14</v>
      </c>
      <c r="B43" s="75">
        <v>401</v>
      </c>
      <c r="C43" s="44" t="s">
        <v>82</v>
      </c>
      <c r="D43" s="45" t="s">
        <v>170</v>
      </c>
      <c r="E43" s="44">
        <v>30</v>
      </c>
      <c r="F43" s="76" t="s">
        <v>213</v>
      </c>
      <c r="G43" s="76">
        <v>36</v>
      </c>
      <c r="H43" s="68">
        <v>31</v>
      </c>
      <c r="I43" s="76">
        <v>424</v>
      </c>
      <c r="J43" s="68">
        <v>92</v>
      </c>
      <c r="K43" s="65">
        <f t="shared" si="9"/>
        <v>21.7</v>
      </c>
      <c r="L43" s="77">
        <v>16</v>
      </c>
      <c r="M43" s="68">
        <v>13</v>
      </c>
      <c r="N43" s="76">
        <v>210</v>
      </c>
      <c r="O43" s="68">
        <v>35</v>
      </c>
      <c r="P43" s="70">
        <f t="shared" si="5"/>
        <v>16.7</v>
      </c>
      <c r="Q43" s="141">
        <v>5</v>
      </c>
      <c r="R43" s="135">
        <v>1</v>
      </c>
      <c r="S43" s="137">
        <v>29</v>
      </c>
      <c r="T43" s="135">
        <v>1</v>
      </c>
      <c r="U43" s="65">
        <f t="shared" si="6"/>
        <v>3.4</v>
      </c>
      <c r="V43" s="78">
        <v>42</v>
      </c>
      <c r="W43" s="68">
        <v>1</v>
      </c>
      <c r="X43" s="72">
        <f t="shared" si="7"/>
        <v>2.4</v>
      </c>
      <c r="Y43" s="68">
        <v>34</v>
      </c>
      <c r="Z43" s="106">
        <v>1</v>
      </c>
      <c r="AA43" s="70">
        <f t="shared" si="8"/>
        <v>2.9</v>
      </c>
    </row>
    <row r="44" spans="1:27" ht="12.75" customHeight="1" thickBot="1">
      <c r="A44" s="40">
        <v>14</v>
      </c>
      <c r="B44" s="75">
        <v>402</v>
      </c>
      <c r="C44" s="44" t="s">
        <v>82</v>
      </c>
      <c r="D44" s="45" t="s">
        <v>173</v>
      </c>
      <c r="E44" s="44" t="s">
        <v>89</v>
      </c>
      <c r="F44" s="76" t="s">
        <v>89</v>
      </c>
      <c r="G44" s="76" t="s">
        <v>89</v>
      </c>
      <c r="H44" s="68" t="s">
        <v>89</v>
      </c>
      <c r="I44" s="76" t="s">
        <v>89</v>
      </c>
      <c r="J44" s="68" t="s">
        <v>89</v>
      </c>
      <c r="K44" s="65"/>
      <c r="L44" s="77">
        <v>14</v>
      </c>
      <c r="M44" s="68">
        <v>6</v>
      </c>
      <c r="N44" s="76">
        <v>134</v>
      </c>
      <c r="O44" s="68">
        <v>20</v>
      </c>
      <c r="P44" s="70">
        <f t="shared" si="5"/>
        <v>14.9</v>
      </c>
      <c r="Q44" s="141">
        <v>5</v>
      </c>
      <c r="R44" s="135">
        <v>1</v>
      </c>
      <c r="S44" s="137">
        <v>23</v>
      </c>
      <c r="T44" s="135">
        <v>2</v>
      </c>
      <c r="U44" s="65">
        <f t="shared" si="6"/>
        <v>8.7</v>
      </c>
      <c r="V44" s="78">
        <v>10</v>
      </c>
      <c r="W44" s="68">
        <v>0</v>
      </c>
      <c r="X44" s="72">
        <f t="shared" si="7"/>
        <v>0</v>
      </c>
      <c r="Y44" s="68">
        <v>10</v>
      </c>
      <c r="Z44" s="106">
        <v>0</v>
      </c>
      <c r="AA44" s="70">
        <f t="shared" si="8"/>
        <v>0</v>
      </c>
    </row>
    <row r="45" spans="1:27" ht="18" customHeight="1" thickBot="1">
      <c r="A45" s="79"/>
      <c r="B45" s="80"/>
      <c r="C45" s="81"/>
      <c r="D45" s="82" t="s">
        <v>13</v>
      </c>
      <c r="E45" s="23"/>
      <c r="F45" s="54"/>
      <c r="G45" s="54"/>
      <c r="H45" s="54"/>
      <c r="I45" s="54"/>
      <c r="J45" s="54"/>
      <c r="K45" s="95"/>
      <c r="L45" s="83">
        <f>SUM(L12:L44)</f>
        <v>958</v>
      </c>
      <c r="M45" s="83">
        <f>SUM(M12:M44)</f>
        <v>807</v>
      </c>
      <c r="N45" s="83">
        <f>SUM(N12:N44)</f>
        <v>13025</v>
      </c>
      <c r="O45" s="83">
        <f>SUM(O12:O44)</f>
        <v>3427</v>
      </c>
      <c r="P45" s="91">
        <f>IF(L45=" "," ",ROUND(O45/N45*100,1))</f>
        <v>26.3</v>
      </c>
      <c r="Q45" s="83">
        <f>SUM(Q12:Q44)</f>
        <v>177</v>
      </c>
      <c r="R45" s="83">
        <f>SUM(R12:R44)</f>
        <v>83</v>
      </c>
      <c r="S45" s="83">
        <f>SUM(S12:S44)</f>
        <v>1196</v>
      </c>
      <c r="T45" s="83">
        <f>SUM(T12:T44)</f>
        <v>121</v>
      </c>
      <c r="U45" s="91">
        <f aca="true" t="shared" si="10" ref="U45:U50">IF(Q45=""," ",ROUND(T45/S45*100,1))</f>
        <v>10.1</v>
      </c>
      <c r="V45" s="84"/>
      <c r="W45" s="96"/>
      <c r="X45" s="93"/>
      <c r="Y45" s="96"/>
      <c r="Z45" s="96"/>
      <c r="AA45" s="97"/>
    </row>
    <row r="46" spans="1:27" ht="12.75" customHeight="1">
      <c r="A46" s="107"/>
      <c r="B46" s="117"/>
      <c r="C46" s="112"/>
      <c r="D46" s="108"/>
      <c r="E46" s="109"/>
      <c r="F46" s="110"/>
      <c r="G46" s="110"/>
      <c r="H46" s="110"/>
      <c r="I46" s="110"/>
      <c r="J46" s="110"/>
      <c r="K46" s="111"/>
      <c r="L46" s="357">
        <v>1</v>
      </c>
      <c r="M46" s="358">
        <v>1</v>
      </c>
      <c r="N46" s="358">
        <v>15</v>
      </c>
      <c r="O46" s="358">
        <v>2</v>
      </c>
      <c r="P46" s="85">
        <f>IF(L46=""," ",ROUND(O46/N46*100,1))</f>
        <v>13.3</v>
      </c>
      <c r="Q46" s="112"/>
      <c r="R46" s="113"/>
      <c r="S46" s="113"/>
      <c r="T46" s="113"/>
      <c r="U46" s="85" t="str">
        <f t="shared" si="10"/>
        <v> </v>
      </c>
      <c r="V46" s="114"/>
      <c r="W46" s="110"/>
      <c r="X46" s="115"/>
      <c r="Y46" s="110"/>
      <c r="Z46" s="110"/>
      <c r="AA46" s="116"/>
    </row>
    <row r="47" spans="1:27" ht="12.75" customHeight="1" thickBot="1">
      <c r="A47" s="359"/>
      <c r="B47" s="360"/>
      <c r="C47" s="361"/>
      <c r="D47" s="289"/>
      <c r="E47" s="362"/>
      <c r="F47" s="363"/>
      <c r="G47" s="363"/>
      <c r="H47" s="363"/>
      <c r="I47" s="363"/>
      <c r="J47" s="363"/>
      <c r="K47" s="364"/>
      <c r="L47" s="365">
        <v>1</v>
      </c>
      <c r="M47" s="366">
        <v>1</v>
      </c>
      <c r="N47" s="366">
        <v>10</v>
      </c>
      <c r="O47" s="366">
        <v>2</v>
      </c>
      <c r="P47" s="367">
        <f>IF(L47=""," ",ROUND(O47/N47*100,1))</f>
        <v>20</v>
      </c>
      <c r="Q47" s="361"/>
      <c r="R47" s="287"/>
      <c r="S47" s="287"/>
      <c r="T47" s="287"/>
      <c r="U47" s="367" t="str">
        <f t="shared" si="10"/>
        <v> </v>
      </c>
      <c r="V47" s="368"/>
      <c r="W47" s="363"/>
      <c r="X47" s="369"/>
      <c r="Y47" s="363"/>
      <c r="Z47" s="363"/>
      <c r="AA47" s="370"/>
    </row>
    <row r="48" spans="1:27" ht="12.75" customHeight="1">
      <c r="A48" s="338"/>
      <c r="B48" s="339"/>
      <c r="C48" s="340"/>
      <c r="D48" s="341"/>
      <c r="E48" s="349"/>
      <c r="F48" s="350"/>
      <c r="G48" s="350"/>
      <c r="H48" s="350"/>
      <c r="I48" s="350"/>
      <c r="J48" s="350"/>
      <c r="K48" s="351"/>
      <c r="L48" s="150">
        <v>1</v>
      </c>
      <c r="M48" s="151">
        <v>1</v>
      </c>
      <c r="N48" s="151">
        <v>12</v>
      </c>
      <c r="O48" s="151">
        <v>5</v>
      </c>
      <c r="P48" s="352">
        <f>IF(L48=""," ",ROUND(O48/N48*100,1))</f>
        <v>41.7</v>
      </c>
      <c r="Q48" s="340"/>
      <c r="R48" s="353"/>
      <c r="S48" s="353"/>
      <c r="T48" s="353"/>
      <c r="U48" s="352" t="str">
        <f t="shared" si="10"/>
        <v> </v>
      </c>
      <c r="V48" s="354"/>
      <c r="W48" s="350"/>
      <c r="X48" s="355"/>
      <c r="Y48" s="350"/>
      <c r="Z48" s="350"/>
      <c r="AA48" s="356"/>
    </row>
    <row r="49" spans="1:27" ht="12.75" customHeight="1">
      <c r="A49" s="32"/>
      <c r="B49" s="33"/>
      <c r="C49" s="38"/>
      <c r="D49" s="35"/>
      <c r="E49" s="86"/>
      <c r="F49" s="87"/>
      <c r="G49" s="87"/>
      <c r="H49" s="87"/>
      <c r="I49" s="87"/>
      <c r="J49" s="87"/>
      <c r="K49" s="94"/>
      <c r="L49" s="152">
        <v>2</v>
      </c>
      <c r="M49" s="153">
        <v>2</v>
      </c>
      <c r="N49" s="153">
        <v>40</v>
      </c>
      <c r="O49" s="153">
        <v>8</v>
      </c>
      <c r="P49" s="70">
        <f>IF(L49=""," ",ROUND(O49/N49*100,1))</f>
        <v>20</v>
      </c>
      <c r="Q49" s="38"/>
      <c r="R49" s="39"/>
      <c r="S49" s="39"/>
      <c r="T49" s="39"/>
      <c r="U49" s="70" t="str">
        <f t="shared" si="10"/>
        <v> </v>
      </c>
      <c r="V49" s="88"/>
      <c r="W49" s="87"/>
      <c r="X49" s="92"/>
      <c r="Y49" s="87"/>
      <c r="Z49" s="87"/>
      <c r="AA49" s="98"/>
    </row>
    <row r="50" spans="1:27" ht="12.75" customHeight="1" thickBot="1">
      <c r="A50" s="32"/>
      <c r="B50" s="33"/>
      <c r="C50" s="63"/>
      <c r="D50" s="35"/>
      <c r="E50" s="86"/>
      <c r="F50" s="87"/>
      <c r="G50" s="87"/>
      <c r="H50" s="87"/>
      <c r="I50" s="87"/>
      <c r="J50" s="87"/>
      <c r="K50" s="94"/>
      <c r="L50" s="154">
        <v>2</v>
      </c>
      <c r="M50" s="155">
        <v>2</v>
      </c>
      <c r="N50" s="155">
        <v>42</v>
      </c>
      <c r="O50" s="155">
        <v>9</v>
      </c>
      <c r="P50" s="70">
        <f>IF(L50=""," ",ROUND(O50/N50*100,1))</f>
        <v>21.4</v>
      </c>
      <c r="Q50" s="38"/>
      <c r="R50" s="39"/>
      <c r="S50" s="39"/>
      <c r="T50" s="39"/>
      <c r="U50" s="70" t="str">
        <f t="shared" si="10"/>
        <v> </v>
      </c>
      <c r="V50" s="88"/>
      <c r="W50" s="87"/>
      <c r="X50" s="92"/>
      <c r="Y50" s="87"/>
      <c r="Z50" s="87"/>
      <c r="AA50" s="98"/>
    </row>
    <row r="51" spans="1:27" ht="18" customHeight="1" thickBot="1">
      <c r="A51" s="79"/>
      <c r="B51" s="80"/>
      <c r="C51" s="183" t="s">
        <v>12</v>
      </c>
      <c r="D51" s="184"/>
      <c r="E51" s="23"/>
      <c r="F51" s="54"/>
      <c r="G51" s="54"/>
      <c r="H51" s="54"/>
      <c r="I51" s="54"/>
      <c r="J51" s="54"/>
      <c r="K51" s="95"/>
      <c r="L51" s="89">
        <f>SUM(L46:L50)</f>
        <v>7</v>
      </c>
      <c r="M51" s="89">
        <f>SUM(M46:M50)</f>
        <v>7</v>
      </c>
      <c r="N51" s="89">
        <f>SUM(N46:N50)</f>
        <v>119</v>
      </c>
      <c r="O51" s="89">
        <f>SUM(O46:O50)</f>
        <v>26</v>
      </c>
      <c r="P51" s="91">
        <f>IF(L51=0,"",ROUND(O51/N51*100,1))</f>
        <v>21.8</v>
      </c>
      <c r="Q51" s="89">
        <f>SUM(Q46:Q50)</f>
        <v>0</v>
      </c>
      <c r="R51" s="89">
        <f>SUM(R46:R50)</f>
        <v>0</v>
      </c>
      <c r="S51" s="89">
        <f>SUM(S46:S50)</f>
        <v>0</v>
      </c>
      <c r="T51" s="89">
        <f>SUM(T46:T50)</f>
        <v>0</v>
      </c>
      <c r="U51" s="91" t="str">
        <f>IF(Q51=0," ",ROUND(T51/S51*100,1))</f>
        <v> </v>
      </c>
      <c r="V51" s="84"/>
      <c r="W51" s="54"/>
      <c r="X51" s="93"/>
      <c r="Y51" s="54"/>
      <c r="Z51" s="54"/>
      <c r="AA51" s="99"/>
    </row>
    <row r="52" spans="1:27" ht="18" customHeight="1" thickBot="1">
      <c r="A52" s="79"/>
      <c r="B52" s="90"/>
      <c r="C52" s="183" t="s">
        <v>4</v>
      </c>
      <c r="D52" s="286"/>
      <c r="E52" s="23"/>
      <c r="F52" s="54"/>
      <c r="G52" s="57">
        <f>SUM(G12:G44)</f>
        <v>1564</v>
      </c>
      <c r="H52" s="57">
        <f>SUM(H12:H44)</f>
        <v>1328</v>
      </c>
      <c r="I52" s="57">
        <f>SUM(I12:I44)</f>
        <v>20356</v>
      </c>
      <c r="J52" s="57">
        <f>SUM(J12:J44)</f>
        <v>5620</v>
      </c>
      <c r="K52" s="91">
        <f>IF(G52=" "," ",ROUND(J52/I52*100,1))</f>
        <v>27.6</v>
      </c>
      <c r="L52" s="59">
        <f>L45+L51</f>
        <v>965</v>
      </c>
      <c r="M52" s="57">
        <f>M45+M51</f>
        <v>814</v>
      </c>
      <c r="N52" s="57">
        <f>N45+N51</f>
        <v>13144</v>
      </c>
      <c r="O52" s="57">
        <f>O45+O51</f>
        <v>3453</v>
      </c>
      <c r="P52" s="91">
        <f>IF(L52=""," ",ROUND(O52/N52*100,1))</f>
        <v>26.3</v>
      </c>
      <c r="Q52" s="59">
        <f>Q45+Q51</f>
        <v>177</v>
      </c>
      <c r="R52" s="57">
        <f>R45+R51</f>
        <v>83</v>
      </c>
      <c r="S52" s="57">
        <f>S45+S51</f>
        <v>1196</v>
      </c>
      <c r="T52" s="57">
        <f>T45+T51</f>
        <v>121</v>
      </c>
      <c r="U52" s="91">
        <f>IF(Q52=""," ",ROUND(T52/S52*100,1))</f>
        <v>10.1</v>
      </c>
      <c r="V52" s="56">
        <f>SUM(V12:V44)</f>
        <v>6343</v>
      </c>
      <c r="W52" s="57">
        <f>SUM(W12:W44)</f>
        <v>649</v>
      </c>
      <c r="X52" s="100">
        <f>IF(V52=""," ",ROUND(W52/V52*100,1))</f>
        <v>10.2</v>
      </c>
      <c r="Y52" s="59">
        <f>SUM(Y12:Y44)</f>
        <v>5177</v>
      </c>
      <c r="Z52" s="57">
        <f>SUM(Z12:Z44)</f>
        <v>403</v>
      </c>
      <c r="AA52" s="91">
        <f>IF(Y52=0," ",ROUND(Z52/Y52*100,1))</f>
        <v>7.8</v>
      </c>
    </row>
  </sheetData>
  <sheetProtection/>
  <mergeCells count="42">
    <mergeCell ref="M10:M11"/>
    <mergeCell ref="O10:O11"/>
    <mergeCell ref="R10:R11"/>
    <mergeCell ref="T10:T11"/>
    <mergeCell ref="V6:X6"/>
    <mergeCell ref="Q7:U7"/>
    <mergeCell ref="V7:AA7"/>
    <mergeCell ref="AA9:AA11"/>
    <mergeCell ref="W10:W11"/>
    <mergeCell ref="Y8:AA8"/>
    <mergeCell ref="V8:V11"/>
    <mergeCell ref="U9:U11"/>
    <mergeCell ref="X9:X11"/>
    <mergeCell ref="Y9:Y11"/>
    <mergeCell ref="L6:N6"/>
    <mergeCell ref="L7:P7"/>
    <mergeCell ref="E6:F6"/>
    <mergeCell ref="S8:S11"/>
    <mergeCell ref="Q8:Q11"/>
    <mergeCell ref="N8:N11"/>
    <mergeCell ref="L8:L11"/>
    <mergeCell ref="K9:K11"/>
    <mergeCell ref="P9:P11"/>
    <mergeCell ref="Q6:S6"/>
    <mergeCell ref="A7:A11"/>
    <mergeCell ref="C7:C11"/>
    <mergeCell ref="D7:D11"/>
    <mergeCell ref="B7:B11"/>
    <mergeCell ref="C52:D52"/>
    <mergeCell ref="E7:K7"/>
    <mergeCell ref="I8:I11"/>
    <mergeCell ref="E8:E11"/>
    <mergeCell ref="G8:G11"/>
    <mergeCell ref="F8:F11"/>
    <mergeCell ref="C51:D51"/>
    <mergeCell ref="H10:H11"/>
    <mergeCell ref="J10:J11"/>
    <mergeCell ref="Y2:AA2"/>
    <mergeCell ref="E4:F4"/>
    <mergeCell ref="H4:J4"/>
    <mergeCell ref="L4:N4"/>
    <mergeCell ref="P4:T4"/>
  </mergeCells>
  <conditionalFormatting sqref="Z20:Z21 Z23:Z24 Z26:Z27 Z29:Z30 Z32:Z33 R46:R50 T46:T50 H43:H44 Z17:Z18 Z12:Z15 H12:H41 Z35:Z44 J12:J44 O12:O44 M12:M44 R12:R44 W12:W44 T12:T44">
    <cfRule type="cellIs" priority="1" dxfId="0" operator="lessThanOrEqual" stopIfTrue="1">
      <formula>G12</formula>
    </cfRule>
    <cfRule type="cellIs" priority="2" dxfId="1" operator="greaterThan" stopIfTrue="1">
      <formula>G12</formula>
    </cfRule>
  </conditionalFormatting>
  <conditionalFormatting sqref="Y12:Y16 Y18:Y44">
    <cfRule type="cellIs" priority="3" dxfId="0" operator="lessThanOrEqual" stopIfTrue="1">
      <formula>V12</formula>
    </cfRule>
    <cfRule type="cellIs" priority="4" dxfId="1" operator="greaterThan" stopIfTrue="1">
      <formula>V12</formula>
    </cfRule>
  </conditionalFormatting>
  <conditionalFormatting sqref="Z34 Z19 Z22 Z25 Z28 Z31 Z16">
    <cfRule type="cellIs" priority="5" dxfId="0" operator="lessThanOrEqual" stopIfTrue="1">
      <formula>V17</formula>
    </cfRule>
    <cfRule type="cellIs" priority="6" dxfId="1" operator="greaterThan" stopIfTrue="1">
      <formula>V17</formula>
    </cfRule>
  </conditionalFormatting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ignoredErrors>
    <ignoredError sqref="U52 U45 K52" evalError="1"/>
    <ignoredError sqref="X52 P52 P45" evalError="1" formula="1"/>
    <ignoredError sqref="U51 P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2009-12-18T11:17:10Z</cp:lastPrinted>
  <dcterms:created xsi:type="dcterms:W3CDTF">2002-01-07T10:53:07Z</dcterms:created>
  <dcterms:modified xsi:type="dcterms:W3CDTF">2009-12-18T11:17:29Z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285920284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-1965273819</vt:i4>
  </property>
  <property fmtid="{D5CDD505-2E9C-101B-9397-08002B2CF9AE}" pid="7" name="_ReviewingToolsShownOnce">
    <vt:lpwstr/>
  </property>
</Properties>
</file>