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670" windowHeight="8310" activeTab="0"/>
  </bookViews>
  <sheets>
    <sheet name="山形県４－１" sheetId="1" r:id="rId1"/>
    <sheet name="山形県４－２" sheetId="2" r:id="rId2"/>
    <sheet name="山形県４－３" sheetId="3" r:id="rId3"/>
    <sheet name="山形県４－４" sheetId="4" r:id="rId4"/>
  </sheets>
  <definedNames>
    <definedName name="_xlnm.Print_Titles" localSheetId="0">'山形県４－１'!$4:$7</definedName>
    <definedName name="_xlnm.Print_Titles" localSheetId="1">'山形県４－２'!$4:$7</definedName>
    <definedName name="_xlnm.Print_Titles" localSheetId="2">'山形県４－３'!$4:$7</definedName>
    <definedName name="_xlnm.Print_Titles" localSheetId="3">'山形県４－４'!$7:$11</definedName>
  </definedNames>
  <calcPr fullCalcOnLoad="1" iterate="1" iterateCount="600" iterateDelta="0.001"/>
</workbook>
</file>

<file path=xl/sharedStrings.xml><?xml version="1.0" encoding="utf-8"?>
<sst xmlns="http://schemas.openxmlformats.org/spreadsheetml/2006/main" count="559" uniqueCount="222">
  <si>
    <t>総委員数</t>
  </si>
  <si>
    <t>審議会等数</t>
  </si>
  <si>
    <t>公布日</t>
  </si>
  <si>
    <t>施行日</t>
  </si>
  <si>
    <t>合　　　計</t>
  </si>
  <si>
    <t>宣言名称</t>
  </si>
  <si>
    <t>宣言の形態</t>
  </si>
  <si>
    <t>国との共催</t>
  </si>
  <si>
    <t>有</t>
  </si>
  <si>
    <t>無</t>
  </si>
  <si>
    <t>有</t>
  </si>
  <si>
    <t>管理職総数</t>
  </si>
  <si>
    <t>広域小計</t>
  </si>
  <si>
    <t>小計</t>
  </si>
  <si>
    <t>調査票４－１</t>
  </si>
  <si>
    <t>調査票４－２</t>
  </si>
  <si>
    <t>市（区）町村別集計項目（女性の登用）　</t>
  </si>
  <si>
    <t>市（区）町村名</t>
  </si>
  <si>
    <t>市（区）町村別集計項目（推進体制等）　</t>
  </si>
  <si>
    <t>調査時点コード</t>
  </si>
  <si>
    <t>市（区）長</t>
  </si>
  <si>
    <t>調査票４－３</t>
  </si>
  <si>
    <t>副市（区）長数</t>
  </si>
  <si>
    <t>自治会長数</t>
  </si>
  <si>
    <t>町村長</t>
  </si>
  <si>
    <t>計　画　期　間</t>
  </si>
  <si>
    <t>都道府県コード</t>
  </si>
  <si>
    <t>愛称・通称</t>
  </si>
  <si>
    <t>郵便番号</t>
  </si>
  <si>
    <t>電話番号</t>
  </si>
  <si>
    <t>住　所</t>
  </si>
  <si>
    <t>所　　　　　在　　　　　地　　　　　等</t>
  </si>
  <si>
    <t>名　　称</t>
  </si>
  <si>
    <t>その他</t>
  </si>
  <si>
    <t>市（区）町村別集計項目（総合的な施設、苦情処理体制）　</t>
  </si>
  <si>
    <t>男 女 共 同 参 画 に 関 す る 宣 言</t>
  </si>
  <si>
    <t>調査票４－４</t>
  </si>
  <si>
    <t>施　設　管　理</t>
  </si>
  <si>
    <t>事　業　運　営</t>
  </si>
  <si>
    <t>そ　　の　　他</t>
  </si>
  <si>
    <t>首　　長　、　自　　治　　会　　長　　等　　の　　状　　況</t>
  </si>
  <si>
    <t>市（区）町村別集計項目（男女共同参画に関する宣言、首長、自治会長等の状況）　</t>
  </si>
  <si>
    <t>審議会等委員の目標
（目標を設定している市（区）町村のみ記入）</t>
  </si>
  <si>
    <t xml:space="preserve">目標年度
</t>
  </si>
  <si>
    <t>管
理
職
総
数</t>
  </si>
  <si>
    <t>を含む数
女性委員</t>
  </si>
  <si>
    <t>管理職数
女性</t>
  </si>
  <si>
    <t>管理職の在職状況</t>
  </si>
  <si>
    <t>地方自治法（第202条の３）に基づく
審議会等における登用状況</t>
  </si>
  <si>
    <t>地方自治法(第180条の５）に基づく
委員会等における登用状況</t>
  </si>
  <si>
    <t>副町村長数</t>
  </si>
  <si>
    <t>宣言年月日</t>
  </si>
  <si>
    <r>
      <t>都</t>
    </r>
    <r>
      <rPr>
        <sz val="3"/>
        <rFont val="ＭＳ Ｐゴシック"/>
        <family val="3"/>
      </rPr>
      <t xml:space="preserve"> </t>
    </r>
    <r>
      <rPr>
        <sz val="10"/>
        <rFont val="ＭＳ Ｐゴシック"/>
        <family val="3"/>
      </rPr>
      <t>道</t>
    </r>
    <r>
      <rPr>
        <sz val="3"/>
        <rFont val="ＭＳ Ｐゴシック"/>
        <family val="3"/>
      </rPr>
      <t xml:space="preserve"> </t>
    </r>
    <r>
      <rPr>
        <sz val="10"/>
        <rFont val="ＭＳ Ｐゴシック"/>
        <family val="3"/>
      </rPr>
      <t>府</t>
    </r>
    <r>
      <rPr>
        <sz val="3"/>
        <rFont val="ＭＳ Ｐゴシック"/>
        <family val="3"/>
      </rPr>
      <t xml:space="preserve"> </t>
    </r>
    <r>
      <rPr>
        <sz val="10"/>
        <rFont val="ＭＳ Ｐゴシック"/>
        <family val="3"/>
      </rPr>
      <t>県</t>
    </r>
    <r>
      <rPr>
        <sz val="3"/>
        <rFont val="ＭＳ Ｐゴシック"/>
        <family val="3"/>
      </rPr>
      <t xml:space="preserve"> </t>
    </r>
    <r>
      <rPr>
        <sz val="10"/>
        <rFont val="ＭＳ Ｐゴシック"/>
        <family val="3"/>
      </rPr>
      <t>名</t>
    </r>
  </si>
  <si>
    <t>担当課（室）名</t>
  </si>
  <si>
    <t>所　　　　属</t>
  </si>
  <si>
    <r>
      <t>事</t>
    </r>
    <r>
      <rPr>
        <sz val="6"/>
        <rFont val="ＭＳ Ｐゴシック"/>
        <family val="3"/>
      </rPr>
      <t xml:space="preserve"> </t>
    </r>
    <r>
      <rPr>
        <sz val="10"/>
        <rFont val="ＭＳ Ｐゴシック"/>
        <family val="3"/>
      </rPr>
      <t>務</t>
    </r>
    <r>
      <rPr>
        <sz val="6"/>
        <rFont val="ＭＳ Ｐゴシック"/>
        <family val="3"/>
      </rPr>
      <t xml:space="preserve"> </t>
    </r>
    <r>
      <rPr>
        <sz val="10"/>
        <rFont val="ＭＳ Ｐゴシック"/>
        <family val="3"/>
      </rPr>
      <t>所</t>
    </r>
    <r>
      <rPr>
        <sz val="6"/>
        <rFont val="ＭＳ Ｐゴシック"/>
        <family val="3"/>
      </rPr>
      <t xml:space="preserve"> </t>
    </r>
    <r>
      <rPr>
        <sz val="10"/>
        <rFont val="ＭＳ Ｐゴシック"/>
        <family val="3"/>
      </rPr>
      <t>掌</t>
    </r>
  </si>
  <si>
    <t>諮問機関の有無</t>
  </si>
  <si>
    <t>条　　　例　　　名　　　称</t>
  </si>
  <si>
    <t>現在
の
状況</t>
  </si>
  <si>
    <t>計　　　　　画　　　　　名</t>
  </si>
  <si>
    <t>管　理　・　運　営　主　体</t>
  </si>
  <si>
    <t>ＦＡＸ番号</t>
  </si>
  <si>
    <t>庁内連絡会議の有無</t>
  </si>
  <si>
    <t>市(区)町村コード</t>
  </si>
  <si>
    <t>男　女　共　同　参　画　・　女　性　の　た　め　の　総　合　的　な　施　設　　(平　成　21　年　４　月　１　日　現　在　で　開　設　済　の　施　設)</t>
  </si>
  <si>
    <t>男女共同参画に関する計画
（平成21年4月1日現在で有効なもの）</t>
  </si>
  <si>
    <t>直　営</t>
  </si>
  <si>
    <t>山形県</t>
  </si>
  <si>
    <t>山形市</t>
  </si>
  <si>
    <t>男女共同参画課</t>
  </si>
  <si>
    <t>いきいき山形男女共同参画プラン</t>
  </si>
  <si>
    <t>山形県</t>
  </si>
  <si>
    <t>米沢市</t>
  </si>
  <si>
    <t>総合政策課</t>
  </si>
  <si>
    <t>米沢市男女共同参画基本計画</t>
  </si>
  <si>
    <t>鶴岡市</t>
  </si>
  <si>
    <t>企画調整課</t>
  </si>
  <si>
    <t>酒田市</t>
  </si>
  <si>
    <t>まちづくり推進課</t>
  </si>
  <si>
    <t>新庄市</t>
  </si>
  <si>
    <t>生涯学習課</t>
  </si>
  <si>
    <t>新庄市男女共同参画基本計画</t>
  </si>
  <si>
    <t>寒河江市</t>
  </si>
  <si>
    <t>生涯学習スポーツ振興課</t>
  </si>
  <si>
    <t>上山市</t>
  </si>
  <si>
    <t>経営企画課</t>
  </si>
  <si>
    <t>上山市男女共同参画計画</t>
  </si>
  <si>
    <t>村山市</t>
  </si>
  <si>
    <t>財政課</t>
  </si>
  <si>
    <t>村山市男女共同参画推進計画</t>
  </si>
  <si>
    <t>長井市</t>
  </si>
  <si>
    <t>企画調整課地域戦略室</t>
  </si>
  <si>
    <t>長井市男女共同参画推進条例</t>
  </si>
  <si>
    <t>長井市男女共同参画基本計画</t>
  </si>
  <si>
    <t>天童市</t>
  </si>
  <si>
    <t>天童市男女共同参画社会推進計画</t>
  </si>
  <si>
    <t>東根市</t>
  </si>
  <si>
    <t>東根市男女共同参画社会推進計画（改訂版）</t>
  </si>
  <si>
    <t>尾花沢市</t>
  </si>
  <si>
    <t>社会教育課</t>
  </si>
  <si>
    <t>尾花沢市男女共同参画行動計画</t>
  </si>
  <si>
    <t>南陽市</t>
  </si>
  <si>
    <t>男女共同参画なんようプラン</t>
  </si>
  <si>
    <t>山辺町</t>
  </si>
  <si>
    <t>総務課</t>
  </si>
  <si>
    <t>中山町</t>
  </si>
  <si>
    <t>総務企画課</t>
  </si>
  <si>
    <t>河北町</t>
  </si>
  <si>
    <t>西川町</t>
  </si>
  <si>
    <t>教育文化課</t>
  </si>
  <si>
    <t>朝日町</t>
  </si>
  <si>
    <t>政策推進課</t>
  </si>
  <si>
    <t>大江町</t>
  </si>
  <si>
    <t>大石田町</t>
  </si>
  <si>
    <t>金山町</t>
  </si>
  <si>
    <t>教学課</t>
  </si>
  <si>
    <t>最上町</t>
  </si>
  <si>
    <t>舟形町</t>
  </si>
  <si>
    <t>真室川町</t>
  </si>
  <si>
    <t>企画課</t>
  </si>
  <si>
    <t>大蔵村</t>
  </si>
  <si>
    <t>鮭川村</t>
  </si>
  <si>
    <t>戸沢村</t>
  </si>
  <si>
    <t>高畠町</t>
  </si>
  <si>
    <t>高畠町男女共同参画いきいきプラン</t>
  </si>
  <si>
    <t>川西町</t>
  </si>
  <si>
    <t>協働のまちづくり課</t>
  </si>
  <si>
    <t>川西町男女共同参画計画</t>
  </si>
  <si>
    <t>小国町</t>
  </si>
  <si>
    <t>総務企画課政策企画室</t>
  </si>
  <si>
    <t>白鷹町</t>
  </si>
  <si>
    <t>白鷹町の行政機関の付属機関における男女の登用の均等促進に関する条例</t>
  </si>
  <si>
    <t>飯豊町</t>
  </si>
  <si>
    <t>総務企画課総合政策室</t>
  </si>
  <si>
    <t>三川町</t>
  </si>
  <si>
    <t>庄内町</t>
  </si>
  <si>
    <t>情報発信課</t>
  </si>
  <si>
    <t>庄内町男女共同参画社会計画</t>
  </si>
  <si>
    <t>遊佐町</t>
  </si>
  <si>
    <t>教育委員会生涯学習係</t>
  </si>
  <si>
    <t>酒田市男女共同参画推進計画</t>
  </si>
  <si>
    <t>市長公室</t>
  </si>
  <si>
    <t>平成13年4月～22年</t>
  </si>
  <si>
    <t>平成19年度～28年度</t>
  </si>
  <si>
    <t>平成21年度～30年度</t>
  </si>
  <si>
    <t>平成15年度～24年度</t>
  </si>
  <si>
    <t>平成18年度～25年度</t>
  </si>
  <si>
    <t>平成13年度～22年度</t>
  </si>
  <si>
    <t>平成18年度～22年度</t>
  </si>
  <si>
    <t>平成16年度～22年度</t>
  </si>
  <si>
    <t>平成12年度～21年度</t>
  </si>
  <si>
    <t>平成15年度～24年度</t>
  </si>
  <si>
    <t>平成14年度～23年度</t>
  </si>
  <si>
    <t>平成19年度～23年度</t>
  </si>
  <si>
    <t>教育委員会社会教育課</t>
  </si>
  <si>
    <t>まちづくり課</t>
  </si>
  <si>
    <t>教育委員会共育課</t>
  </si>
  <si>
    <t>男（ひと）と女（ひと）とが共同でつくるまちプラン</t>
  </si>
  <si>
    <t>山形市男女共同参画センター</t>
  </si>
  <si>
    <t>酒田市男女共同参画推進センター</t>
  </si>
  <si>
    <t>尾花沢市女性文化センター</t>
  </si>
  <si>
    <t>ファーラ</t>
  </si>
  <si>
    <t>990-0832</t>
  </si>
  <si>
    <t>山形市城西町2-2-22</t>
  </si>
  <si>
    <t>ウィズ</t>
  </si>
  <si>
    <t>998-0044</t>
  </si>
  <si>
    <t>酒田市中町3-4-5</t>
  </si>
  <si>
    <t>999-4225</t>
  </si>
  <si>
    <t>尾花沢市若葉町1-4-27</t>
  </si>
  <si>
    <t>○</t>
  </si>
  <si>
    <t>遊佐町生涯学習センター</t>
  </si>
  <si>
    <t>999-8301</t>
  </si>
  <si>
    <t>飽海郡遊佐町遊佐字鶴田52</t>
  </si>
  <si>
    <t>○</t>
  </si>
  <si>
    <t>男女共同参画都市宣言</t>
  </si>
  <si>
    <t>男女共同参画のまち宣言</t>
  </si>
  <si>
    <t>川西町男女共同参画のまち宣言</t>
  </si>
  <si>
    <t>H10.9.21</t>
  </si>
  <si>
    <t>H17.10.19</t>
  </si>
  <si>
    <t>H12.3.14</t>
  </si>
  <si>
    <t>H18.10.29</t>
  </si>
  <si>
    <t>平成22年</t>
  </si>
  <si>
    <t>平成23年度</t>
  </si>
  <si>
    <t>平成30年度</t>
  </si>
  <si>
    <t>年度設定なし</t>
  </si>
  <si>
    <t>平成21年度</t>
  </si>
  <si>
    <t>平成28年度</t>
  </si>
  <si>
    <t>平成22年度</t>
  </si>
  <si>
    <t>平成27年度</t>
  </si>
  <si>
    <t>H11.4</t>
  </si>
  <si>
    <t>白鷹町「男（ひと）と女（ひと）とが共同でつくるまち宣言」</t>
  </si>
  <si>
    <t>調査時点コード</t>
  </si>
  <si>
    <t xml:space="preserve">目
標
値
（％）
</t>
  </si>
  <si>
    <t>うち 一般行政職</t>
  </si>
  <si>
    <t>うち</t>
  </si>
  <si>
    <t>女
性
比
率
（％）</t>
  </si>
  <si>
    <t>うち</t>
  </si>
  <si>
    <t>うち</t>
  </si>
  <si>
    <t>管理職数
女性</t>
  </si>
  <si>
    <t>うち</t>
  </si>
  <si>
    <t>　(区)長数
　女性副市</t>
  </si>
  <si>
    <t>女性比率</t>
  </si>
  <si>
    <t>　副町村長数 
　女性</t>
  </si>
  <si>
    <t xml:space="preserve"> 自治会長数
 女性</t>
  </si>
  <si>
    <t>（％）</t>
  </si>
  <si>
    <t>を行う体制の有無
についての苦情の処理
男女共同参画関係施策</t>
  </si>
  <si>
    <t>ﾎｰﾑﾍﾟｰｼﾞ</t>
  </si>
  <si>
    <t>管理者
指　定</t>
  </si>
  <si>
    <r>
      <t xml:space="preserve">男女共同参画に関する条例 </t>
    </r>
    <r>
      <rPr>
        <sz val="10"/>
        <color indexed="10"/>
        <rFont val="ＭＳ Ｐゴシック"/>
        <family val="3"/>
      </rPr>
      <t>（可決済のもの）</t>
    </r>
  </si>
  <si>
    <t>　　－</t>
  </si>
  <si>
    <t>(023)
645-8077</t>
  </si>
  <si>
    <t>(023)
645-8055</t>
  </si>
  <si>
    <t>(0234)
26-5616</t>
  </si>
  <si>
    <t>(0234)
26-5617</t>
  </si>
  <si>
    <t>(0237)
22-1111</t>
  </si>
  <si>
    <t>(0237)
24-0383</t>
  </si>
  <si>
    <t>http://www.city.yamagata.yamagata.jp/f/kurashi/sisetu.html</t>
  </si>
  <si>
    <t>http://www.city.sakata.lg.jp/Contents/ePage.asp?CONTENTNO=431</t>
  </si>
  <si>
    <t>yuzamati@town.yuza.yamagata.jp</t>
  </si>
  <si>
    <t>(0234)
71-1222</t>
  </si>
  <si>
    <t>(0234)
72-2236</t>
  </si>
  <si>
    <t>その他：平成21年3月31日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</si>
</sst>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0_ "/>
    <numFmt numFmtId="188" formatCode="#,##0_);[Red]\(#,##0\)"/>
    <numFmt numFmtId="189" formatCode="#,##0.0_);[Red]\(#,##0.0\)"/>
    <numFmt numFmtId="190" formatCode="0_);[Red]\(0\)"/>
  </numFmts>
  <fonts count="13">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b/>
      <i/>
      <sz val="14"/>
      <name val="ＭＳ Ｐゴシック"/>
      <family val="3"/>
    </font>
    <font>
      <sz val="10.5"/>
      <color indexed="10"/>
      <name val="ＭＳ Ｐゴシック"/>
      <family val="3"/>
    </font>
    <font>
      <sz val="3"/>
      <name val="ＭＳ Ｐゴシック"/>
      <family val="3"/>
    </font>
  </fonts>
  <fills count="6">
    <fill>
      <patternFill/>
    </fill>
    <fill>
      <patternFill patternType="gray125"/>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86">
    <border>
      <left/>
      <right/>
      <top/>
      <bottom/>
      <diagonal/>
    </border>
    <border>
      <left style="thin"/>
      <right style="medium"/>
      <top style="thin"/>
      <bottom style="thin"/>
    </border>
    <border>
      <left style="medium"/>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color indexed="10"/>
      </left>
      <right style="thin">
        <color indexed="10"/>
      </right>
      <top style="medium">
        <color indexed="10"/>
      </top>
      <bottom style="medium">
        <color indexed="10"/>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diagonalUp="1">
      <left style="medium"/>
      <right style="thin"/>
      <top style="medium"/>
      <bottom style="medium"/>
      <diagonal style="thin"/>
    </border>
    <border diagonalUp="1">
      <left style="thin"/>
      <right>
        <color indexed="63"/>
      </right>
      <top style="medium"/>
      <bottom style="medium"/>
      <diagonal style="thin"/>
    </border>
    <border diagonalUp="1">
      <left style="thin"/>
      <right style="medium"/>
      <top style="medium"/>
      <bottom style="medium"/>
      <diagonal style="thin"/>
    </border>
    <border diagonalUp="1">
      <left style="thin"/>
      <right style="thin"/>
      <top style="medium"/>
      <bottom style="medium"/>
      <diagonal style="thin"/>
    </border>
    <border>
      <left style="medium"/>
      <right style="thin"/>
      <top style="thin"/>
      <bottom style="thin"/>
    </border>
    <border>
      <left>
        <color indexed="63"/>
      </left>
      <right style="thin"/>
      <top style="thin"/>
      <bottom>
        <color indexed="63"/>
      </bottom>
    </border>
    <border diagonalUp="1">
      <left style="thin"/>
      <right style="thin"/>
      <top>
        <color indexed="63"/>
      </top>
      <bottom style="medium"/>
      <diagonal style="thin"/>
    </border>
    <border diagonalUp="1">
      <left style="thin"/>
      <right>
        <color indexed="63"/>
      </right>
      <top>
        <color indexed="63"/>
      </top>
      <bottom style="medium"/>
      <diagonal style="thin"/>
    </border>
    <border>
      <left style="medium"/>
      <right style="medium"/>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
      <left style="medium"/>
      <right style="thin"/>
      <top>
        <color indexed="63"/>
      </top>
      <bottom style="thin"/>
    </border>
    <border>
      <left style="thin"/>
      <right style="medium"/>
      <top>
        <color indexed="63"/>
      </top>
      <bottom style="thin"/>
    </border>
    <border diagonalUp="1">
      <left style="medium"/>
      <right style="thin"/>
      <top>
        <color indexed="63"/>
      </top>
      <bottom style="thin"/>
      <diagonal style="thin"/>
    </border>
    <border diagonalUp="1">
      <left style="thin"/>
      <right style="thin"/>
      <top>
        <color indexed="63"/>
      </top>
      <bottom style="thin"/>
      <diagonal style="thin"/>
    </border>
    <border>
      <left style="thin"/>
      <right style="medium"/>
      <top style="medium"/>
      <bottom style="thin"/>
    </border>
    <border diagonalUp="1">
      <left style="thin"/>
      <right>
        <color indexed="63"/>
      </right>
      <top>
        <color indexed="63"/>
      </top>
      <bottom style="thin"/>
      <diagonal style="thin"/>
    </border>
    <border diagonalUp="1">
      <left style="thin"/>
      <right style="medium"/>
      <top>
        <color indexed="63"/>
      </top>
      <bottom style="thin"/>
      <diagonal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color indexed="10"/>
      </right>
      <top style="medium">
        <color indexed="10"/>
      </top>
      <bottom style="medium">
        <color indexed="10"/>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medium"/>
      <right>
        <color indexed="63"/>
      </right>
      <top style="thin"/>
      <bottom style="thin"/>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style="medium"/>
      <right>
        <color indexed="63"/>
      </right>
      <top style="thin"/>
      <bottom style="medium"/>
    </border>
    <border>
      <left style="medium"/>
      <right style="thin"/>
      <top style="medium"/>
      <bottom style="thin"/>
    </border>
    <border>
      <left style="thin"/>
      <right>
        <color indexed="63"/>
      </right>
      <top style="medium"/>
      <bottom style="thin"/>
    </border>
    <border diagonalUp="1">
      <left style="medium"/>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diagonalUp="1">
      <left style="thin"/>
      <right>
        <color indexed="63"/>
      </right>
      <top style="medium"/>
      <bottom style="thin"/>
      <diagonal style="thin"/>
    </border>
    <border diagonalUp="1">
      <left style="medium"/>
      <right style="thin"/>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diagonalUp="1">
      <left style="thin"/>
      <right>
        <color indexed="63"/>
      </right>
      <top style="thin"/>
      <bottom style="medium"/>
      <diagonal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84">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5" fillId="0" borderId="0" xfId="0" applyFont="1" applyAlignment="1">
      <alignment/>
    </xf>
    <xf numFmtId="0" fontId="8" fillId="0" borderId="0" xfId="0" applyFont="1" applyBorder="1" applyAlignment="1">
      <alignment/>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xf>
    <xf numFmtId="0" fontId="0" fillId="0" borderId="0" xfId="0" applyAlignment="1">
      <alignment vertical="center"/>
    </xf>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Border="1" applyAlignment="1">
      <alignment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2" borderId="0" xfId="0" applyFont="1" applyFill="1" applyBorder="1" applyAlignment="1">
      <alignment horizontal="center" wrapText="1"/>
    </xf>
    <xf numFmtId="0" fontId="2" fillId="0" borderId="7" xfId="0" applyFont="1" applyBorder="1" applyAlignment="1">
      <alignment horizontal="center" vertical="center"/>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8" fillId="0" borderId="10" xfId="0" applyFont="1" applyBorder="1" applyAlignment="1">
      <alignment/>
    </xf>
    <xf numFmtId="0" fontId="8" fillId="0" borderId="10" xfId="0" applyFont="1" applyBorder="1" applyAlignment="1">
      <alignment horizontal="right" vertical="center"/>
    </xf>
    <xf numFmtId="0" fontId="0" fillId="0" borderId="0" xfId="0" applyFont="1" applyAlignment="1">
      <alignment/>
    </xf>
    <xf numFmtId="0" fontId="9" fillId="0" borderId="11" xfId="0" applyFont="1" applyBorder="1" applyAlignment="1">
      <alignment horizontal="center" vertical="center"/>
    </xf>
    <xf numFmtId="0" fontId="2" fillId="0" borderId="0" xfId="0" applyFont="1" applyAlignment="1">
      <alignment/>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187" fontId="0" fillId="3" borderId="15" xfId="0" applyNumberFormat="1" applyFont="1" applyFill="1" applyBorder="1" applyAlignment="1">
      <alignment vertical="center"/>
    </xf>
    <xf numFmtId="187" fontId="0" fillId="3" borderId="16" xfId="0" applyNumberFormat="1" applyFont="1" applyFill="1" applyBorder="1" applyAlignment="1">
      <alignment vertical="center"/>
    </xf>
    <xf numFmtId="187" fontId="0" fillId="2" borderId="20" xfId="0" applyNumberFormat="1" applyFont="1" applyFill="1" applyBorder="1" applyAlignment="1">
      <alignment vertical="center"/>
    </xf>
    <xf numFmtId="187" fontId="0" fillId="2" borderId="19" xfId="0" applyNumberFormat="1" applyFont="1" applyFill="1" applyBorder="1" applyAlignment="1">
      <alignment vertical="center"/>
    </xf>
    <xf numFmtId="0" fontId="0" fillId="2" borderId="20" xfId="0" applyFont="1" applyFill="1" applyBorder="1" applyAlignment="1">
      <alignment vertical="center"/>
    </xf>
    <xf numFmtId="0" fontId="0" fillId="2" borderId="19" xfId="0" applyFont="1" applyFill="1" applyBorder="1" applyAlignment="1">
      <alignment vertical="center"/>
    </xf>
    <xf numFmtId="0" fontId="2" fillId="2" borderId="21"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vertical="center"/>
    </xf>
    <xf numFmtId="0" fontId="2" fillId="2" borderId="22" xfId="0" applyFont="1" applyFill="1" applyBorder="1" applyAlignment="1">
      <alignment vertical="center"/>
    </xf>
    <xf numFmtId="0" fontId="2" fillId="2" borderId="14" xfId="0" applyFont="1" applyFill="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187" fontId="2" fillId="3" borderId="25" xfId="0" applyNumberFormat="1" applyFont="1" applyFill="1" applyBorder="1" applyAlignment="1">
      <alignment vertical="center"/>
    </xf>
    <xf numFmtId="187" fontId="2" fillId="3" borderId="15" xfId="0" applyNumberFormat="1" applyFont="1" applyFill="1" applyBorder="1" applyAlignment="1">
      <alignment vertical="center"/>
    </xf>
    <xf numFmtId="187" fontId="2" fillId="3" borderId="26" xfId="0" applyNumberFormat="1" applyFont="1" applyFill="1" applyBorder="1" applyAlignment="1">
      <alignment vertical="center"/>
    </xf>
    <xf numFmtId="187" fontId="2" fillId="3" borderId="16" xfId="0" applyNumberFormat="1" applyFont="1" applyFill="1" applyBorder="1" applyAlignment="1">
      <alignment vertical="center"/>
    </xf>
    <xf numFmtId="188" fontId="2" fillId="3" borderId="27" xfId="0" applyNumberFormat="1" applyFont="1" applyFill="1" applyBorder="1" applyAlignment="1">
      <alignment vertical="center"/>
    </xf>
    <xf numFmtId="188" fontId="2" fillId="2" borderId="20" xfId="0" applyNumberFormat="1" applyFont="1" applyFill="1" applyBorder="1" applyAlignment="1">
      <alignment vertical="center"/>
    </xf>
    <xf numFmtId="188" fontId="2" fillId="3" borderId="16" xfId="0" applyNumberFormat="1" applyFont="1" applyFill="1" applyBorder="1" applyAlignment="1">
      <alignment vertical="center"/>
    </xf>
    <xf numFmtId="188" fontId="2" fillId="3" borderId="15" xfId="0" applyNumberFormat="1" applyFont="1" applyFill="1" applyBorder="1" applyAlignment="1">
      <alignment vertical="center"/>
    </xf>
    <xf numFmtId="188" fontId="2" fillId="3" borderId="26" xfId="0" applyNumberFormat="1" applyFont="1" applyFill="1" applyBorder="1" applyAlignment="1">
      <alignment vertical="center"/>
    </xf>
    <xf numFmtId="188" fontId="2" fillId="3" borderId="28" xfId="0" applyNumberFormat="1" applyFont="1" applyFill="1" applyBorder="1" applyAlignment="1">
      <alignment vertical="center"/>
    </xf>
    <xf numFmtId="188" fontId="2" fillId="3" borderId="29" xfId="0" applyNumberFormat="1" applyFont="1" applyFill="1" applyBorder="1" applyAlignment="1">
      <alignment vertical="center"/>
    </xf>
    <xf numFmtId="179" fontId="2" fillId="3" borderId="5" xfId="0" applyNumberFormat="1" applyFont="1" applyFill="1" applyBorder="1" applyAlignment="1">
      <alignment vertical="center"/>
    </xf>
    <xf numFmtId="0" fontId="2" fillId="2" borderId="30" xfId="0" applyFont="1" applyFill="1" applyBorder="1" applyAlignment="1">
      <alignment vertical="center"/>
    </xf>
    <xf numFmtId="179" fontId="2" fillId="3" borderId="1" xfId="0" applyNumberFormat="1" applyFont="1" applyFill="1" applyBorder="1" applyAlignment="1">
      <alignment vertical="center"/>
    </xf>
    <xf numFmtId="186" fontId="2" fillId="2" borderId="21" xfId="0" applyNumberFormat="1" applyFont="1" applyFill="1" applyBorder="1" applyAlignment="1">
      <alignment vertical="center"/>
    </xf>
    <xf numFmtId="188" fontId="2" fillId="2" borderId="5" xfId="0" applyNumberFormat="1" applyFont="1" applyFill="1" applyBorder="1" applyAlignment="1">
      <alignment vertical="center"/>
    </xf>
    <xf numFmtId="188" fontId="2" fillId="2" borderId="12" xfId="0" applyNumberFormat="1" applyFont="1" applyFill="1" applyBorder="1" applyAlignment="1">
      <alignment vertical="center"/>
    </xf>
    <xf numFmtId="189" fontId="2" fillId="3" borderId="1" xfId="0" applyNumberFormat="1" applyFont="1" applyFill="1" applyBorder="1" applyAlignment="1">
      <alignment vertical="center"/>
    </xf>
    <xf numFmtId="188" fontId="2" fillId="2" borderId="21" xfId="0" applyNumberFormat="1" applyFont="1" applyFill="1" applyBorder="1" applyAlignment="1">
      <alignment vertical="center"/>
    </xf>
    <xf numFmtId="189" fontId="2" fillId="3" borderId="6" xfId="0" applyNumberFormat="1" applyFont="1" applyFill="1" applyBorder="1" applyAlignment="1">
      <alignment vertical="center"/>
    </xf>
    <xf numFmtId="189" fontId="2" fillId="3" borderId="5" xfId="0" applyNumberFormat="1" applyFont="1" applyFill="1" applyBorder="1" applyAlignment="1">
      <alignment vertical="center"/>
    </xf>
    <xf numFmtId="188" fontId="2" fillId="0" borderId="0" xfId="0" applyNumberFormat="1" applyFont="1" applyAlignment="1">
      <alignment vertical="center"/>
    </xf>
    <xf numFmtId="188" fontId="2" fillId="2" borderId="14" xfId="0" applyNumberFormat="1" applyFont="1" applyFill="1" applyBorder="1" applyAlignment="1">
      <alignment vertical="center"/>
    </xf>
    <xf numFmtId="188" fontId="2" fillId="2" borderId="22" xfId="0" applyNumberFormat="1" applyFont="1" applyFill="1" applyBorder="1" applyAlignment="1">
      <alignment vertical="center"/>
    </xf>
    <xf numFmtId="0" fontId="2" fillId="0" borderId="15" xfId="0" applyFont="1" applyBorder="1" applyAlignment="1">
      <alignment vertical="center"/>
    </xf>
    <xf numFmtId="0" fontId="2" fillId="0" borderId="27" xfId="0"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horizontal="center" vertical="center"/>
    </xf>
    <xf numFmtId="188" fontId="2" fillId="4" borderId="29" xfId="0" applyNumberFormat="1" applyFont="1" applyFill="1" applyBorder="1" applyAlignment="1">
      <alignment vertical="center"/>
    </xf>
    <xf numFmtId="188" fontId="2" fillId="2" borderId="17" xfId="0" applyNumberFormat="1" applyFont="1" applyFill="1" applyBorder="1" applyAlignment="1">
      <alignment vertical="center"/>
    </xf>
    <xf numFmtId="0" fontId="2" fillId="0" borderId="31" xfId="0" applyFont="1" applyBorder="1" applyAlignment="1">
      <alignment vertical="center"/>
    </xf>
    <xf numFmtId="0" fontId="2" fillId="0" borderId="7" xfId="0" applyFont="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188" fontId="2" fillId="2" borderId="34" xfId="0" applyNumberFormat="1" applyFont="1" applyFill="1" applyBorder="1" applyAlignment="1">
      <alignment vertical="center"/>
    </xf>
    <xf numFmtId="189" fontId="2" fillId="3" borderId="35" xfId="0" applyNumberFormat="1" applyFont="1" applyFill="1" applyBorder="1" applyAlignment="1">
      <alignment vertical="center"/>
    </xf>
    <xf numFmtId="188" fontId="2" fillId="2" borderId="33" xfId="0" applyNumberFormat="1" applyFont="1" applyFill="1" applyBorder="1" applyAlignment="1">
      <alignment vertical="center"/>
    </xf>
    <xf numFmtId="190" fontId="2" fillId="4" borderId="29" xfId="0" applyNumberFormat="1" applyFont="1" applyFill="1" applyBorder="1" applyAlignment="1">
      <alignment vertical="center"/>
    </xf>
    <xf numFmtId="0" fontId="2" fillId="2" borderId="16" xfId="0" applyFont="1" applyFill="1" applyBorder="1" applyAlignment="1">
      <alignment horizontal="right" vertical="center"/>
    </xf>
    <xf numFmtId="189" fontId="2" fillId="3" borderId="16" xfId="0" applyNumberFormat="1" applyFont="1" applyFill="1" applyBorder="1" applyAlignment="1">
      <alignment vertical="center"/>
    </xf>
    <xf numFmtId="189" fontId="2" fillId="0" borderId="36" xfId="0" applyNumberFormat="1" applyFont="1" applyFill="1" applyBorder="1" applyAlignment="1">
      <alignment vertical="center"/>
    </xf>
    <xf numFmtId="189" fontId="2" fillId="0" borderId="18" xfId="0" applyNumberFormat="1" applyFont="1" applyFill="1" applyBorder="1" applyAlignment="1">
      <alignment vertical="center"/>
    </xf>
    <xf numFmtId="179" fontId="2" fillId="0" borderId="37" xfId="0" applyNumberFormat="1" applyFont="1" applyFill="1" applyBorder="1" applyAlignment="1">
      <alignment vertical="center"/>
    </xf>
    <xf numFmtId="179" fontId="2" fillId="0" borderId="19" xfId="0" applyNumberFormat="1" applyFont="1" applyFill="1" applyBorder="1" applyAlignment="1">
      <alignment vertical="center"/>
    </xf>
    <xf numFmtId="188" fontId="2" fillId="0" borderId="20" xfId="0" applyNumberFormat="1" applyFont="1" applyFill="1" applyBorder="1" applyAlignment="1">
      <alignment vertical="center"/>
    </xf>
    <xf numFmtId="188" fontId="2" fillId="0" borderId="19" xfId="0" applyNumberFormat="1" applyFont="1" applyFill="1" applyBorder="1" applyAlignment="1">
      <alignment vertical="center"/>
    </xf>
    <xf numFmtId="188" fontId="2" fillId="2" borderId="37" xfId="0" applyNumberFormat="1" applyFont="1" applyFill="1" applyBorder="1" applyAlignment="1">
      <alignment vertical="center"/>
    </xf>
    <xf numFmtId="188" fontId="2" fillId="2" borderId="19" xfId="0" applyNumberFormat="1" applyFont="1" applyFill="1" applyBorder="1" applyAlignment="1">
      <alignment vertical="center"/>
    </xf>
    <xf numFmtId="189" fontId="2" fillId="3" borderId="26" xfId="0" applyNumberFormat="1" applyFont="1" applyFill="1" applyBorder="1" applyAlignment="1">
      <alignment vertical="center"/>
    </xf>
    <xf numFmtId="0" fontId="2" fillId="2" borderId="12" xfId="0" applyFont="1" applyFill="1" applyBorder="1" applyAlignment="1">
      <alignment wrapText="1"/>
    </xf>
    <xf numFmtId="0" fontId="2" fillId="2" borderId="14" xfId="0" applyFont="1" applyFill="1" applyBorder="1" applyAlignment="1">
      <alignment vertical="top"/>
    </xf>
    <xf numFmtId="0" fontId="2" fillId="2" borderId="12" xfId="0" applyFont="1" applyFill="1" applyBorder="1" applyAlignment="1">
      <alignment horizontal="left" vertical="center"/>
    </xf>
    <xf numFmtId="0" fontId="2" fillId="0" borderId="21" xfId="0" applyFont="1" applyFill="1" applyBorder="1" applyAlignment="1">
      <alignment/>
    </xf>
    <xf numFmtId="0" fontId="2" fillId="0" borderId="1" xfId="0" applyFont="1" applyFill="1" applyBorder="1" applyAlignment="1">
      <alignment/>
    </xf>
    <xf numFmtId="0" fontId="2" fillId="0" borderId="6"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38" xfId="0" applyFont="1" applyBorder="1" applyAlignment="1">
      <alignment/>
    </xf>
    <xf numFmtId="0" fontId="2" fillId="0" borderId="39" xfId="0" applyFont="1" applyBorder="1" applyAlignment="1">
      <alignment/>
    </xf>
    <xf numFmtId="0" fontId="2" fillId="2" borderId="21" xfId="0" applyFont="1" applyFill="1" applyBorder="1" applyAlignment="1">
      <alignment/>
    </xf>
    <xf numFmtId="0" fontId="2" fillId="2" borderId="40" xfId="0" applyFont="1" applyFill="1" applyBorder="1" applyAlignment="1">
      <alignment/>
    </xf>
    <xf numFmtId="0" fontId="2" fillId="0" borderId="2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2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 xfId="0" applyFont="1" applyFill="1" applyBorder="1" applyAlignment="1">
      <alignment horizontal="center" vertical="center"/>
    </xf>
    <xf numFmtId="0" fontId="2" fillId="0" borderId="38" xfId="0" applyFont="1" applyFill="1" applyBorder="1" applyAlignment="1">
      <alignment vertical="top"/>
    </xf>
    <xf numFmtId="0" fontId="2" fillId="0" borderId="39" xfId="0" applyFont="1" applyFill="1" applyBorder="1" applyAlignment="1">
      <alignment vertical="top"/>
    </xf>
    <xf numFmtId="0" fontId="2" fillId="0" borderId="21" xfId="0" applyFont="1" applyFill="1" applyBorder="1" applyAlignment="1">
      <alignment vertical="top"/>
    </xf>
    <xf numFmtId="0" fontId="2" fillId="0" borderId="40" xfId="0" applyFont="1" applyFill="1" applyBorder="1" applyAlignment="1">
      <alignment vertical="top"/>
    </xf>
    <xf numFmtId="189" fontId="2" fillId="3" borderId="32" xfId="0" applyNumberFormat="1" applyFont="1" applyFill="1" applyBorder="1" applyAlignment="1">
      <alignment vertical="center"/>
    </xf>
    <xf numFmtId="0" fontId="2" fillId="2" borderId="32" xfId="0" applyFont="1" applyFill="1" applyBorder="1" applyAlignment="1">
      <alignment horizontal="center" vertical="center"/>
    </xf>
    <xf numFmtId="186" fontId="2" fillId="2" borderId="6" xfId="0" applyNumberFormat="1" applyFont="1" applyFill="1" applyBorder="1" applyAlignment="1">
      <alignment vertical="center"/>
    </xf>
    <xf numFmtId="187" fontId="2" fillId="2" borderId="30" xfId="0" applyNumberFormat="1" applyFont="1" applyFill="1" applyBorder="1" applyAlignment="1">
      <alignment vertical="center"/>
    </xf>
    <xf numFmtId="187" fontId="2" fillId="2" borderId="5" xfId="0" applyNumberFormat="1" applyFont="1" applyFill="1" applyBorder="1" applyAlignment="1">
      <alignment vertical="center"/>
    </xf>
    <xf numFmtId="187" fontId="2" fillId="2" borderId="6" xfId="0" applyNumberFormat="1" applyFont="1" applyFill="1" applyBorder="1" applyAlignment="1">
      <alignment vertical="center"/>
    </xf>
    <xf numFmtId="188" fontId="2" fillId="2" borderId="30" xfId="0" applyNumberFormat="1" applyFont="1" applyFill="1" applyBorder="1" applyAlignment="1">
      <alignment vertical="center"/>
    </xf>
    <xf numFmtId="188" fontId="2" fillId="2" borderId="6" xfId="0" applyNumberFormat="1" applyFont="1" applyFill="1" applyBorder="1" applyAlignment="1">
      <alignment vertical="center"/>
    </xf>
    <xf numFmtId="0" fontId="2" fillId="0" borderId="21" xfId="0" applyFont="1" applyFill="1" applyBorder="1" applyAlignment="1">
      <alignment vertical="center"/>
    </xf>
    <xf numFmtId="0" fontId="2" fillId="0" borderId="1" xfId="0" applyFont="1" applyFill="1" applyBorder="1" applyAlignment="1">
      <alignment vertical="center"/>
    </xf>
    <xf numFmtId="49" fontId="2" fillId="0" borderId="21" xfId="0" applyNumberFormat="1" applyFont="1" applyFill="1" applyBorder="1" applyAlignment="1">
      <alignment horizontal="center" vertical="center" wrapText="1"/>
    </xf>
    <xf numFmtId="0" fontId="2" fillId="0" borderId="5" xfId="0" applyFont="1" applyFill="1" applyBorder="1" applyAlignment="1">
      <alignment vertical="center"/>
    </xf>
    <xf numFmtId="49" fontId="2" fillId="0" borderId="21"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5" xfId="0" applyFont="1" applyFill="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2" borderId="40" xfId="0" applyFont="1" applyFill="1" applyBorder="1" applyAlignment="1">
      <alignment vertical="center"/>
    </xf>
    <xf numFmtId="49" fontId="2" fillId="2" borderId="21" xfId="0" applyNumberFormat="1" applyFont="1" applyFill="1" applyBorder="1" applyAlignment="1">
      <alignment horizontal="center" vertical="center"/>
    </xf>
    <xf numFmtId="0" fontId="2" fillId="0" borderId="5" xfId="0" applyFont="1" applyBorder="1" applyAlignment="1">
      <alignment vertical="center"/>
    </xf>
    <xf numFmtId="49" fontId="2" fillId="2" borderId="38" xfId="0" applyNumberFormat="1" applyFont="1" applyFill="1" applyBorder="1" applyAlignment="1">
      <alignment horizontal="center" vertical="center"/>
    </xf>
    <xf numFmtId="0" fontId="9" fillId="0" borderId="41" xfId="0" applyFont="1" applyBorder="1" applyAlignment="1">
      <alignment horizontal="center" vertical="center"/>
    </xf>
    <xf numFmtId="0" fontId="0" fillId="5" borderId="16" xfId="0" applyFill="1" applyBorder="1" applyAlignment="1">
      <alignment horizontal="center"/>
    </xf>
    <xf numFmtId="0" fontId="2" fillId="2" borderId="40" xfId="0" applyFont="1" applyFill="1" applyBorder="1" applyAlignment="1">
      <alignment wrapText="1"/>
    </xf>
    <xf numFmtId="0" fontId="2" fillId="2" borderId="39" xfId="0" applyFont="1" applyFill="1" applyBorder="1" applyAlignment="1">
      <alignment wrapText="1"/>
    </xf>
    <xf numFmtId="0" fontId="2" fillId="2" borderId="14" xfId="0" applyFont="1" applyFill="1" applyBorder="1" applyAlignment="1">
      <alignment horizontal="left" vertical="center"/>
    </xf>
    <xf numFmtId="0" fontId="2" fillId="2" borderId="3" xfId="0" applyFont="1" applyFill="1" applyBorder="1" applyAlignment="1">
      <alignment vertical="top" textRotation="255" wrapText="1"/>
    </xf>
    <xf numFmtId="0" fontId="4" fillId="2" borderId="14" xfId="0" applyFont="1" applyFill="1" applyBorder="1" applyAlignment="1">
      <alignment wrapText="1"/>
    </xf>
    <xf numFmtId="0" fontId="4" fillId="2" borderId="39" xfId="0" applyFont="1" applyFill="1" applyBorder="1" applyAlignment="1">
      <alignment wrapText="1"/>
    </xf>
    <xf numFmtId="0" fontId="2" fillId="2" borderId="42" xfId="0" applyFont="1" applyFill="1" applyBorder="1" applyAlignment="1">
      <alignment vertical="distributed" textRotation="255"/>
    </xf>
    <xf numFmtId="0" fontId="2" fillId="2" borderId="43" xfId="0" applyFont="1" applyFill="1" applyBorder="1" applyAlignment="1">
      <alignment vertical="distributed" textRotation="255"/>
    </xf>
    <xf numFmtId="0" fontId="2" fillId="2" borderId="3" xfId="0" applyFont="1" applyFill="1" applyBorder="1" applyAlignment="1">
      <alignment horizontal="center" vertical="center"/>
    </xf>
    <xf numFmtId="0" fontId="4" fillId="0" borderId="8" xfId="0" applyFont="1" applyBorder="1" applyAlignment="1">
      <alignment horizontal="center" vertical="center" textRotation="255"/>
    </xf>
    <xf numFmtId="0" fontId="4" fillId="0" borderId="5" xfId="0" applyFont="1" applyBorder="1" applyAlignment="1">
      <alignment horizontal="center" vertical="center" textRotation="255" wrapText="1" shrinkToFit="1"/>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2" xfId="0" applyFont="1" applyBorder="1" applyAlignment="1">
      <alignment horizontal="center" vertical="center" textRotation="255"/>
    </xf>
    <xf numFmtId="186" fontId="2" fillId="2" borderId="21" xfId="0" applyNumberFormat="1" applyFont="1" applyFill="1" applyBorder="1" applyAlignment="1">
      <alignment horizontal="center" vertical="center"/>
    </xf>
    <xf numFmtId="188" fontId="2" fillId="2" borderId="5" xfId="0" applyNumberFormat="1" applyFont="1" applyFill="1" applyBorder="1" applyAlignment="1">
      <alignment horizontal="center" vertical="center" wrapText="1"/>
    </xf>
    <xf numFmtId="187" fontId="2" fillId="2" borderId="12" xfId="0" applyNumberFormat="1" applyFont="1" applyFill="1" applyBorder="1" applyAlignment="1">
      <alignment vertical="center"/>
    </xf>
    <xf numFmtId="0" fontId="2" fillId="0" borderId="44" xfId="0" applyFont="1" applyBorder="1" applyAlignment="1">
      <alignment/>
    </xf>
    <xf numFmtId="0" fontId="2" fillId="0" borderId="45" xfId="0" applyFont="1" applyBorder="1" applyAlignment="1">
      <alignment/>
    </xf>
    <xf numFmtId="0" fontId="2" fillId="2" borderId="44" xfId="0" applyFont="1" applyFill="1" applyBorder="1" applyAlignment="1">
      <alignment/>
    </xf>
    <xf numFmtId="0" fontId="2" fillId="2" borderId="46" xfId="0" applyFont="1" applyFill="1" applyBorder="1" applyAlignment="1">
      <alignment/>
    </xf>
    <xf numFmtId="0" fontId="2" fillId="2" borderId="44" xfId="0" applyFont="1" applyFill="1" applyBorder="1" applyAlignment="1">
      <alignment horizontal="center" vertical="center"/>
    </xf>
    <xf numFmtId="188" fontId="2" fillId="2" borderId="47" xfId="0" applyNumberFormat="1" applyFont="1" applyFill="1" applyBorder="1" applyAlignment="1">
      <alignment horizontal="center" vertical="center" wrapText="1"/>
    </xf>
    <xf numFmtId="188" fontId="2" fillId="2" borderId="47" xfId="0" applyNumberFormat="1" applyFont="1" applyFill="1" applyBorder="1" applyAlignment="1">
      <alignment vertical="center"/>
    </xf>
    <xf numFmtId="179" fontId="2" fillId="3" borderId="45" xfId="0" applyNumberFormat="1" applyFont="1" applyFill="1" applyBorder="1" applyAlignment="1">
      <alignment vertical="center"/>
    </xf>
    <xf numFmtId="188" fontId="2" fillId="2" borderId="48" xfId="0" applyNumberFormat="1" applyFont="1" applyFill="1" applyBorder="1" applyAlignment="1">
      <alignment vertical="center"/>
    </xf>
    <xf numFmtId="189" fontId="2" fillId="3" borderId="45" xfId="0" applyNumberFormat="1" applyFont="1" applyFill="1" applyBorder="1" applyAlignment="1">
      <alignment vertical="center"/>
    </xf>
    <xf numFmtId="187" fontId="2" fillId="2" borderId="48" xfId="0" applyNumberFormat="1" applyFont="1" applyFill="1" applyBorder="1" applyAlignment="1">
      <alignment vertical="center"/>
    </xf>
    <xf numFmtId="187" fontId="2" fillId="2" borderId="47" xfId="0" applyNumberFormat="1" applyFont="1" applyFill="1" applyBorder="1" applyAlignment="1">
      <alignment vertical="center"/>
    </xf>
    <xf numFmtId="188" fontId="2" fillId="2" borderId="44" xfId="0" applyNumberFormat="1" applyFont="1" applyFill="1" applyBorder="1" applyAlignment="1">
      <alignment vertical="center"/>
    </xf>
    <xf numFmtId="189" fontId="2" fillId="3" borderId="46" xfId="0" applyNumberFormat="1" applyFont="1" applyFill="1" applyBorder="1" applyAlignment="1">
      <alignment vertical="center"/>
    </xf>
    <xf numFmtId="0" fontId="2" fillId="2" borderId="30" xfId="0" applyFont="1" applyFill="1" applyBorder="1" applyAlignment="1">
      <alignment wrapText="1"/>
    </xf>
    <xf numFmtId="0" fontId="2" fillId="0" borderId="12" xfId="0" applyFont="1" applyBorder="1" applyAlignment="1">
      <alignment/>
    </xf>
    <xf numFmtId="187" fontId="2" fillId="0" borderId="5" xfId="0" applyNumberFormat="1" applyFont="1" applyFill="1" applyBorder="1" applyAlignment="1">
      <alignment vertical="center"/>
    </xf>
    <xf numFmtId="187" fontId="2" fillId="0" borderId="1" xfId="0" applyNumberFormat="1" applyFont="1" applyFill="1" applyBorder="1" applyAlignment="1">
      <alignment vertical="center"/>
    </xf>
    <xf numFmtId="187" fontId="2" fillId="0" borderId="5" xfId="0" applyNumberFormat="1" applyFont="1" applyBorder="1" applyAlignment="1">
      <alignment vertical="center"/>
    </xf>
    <xf numFmtId="187" fontId="2" fillId="0" borderId="1" xfId="0" applyNumberFormat="1" applyFont="1" applyBorder="1" applyAlignment="1">
      <alignment vertical="center"/>
    </xf>
    <xf numFmtId="187" fontId="2" fillId="0" borderId="14" xfId="0" applyNumberFormat="1" applyFont="1" applyBorder="1" applyAlignment="1">
      <alignment vertical="center"/>
    </xf>
    <xf numFmtId="187" fontId="2" fillId="0" borderId="39" xfId="0" applyNumberFormat="1" applyFont="1" applyBorder="1" applyAlignment="1">
      <alignment vertical="center"/>
    </xf>
    <xf numFmtId="0" fontId="2" fillId="0" borderId="49"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49" xfId="0" applyFont="1" applyFill="1" applyBorder="1" applyAlignment="1">
      <alignment vertical="center" shrinkToFit="1"/>
    </xf>
    <xf numFmtId="0" fontId="2" fillId="0" borderId="6" xfId="0" applyFont="1" applyFill="1" applyBorder="1" applyAlignment="1">
      <alignment vertical="center" wrapText="1" shrinkToFit="1"/>
    </xf>
    <xf numFmtId="0" fontId="2" fillId="0" borderId="49" xfId="0" applyFont="1" applyFill="1" applyBorder="1" applyAlignment="1">
      <alignment vertical="center" wrapText="1" shrinkToFit="1"/>
    </xf>
    <xf numFmtId="0" fontId="2" fillId="2" borderId="49" xfId="0" applyFont="1" applyFill="1" applyBorder="1" applyAlignment="1">
      <alignment vertical="center" shrinkToFit="1"/>
    </xf>
    <xf numFmtId="187" fontId="2" fillId="2" borderId="50" xfId="0" applyNumberFormat="1" applyFont="1" applyFill="1" applyBorder="1" applyAlignment="1">
      <alignment vertical="center"/>
    </xf>
    <xf numFmtId="187" fontId="2" fillId="2" borderId="51" xfId="0" applyNumberFormat="1" applyFont="1" applyFill="1" applyBorder="1" applyAlignment="1">
      <alignment vertical="center"/>
    </xf>
    <xf numFmtId="0" fontId="0" fillId="0" borderId="6" xfId="16" applyFont="1" applyFill="1" applyBorder="1" applyAlignment="1">
      <alignment vertical="center" wrapText="1" shrinkToFit="1"/>
    </xf>
    <xf numFmtId="187" fontId="2" fillId="3" borderId="52" xfId="0" applyNumberFormat="1" applyFont="1" applyFill="1" applyBorder="1" applyAlignment="1">
      <alignment vertical="center"/>
    </xf>
    <xf numFmtId="0" fontId="2" fillId="2" borderId="53" xfId="0" applyFont="1" applyFill="1" applyBorder="1" applyAlignment="1">
      <alignment vertical="center" shrinkToFit="1"/>
    </xf>
    <xf numFmtId="0" fontId="2" fillId="2" borderId="47" xfId="0" applyFont="1" applyFill="1" applyBorder="1" applyAlignment="1">
      <alignment vertical="center" wrapText="1"/>
    </xf>
    <xf numFmtId="0" fontId="2" fillId="2" borderId="47" xfId="0" applyFont="1" applyFill="1" applyBorder="1" applyAlignment="1">
      <alignment horizontal="center" vertical="center" wrapText="1"/>
    </xf>
    <xf numFmtId="0" fontId="2" fillId="2" borderId="46" xfId="0" applyFont="1" applyFill="1" applyBorder="1" applyAlignment="1">
      <alignment vertical="center" wrapText="1"/>
    </xf>
    <xf numFmtId="0" fontId="0" fillId="2" borderId="45" xfId="16" applyFont="1" applyFill="1" applyBorder="1" applyAlignment="1">
      <alignment vertical="center" wrapText="1"/>
    </xf>
    <xf numFmtId="186" fontId="2" fillId="0" borderId="6" xfId="0" applyNumberFormat="1" applyFont="1" applyFill="1" applyBorder="1" applyAlignment="1">
      <alignment vertical="center"/>
    </xf>
    <xf numFmtId="186" fontId="2" fillId="0" borderId="1" xfId="0" applyNumberFormat="1" applyFont="1" applyFill="1" applyBorder="1" applyAlignment="1">
      <alignment vertical="center"/>
    </xf>
    <xf numFmtId="186" fontId="2" fillId="0" borderId="21" xfId="0" applyNumberFormat="1" applyFont="1" applyFill="1" applyBorder="1" applyAlignment="1">
      <alignment vertical="center"/>
    </xf>
    <xf numFmtId="186" fontId="2" fillId="0" borderId="40" xfId="0" applyNumberFormat="1" applyFont="1" applyFill="1" applyBorder="1" applyAlignment="1">
      <alignment vertical="center"/>
    </xf>
    <xf numFmtId="186" fontId="2" fillId="0" borderId="39" xfId="0" applyNumberFormat="1" applyFont="1" applyFill="1" applyBorder="1" applyAlignment="1">
      <alignment vertical="center"/>
    </xf>
    <xf numFmtId="186" fontId="2" fillId="0" borderId="38" xfId="0" applyNumberFormat="1" applyFont="1" applyFill="1" applyBorder="1" applyAlignment="1">
      <alignment vertical="center"/>
    </xf>
    <xf numFmtId="0" fontId="2" fillId="0" borderId="21" xfId="0" applyFont="1" applyFill="1" applyBorder="1" applyAlignment="1">
      <alignment vertical="center" wrapText="1" shrinkToFit="1"/>
    </xf>
    <xf numFmtId="0" fontId="2" fillId="0" borderId="21" xfId="0" applyFont="1" applyFill="1" applyBorder="1" applyAlignment="1">
      <alignment vertical="center" wrapText="1"/>
    </xf>
    <xf numFmtId="57" fontId="2" fillId="0" borderId="5" xfId="0" applyNumberFormat="1" applyFont="1" applyFill="1" applyBorder="1" applyAlignment="1">
      <alignment vertical="center" wrapText="1"/>
    </xf>
    <xf numFmtId="0" fontId="2" fillId="0" borderId="49" xfId="0" applyNumberFormat="1" applyFont="1" applyFill="1" applyBorder="1" applyAlignment="1">
      <alignment vertical="center" wrapText="1" shrinkToFit="1"/>
    </xf>
    <xf numFmtId="0" fontId="2" fillId="0" borderId="21" xfId="0" applyNumberFormat="1" applyFont="1" applyFill="1" applyBorder="1" applyAlignment="1">
      <alignment vertical="center" wrapText="1" shrinkToFit="1"/>
    </xf>
    <xf numFmtId="57" fontId="2" fillId="0" borderId="14" xfId="0" applyNumberFormat="1" applyFont="1" applyFill="1" applyBorder="1" applyAlignment="1">
      <alignment vertical="center" wrapText="1" shrinkToFit="1"/>
    </xf>
    <xf numFmtId="185" fontId="2" fillId="0" borderId="14" xfId="0" applyNumberFormat="1" applyFont="1" applyFill="1" applyBorder="1" applyAlignment="1">
      <alignment vertical="center" wrapText="1" shrinkToFit="1"/>
    </xf>
    <xf numFmtId="0" fontId="4" fillId="0" borderId="21" xfId="0" applyNumberFormat="1" applyFont="1" applyFill="1" applyBorder="1" applyAlignment="1">
      <alignment vertical="center" wrapText="1" shrinkToFit="1"/>
    </xf>
    <xf numFmtId="0" fontId="2" fillId="0" borderId="38" xfId="0" applyFont="1" applyFill="1" applyBorder="1" applyAlignment="1">
      <alignment vertical="center" wrapText="1" shrinkToFit="1"/>
    </xf>
    <xf numFmtId="0" fontId="2" fillId="0" borderId="38" xfId="0" applyFont="1" applyFill="1" applyBorder="1" applyAlignment="1">
      <alignment vertical="center" wrapText="1"/>
    </xf>
    <xf numFmtId="0" fontId="2" fillId="0" borderId="14" xfId="0" applyFont="1" applyFill="1" applyBorder="1" applyAlignment="1">
      <alignment vertical="center" wrapText="1"/>
    </xf>
    <xf numFmtId="0" fontId="2" fillId="0" borderId="38" xfId="0" applyNumberFormat="1" applyFont="1" applyFill="1" applyBorder="1" applyAlignment="1">
      <alignment vertical="center" wrapText="1" shrinkToFit="1"/>
    </xf>
    <xf numFmtId="0" fontId="2" fillId="0" borderId="5" xfId="0" applyNumberFormat="1" applyFont="1" applyFill="1" applyBorder="1" applyAlignment="1">
      <alignment horizontal="center" vertical="center" wrapText="1" shrinkToFit="1"/>
    </xf>
    <xf numFmtId="0" fontId="2" fillId="0" borderId="14" xfId="0" applyNumberFormat="1" applyFont="1" applyFill="1" applyBorder="1" applyAlignment="1">
      <alignment horizontal="center" vertical="center" wrapText="1" shrinkToFit="1"/>
    </xf>
    <xf numFmtId="188" fontId="2" fillId="0" borderId="5" xfId="0" applyNumberFormat="1" applyFont="1" applyFill="1" applyBorder="1" applyAlignment="1">
      <alignment vertical="center"/>
    </xf>
    <xf numFmtId="188" fontId="2" fillId="0" borderId="12" xfId="0" applyNumberFormat="1" applyFont="1" applyFill="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2" borderId="54" xfId="0" applyFont="1" applyFill="1" applyBorder="1" applyAlignment="1">
      <alignment/>
    </xf>
    <xf numFmtId="0" fontId="2" fillId="2" borderId="35" xfId="0" applyFont="1" applyFill="1" applyBorder="1" applyAlignment="1">
      <alignment vertical="center"/>
    </xf>
    <xf numFmtId="0" fontId="2" fillId="2" borderId="56" xfId="0" applyFont="1" applyFill="1" applyBorder="1" applyAlignment="1">
      <alignment vertical="center"/>
    </xf>
    <xf numFmtId="188" fontId="2" fillId="2" borderId="57" xfId="0" applyNumberFormat="1" applyFont="1" applyFill="1" applyBorder="1" applyAlignment="1">
      <alignment vertical="center"/>
    </xf>
    <xf numFmtId="179" fontId="2" fillId="0" borderId="58" xfId="0" applyNumberFormat="1" applyFont="1" applyFill="1" applyBorder="1" applyAlignment="1">
      <alignment vertical="center"/>
    </xf>
    <xf numFmtId="188" fontId="2" fillId="2" borderId="59" xfId="0" applyNumberFormat="1" applyFont="1" applyFill="1" applyBorder="1" applyAlignment="1">
      <alignment vertical="center"/>
    </xf>
    <xf numFmtId="188" fontId="2" fillId="2" borderId="60" xfId="0" applyNumberFormat="1" applyFont="1" applyFill="1" applyBorder="1" applyAlignment="1">
      <alignment vertical="center"/>
    </xf>
    <xf numFmtId="188" fontId="2" fillId="2" borderId="61" xfId="0" applyNumberFormat="1" applyFont="1"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vertical="center"/>
    </xf>
    <xf numFmtId="0" fontId="2" fillId="2" borderId="61" xfId="0" applyFont="1" applyFill="1" applyBorder="1" applyAlignment="1">
      <alignment vertical="center"/>
    </xf>
    <xf numFmtId="188" fontId="2" fillId="2" borderId="56" xfId="0" applyNumberFormat="1" applyFont="1" applyFill="1" applyBorder="1" applyAlignment="1">
      <alignment vertical="center"/>
    </xf>
    <xf numFmtId="189" fontId="2" fillId="0" borderId="62" xfId="0" applyNumberFormat="1" applyFont="1" applyFill="1" applyBorder="1" applyAlignment="1">
      <alignment vertical="center"/>
    </xf>
    <xf numFmtId="188" fontId="2" fillId="2" borderId="58" xfId="0" applyNumberFormat="1" applyFont="1" applyFill="1" applyBorder="1" applyAlignment="1">
      <alignment vertical="center"/>
    </xf>
    <xf numFmtId="0" fontId="2" fillId="2" borderId="48" xfId="0" applyFont="1" applyFill="1" applyBorder="1" applyAlignment="1">
      <alignment vertical="center"/>
    </xf>
    <xf numFmtId="0" fontId="2" fillId="2" borderId="47" xfId="0" applyFont="1" applyFill="1" applyBorder="1" applyAlignment="1">
      <alignment vertical="center"/>
    </xf>
    <xf numFmtId="0" fontId="2" fillId="0" borderId="44" xfId="0" applyFont="1" applyBorder="1" applyAlignment="1">
      <alignment vertical="center"/>
    </xf>
    <xf numFmtId="0" fontId="2" fillId="0" borderId="46" xfId="0" applyFont="1" applyBorder="1" applyAlignment="1">
      <alignment vertical="center"/>
    </xf>
    <xf numFmtId="0" fontId="2" fillId="2" borderId="45" xfId="0" applyFont="1" applyFill="1" applyBorder="1" applyAlignment="1">
      <alignment vertical="center"/>
    </xf>
    <xf numFmtId="0" fontId="2" fillId="2" borderId="63" xfId="0" applyFont="1" applyFill="1" applyBorder="1" applyAlignment="1">
      <alignment vertical="center"/>
    </xf>
    <xf numFmtId="188" fontId="2" fillId="2" borderId="64" xfId="0" applyNumberFormat="1" applyFont="1" applyFill="1" applyBorder="1" applyAlignment="1">
      <alignment vertical="center"/>
    </xf>
    <xf numFmtId="179" fontId="2" fillId="0" borderId="65" xfId="0" applyNumberFormat="1" applyFont="1" applyFill="1" applyBorder="1" applyAlignment="1">
      <alignment vertical="center"/>
    </xf>
    <xf numFmtId="188" fontId="2" fillId="2" borderId="63" xfId="0" applyNumberFormat="1" applyFont="1" applyFill="1" applyBorder="1" applyAlignment="1">
      <alignment vertical="center"/>
    </xf>
    <xf numFmtId="189" fontId="2" fillId="0" borderId="66" xfId="0" applyNumberFormat="1" applyFont="1" applyFill="1" applyBorder="1" applyAlignment="1">
      <alignment vertical="center"/>
    </xf>
    <xf numFmtId="188" fontId="2" fillId="2" borderId="65" xfId="0" applyNumberFormat="1" applyFont="1" applyFill="1" applyBorder="1" applyAlignment="1">
      <alignment vertical="center"/>
    </xf>
    <xf numFmtId="0" fontId="2" fillId="2" borderId="12" xfId="0" applyFont="1" applyFill="1" applyBorder="1" applyAlignment="1">
      <alignment horizontal="center" vertical="center" wrapText="1"/>
    </xf>
    <xf numFmtId="0" fontId="2" fillId="2" borderId="61" xfId="0" applyFont="1" applyFill="1" applyBorder="1" applyAlignment="1">
      <alignment horizontal="center" vertical="distributed" textRotation="255"/>
    </xf>
    <xf numFmtId="0" fontId="2" fillId="2" borderId="42" xfId="0" applyFont="1" applyFill="1" applyBorder="1" applyAlignment="1">
      <alignment horizontal="center" vertical="distributed" textRotation="255"/>
    </xf>
    <xf numFmtId="0" fontId="2" fillId="2" borderId="39"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68" xfId="0" applyFont="1" applyFill="1" applyBorder="1" applyAlignment="1">
      <alignment horizontal="center" vertical="distributed" textRotation="255"/>
    </xf>
    <xf numFmtId="0" fontId="0" fillId="0" borderId="43" xfId="0" applyBorder="1" applyAlignment="1">
      <alignment horizontal="center" vertical="distributed" textRotation="255"/>
    </xf>
    <xf numFmtId="0" fontId="0" fillId="0" borderId="32" xfId="0" applyBorder="1" applyAlignment="1">
      <alignment horizontal="center" vertical="distributed" textRotation="255"/>
    </xf>
    <xf numFmtId="0" fontId="2" fillId="2" borderId="67"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1" xfId="0" applyFont="1" applyFill="1" applyBorder="1" applyAlignment="1">
      <alignment horizontal="center" vertical="center" textRotation="255"/>
    </xf>
    <xf numFmtId="0" fontId="2" fillId="2" borderId="4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 xfId="0" applyFont="1" applyFill="1" applyBorder="1" applyAlignment="1">
      <alignment horizontal="center" vertical="distributed" textRotation="255"/>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67" xfId="0" applyFont="1" applyBorder="1" applyAlignment="1">
      <alignment horizontal="center" vertical="distributed" textRotation="255"/>
    </xf>
    <xf numFmtId="0" fontId="2" fillId="0" borderId="2" xfId="0" applyFont="1" applyBorder="1" applyAlignment="1">
      <alignment horizontal="center" vertical="distributed" textRotation="255"/>
    </xf>
    <xf numFmtId="0" fontId="2" fillId="0" borderId="31" xfId="0" applyFont="1" applyBorder="1" applyAlignment="1">
      <alignment horizontal="center" vertical="distributed" textRotation="255"/>
    </xf>
    <xf numFmtId="0" fontId="2" fillId="2" borderId="71" xfId="0" applyFont="1" applyFill="1" applyBorder="1" applyAlignment="1">
      <alignment horizontal="center" vertical="distributed" textRotation="255" shrinkToFit="1"/>
    </xf>
    <xf numFmtId="0" fontId="2" fillId="2" borderId="12" xfId="0" applyFont="1" applyFill="1" applyBorder="1" applyAlignment="1">
      <alignment horizontal="center" vertical="distributed" textRotation="255" shrinkToFit="1"/>
    </xf>
    <xf numFmtId="0" fontId="2" fillId="2" borderId="68" xfId="0" applyFont="1" applyFill="1" applyBorder="1" applyAlignment="1">
      <alignment horizontal="center" vertical="distributed" textRotation="255" shrinkToFit="1"/>
    </xf>
    <xf numFmtId="0" fontId="0" fillId="0" borderId="43" xfId="0" applyBorder="1" applyAlignment="1">
      <alignment/>
    </xf>
    <xf numFmtId="0" fontId="0" fillId="0" borderId="32" xfId="0" applyBorder="1" applyAlignment="1">
      <alignment/>
    </xf>
    <xf numFmtId="0" fontId="2" fillId="0" borderId="68"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2" borderId="43" xfId="0" applyFont="1" applyFill="1" applyBorder="1" applyAlignment="1">
      <alignment horizontal="center" vertical="distributed" textRotation="255" shrinkToFit="1"/>
    </xf>
    <xf numFmtId="0" fontId="2" fillId="2" borderId="32" xfId="0" applyFont="1" applyFill="1" applyBorder="1" applyAlignment="1">
      <alignment horizontal="center" vertical="distributed" textRotation="255" shrinkToFi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5" fillId="0" borderId="28" xfId="0" applyFont="1" applyBorder="1" applyAlignment="1">
      <alignment horizontal="center" vertical="center"/>
    </xf>
    <xf numFmtId="0" fontId="2" fillId="2" borderId="7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4" fillId="2" borderId="76" xfId="0" applyFont="1" applyFill="1" applyBorder="1" applyAlignment="1">
      <alignment horizontal="center" vertical="top" textRotation="255" wrapText="1"/>
    </xf>
    <xf numFmtId="0" fontId="4" fillId="2" borderId="77" xfId="0" applyFont="1" applyFill="1" applyBorder="1" applyAlignment="1">
      <alignment horizontal="center" vertical="top" textRotation="255" wrapText="1"/>
    </xf>
    <xf numFmtId="0" fontId="4" fillId="0" borderId="77" xfId="0" applyFont="1" applyBorder="1" applyAlignment="1">
      <alignment horizontal="center" vertical="top" textRotation="255" wrapText="1"/>
    </xf>
    <xf numFmtId="0" fontId="4" fillId="0" borderId="50" xfId="0" applyFont="1" applyBorder="1" applyAlignment="1">
      <alignment horizontal="center" vertical="top" textRotation="255"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28" xfId="0" applyFont="1" applyBorder="1" applyAlignment="1">
      <alignment horizontal="center" vertical="center"/>
    </xf>
    <xf numFmtId="0" fontId="2" fillId="2" borderId="67" xfId="0" applyFont="1" applyFill="1" applyBorder="1" applyAlignment="1">
      <alignment horizontal="center" vertical="distributed" textRotation="255" shrinkToFit="1"/>
    </xf>
    <xf numFmtId="0" fontId="2" fillId="2" borderId="2" xfId="0" applyFont="1" applyFill="1" applyBorder="1" applyAlignment="1">
      <alignment horizontal="center" vertical="distributed" textRotation="255" shrinkToFit="1"/>
    </xf>
    <xf numFmtId="0" fontId="2" fillId="2" borderId="31" xfId="0" applyFont="1" applyFill="1" applyBorder="1" applyAlignment="1">
      <alignment horizontal="center" vertical="distributed" textRotation="255" shrinkToFit="1"/>
    </xf>
    <xf numFmtId="0" fontId="2" fillId="0" borderId="42" xfId="0" applyFont="1" applyBorder="1" applyAlignment="1">
      <alignment horizontal="center" vertical="top" textRotation="255" wrapText="1"/>
    </xf>
    <xf numFmtId="0" fontId="2" fillId="0" borderId="3" xfId="0" applyFont="1" applyBorder="1" applyAlignment="1">
      <alignment horizontal="center" vertical="top" textRotation="255" wrapText="1"/>
    </xf>
    <xf numFmtId="0" fontId="2" fillId="2" borderId="14" xfId="0" applyFont="1" applyFill="1" applyBorder="1" applyAlignment="1">
      <alignment horizontal="center" vertical="center" textRotation="255"/>
    </xf>
    <xf numFmtId="0" fontId="2" fillId="2" borderId="4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14" xfId="0" applyFont="1" applyFill="1" applyBorder="1" applyAlignment="1">
      <alignment horizontal="center" vertical="distributed" textRotation="255"/>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4" fillId="0" borderId="39" xfId="0" applyFont="1" applyBorder="1" applyAlignment="1">
      <alignment horizontal="center" vertical="distributed" textRotation="255"/>
    </xf>
    <xf numFmtId="0" fontId="4" fillId="0" borderId="43" xfId="0" applyFont="1" applyBorder="1" applyAlignment="1">
      <alignment horizontal="center" vertical="distributed" textRotation="255"/>
    </xf>
    <xf numFmtId="0" fontId="4" fillId="0" borderId="32" xfId="0" applyFont="1" applyBorder="1" applyAlignment="1">
      <alignment horizontal="center" vertical="distributed" textRotation="255"/>
    </xf>
    <xf numFmtId="0" fontId="2" fillId="2" borderId="38" xfId="0" applyFont="1" applyFill="1" applyBorder="1" applyAlignment="1">
      <alignment horizontal="center" vertical="distributed" textRotation="255"/>
    </xf>
    <xf numFmtId="0" fontId="2" fillId="2" borderId="2" xfId="0" applyFont="1" applyFill="1" applyBorder="1" applyAlignment="1">
      <alignment horizontal="center" vertical="distributed" textRotation="255"/>
    </xf>
    <xf numFmtId="0" fontId="2" fillId="2" borderId="31" xfId="0" applyFont="1" applyFill="1" applyBorder="1" applyAlignment="1">
      <alignment horizontal="center" vertical="distributed" textRotation="255"/>
    </xf>
    <xf numFmtId="0" fontId="2" fillId="0" borderId="14" xfId="0" applyFont="1" applyBorder="1" applyAlignment="1">
      <alignment horizontal="center" vertical="center"/>
    </xf>
    <xf numFmtId="0" fontId="2" fillId="0" borderId="42" xfId="0" applyFont="1" applyBorder="1" applyAlignment="1">
      <alignment horizontal="center" vertical="center"/>
    </xf>
    <xf numFmtId="0" fontId="2" fillId="0" borderId="3" xfId="0" applyFont="1" applyBorder="1" applyAlignment="1">
      <alignment horizontal="center" vertical="center"/>
    </xf>
    <xf numFmtId="0" fontId="4" fillId="0" borderId="14" xfId="0" applyFont="1" applyBorder="1" applyAlignment="1">
      <alignment horizontal="center" vertical="distributed" textRotation="255"/>
    </xf>
    <xf numFmtId="0" fontId="4" fillId="0" borderId="42" xfId="0" applyFont="1" applyBorder="1" applyAlignment="1">
      <alignment horizontal="center" vertical="distributed" textRotation="255"/>
    </xf>
    <xf numFmtId="0" fontId="4" fillId="0" borderId="3" xfId="0" applyFont="1" applyBorder="1" applyAlignment="1">
      <alignment horizontal="center" vertical="distributed" textRotation="255"/>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2" borderId="42" xfId="0" applyFont="1" applyFill="1" applyBorder="1" applyAlignment="1">
      <alignment horizontal="center" vertical="top" textRotation="255" wrapText="1"/>
    </xf>
    <xf numFmtId="0" fontId="2" fillId="2" borderId="3" xfId="0" applyFont="1" applyFill="1" applyBorder="1" applyAlignment="1">
      <alignment horizontal="center" vertical="top" textRotation="255" wrapText="1"/>
    </xf>
    <xf numFmtId="0" fontId="9" fillId="0" borderId="6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 fillId="0" borderId="3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2" borderId="6" xfId="0" applyFont="1" applyFill="1" applyBorder="1" applyAlignment="1">
      <alignment horizontal="left" vertical="center"/>
    </xf>
    <xf numFmtId="0" fontId="2" fillId="2" borderId="30" xfId="0" applyFont="1" applyFill="1" applyBorder="1" applyAlignment="1">
      <alignment horizontal="left" vertical="center"/>
    </xf>
    <xf numFmtId="0" fontId="2" fillId="2" borderId="75" xfId="0" applyFont="1" applyFill="1" applyBorder="1" applyAlignment="1">
      <alignment horizontal="left" vertical="center"/>
    </xf>
    <xf numFmtId="0" fontId="2" fillId="2" borderId="78" xfId="0" applyFont="1" applyFill="1" applyBorder="1" applyAlignment="1">
      <alignment vertical="center" textRotation="255"/>
    </xf>
    <xf numFmtId="0" fontId="2" fillId="2" borderId="8" xfId="0" applyFont="1" applyFill="1" applyBorder="1" applyAlignment="1">
      <alignment vertical="center" textRotation="255"/>
    </xf>
    <xf numFmtId="0" fontId="2" fillId="2" borderId="4" xfId="0" applyFont="1" applyFill="1" applyBorder="1" applyAlignment="1">
      <alignment vertical="center" textRotation="255"/>
    </xf>
    <xf numFmtId="0" fontId="2" fillId="2" borderId="4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52" xfId="0" applyFont="1" applyBorder="1" applyAlignment="1">
      <alignment horizontal="center" vertical="center"/>
    </xf>
    <xf numFmtId="0" fontId="9" fillId="0" borderId="10" xfId="0" applyFont="1" applyBorder="1" applyAlignment="1">
      <alignment horizontal="center" vertical="center"/>
    </xf>
    <xf numFmtId="0" fontId="9" fillId="0" borderId="80" xfId="0" applyFont="1" applyBorder="1" applyAlignment="1">
      <alignment horizontal="center" vertical="center"/>
    </xf>
    <xf numFmtId="0" fontId="2" fillId="2" borderId="40" xfId="0" applyFont="1" applyFill="1" applyBorder="1" applyAlignment="1">
      <alignment vertical="center" textRotation="255"/>
    </xf>
    <xf numFmtId="0" fontId="2" fillId="2" borderId="79" xfId="0" applyFont="1" applyFill="1" applyBorder="1" applyAlignment="1">
      <alignment vertical="center" textRotation="255"/>
    </xf>
    <xf numFmtId="0" fontId="2" fillId="2" borderId="7" xfId="0" applyFont="1" applyFill="1" applyBorder="1" applyAlignment="1">
      <alignment vertical="center" textRotation="255"/>
    </xf>
    <xf numFmtId="0" fontId="2" fillId="2" borderId="81" xfId="0" applyFont="1" applyFill="1" applyBorder="1" applyAlignment="1">
      <alignment vertical="center" textRotation="255" wrapText="1"/>
    </xf>
    <xf numFmtId="0" fontId="2" fillId="2" borderId="0" xfId="0" applyFont="1" applyFill="1" applyBorder="1" applyAlignment="1">
      <alignment vertical="center" textRotation="255" wrapText="1"/>
    </xf>
    <xf numFmtId="0" fontId="2" fillId="2" borderId="9" xfId="0" applyFont="1" applyFill="1" applyBorder="1" applyAlignment="1">
      <alignment vertical="center" textRotation="255" wrapText="1"/>
    </xf>
    <xf numFmtId="0" fontId="2" fillId="2" borderId="78" xfId="0" applyFont="1" applyFill="1" applyBorder="1" applyAlignment="1">
      <alignment vertical="center" textRotation="255" wrapText="1"/>
    </xf>
    <xf numFmtId="0" fontId="2" fillId="2" borderId="8" xfId="0" applyFont="1" applyFill="1" applyBorder="1" applyAlignment="1">
      <alignment vertical="center" textRotation="255" wrapText="1"/>
    </xf>
    <xf numFmtId="0" fontId="2" fillId="2" borderId="4" xfId="0" applyFont="1" applyFill="1" applyBorder="1" applyAlignment="1">
      <alignment vertical="center" textRotation="255" wrapText="1"/>
    </xf>
    <xf numFmtId="0" fontId="2" fillId="2" borderId="43" xfId="0" applyFont="1" applyFill="1" applyBorder="1" applyAlignment="1">
      <alignment horizontal="center" vertical="center" wrapText="1"/>
    </xf>
    <xf numFmtId="0" fontId="2" fillId="2" borderId="69" xfId="0" applyFont="1" applyFill="1" applyBorder="1" applyAlignment="1">
      <alignment horizontal="center" vertical="center"/>
    </xf>
    <xf numFmtId="0" fontId="0" fillId="0" borderId="70" xfId="0" applyFont="1" applyBorder="1" applyAlignment="1">
      <alignment horizontal="center" vertical="center"/>
    </xf>
    <xf numFmtId="0" fontId="2" fillId="2" borderId="38" xfId="0" applyFont="1" applyFill="1" applyBorder="1" applyAlignment="1">
      <alignment horizontal="center" wrapText="1"/>
    </xf>
    <xf numFmtId="0" fontId="2" fillId="2" borderId="2" xfId="0" applyFont="1" applyFill="1" applyBorder="1" applyAlignment="1">
      <alignment horizontal="center" wrapText="1"/>
    </xf>
    <xf numFmtId="0" fontId="2" fillId="0" borderId="31" xfId="0" applyFont="1" applyBorder="1" applyAlignment="1">
      <alignment/>
    </xf>
    <xf numFmtId="0" fontId="2" fillId="2" borderId="40" xfId="0" applyFont="1" applyFill="1" applyBorder="1" applyAlignment="1">
      <alignment vertical="center" textRotation="255" wrapText="1"/>
    </xf>
    <xf numFmtId="0" fontId="2" fillId="2" borderId="79" xfId="0" applyFont="1" applyFill="1" applyBorder="1" applyAlignment="1">
      <alignment vertical="center" textRotation="255" wrapText="1"/>
    </xf>
    <xf numFmtId="0" fontId="2" fillId="2" borderId="7" xfId="0" applyFont="1" applyFill="1" applyBorder="1" applyAlignment="1">
      <alignment vertical="center" textRotation="255" wrapText="1"/>
    </xf>
    <xf numFmtId="0" fontId="2" fillId="2" borderId="70" xfId="0" applyFont="1" applyFill="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58" fontId="11" fillId="0" borderId="84" xfId="0" applyNumberFormat="1" applyFont="1" applyBorder="1" applyAlignment="1">
      <alignment horizontal="center" vertical="center"/>
    </xf>
    <xf numFmtId="58" fontId="11" fillId="0" borderId="85" xfId="0" applyNumberFormat="1" applyFont="1" applyBorder="1" applyAlignment="1">
      <alignment horizontal="center" vertical="center"/>
    </xf>
    <xf numFmtId="58" fontId="11" fillId="0" borderId="83" xfId="0" applyNumberFormat="1" applyFont="1" applyBorder="1" applyAlignment="1">
      <alignment horizontal="center" vertical="center"/>
    </xf>
    <xf numFmtId="185" fontId="2" fillId="0" borderId="5" xfId="0" applyNumberFormat="1" applyFont="1" applyFill="1" applyBorder="1" applyAlignment="1">
      <alignment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yamagata.yamagata.jp/f/kurashi/sisetu.html" TargetMode="External" /><Relationship Id="rId2" Type="http://schemas.openxmlformats.org/officeDocument/2006/relationships/hyperlink" Target="http://www.city.sakata.lg.jp/Contents/ePage.asp?CONTENTNO=431" TargetMode="External" /><Relationship Id="rId3" Type="http://schemas.openxmlformats.org/officeDocument/2006/relationships/hyperlink" Target="mailto:yuzamati@town.yuza.yamagata.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3"/>
  <sheetViews>
    <sheetView tabSelected="1" zoomScaleSheetLayoutView="100" workbookViewId="0" topLeftCell="A1">
      <selection activeCell="A1" sqref="A1"/>
    </sheetView>
  </sheetViews>
  <sheetFormatPr defaultColWidth="9.00390625" defaultRowHeight="13.5"/>
  <cols>
    <col min="1" max="1" width="3.625" style="2" customWidth="1"/>
    <col min="2" max="2" width="4.625" style="2" customWidth="1"/>
    <col min="3" max="3" width="6.625" style="2" customWidth="1"/>
    <col min="4" max="4" width="9.625" style="2" customWidth="1"/>
    <col min="5" max="5" width="20.50390625" style="2" customWidth="1"/>
    <col min="6" max="9" width="4.125" style="2" customWidth="1"/>
    <col min="10" max="10" width="26.625" style="2" customWidth="1"/>
    <col min="11" max="12" width="8.375" style="2" customWidth="1"/>
    <col min="13" max="13" width="4.625" style="2" customWidth="1"/>
    <col min="14" max="14" width="28.625" style="2" customWidth="1"/>
    <col min="15" max="15" width="18.00390625" style="2" customWidth="1"/>
    <col min="16" max="16" width="4.625" style="2" customWidth="1"/>
    <col min="23" max="16384" width="9.00390625" style="2" customWidth="1"/>
  </cols>
  <sheetData>
    <row r="1" spans="1:2" ht="16.5" customHeight="1" thickBot="1">
      <c r="A1" s="29" t="s">
        <v>14</v>
      </c>
      <c r="B1" s="29"/>
    </row>
    <row r="2" spans="1:16" ht="22.5" customHeight="1" thickBot="1">
      <c r="A2" s="4" t="s">
        <v>18</v>
      </c>
      <c r="O2" s="274" t="s">
        <v>67</v>
      </c>
      <c r="P2" s="275"/>
    </row>
    <row r="3" ht="9.75" customHeight="1" thickBot="1"/>
    <row r="4" spans="1:16" s="1" customFormat="1" ht="31.5" customHeight="1">
      <c r="A4" s="278" t="s">
        <v>26</v>
      </c>
      <c r="B4" s="286" t="s">
        <v>63</v>
      </c>
      <c r="C4" s="281" t="s">
        <v>52</v>
      </c>
      <c r="D4" s="283" t="s">
        <v>17</v>
      </c>
      <c r="E4" s="262" t="s">
        <v>53</v>
      </c>
      <c r="F4" s="258" t="s">
        <v>54</v>
      </c>
      <c r="G4" s="265" t="s">
        <v>55</v>
      </c>
      <c r="H4" s="268" t="s">
        <v>62</v>
      </c>
      <c r="I4" s="283" t="s">
        <v>56</v>
      </c>
      <c r="J4" s="291" t="s">
        <v>208</v>
      </c>
      <c r="K4" s="292"/>
      <c r="L4" s="292"/>
      <c r="M4" s="293"/>
      <c r="N4" s="291" t="s">
        <v>65</v>
      </c>
      <c r="O4" s="292"/>
      <c r="P4" s="293"/>
    </row>
    <row r="5" spans="1:16" s="13" customFormat="1" ht="18" customHeight="1">
      <c r="A5" s="279"/>
      <c r="B5" s="287"/>
      <c r="C5" s="282"/>
      <c r="D5" s="284"/>
      <c r="E5" s="263"/>
      <c r="F5" s="259"/>
      <c r="G5" s="266"/>
      <c r="H5" s="269"/>
      <c r="I5" s="289"/>
      <c r="J5" s="271" t="s">
        <v>8</v>
      </c>
      <c r="K5" s="272"/>
      <c r="L5" s="257"/>
      <c r="M5" s="12" t="s">
        <v>9</v>
      </c>
      <c r="N5" s="271" t="s">
        <v>10</v>
      </c>
      <c r="O5" s="257"/>
      <c r="P5" s="12" t="s">
        <v>9</v>
      </c>
    </row>
    <row r="6" spans="1:16" s="13" customFormat="1" ht="18" customHeight="1">
      <c r="A6" s="279"/>
      <c r="B6" s="287"/>
      <c r="C6" s="282"/>
      <c r="D6" s="284"/>
      <c r="E6" s="263"/>
      <c r="F6" s="259"/>
      <c r="G6" s="266"/>
      <c r="H6" s="269"/>
      <c r="I6" s="289"/>
      <c r="J6" s="31"/>
      <c r="K6" s="32"/>
      <c r="L6" s="33"/>
      <c r="M6" s="260" t="s">
        <v>58</v>
      </c>
      <c r="N6" s="16"/>
      <c r="O6" s="30"/>
      <c r="P6" s="260" t="s">
        <v>58</v>
      </c>
    </row>
    <row r="7" spans="1:16" s="1" customFormat="1" ht="51.75" customHeight="1">
      <c r="A7" s="280"/>
      <c r="B7" s="288"/>
      <c r="C7" s="282"/>
      <c r="D7" s="285"/>
      <c r="E7" s="264"/>
      <c r="F7" s="273"/>
      <c r="G7" s="267"/>
      <c r="H7" s="270"/>
      <c r="I7" s="290"/>
      <c r="J7" s="14" t="s">
        <v>57</v>
      </c>
      <c r="K7" s="15" t="s">
        <v>2</v>
      </c>
      <c r="L7" s="15" t="s">
        <v>3</v>
      </c>
      <c r="M7" s="261"/>
      <c r="N7" s="16" t="s">
        <v>59</v>
      </c>
      <c r="O7" s="17" t="s">
        <v>25</v>
      </c>
      <c r="P7" s="261"/>
    </row>
    <row r="8" spans="1:16" ht="13.5">
      <c r="A8" s="136">
        <v>6</v>
      </c>
      <c r="B8" s="137">
        <v>201</v>
      </c>
      <c r="C8" s="136" t="s">
        <v>67</v>
      </c>
      <c r="D8" s="137" t="s">
        <v>68</v>
      </c>
      <c r="E8" s="214" t="s">
        <v>69</v>
      </c>
      <c r="F8" s="208">
        <v>1</v>
      </c>
      <c r="G8" s="209">
        <v>1</v>
      </c>
      <c r="H8" s="210">
        <v>1</v>
      </c>
      <c r="I8" s="209">
        <v>1</v>
      </c>
      <c r="J8" s="215"/>
      <c r="K8" s="216"/>
      <c r="L8" s="216"/>
      <c r="M8" s="209">
        <v>3</v>
      </c>
      <c r="N8" s="217" t="s">
        <v>70</v>
      </c>
      <c r="O8" s="226" t="s">
        <v>142</v>
      </c>
      <c r="P8" s="209"/>
    </row>
    <row r="9" spans="1:16" ht="13.5">
      <c r="A9" s="136">
        <v>6</v>
      </c>
      <c r="B9" s="137">
        <v>202</v>
      </c>
      <c r="C9" s="136" t="s">
        <v>71</v>
      </c>
      <c r="D9" s="137" t="s">
        <v>72</v>
      </c>
      <c r="E9" s="214" t="s">
        <v>73</v>
      </c>
      <c r="F9" s="208">
        <v>1</v>
      </c>
      <c r="G9" s="209">
        <v>2</v>
      </c>
      <c r="H9" s="210">
        <v>1</v>
      </c>
      <c r="I9" s="209">
        <v>1</v>
      </c>
      <c r="J9" s="215"/>
      <c r="K9" s="216"/>
      <c r="L9" s="216"/>
      <c r="M9" s="209">
        <v>0</v>
      </c>
      <c r="N9" s="217" t="s">
        <v>74</v>
      </c>
      <c r="O9" s="226" t="s">
        <v>143</v>
      </c>
      <c r="P9" s="209"/>
    </row>
    <row r="10" spans="1:16" ht="13.5">
      <c r="A10" s="136">
        <v>6</v>
      </c>
      <c r="B10" s="137">
        <v>203</v>
      </c>
      <c r="C10" s="136" t="s">
        <v>71</v>
      </c>
      <c r="D10" s="141" t="s">
        <v>75</v>
      </c>
      <c r="E10" s="214" t="s">
        <v>76</v>
      </c>
      <c r="F10" s="208">
        <v>1</v>
      </c>
      <c r="G10" s="209">
        <v>2</v>
      </c>
      <c r="H10" s="210">
        <v>0</v>
      </c>
      <c r="I10" s="209">
        <v>0</v>
      </c>
      <c r="J10" s="215"/>
      <c r="K10" s="145"/>
      <c r="L10" s="145"/>
      <c r="M10" s="209">
        <v>0</v>
      </c>
      <c r="N10" s="217"/>
      <c r="O10" s="226"/>
      <c r="P10" s="209">
        <v>1</v>
      </c>
    </row>
    <row r="11" spans="1:16" ht="13.5">
      <c r="A11" s="136">
        <v>6</v>
      </c>
      <c r="B11" s="137">
        <v>204</v>
      </c>
      <c r="C11" s="136" t="s">
        <v>71</v>
      </c>
      <c r="D11" s="141" t="s">
        <v>77</v>
      </c>
      <c r="E11" s="214" t="s">
        <v>78</v>
      </c>
      <c r="F11" s="208">
        <v>1</v>
      </c>
      <c r="G11" s="209">
        <v>2</v>
      </c>
      <c r="H11" s="210">
        <v>0</v>
      </c>
      <c r="I11" s="209">
        <v>0</v>
      </c>
      <c r="J11" s="215"/>
      <c r="K11" s="145"/>
      <c r="L11" s="145"/>
      <c r="M11" s="209">
        <v>0</v>
      </c>
      <c r="N11" s="218" t="s">
        <v>140</v>
      </c>
      <c r="O11" s="226" t="s">
        <v>144</v>
      </c>
      <c r="P11" s="209"/>
    </row>
    <row r="12" spans="1:16" ht="13.5">
      <c r="A12" s="136">
        <v>6</v>
      </c>
      <c r="B12" s="137">
        <v>205</v>
      </c>
      <c r="C12" s="136" t="s">
        <v>71</v>
      </c>
      <c r="D12" s="141" t="s">
        <v>79</v>
      </c>
      <c r="E12" s="214" t="s">
        <v>80</v>
      </c>
      <c r="F12" s="208">
        <v>2</v>
      </c>
      <c r="G12" s="209">
        <v>2</v>
      </c>
      <c r="H12" s="210">
        <v>0</v>
      </c>
      <c r="I12" s="209">
        <v>0</v>
      </c>
      <c r="J12" s="215"/>
      <c r="K12" s="145"/>
      <c r="L12" s="145"/>
      <c r="M12" s="209">
        <v>0</v>
      </c>
      <c r="N12" s="218" t="s">
        <v>81</v>
      </c>
      <c r="O12" s="226" t="s">
        <v>145</v>
      </c>
      <c r="P12" s="209"/>
    </row>
    <row r="13" spans="1:16" ht="13.5">
      <c r="A13" s="136">
        <v>6</v>
      </c>
      <c r="B13" s="137">
        <v>206</v>
      </c>
      <c r="C13" s="136" t="s">
        <v>71</v>
      </c>
      <c r="D13" s="141" t="s">
        <v>82</v>
      </c>
      <c r="E13" s="214" t="s">
        <v>83</v>
      </c>
      <c r="F13" s="208">
        <v>2</v>
      </c>
      <c r="G13" s="209">
        <v>2</v>
      </c>
      <c r="H13" s="210">
        <v>0</v>
      </c>
      <c r="I13" s="209">
        <v>0</v>
      </c>
      <c r="J13" s="215"/>
      <c r="K13" s="145"/>
      <c r="L13" s="145"/>
      <c r="M13" s="209">
        <v>0</v>
      </c>
      <c r="N13" s="218"/>
      <c r="O13" s="226"/>
      <c r="P13" s="209">
        <v>0</v>
      </c>
    </row>
    <row r="14" spans="1:16" ht="13.5">
      <c r="A14" s="136">
        <v>6</v>
      </c>
      <c r="B14" s="137">
        <v>207</v>
      </c>
      <c r="C14" s="136" t="s">
        <v>71</v>
      </c>
      <c r="D14" s="141" t="s">
        <v>84</v>
      </c>
      <c r="E14" s="214" t="s">
        <v>85</v>
      </c>
      <c r="F14" s="208">
        <v>1</v>
      </c>
      <c r="G14" s="209">
        <v>2</v>
      </c>
      <c r="H14" s="210">
        <v>0</v>
      </c>
      <c r="I14" s="209">
        <v>1</v>
      </c>
      <c r="J14" s="215"/>
      <c r="K14" s="145"/>
      <c r="L14" s="145"/>
      <c r="M14" s="209">
        <v>0</v>
      </c>
      <c r="N14" s="218" t="s">
        <v>86</v>
      </c>
      <c r="O14" s="226" t="s">
        <v>143</v>
      </c>
      <c r="P14" s="209"/>
    </row>
    <row r="15" spans="1:16" ht="13.5">
      <c r="A15" s="136">
        <v>6</v>
      </c>
      <c r="B15" s="137">
        <v>208</v>
      </c>
      <c r="C15" s="136" t="s">
        <v>71</v>
      </c>
      <c r="D15" s="141" t="s">
        <v>87</v>
      </c>
      <c r="E15" s="214" t="s">
        <v>88</v>
      </c>
      <c r="F15" s="208">
        <v>1</v>
      </c>
      <c r="G15" s="209">
        <v>2</v>
      </c>
      <c r="H15" s="210">
        <v>1</v>
      </c>
      <c r="I15" s="209">
        <v>1</v>
      </c>
      <c r="J15" s="215"/>
      <c r="K15" s="145"/>
      <c r="L15" s="145"/>
      <c r="M15" s="209">
        <v>0</v>
      </c>
      <c r="N15" s="218" t="s">
        <v>89</v>
      </c>
      <c r="O15" s="226" t="s">
        <v>143</v>
      </c>
      <c r="P15" s="209"/>
    </row>
    <row r="16" spans="1:16" ht="13.5">
      <c r="A16" s="136">
        <v>6</v>
      </c>
      <c r="B16" s="137">
        <v>209</v>
      </c>
      <c r="C16" s="136" t="s">
        <v>71</v>
      </c>
      <c r="D16" s="141" t="s">
        <v>90</v>
      </c>
      <c r="E16" s="214" t="s">
        <v>91</v>
      </c>
      <c r="F16" s="208">
        <v>1</v>
      </c>
      <c r="G16" s="209">
        <v>2</v>
      </c>
      <c r="H16" s="210">
        <v>1</v>
      </c>
      <c r="I16" s="209">
        <v>1</v>
      </c>
      <c r="J16" s="215" t="s">
        <v>92</v>
      </c>
      <c r="K16" s="219">
        <v>37608</v>
      </c>
      <c r="L16" s="220">
        <v>37608</v>
      </c>
      <c r="M16" s="209"/>
      <c r="N16" s="218" t="s">
        <v>93</v>
      </c>
      <c r="O16" s="226" t="s">
        <v>146</v>
      </c>
      <c r="P16" s="209"/>
    </row>
    <row r="17" spans="1:16" ht="13.5">
      <c r="A17" s="136">
        <v>6</v>
      </c>
      <c r="B17" s="137">
        <v>210</v>
      </c>
      <c r="C17" s="136" t="s">
        <v>71</v>
      </c>
      <c r="D17" s="141" t="s">
        <v>94</v>
      </c>
      <c r="E17" s="214" t="s">
        <v>141</v>
      </c>
      <c r="F17" s="208">
        <v>1</v>
      </c>
      <c r="G17" s="209">
        <v>2</v>
      </c>
      <c r="H17" s="210">
        <v>0</v>
      </c>
      <c r="I17" s="209">
        <v>0</v>
      </c>
      <c r="J17" s="215"/>
      <c r="K17" s="145"/>
      <c r="L17" s="145"/>
      <c r="M17" s="209">
        <v>0</v>
      </c>
      <c r="N17" s="218" t="s">
        <v>95</v>
      </c>
      <c r="O17" s="226" t="s">
        <v>147</v>
      </c>
      <c r="P17" s="209"/>
    </row>
    <row r="18" spans="1:16" ht="27" customHeight="1">
      <c r="A18" s="136">
        <v>6</v>
      </c>
      <c r="B18" s="137">
        <v>211</v>
      </c>
      <c r="C18" s="136" t="s">
        <v>71</v>
      </c>
      <c r="D18" s="141" t="s">
        <v>96</v>
      </c>
      <c r="E18" s="214" t="s">
        <v>73</v>
      </c>
      <c r="F18" s="208">
        <v>1</v>
      </c>
      <c r="G18" s="209">
        <v>2</v>
      </c>
      <c r="H18" s="210">
        <v>1</v>
      </c>
      <c r="I18" s="209">
        <v>1</v>
      </c>
      <c r="J18" s="215"/>
      <c r="K18" s="145"/>
      <c r="L18" s="145"/>
      <c r="M18" s="209">
        <v>0</v>
      </c>
      <c r="N18" s="218" t="s">
        <v>97</v>
      </c>
      <c r="O18" s="226" t="s">
        <v>148</v>
      </c>
      <c r="P18" s="209"/>
    </row>
    <row r="19" spans="1:16" ht="15" customHeight="1">
      <c r="A19" s="136">
        <v>6</v>
      </c>
      <c r="B19" s="137">
        <v>212</v>
      </c>
      <c r="C19" s="136" t="s">
        <v>71</v>
      </c>
      <c r="D19" s="141" t="s">
        <v>98</v>
      </c>
      <c r="E19" s="214" t="s">
        <v>99</v>
      </c>
      <c r="F19" s="208">
        <v>2</v>
      </c>
      <c r="G19" s="209">
        <v>2</v>
      </c>
      <c r="H19" s="210">
        <v>0</v>
      </c>
      <c r="I19" s="209">
        <v>0</v>
      </c>
      <c r="J19" s="215"/>
      <c r="K19" s="145"/>
      <c r="L19" s="145"/>
      <c r="M19" s="209">
        <v>0</v>
      </c>
      <c r="N19" s="221" t="s">
        <v>100</v>
      </c>
      <c r="O19" s="226" t="s">
        <v>149</v>
      </c>
      <c r="P19" s="209"/>
    </row>
    <row r="20" spans="1:16" ht="15" customHeight="1">
      <c r="A20" s="136">
        <v>6</v>
      </c>
      <c r="B20" s="137">
        <v>213</v>
      </c>
      <c r="C20" s="136" t="s">
        <v>71</v>
      </c>
      <c r="D20" s="141" t="s">
        <v>101</v>
      </c>
      <c r="E20" s="214" t="s">
        <v>154</v>
      </c>
      <c r="F20" s="208">
        <v>2</v>
      </c>
      <c r="G20" s="209">
        <v>2</v>
      </c>
      <c r="H20" s="210">
        <v>1</v>
      </c>
      <c r="I20" s="209">
        <v>0</v>
      </c>
      <c r="J20" s="215"/>
      <c r="K20" s="145"/>
      <c r="L20" s="145"/>
      <c r="M20" s="209">
        <v>0</v>
      </c>
      <c r="N20" s="218" t="s">
        <v>102</v>
      </c>
      <c r="O20" s="226" t="s">
        <v>150</v>
      </c>
      <c r="P20" s="209"/>
    </row>
    <row r="21" spans="1:16" ht="15" customHeight="1">
      <c r="A21" s="136">
        <v>6</v>
      </c>
      <c r="B21" s="137">
        <v>301</v>
      </c>
      <c r="C21" s="136" t="s">
        <v>71</v>
      </c>
      <c r="D21" s="141" t="s">
        <v>103</v>
      </c>
      <c r="E21" s="214" t="s">
        <v>104</v>
      </c>
      <c r="F21" s="208">
        <v>1</v>
      </c>
      <c r="G21" s="209">
        <v>2</v>
      </c>
      <c r="H21" s="210">
        <v>1</v>
      </c>
      <c r="I21" s="209">
        <v>1</v>
      </c>
      <c r="J21" s="215"/>
      <c r="K21" s="145"/>
      <c r="L21" s="145"/>
      <c r="M21" s="209">
        <v>2</v>
      </c>
      <c r="N21" s="218"/>
      <c r="O21" s="226"/>
      <c r="P21" s="209">
        <v>1</v>
      </c>
    </row>
    <row r="22" spans="1:16" ht="15" customHeight="1">
      <c r="A22" s="136">
        <v>6</v>
      </c>
      <c r="B22" s="137">
        <v>302</v>
      </c>
      <c r="C22" s="136" t="s">
        <v>71</v>
      </c>
      <c r="D22" s="141" t="s">
        <v>105</v>
      </c>
      <c r="E22" s="214" t="s">
        <v>106</v>
      </c>
      <c r="F22" s="208">
        <v>1</v>
      </c>
      <c r="G22" s="209">
        <v>2</v>
      </c>
      <c r="H22" s="210">
        <v>0</v>
      </c>
      <c r="I22" s="209">
        <v>0</v>
      </c>
      <c r="J22" s="215"/>
      <c r="K22" s="145"/>
      <c r="L22" s="145"/>
      <c r="M22" s="209">
        <v>2</v>
      </c>
      <c r="N22" s="218"/>
      <c r="O22" s="226"/>
      <c r="P22" s="209">
        <v>1</v>
      </c>
    </row>
    <row r="23" spans="1:16" ht="15" customHeight="1">
      <c r="A23" s="136">
        <v>6</v>
      </c>
      <c r="B23" s="137">
        <v>321</v>
      </c>
      <c r="C23" s="136" t="s">
        <v>71</v>
      </c>
      <c r="D23" s="141" t="s">
        <v>107</v>
      </c>
      <c r="E23" s="214" t="s">
        <v>80</v>
      </c>
      <c r="F23" s="208">
        <v>2</v>
      </c>
      <c r="G23" s="209">
        <v>2</v>
      </c>
      <c r="H23" s="210">
        <v>0</v>
      </c>
      <c r="I23" s="209">
        <v>0</v>
      </c>
      <c r="J23" s="215"/>
      <c r="K23" s="145"/>
      <c r="L23" s="145"/>
      <c r="M23" s="209">
        <v>0</v>
      </c>
      <c r="N23" s="218"/>
      <c r="O23" s="226"/>
      <c r="P23" s="209">
        <v>0</v>
      </c>
    </row>
    <row r="24" spans="1:16" ht="15" customHeight="1">
      <c r="A24" s="136">
        <v>6</v>
      </c>
      <c r="B24" s="137">
        <v>322</v>
      </c>
      <c r="C24" s="136" t="s">
        <v>71</v>
      </c>
      <c r="D24" s="141" t="s">
        <v>108</v>
      </c>
      <c r="E24" s="214" t="s">
        <v>109</v>
      </c>
      <c r="F24" s="208">
        <v>2</v>
      </c>
      <c r="G24" s="209">
        <v>2</v>
      </c>
      <c r="H24" s="210">
        <v>0</v>
      </c>
      <c r="I24" s="209">
        <v>0</v>
      </c>
      <c r="J24" s="215"/>
      <c r="K24" s="145"/>
      <c r="L24" s="145"/>
      <c r="M24" s="209">
        <v>0</v>
      </c>
      <c r="N24" s="218"/>
      <c r="O24" s="226"/>
      <c r="P24" s="209">
        <v>0</v>
      </c>
    </row>
    <row r="25" spans="1:16" ht="15" customHeight="1">
      <c r="A25" s="136">
        <v>6</v>
      </c>
      <c r="B25" s="137">
        <v>323</v>
      </c>
      <c r="C25" s="136" t="s">
        <v>71</v>
      </c>
      <c r="D25" s="141" t="s">
        <v>110</v>
      </c>
      <c r="E25" s="214" t="s">
        <v>111</v>
      </c>
      <c r="F25" s="208">
        <v>1</v>
      </c>
      <c r="G25" s="209">
        <v>2</v>
      </c>
      <c r="H25" s="210">
        <v>0</v>
      </c>
      <c r="I25" s="209">
        <v>0</v>
      </c>
      <c r="J25" s="215"/>
      <c r="K25" s="145"/>
      <c r="L25" s="145"/>
      <c r="M25" s="209">
        <v>0</v>
      </c>
      <c r="N25" s="218"/>
      <c r="O25" s="226"/>
      <c r="P25" s="209">
        <v>0</v>
      </c>
    </row>
    <row r="26" spans="1:16" ht="15" customHeight="1">
      <c r="A26" s="136">
        <v>6</v>
      </c>
      <c r="B26" s="137">
        <v>324</v>
      </c>
      <c r="C26" s="136" t="s">
        <v>71</v>
      </c>
      <c r="D26" s="141" t="s">
        <v>112</v>
      </c>
      <c r="E26" s="214" t="s">
        <v>106</v>
      </c>
      <c r="F26" s="208">
        <v>1</v>
      </c>
      <c r="G26" s="209">
        <v>2</v>
      </c>
      <c r="H26" s="210">
        <v>0</v>
      </c>
      <c r="I26" s="209">
        <v>0</v>
      </c>
      <c r="J26" s="215"/>
      <c r="K26" s="145"/>
      <c r="L26" s="145"/>
      <c r="M26" s="209">
        <v>0</v>
      </c>
      <c r="N26" s="218"/>
      <c r="O26" s="226"/>
      <c r="P26" s="209">
        <v>1</v>
      </c>
    </row>
    <row r="27" spans="1:16" ht="15" customHeight="1">
      <c r="A27" s="136">
        <v>6</v>
      </c>
      <c r="B27" s="137">
        <v>341</v>
      </c>
      <c r="C27" s="136" t="s">
        <v>71</v>
      </c>
      <c r="D27" s="141" t="s">
        <v>113</v>
      </c>
      <c r="E27" s="214" t="s">
        <v>109</v>
      </c>
      <c r="F27" s="208">
        <v>2</v>
      </c>
      <c r="G27" s="209">
        <v>2</v>
      </c>
      <c r="H27" s="210">
        <v>0</v>
      </c>
      <c r="I27" s="209">
        <v>0</v>
      </c>
      <c r="J27" s="215"/>
      <c r="K27" s="145"/>
      <c r="L27" s="145"/>
      <c r="M27" s="209">
        <v>0</v>
      </c>
      <c r="N27" s="218"/>
      <c r="O27" s="226"/>
      <c r="P27" s="209">
        <v>0</v>
      </c>
    </row>
    <row r="28" spans="1:16" ht="15" customHeight="1">
      <c r="A28" s="136">
        <v>6</v>
      </c>
      <c r="B28" s="137">
        <v>361</v>
      </c>
      <c r="C28" s="136" t="s">
        <v>71</v>
      </c>
      <c r="D28" s="141" t="s">
        <v>114</v>
      </c>
      <c r="E28" s="214" t="s">
        <v>115</v>
      </c>
      <c r="F28" s="208">
        <v>2</v>
      </c>
      <c r="G28" s="209">
        <v>2</v>
      </c>
      <c r="H28" s="210">
        <v>0</v>
      </c>
      <c r="I28" s="209">
        <v>0</v>
      </c>
      <c r="J28" s="215"/>
      <c r="K28" s="145"/>
      <c r="L28" s="145"/>
      <c r="M28" s="209">
        <v>0</v>
      </c>
      <c r="N28" s="218"/>
      <c r="O28" s="226"/>
      <c r="P28" s="209">
        <v>0</v>
      </c>
    </row>
    <row r="29" spans="1:16" ht="15" customHeight="1">
      <c r="A29" s="136">
        <v>6</v>
      </c>
      <c r="B29" s="137">
        <v>362</v>
      </c>
      <c r="C29" s="136" t="s">
        <v>71</v>
      </c>
      <c r="D29" s="141" t="s">
        <v>116</v>
      </c>
      <c r="E29" s="214" t="s">
        <v>109</v>
      </c>
      <c r="F29" s="208">
        <v>2</v>
      </c>
      <c r="G29" s="209">
        <v>2</v>
      </c>
      <c r="H29" s="210">
        <v>0</v>
      </c>
      <c r="I29" s="209">
        <v>0</v>
      </c>
      <c r="J29" s="215"/>
      <c r="K29" s="145"/>
      <c r="L29" s="145"/>
      <c r="M29" s="209">
        <v>0</v>
      </c>
      <c r="N29" s="218"/>
      <c r="O29" s="226"/>
      <c r="P29" s="209">
        <v>0</v>
      </c>
    </row>
    <row r="30" spans="1:16" ht="15" customHeight="1">
      <c r="A30" s="136">
        <v>6</v>
      </c>
      <c r="B30" s="137">
        <v>363</v>
      </c>
      <c r="C30" s="136" t="s">
        <v>71</v>
      </c>
      <c r="D30" s="141" t="s">
        <v>117</v>
      </c>
      <c r="E30" s="214" t="s">
        <v>155</v>
      </c>
      <c r="F30" s="208">
        <v>1</v>
      </c>
      <c r="G30" s="209">
        <v>2</v>
      </c>
      <c r="H30" s="210">
        <v>0</v>
      </c>
      <c r="I30" s="209">
        <v>0</v>
      </c>
      <c r="J30" s="215"/>
      <c r="K30" s="145"/>
      <c r="L30" s="145"/>
      <c r="M30" s="209">
        <v>0</v>
      </c>
      <c r="N30" s="218"/>
      <c r="O30" s="226"/>
      <c r="P30" s="209">
        <v>0</v>
      </c>
    </row>
    <row r="31" spans="1:16" ht="15" customHeight="1">
      <c r="A31" s="136">
        <v>6</v>
      </c>
      <c r="B31" s="137">
        <v>364</v>
      </c>
      <c r="C31" s="136" t="s">
        <v>71</v>
      </c>
      <c r="D31" s="141" t="s">
        <v>118</v>
      </c>
      <c r="E31" s="214" t="s">
        <v>119</v>
      </c>
      <c r="F31" s="208">
        <v>1</v>
      </c>
      <c r="G31" s="209">
        <v>2</v>
      </c>
      <c r="H31" s="210">
        <v>0</v>
      </c>
      <c r="I31" s="209">
        <v>0</v>
      </c>
      <c r="J31" s="215"/>
      <c r="K31" s="145"/>
      <c r="L31" s="145"/>
      <c r="M31" s="209">
        <v>0</v>
      </c>
      <c r="N31" s="218"/>
      <c r="O31" s="226"/>
      <c r="P31" s="209">
        <v>1</v>
      </c>
    </row>
    <row r="32" spans="1:16" ht="15" customHeight="1">
      <c r="A32" s="136">
        <v>6</v>
      </c>
      <c r="B32" s="137">
        <v>365</v>
      </c>
      <c r="C32" s="136" t="s">
        <v>71</v>
      </c>
      <c r="D32" s="141" t="s">
        <v>120</v>
      </c>
      <c r="E32" s="214" t="s">
        <v>104</v>
      </c>
      <c r="F32" s="208">
        <v>1</v>
      </c>
      <c r="G32" s="209">
        <v>2</v>
      </c>
      <c r="H32" s="210">
        <v>0</v>
      </c>
      <c r="I32" s="209">
        <v>0</v>
      </c>
      <c r="J32" s="215"/>
      <c r="K32" s="145"/>
      <c r="L32" s="145"/>
      <c r="M32" s="209">
        <v>0</v>
      </c>
      <c r="N32" s="218"/>
      <c r="O32" s="226"/>
      <c r="P32" s="209">
        <v>0</v>
      </c>
    </row>
    <row r="33" spans="1:16" ht="15" customHeight="1">
      <c r="A33" s="136">
        <v>6</v>
      </c>
      <c r="B33" s="137">
        <v>366</v>
      </c>
      <c r="C33" s="136" t="s">
        <v>71</v>
      </c>
      <c r="D33" s="141" t="s">
        <v>121</v>
      </c>
      <c r="E33" s="214" t="s">
        <v>104</v>
      </c>
      <c r="F33" s="208">
        <v>1</v>
      </c>
      <c r="G33" s="209">
        <v>2</v>
      </c>
      <c r="H33" s="210">
        <v>0</v>
      </c>
      <c r="I33" s="209">
        <v>0</v>
      </c>
      <c r="J33" s="215"/>
      <c r="K33" s="145"/>
      <c r="L33" s="145"/>
      <c r="M33" s="209">
        <v>0</v>
      </c>
      <c r="N33" s="218"/>
      <c r="O33" s="226"/>
      <c r="P33" s="209">
        <v>0</v>
      </c>
    </row>
    <row r="34" spans="1:16" ht="15" customHeight="1">
      <c r="A34" s="142">
        <v>6</v>
      </c>
      <c r="B34" s="143">
        <v>367</v>
      </c>
      <c r="C34" s="136" t="s">
        <v>71</v>
      </c>
      <c r="D34" s="144" t="s">
        <v>122</v>
      </c>
      <c r="E34" s="222" t="s">
        <v>156</v>
      </c>
      <c r="F34" s="211">
        <v>2</v>
      </c>
      <c r="G34" s="212">
        <v>2</v>
      </c>
      <c r="H34" s="213">
        <v>0</v>
      </c>
      <c r="I34" s="212">
        <v>0</v>
      </c>
      <c r="J34" s="223"/>
      <c r="K34" s="224"/>
      <c r="L34" s="224"/>
      <c r="M34" s="212">
        <v>0</v>
      </c>
      <c r="N34" s="225"/>
      <c r="O34" s="227"/>
      <c r="P34" s="212">
        <v>0</v>
      </c>
    </row>
    <row r="35" spans="1:16" ht="15" customHeight="1">
      <c r="A35" s="142">
        <v>6</v>
      </c>
      <c r="B35" s="143">
        <v>381</v>
      </c>
      <c r="C35" s="136" t="s">
        <v>71</v>
      </c>
      <c r="D35" s="144" t="s">
        <v>123</v>
      </c>
      <c r="E35" s="222" t="s">
        <v>119</v>
      </c>
      <c r="F35" s="211">
        <v>1</v>
      </c>
      <c r="G35" s="212">
        <v>2</v>
      </c>
      <c r="H35" s="213">
        <v>1</v>
      </c>
      <c r="I35" s="212">
        <v>0</v>
      </c>
      <c r="J35" s="223"/>
      <c r="K35" s="224"/>
      <c r="L35" s="224"/>
      <c r="M35" s="212">
        <v>0</v>
      </c>
      <c r="N35" s="225" t="s">
        <v>124</v>
      </c>
      <c r="O35" s="226" t="s">
        <v>151</v>
      </c>
      <c r="P35" s="212"/>
    </row>
    <row r="36" spans="1:16" ht="15" customHeight="1">
      <c r="A36" s="142">
        <v>6</v>
      </c>
      <c r="B36" s="143">
        <v>382</v>
      </c>
      <c r="C36" s="136" t="s">
        <v>71</v>
      </c>
      <c r="D36" s="144" t="s">
        <v>125</v>
      </c>
      <c r="E36" s="222" t="s">
        <v>126</v>
      </c>
      <c r="F36" s="211">
        <v>1</v>
      </c>
      <c r="G36" s="212">
        <v>2</v>
      </c>
      <c r="H36" s="213">
        <v>1</v>
      </c>
      <c r="I36" s="212">
        <v>1</v>
      </c>
      <c r="J36" s="223"/>
      <c r="K36" s="224"/>
      <c r="L36" s="224"/>
      <c r="M36" s="212">
        <v>0</v>
      </c>
      <c r="N36" s="225" t="s">
        <v>127</v>
      </c>
      <c r="O36" s="226" t="s">
        <v>148</v>
      </c>
      <c r="P36" s="212"/>
    </row>
    <row r="37" spans="1:16" ht="15" customHeight="1">
      <c r="A37" s="136">
        <v>6</v>
      </c>
      <c r="B37" s="137">
        <v>401</v>
      </c>
      <c r="C37" s="136" t="s">
        <v>71</v>
      </c>
      <c r="D37" s="141" t="s">
        <v>128</v>
      </c>
      <c r="E37" s="214" t="s">
        <v>129</v>
      </c>
      <c r="F37" s="208">
        <v>1</v>
      </c>
      <c r="G37" s="209">
        <v>2</v>
      </c>
      <c r="H37" s="210">
        <v>0</v>
      </c>
      <c r="I37" s="209">
        <v>0</v>
      </c>
      <c r="J37" s="215"/>
      <c r="K37" s="145"/>
      <c r="L37" s="145"/>
      <c r="M37" s="209">
        <v>2</v>
      </c>
      <c r="N37" s="218"/>
      <c r="O37" s="226"/>
      <c r="P37" s="209">
        <v>1</v>
      </c>
    </row>
    <row r="38" spans="1:16" ht="39.75" customHeight="1">
      <c r="A38" s="136">
        <v>6</v>
      </c>
      <c r="B38" s="137">
        <v>402</v>
      </c>
      <c r="C38" s="136" t="s">
        <v>71</v>
      </c>
      <c r="D38" s="141" t="s">
        <v>130</v>
      </c>
      <c r="E38" s="214" t="s">
        <v>104</v>
      </c>
      <c r="F38" s="208">
        <v>1</v>
      </c>
      <c r="G38" s="209">
        <v>2</v>
      </c>
      <c r="H38" s="210">
        <v>1</v>
      </c>
      <c r="I38" s="209">
        <v>1</v>
      </c>
      <c r="J38" s="214" t="s">
        <v>131</v>
      </c>
      <c r="K38" s="383">
        <v>36448</v>
      </c>
      <c r="L38" s="383">
        <v>36448</v>
      </c>
      <c r="M38" s="209"/>
      <c r="N38" s="218" t="s">
        <v>157</v>
      </c>
      <c r="O38" s="226" t="s">
        <v>152</v>
      </c>
      <c r="P38" s="209"/>
    </row>
    <row r="39" spans="1:16" ht="15" customHeight="1">
      <c r="A39" s="142">
        <v>6</v>
      </c>
      <c r="B39" s="143">
        <v>403</v>
      </c>
      <c r="C39" s="136" t="s">
        <v>71</v>
      </c>
      <c r="D39" s="144" t="s">
        <v>132</v>
      </c>
      <c r="E39" s="222" t="s">
        <v>133</v>
      </c>
      <c r="F39" s="211">
        <v>1</v>
      </c>
      <c r="G39" s="212">
        <v>2</v>
      </c>
      <c r="H39" s="213">
        <v>0</v>
      </c>
      <c r="I39" s="212">
        <v>0</v>
      </c>
      <c r="J39" s="223"/>
      <c r="K39" s="224"/>
      <c r="L39" s="224"/>
      <c r="M39" s="212">
        <v>2</v>
      </c>
      <c r="N39" s="225"/>
      <c r="O39" s="227"/>
      <c r="P39" s="212">
        <v>1</v>
      </c>
    </row>
    <row r="40" spans="1:16" ht="15" customHeight="1">
      <c r="A40" s="136">
        <v>6</v>
      </c>
      <c r="B40" s="137">
        <v>426</v>
      </c>
      <c r="C40" s="136" t="s">
        <v>71</v>
      </c>
      <c r="D40" s="141" t="s">
        <v>134</v>
      </c>
      <c r="E40" s="214" t="s">
        <v>119</v>
      </c>
      <c r="F40" s="208">
        <v>1</v>
      </c>
      <c r="G40" s="209">
        <v>2</v>
      </c>
      <c r="H40" s="210">
        <v>0</v>
      </c>
      <c r="I40" s="209">
        <v>0</v>
      </c>
      <c r="J40" s="215"/>
      <c r="K40" s="145"/>
      <c r="L40" s="145"/>
      <c r="M40" s="209">
        <v>0</v>
      </c>
      <c r="N40" s="218"/>
      <c r="O40" s="226"/>
      <c r="P40" s="209">
        <v>0</v>
      </c>
    </row>
    <row r="41" spans="1:16" ht="15" customHeight="1">
      <c r="A41" s="142">
        <v>6</v>
      </c>
      <c r="B41" s="143">
        <v>428</v>
      </c>
      <c r="C41" s="136" t="s">
        <v>71</v>
      </c>
      <c r="D41" s="144" t="s">
        <v>135</v>
      </c>
      <c r="E41" s="222" t="s">
        <v>136</v>
      </c>
      <c r="F41" s="211">
        <v>1</v>
      </c>
      <c r="G41" s="212">
        <v>2</v>
      </c>
      <c r="H41" s="213">
        <v>1</v>
      </c>
      <c r="I41" s="212">
        <v>1</v>
      </c>
      <c r="J41" s="223"/>
      <c r="K41" s="224"/>
      <c r="L41" s="224"/>
      <c r="M41" s="212">
        <v>0</v>
      </c>
      <c r="N41" s="225" t="s">
        <v>137</v>
      </c>
      <c r="O41" s="226" t="s">
        <v>153</v>
      </c>
      <c r="P41" s="212"/>
    </row>
    <row r="42" spans="1:16" ht="15" customHeight="1" thickBot="1">
      <c r="A42" s="142">
        <v>6</v>
      </c>
      <c r="B42" s="143">
        <v>461</v>
      </c>
      <c r="C42" s="136" t="s">
        <v>71</v>
      </c>
      <c r="D42" s="144" t="s">
        <v>138</v>
      </c>
      <c r="E42" s="222" t="s">
        <v>139</v>
      </c>
      <c r="F42" s="211">
        <v>2</v>
      </c>
      <c r="G42" s="212">
        <v>2</v>
      </c>
      <c r="H42" s="213">
        <v>0</v>
      </c>
      <c r="I42" s="212">
        <v>0</v>
      </c>
      <c r="J42" s="223"/>
      <c r="K42" s="224"/>
      <c r="L42" s="224"/>
      <c r="M42" s="212">
        <v>0</v>
      </c>
      <c r="N42" s="225"/>
      <c r="O42" s="227"/>
      <c r="P42" s="212">
        <v>1</v>
      </c>
    </row>
    <row r="43" spans="1:22" s="11" customFormat="1" ht="18.75" customHeight="1" thickBot="1">
      <c r="A43" s="35"/>
      <c r="B43" s="36"/>
      <c r="C43" s="276" t="s">
        <v>4</v>
      </c>
      <c r="D43" s="277"/>
      <c r="E43" s="37"/>
      <c r="F43" s="38"/>
      <c r="G43" s="39"/>
      <c r="H43" s="40">
        <f>SUM(H8:H42)</f>
        <v>11</v>
      </c>
      <c r="I43" s="41">
        <f>SUM(I8:I42)</f>
        <v>10</v>
      </c>
      <c r="J43" s="40">
        <f>COUNTA(J8:J42)</f>
        <v>2</v>
      </c>
      <c r="K43" s="42"/>
      <c r="L43" s="42"/>
      <c r="M43" s="43"/>
      <c r="N43" s="40">
        <f>COUNTA(N8:N42)</f>
        <v>15</v>
      </c>
      <c r="O43" s="44"/>
      <c r="P43" s="45"/>
      <c r="Q43" s="10"/>
      <c r="R43" s="10"/>
      <c r="S43" s="10"/>
      <c r="T43" s="10"/>
      <c r="U43" s="10"/>
      <c r="V43" s="10"/>
    </row>
    <row r="44" ht="18.75" customHeight="1"/>
  </sheetData>
  <mergeCells count="17">
    <mergeCell ref="O2:P2"/>
    <mergeCell ref="C43:D43"/>
    <mergeCell ref="A4:A7"/>
    <mergeCell ref="C4:C7"/>
    <mergeCell ref="D4:D7"/>
    <mergeCell ref="B4:B7"/>
    <mergeCell ref="I4:I7"/>
    <mergeCell ref="J4:M4"/>
    <mergeCell ref="N4:P4"/>
    <mergeCell ref="N5:O5"/>
    <mergeCell ref="M6:M7"/>
    <mergeCell ref="P6:P7"/>
    <mergeCell ref="E4:E7"/>
    <mergeCell ref="G4:G7"/>
    <mergeCell ref="H4:H7"/>
    <mergeCell ref="J5:L5"/>
    <mergeCell ref="F4:F7"/>
  </mergeCells>
  <printOptions/>
  <pageMargins left="0.5905511811023623" right="0.5905511811023623" top="0.5905511811023623" bottom="0.5905511811023623" header="0.31496062992125984" footer="0.31496062992125984"/>
  <pageSetup fitToHeight="0" horizontalDpi="600" verticalDpi="600" orientation="landscape" paperSize="9" scale="8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U43"/>
  <sheetViews>
    <sheetView zoomScaleSheetLayoutView="100" workbookViewId="0" topLeftCell="A1">
      <selection activeCell="A1" sqref="A1"/>
    </sheetView>
  </sheetViews>
  <sheetFormatPr defaultColWidth="9.00390625" defaultRowHeight="13.5"/>
  <cols>
    <col min="1" max="1" width="3.625" style="2" customWidth="1"/>
    <col min="2" max="2" width="4.625" style="2" customWidth="1"/>
    <col min="3" max="3" width="6.625" style="2" customWidth="1"/>
    <col min="4" max="4" width="8.625" style="2" customWidth="1"/>
    <col min="5" max="5" width="20.625" style="2" customWidth="1"/>
    <col min="6" max="6" width="10.625" style="2" customWidth="1"/>
    <col min="7" max="7" width="8.625" style="2" customWidth="1"/>
    <col min="8" max="8" width="20.625" style="2" customWidth="1"/>
    <col min="9" max="10" width="8.375" style="2" customWidth="1"/>
    <col min="11" max="11" width="27.625" style="2" customWidth="1"/>
    <col min="12" max="20" width="3.875" style="2" customWidth="1"/>
    <col min="21" max="21" width="6.625" style="2" customWidth="1"/>
    <col min="22" max="16384" width="9.00390625" style="2" customWidth="1"/>
  </cols>
  <sheetData>
    <row r="1" spans="1:2" ht="12.75" thickBot="1">
      <c r="A1" s="29" t="s">
        <v>15</v>
      </c>
      <c r="B1" s="29"/>
    </row>
    <row r="2" spans="1:21" ht="22.5" customHeight="1" thickBot="1">
      <c r="A2" s="4" t="s">
        <v>34</v>
      </c>
      <c r="S2" s="274" t="s">
        <v>67</v>
      </c>
      <c r="T2" s="294"/>
      <c r="U2" s="275"/>
    </row>
    <row r="3" ht="12.75" thickBot="1"/>
    <row r="4" spans="1:21" s="1" customFormat="1" ht="19.5" customHeight="1">
      <c r="A4" s="278" t="s">
        <v>26</v>
      </c>
      <c r="B4" s="286" t="s">
        <v>63</v>
      </c>
      <c r="C4" s="281" t="s">
        <v>52</v>
      </c>
      <c r="D4" s="283" t="s">
        <v>17</v>
      </c>
      <c r="E4" s="291" t="s">
        <v>64</v>
      </c>
      <c r="F4" s="292"/>
      <c r="G4" s="292"/>
      <c r="H4" s="292"/>
      <c r="I4" s="292"/>
      <c r="J4" s="292"/>
      <c r="K4" s="292"/>
      <c r="L4" s="292"/>
      <c r="M4" s="292"/>
      <c r="N4" s="292"/>
      <c r="O4" s="292"/>
      <c r="P4" s="292"/>
      <c r="Q4" s="292"/>
      <c r="R4" s="292"/>
      <c r="S4" s="292"/>
      <c r="T4" s="293"/>
      <c r="U4" s="301" t="s">
        <v>205</v>
      </c>
    </row>
    <row r="5" spans="1:21" s="1" customFormat="1" ht="19.5" customHeight="1">
      <c r="A5" s="279"/>
      <c r="B5" s="287"/>
      <c r="C5" s="282"/>
      <c r="D5" s="284"/>
      <c r="E5" s="23"/>
      <c r="F5" s="21"/>
      <c r="G5" s="24"/>
      <c r="H5" s="24"/>
      <c r="I5" s="24"/>
      <c r="J5" s="24"/>
      <c r="K5" s="24"/>
      <c r="L5" s="271" t="s">
        <v>60</v>
      </c>
      <c r="M5" s="272"/>
      <c r="N5" s="272"/>
      <c r="O5" s="272"/>
      <c r="P5" s="272"/>
      <c r="Q5" s="272"/>
      <c r="R5" s="272"/>
      <c r="S5" s="272"/>
      <c r="T5" s="295"/>
      <c r="U5" s="302"/>
    </row>
    <row r="6" spans="1:21" s="1" customFormat="1" ht="19.5" customHeight="1">
      <c r="A6" s="279"/>
      <c r="B6" s="287"/>
      <c r="C6" s="282"/>
      <c r="D6" s="284"/>
      <c r="E6" s="305" t="s">
        <v>32</v>
      </c>
      <c r="F6" s="18"/>
      <c r="G6" s="296" t="s">
        <v>31</v>
      </c>
      <c r="H6" s="296"/>
      <c r="I6" s="296"/>
      <c r="J6" s="297"/>
      <c r="K6" s="297"/>
      <c r="L6" s="298" t="s">
        <v>37</v>
      </c>
      <c r="M6" s="299"/>
      <c r="N6" s="300"/>
      <c r="O6" s="297" t="s">
        <v>38</v>
      </c>
      <c r="P6" s="299"/>
      <c r="Q6" s="300"/>
      <c r="R6" s="297" t="s">
        <v>39</v>
      </c>
      <c r="S6" s="299"/>
      <c r="T6" s="307"/>
      <c r="U6" s="303"/>
    </row>
    <row r="7" spans="1:21" ht="60" customHeight="1">
      <c r="A7" s="280"/>
      <c r="B7" s="288"/>
      <c r="C7" s="282"/>
      <c r="D7" s="285"/>
      <c r="E7" s="306"/>
      <c r="F7" s="19" t="s">
        <v>27</v>
      </c>
      <c r="G7" s="20" t="s">
        <v>28</v>
      </c>
      <c r="H7" s="20" t="s">
        <v>30</v>
      </c>
      <c r="I7" s="20" t="s">
        <v>29</v>
      </c>
      <c r="J7" s="22" t="s">
        <v>61</v>
      </c>
      <c r="K7" s="22" t="s">
        <v>206</v>
      </c>
      <c r="L7" s="163" t="s">
        <v>66</v>
      </c>
      <c r="M7" s="164" t="s">
        <v>207</v>
      </c>
      <c r="N7" s="165" t="s">
        <v>33</v>
      </c>
      <c r="O7" s="166" t="s">
        <v>66</v>
      </c>
      <c r="P7" s="164" t="s">
        <v>207</v>
      </c>
      <c r="Q7" s="167" t="s">
        <v>33</v>
      </c>
      <c r="R7" s="165" t="s">
        <v>66</v>
      </c>
      <c r="S7" s="164" t="s">
        <v>207</v>
      </c>
      <c r="T7" s="165" t="s">
        <v>33</v>
      </c>
      <c r="U7" s="304"/>
    </row>
    <row r="8" spans="1:21" ht="25.5" customHeight="1">
      <c r="A8" s="136">
        <v>6</v>
      </c>
      <c r="B8" s="137">
        <v>201</v>
      </c>
      <c r="C8" s="136" t="s">
        <v>67</v>
      </c>
      <c r="D8" s="137" t="s">
        <v>68</v>
      </c>
      <c r="E8" s="193" t="s">
        <v>158</v>
      </c>
      <c r="F8" s="194" t="s">
        <v>161</v>
      </c>
      <c r="G8" s="117" t="s">
        <v>162</v>
      </c>
      <c r="H8" s="194" t="s">
        <v>163</v>
      </c>
      <c r="I8" s="194" t="s">
        <v>210</v>
      </c>
      <c r="J8" s="194" t="s">
        <v>211</v>
      </c>
      <c r="K8" s="201" t="s">
        <v>216</v>
      </c>
      <c r="L8" s="116"/>
      <c r="M8" s="117" t="s">
        <v>169</v>
      </c>
      <c r="N8" s="117"/>
      <c r="O8" s="117"/>
      <c r="P8" s="117" t="s">
        <v>169</v>
      </c>
      <c r="Q8" s="49"/>
      <c r="R8" s="49"/>
      <c r="S8" s="49"/>
      <c r="T8" s="47"/>
      <c r="U8" s="199">
        <v>0</v>
      </c>
    </row>
    <row r="9" spans="1:21" ht="12.75" customHeight="1">
      <c r="A9" s="136">
        <v>6</v>
      </c>
      <c r="B9" s="137">
        <v>202</v>
      </c>
      <c r="C9" s="136" t="s">
        <v>71</v>
      </c>
      <c r="D9" s="137" t="s">
        <v>72</v>
      </c>
      <c r="E9" s="195"/>
      <c r="F9" s="194"/>
      <c r="G9" s="117"/>
      <c r="H9" s="194"/>
      <c r="I9" s="194"/>
      <c r="J9" s="122"/>
      <c r="K9" s="196"/>
      <c r="L9" s="116"/>
      <c r="M9" s="117"/>
      <c r="N9" s="117"/>
      <c r="O9" s="117"/>
      <c r="P9" s="117"/>
      <c r="Q9" s="49"/>
      <c r="R9" s="49"/>
      <c r="S9" s="49"/>
      <c r="T9" s="47"/>
      <c r="U9" s="199">
        <v>0</v>
      </c>
    </row>
    <row r="10" spans="1:21" ht="12.75" customHeight="1">
      <c r="A10" s="136">
        <v>6</v>
      </c>
      <c r="B10" s="137">
        <v>203</v>
      </c>
      <c r="C10" s="136" t="s">
        <v>71</v>
      </c>
      <c r="D10" s="141" t="s">
        <v>75</v>
      </c>
      <c r="E10" s="195"/>
      <c r="F10" s="194"/>
      <c r="G10" s="117"/>
      <c r="H10" s="194"/>
      <c r="I10" s="194"/>
      <c r="J10" s="122"/>
      <c r="K10" s="196"/>
      <c r="L10" s="116"/>
      <c r="M10" s="117"/>
      <c r="N10" s="117"/>
      <c r="O10" s="117"/>
      <c r="P10" s="117"/>
      <c r="Q10" s="49"/>
      <c r="R10" s="49"/>
      <c r="S10" s="49"/>
      <c r="T10" s="47"/>
      <c r="U10" s="200">
        <v>0</v>
      </c>
    </row>
    <row r="11" spans="1:21" ht="38.25" customHeight="1">
      <c r="A11" s="136">
        <v>6</v>
      </c>
      <c r="B11" s="137">
        <v>204</v>
      </c>
      <c r="C11" s="136" t="s">
        <v>71</v>
      </c>
      <c r="D11" s="141" t="s">
        <v>77</v>
      </c>
      <c r="E11" s="197" t="s">
        <v>159</v>
      </c>
      <c r="F11" s="194" t="s">
        <v>164</v>
      </c>
      <c r="G11" s="117" t="s">
        <v>165</v>
      </c>
      <c r="H11" s="194" t="s">
        <v>166</v>
      </c>
      <c r="I11" s="194" t="s">
        <v>212</v>
      </c>
      <c r="J11" s="194" t="s">
        <v>213</v>
      </c>
      <c r="K11" s="201" t="s">
        <v>217</v>
      </c>
      <c r="L11" s="116" t="s">
        <v>169</v>
      </c>
      <c r="M11" s="117"/>
      <c r="N11" s="118"/>
      <c r="O11" s="117" t="s">
        <v>169</v>
      </c>
      <c r="P11" s="117"/>
      <c r="Q11" s="49"/>
      <c r="R11" s="49"/>
      <c r="S11" s="49"/>
      <c r="T11" s="47"/>
      <c r="U11" s="200">
        <v>0</v>
      </c>
    </row>
    <row r="12" spans="1:21" ht="12.75" customHeight="1">
      <c r="A12" s="136">
        <v>6</v>
      </c>
      <c r="B12" s="137">
        <v>205</v>
      </c>
      <c r="C12" s="136" t="s">
        <v>71</v>
      </c>
      <c r="D12" s="141" t="s">
        <v>79</v>
      </c>
      <c r="E12" s="195"/>
      <c r="F12" s="194"/>
      <c r="G12" s="117"/>
      <c r="H12" s="194"/>
      <c r="I12" s="194"/>
      <c r="J12" s="122"/>
      <c r="K12" s="196"/>
      <c r="L12" s="116"/>
      <c r="M12" s="117"/>
      <c r="N12" s="117"/>
      <c r="O12" s="117"/>
      <c r="P12" s="117"/>
      <c r="Q12" s="49"/>
      <c r="R12" s="49"/>
      <c r="S12" s="49"/>
      <c r="T12" s="47"/>
      <c r="U12" s="200">
        <v>0</v>
      </c>
    </row>
    <row r="13" spans="1:21" ht="12.75" customHeight="1">
      <c r="A13" s="136">
        <v>6</v>
      </c>
      <c r="B13" s="137">
        <v>206</v>
      </c>
      <c r="C13" s="136" t="s">
        <v>71</v>
      </c>
      <c r="D13" s="141" t="s">
        <v>82</v>
      </c>
      <c r="E13" s="195"/>
      <c r="F13" s="194"/>
      <c r="G13" s="117"/>
      <c r="H13" s="194"/>
      <c r="I13" s="194"/>
      <c r="J13" s="122"/>
      <c r="K13" s="48"/>
      <c r="L13" s="116"/>
      <c r="M13" s="117"/>
      <c r="N13" s="117"/>
      <c r="O13" s="117"/>
      <c r="P13" s="117"/>
      <c r="Q13" s="49"/>
      <c r="R13" s="49"/>
      <c r="S13" s="49"/>
      <c r="T13" s="47"/>
      <c r="U13" s="200">
        <v>0</v>
      </c>
    </row>
    <row r="14" spans="1:21" ht="12.75" customHeight="1">
      <c r="A14" s="136">
        <v>6</v>
      </c>
      <c r="B14" s="137">
        <v>207</v>
      </c>
      <c r="C14" s="136" t="s">
        <v>71</v>
      </c>
      <c r="D14" s="141" t="s">
        <v>84</v>
      </c>
      <c r="E14" s="195"/>
      <c r="F14" s="194"/>
      <c r="G14" s="117"/>
      <c r="H14" s="194"/>
      <c r="I14" s="194"/>
      <c r="J14" s="122"/>
      <c r="K14" s="48"/>
      <c r="L14" s="116"/>
      <c r="M14" s="117"/>
      <c r="N14" s="117"/>
      <c r="O14" s="117"/>
      <c r="P14" s="117"/>
      <c r="Q14" s="49"/>
      <c r="R14" s="49"/>
      <c r="S14" s="49"/>
      <c r="T14" s="47"/>
      <c r="U14" s="200">
        <v>0</v>
      </c>
    </row>
    <row r="15" spans="1:21" ht="12.75" customHeight="1">
      <c r="A15" s="136">
        <v>6</v>
      </c>
      <c r="B15" s="137">
        <v>208</v>
      </c>
      <c r="C15" s="136" t="s">
        <v>71</v>
      </c>
      <c r="D15" s="141" t="s">
        <v>87</v>
      </c>
      <c r="E15" s="195"/>
      <c r="F15" s="194"/>
      <c r="G15" s="117"/>
      <c r="H15" s="194"/>
      <c r="I15" s="194"/>
      <c r="J15" s="122"/>
      <c r="K15" s="48"/>
      <c r="L15" s="116"/>
      <c r="M15" s="117"/>
      <c r="N15" s="117"/>
      <c r="O15" s="117"/>
      <c r="P15" s="117"/>
      <c r="Q15" s="49"/>
      <c r="R15" s="49"/>
      <c r="S15" s="49"/>
      <c r="T15" s="47"/>
      <c r="U15" s="200">
        <v>1</v>
      </c>
    </row>
    <row r="16" spans="1:21" ht="12.75" customHeight="1">
      <c r="A16" s="136">
        <v>6</v>
      </c>
      <c r="B16" s="137">
        <v>209</v>
      </c>
      <c r="C16" s="136" t="s">
        <v>71</v>
      </c>
      <c r="D16" s="141" t="s">
        <v>90</v>
      </c>
      <c r="E16" s="195"/>
      <c r="F16" s="194"/>
      <c r="G16" s="117"/>
      <c r="H16" s="194"/>
      <c r="I16" s="194"/>
      <c r="J16" s="122"/>
      <c r="K16" s="48"/>
      <c r="L16" s="116"/>
      <c r="M16" s="117"/>
      <c r="N16" s="117"/>
      <c r="O16" s="117"/>
      <c r="P16" s="117"/>
      <c r="Q16" s="49"/>
      <c r="R16" s="49"/>
      <c r="S16" s="49"/>
      <c r="T16" s="47"/>
      <c r="U16" s="200">
        <v>0</v>
      </c>
    </row>
    <row r="17" spans="1:21" ht="12.75" customHeight="1">
      <c r="A17" s="136">
        <v>6</v>
      </c>
      <c r="B17" s="137">
        <v>210</v>
      </c>
      <c r="C17" s="136" t="s">
        <v>71</v>
      </c>
      <c r="D17" s="141" t="s">
        <v>94</v>
      </c>
      <c r="E17" s="195"/>
      <c r="F17" s="194"/>
      <c r="G17" s="117"/>
      <c r="H17" s="194"/>
      <c r="I17" s="194"/>
      <c r="J17" s="122"/>
      <c r="K17" s="48"/>
      <c r="L17" s="116"/>
      <c r="M17" s="117"/>
      <c r="N17" s="117"/>
      <c r="O17" s="117"/>
      <c r="P17" s="117"/>
      <c r="Q17" s="49"/>
      <c r="R17" s="49"/>
      <c r="S17" s="49"/>
      <c r="T17" s="47"/>
      <c r="U17" s="200">
        <v>0</v>
      </c>
    </row>
    <row r="18" spans="1:21" ht="12.75" customHeight="1">
      <c r="A18" s="136">
        <v>6</v>
      </c>
      <c r="B18" s="137">
        <v>211</v>
      </c>
      <c r="C18" s="136" t="s">
        <v>71</v>
      </c>
      <c r="D18" s="141" t="s">
        <v>96</v>
      </c>
      <c r="E18" s="195"/>
      <c r="F18" s="194"/>
      <c r="G18" s="117"/>
      <c r="H18" s="194"/>
      <c r="I18" s="194"/>
      <c r="J18" s="122"/>
      <c r="K18" s="48"/>
      <c r="L18" s="116"/>
      <c r="M18" s="117"/>
      <c r="N18" s="117"/>
      <c r="O18" s="117"/>
      <c r="P18" s="117"/>
      <c r="Q18" s="49"/>
      <c r="R18" s="49"/>
      <c r="S18" s="49"/>
      <c r="T18" s="47"/>
      <c r="U18" s="200">
        <v>1</v>
      </c>
    </row>
    <row r="19" spans="1:21" ht="25.5" customHeight="1">
      <c r="A19" s="136">
        <v>6</v>
      </c>
      <c r="B19" s="137">
        <v>212</v>
      </c>
      <c r="C19" s="136" t="s">
        <v>71</v>
      </c>
      <c r="D19" s="141" t="s">
        <v>98</v>
      </c>
      <c r="E19" s="195" t="s">
        <v>160</v>
      </c>
      <c r="F19" s="194"/>
      <c r="G19" s="117" t="s">
        <v>167</v>
      </c>
      <c r="H19" s="194" t="s">
        <v>168</v>
      </c>
      <c r="I19" s="194" t="s">
        <v>214</v>
      </c>
      <c r="J19" s="194" t="s">
        <v>215</v>
      </c>
      <c r="K19" s="48"/>
      <c r="L19" s="116" t="s">
        <v>169</v>
      </c>
      <c r="M19" s="117"/>
      <c r="N19" s="117"/>
      <c r="O19" s="117" t="s">
        <v>169</v>
      </c>
      <c r="P19" s="117"/>
      <c r="Q19" s="49"/>
      <c r="R19" s="49"/>
      <c r="S19" s="49"/>
      <c r="T19" s="47"/>
      <c r="U19" s="200">
        <v>0</v>
      </c>
    </row>
    <row r="20" spans="1:21" ht="12.75" customHeight="1">
      <c r="A20" s="136">
        <v>6</v>
      </c>
      <c r="B20" s="137">
        <v>213</v>
      </c>
      <c r="C20" s="136" t="s">
        <v>71</v>
      </c>
      <c r="D20" s="141" t="s">
        <v>101</v>
      </c>
      <c r="E20" s="195"/>
      <c r="F20" s="121"/>
      <c r="G20" s="121"/>
      <c r="H20" s="121"/>
      <c r="I20" s="121"/>
      <c r="J20" s="122"/>
      <c r="K20" s="48"/>
      <c r="L20" s="119"/>
      <c r="M20" s="120"/>
      <c r="N20" s="120"/>
      <c r="O20" s="120"/>
      <c r="P20" s="120"/>
      <c r="Q20" s="49"/>
      <c r="R20" s="49"/>
      <c r="S20" s="49"/>
      <c r="T20" s="47"/>
      <c r="U20" s="200">
        <v>1</v>
      </c>
    </row>
    <row r="21" spans="1:21" ht="12.75" customHeight="1">
      <c r="A21" s="136">
        <v>6</v>
      </c>
      <c r="B21" s="137">
        <v>301</v>
      </c>
      <c r="C21" s="136" t="s">
        <v>71</v>
      </c>
      <c r="D21" s="141" t="s">
        <v>103</v>
      </c>
      <c r="E21" s="195"/>
      <c r="F21" s="121"/>
      <c r="G21" s="121"/>
      <c r="H21" s="121"/>
      <c r="I21" s="121"/>
      <c r="J21" s="122"/>
      <c r="K21" s="48"/>
      <c r="L21" s="46"/>
      <c r="M21" s="49"/>
      <c r="N21" s="49"/>
      <c r="O21" s="49"/>
      <c r="P21" s="49"/>
      <c r="Q21" s="49"/>
      <c r="R21" s="49"/>
      <c r="S21" s="49"/>
      <c r="T21" s="47"/>
      <c r="U21" s="200">
        <v>0</v>
      </c>
    </row>
    <row r="22" spans="1:21" ht="12.75" customHeight="1">
      <c r="A22" s="136">
        <v>6</v>
      </c>
      <c r="B22" s="137">
        <v>302</v>
      </c>
      <c r="C22" s="136" t="s">
        <v>71</v>
      </c>
      <c r="D22" s="141" t="s">
        <v>105</v>
      </c>
      <c r="E22" s="195"/>
      <c r="F22" s="121"/>
      <c r="G22" s="121"/>
      <c r="H22" s="121"/>
      <c r="I22" s="121"/>
      <c r="J22" s="122"/>
      <c r="K22" s="48"/>
      <c r="L22" s="46"/>
      <c r="M22" s="49"/>
      <c r="N22" s="49"/>
      <c r="O22" s="49"/>
      <c r="P22" s="49"/>
      <c r="Q22" s="49"/>
      <c r="R22" s="49"/>
      <c r="S22" s="49"/>
      <c r="T22" s="47"/>
      <c r="U22" s="200">
        <v>0</v>
      </c>
    </row>
    <row r="23" spans="1:21" ht="12.75" customHeight="1">
      <c r="A23" s="136">
        <v>6</v>
      </c>
      <c r="B23" s="137">
        <v>321</v>
      </c>
      <c r="C23" s="136" t="s">
        <v>71</v>
      </c>
      <c r="D23" s="141" t="s">
        <v>107</v>
      </c>
      <c r="E23" s="195"/>
      <c r="F23" s="121"/>
      <c r="G23" s="121"/>
      <c r="H23" s="121"/>
      <c r="I23" s="121"/>
      <c r="J23" s="122"/>
      <c r="K23" s="48"/>
      <c r="L23" s="46"/>
      <c r="M23" s="49"/>
      <c r="N23" s="49"/>
      <c r="O23" s="49"/>
      <c r="P23" s="49"/>
      <c r="Q23" s="49"/>
      <c r="R23" s="49"/>
      <c r="S23" s="49"/>
      <c r="T23" s="47"/>
      <c r="U23" s="200">
        <v>0</v>
      </c>
    </row>
    <row r="24" spans="1:21" ht="12.75" customHeight="1">
      <c r="A24" s="136">
        <v>6</v>
      </c>
      <c r="B24" s="137">
        <v>322</v>
      </c>
      <c r="C24" s="136" t="s">
        <v>71</v>
      </c>
      <c r="D24" s="141" t="s">
        <v>108</v>
      </c>
      <c r="E24" s="195"/>
      <c r="F24" s="121"/>
      <c r="G24" s="121"/>
      <c r="H24" s="121"/>
      <c r="I24" s="121"/>
      <c r="J24" s="122"/>
      <c r="K24" s="48"/>
      <c r="L24" s="46"/>
      <c r="M24" s="49"/>
      <c r="N24" s="49"/>
      <c r="O24" s="49"/>
      <c r="P24" s="49"/>
      <c r="Q24" s="49"/>
      <c r="R24" s="49"/>
      <c r="S24" s="49"/>
      <c r="T24" s="47"/>
      <c r="U24" s="200">
        <v>0</v>
      </c>
    </row>
    <row r="25" spans="1:21" ht="12.75" customHeight="1">
      <c r="A25" s="136">
        <v>6</v>
      </c>
      <c r="B25" s="137">
        <v>323</v>
      </c>
      <c r="C25" s="136" t="s">
        <v>71</v>
      </c>
      <c r="D25" s="141" t="s">
        <v>110</v>
      </c>
      <c r="E25" s="195"/>
      <c r="F25" s="121"/>
      <c r="G25" s="121"/>
      <c r="H25" s="121"/>
      <c r="I25" s="121"/>
      <c r="J25" s="122"/>
      <c r="K25" s="48"/>
      <c r="L25" s="46"/>
      <c r="M25" s="49"/>
      <c r="N25" s="49"/>
      <c r="O25" s="49"/>
      <c r="P25" s="49"/>
      <c r="Q25" s="49"/>
      <c r="R25" s="49"/>
      <c r="S25" s="49"/>
      <c r="T25" s="47"/>
      <c r="U25" s="200">
        <v>0</v>
      </c>
    </row>
    <row r="26" spans="1:21" ht="12.75" customHeight="1">
      <c r="A26" s="136">
        <v>6</v>
      </c>
      <c r="B26" s="137">
        <v>324</v>
      </c>
      <c r="C26" s="136" t="s">
        <v>71</v>
      </c>
      <c r="D26" s="141" t="s">
        <v>112</v>
      </c>
      <c r="E26" s="195"/>
      <c r="F26" s="121"/>
      <c r="G26" s="121"/>
      <c r="H26" s="121"/>
      <c r="I26" s="121"/>
      <c r="J26" s="122"/>
      <c r="K26" s="48"/>
      <c r="L26" s="46"/>
      <c r="M26" s="49"/>
      <c r="N26" s="49"/>
      <c r="O26" s="49"/>
      <c r="P26" s="49"/>
      <c r="Q26" s="49"/>
      <c r="R26" s="49"/>
      <c r="S26" s="49"/>
      <c r="T26" s="47"/>
      <c r="U26" s="200">
        <v>0</v>
      </c>
    </row>
    <row r="27" spans="1:21" ht="12.75" customHeight="1">
      <c r="A27" s="136">
        <v>6</v>
      </c>
      <c r="B27" s="137">
        <v>341</v>
      </c>
      <c r="C27" s="136" t="s">
        <v>71</v>
      </c>
      <c r="D27" s="141" t="s">
        <v>113</v>
      </c>
      <c r="E27" s="195"/>
      <c r="F27" s="121"/>
      <c r="G27" s="121"/>
      <c r="H27" s="121"/>
      <c r="I27" s="121"/>
      <c r="J27" s="122"/>
      <c r="K27" s="48"/>
      <c r="L27" s="46"/>
      <c r="M27" s="49"/>
      <c r="N27" s="49"/>
      <c r="O27" s="49"/>
      <c r="P27" s="49"/>
      <c r="Q27" s="49"/>
      <c r="R27" s="49"/>
      <c r="S27" s="49"/>
      <c r="T27" s="47"/>
      <c r="U27" s="200">
        <v>0</v>
      </c>
    </row>
    <row r="28" spans="1:21" ht="12.75" customHeight="1">
      <c r="A28" s="136">
        <v>6</v>
      </c>
      <c r="B28" s="137">
        <v>361</v>
      </c>
      <c r="C28" s="136" t="s">
        <v>71</v>
      </c>
      <c r="D28" s="141" t="s">
        <v>114</v>
      </c>
      <c r="E28" s="195"/>
      <c r="F28" s="121"/>
      <c r="G28" s="121"/>
      <c r="H28" s="121"/>
      <c r="I28" s="121"/>
      <c r="J28" s="122"/>
      <c r="K28" s="48"/>
      <c r="L28" s="46"/>
      <c r="M28" s="49"/>
      <c r="N28" s="49"/>
      <c r="O28" s="49"/>
      <c r="P28" s="49"/>
      <c r="Q28" s="49"/>
      <c r="R28" s="49"/>
      <c r="S28" s="49"/>
      <c r="T28" s="47"/>
      <c r="U28" s="200">
        <v>0</v>
      </c>
    </row>
    <row r="29" spans="1:21" ht="12.75" customHeight="1">
      <c r="A29" s="136">
        <v>6</v>
      </c>
      <c r="B29" s="137">
        <v>362</v>
      </c>
      <c r="C29" s="136" t="s">
        <v>71</v>
      </c>
      <c r="D29" s="141" t="s">
        <v>116</v>
      </c>
      <c r="E29" s="195"/>
      <c r="F29" s="121"/>
      <c r="G29" s="121"/>
      <c r="H29" s="121"/>
      <c r="I29" s="121"/>
      <c r="J29" s="122"/>
      <c r="K29" s="48"/>
      <c r="L29" s="46"/>
      <c r="M29" s="49"/>
      <c r="N29" s="49"/>
      <c r="O29" s="49"/>
      <c r="P29" s="49"/>
      <c r="Q29" s="49"/>
      <c r="R29" s="49"/>
      <c r="S29" s="49"/>
      <c r="T29" s="47"/>
      <c r="U29" s="200">
        <v>0</v>
      </c>
    </row>
    <row r="30" spans="1:21" ht="12.75" customHeight="1">
      <c r="A30" s="136">
        <v>6</v>
      </c>
      <c r="B30" s="137">
        <v>363</v>
      </c>
      <c r="C30" s="136" t="s">
        <v>71</v>
      </c>
      <c r="D30" s="141" t="s">
        <v>117</v>
      </c>
      <c r="E30" s="195"/>
      <c r="F30" s="121"/>
      <c r="G30" s="121"/>
      <c r="H30" s="121"/>
      <c r="I30" s="121"/>
      <c r="J30" s="122"/>
      <c r="K30" s="48"/>
      <c r="L30" s="46"/>
      <c r="M30" s="49"/>
      <c r="N30" s="49"/>
      <c r="O30" s="49"/>
      <c r="P30" s="49"/>
      <c r="Q30" s="49"/>
      <c r="R30" s="49"/>
      <c r="S30" s="49"/>
      <c r="T30" s="47"/>
      <c r="U30" s="200">
        <v>0</v>
      </c>
    </row>
    <row r="31" spans="1:21" ht="12.75" customHeight="1">
      <c r="A31" s="136">
        <v>6</v>
      </c>
      <c r="B31" s="137">
        <v>364</v>
      </c>
      <c r="C31" s="136" t="s">
        <v>71</v>
      </c>
      <c r="D31" s="141" t="s">
        <v>118</v>
      </c>
      <c r="E31" s="195"/>
      <c r="F31" s="121"/>
      <c r="G31" s="121"/>
      <c r="H31" s="121"/>
      <c r="I31" s="121"/>
      <c r="J31" s="122"/>
      <c r="K31" s="48"/>
      <c r="L31" s="46"/>
      <c r="M31" s="49"/>
      <c r="N31" s="49"/>
      <c r="O31" s="49"/>
      <c r="P31" s="49"/>
      <c r="Q31" s="49"/>
      <c r="R31" s="49"/>
      <c r="S31" s="49"/>
      <c r="T31" s="47"/>
      <c r="U31" s="200">
        <v>0</v>
      </c>
    </row>
    <row r="32" spans="1:21" ht="12.75" customHeight="1">
      <c r="A32" s="136">
        <v>6</v>
      </c>
      <c r="B32" s="137">
        <v>365</v>
      </c>
      <c r="C32" s="136" t="s">
        <v>71</v>
      </c>
      <c r="D32" s="141" t="s">
        <v>120</v>
      </c>
      <c r="E32" s="195"/>
      <c r="F32" s="121"/>
      <c r="G32" s="121"/>
      <c r="H32" s="121"/>
      <c r="I32" s="121"/>
      <c r="J32" s="122"/>
      <c r="K32" s="48"/>
      <c r="L32" s="46"/>
      <c r="M32" s="49"/>
      <c r="N32" s="49"/>
      <c r="O32" s="49"/>
      <c r="P32" s="49"/>
      <c r="Q32" s="49"/>
      <c r="R32" s="49"/>
      <c r="S32" s="49"/>
      <c r="T32" s="47"/>
      <c r="U32" s="200">
        <v>1</v>
      </c>
    </row>
    <row r="33" spans="1:21" ht="12.75" customHeight="1">
      <c r="A33" s="136">
        <v>6</v>
      </c>
      <c r="B33" s="137">
        <v>366</v>
      </c>
      <c r="C33" s="136" t="s">
        <v>71</v>
      </c>
      <c r="D33" s="141" t="s">
        <v>121</v>
      </c>
      <c r="E33" s="195"/>
      <c r="F33" s="121"/>
      <c r="G33" s="121"/>
      <c r="H33" s="121"/>
      <c r="I33" s="121"/>
      <c r="J33" s="122"/>
      <c r="K33" s="48"/>
      <c r="L33" s="46"/>
      <c r="M33" s="49"/>
      <c r="N33" s="49"/>
      <c r="O33" s="49"/>
      <c r="P33" s="49"/>
      <c r="Q33" s="49"/>
      <c r="R33" s="49"/>
      <c r="S33" s="49"/>
      <c r="T33" s="47"/>
      <c r="U33" s="200">
        <v>0</v>
      </c>
    </row>
    <row r="34" spans="1:21" ht="12.75" customHeight="1">
      <c r="A34" s="142">
        <v>6</v>
      </c>
      <c r="B34" s="143">
        <v>367</v>
      </c>
      <c r="C34" s="136" t="s">
        <v>71</v>
      </c>
      <c r="D34" s="144" t="s">
        <v>122</v>
      </c>
      <c r="E34" s="195"/>
      <c r="F34" s="121"/>
      <c r="G34" s="121"/>
      <c r="H34" s="121"/>
      <c r="I34" s="121"/>
      <c r="J34" s="122"/>
      <c r="K34" s="48"/>
      <c r="L34" s="46"/>
      <c r="M34" s="49"/>
      <c r="N34" s="49"/>
      <c r="O34" s="49"/>
      <c r="P34" s="49"/>
      <c r="Q34" s="49"/>
      <c r="R34" s="49"/>
      <c r="S34" s="49"/>
      <c r="T34" s="47"/>
      <c r="U34" s="200">
        <v>0</v>
      </c>
    </row>
    <row r="35" spans="1:21" ht="12.75" customHeight="1">
      <c r="A35" s="142">
        <v>6</v>
      </c>
      <c r="B35" s="143">
        <v>381</v>
      </c>
      <c r="C35" s="136" t="s">
        <v>71</v>
      </c>
      <c r="D35" s="144" t="s">
        <v>123</v>
      </c>
      <c r="E35" s="195"/>
      <c r="F35" s="121"/>
      <c r="G35" s="121"/>
      <c r="H35" s="121"/>
      <c r="I35" s="121"/>
      <c r="J35" s="122"/>
      <c r="K35" s="48"/>
      <c r="L35" s="46"/>
      <c r="M35" s="49"/>
      <c r="N35" s="49"/>
      <c r="O35" s="49"/>
      <c r="P35" s="49"/>
      <c r="Q35" s="49"/>
      <c r="R35" s="49"/>
      <c r="S35" s="49"/>
      <c r="T35" s="47"/>
      <c r="U35" s="200">
        <v>0</v>
      </c>
    </row>
    <row r="36" spans="1:21" ht="12.75" customHeight="1">
      <c r="A36" s="136">
        <v>6</v>
      </c>
      <c r="B36" s="137">
        <v>382</v>
      </c>
      <c r="C36" s="136" t="s">
        <v>71</v>
      </c>
      <c r="D36" s="141" t="s">
        <v>125</v>
      </c>
      <c r="E36" s="195"/>
      <c r="F36" s="121"/>
      <c r="G36" s="121"/>
      <c r="H36" s="121"/>
      <c r="I36" s="121"/>
      <c r="J36" s="122"/>
      <c r="K36" s="48"/>
      <c r="L36" s="46"/>
      <c r="M36" s="49"/>
      <c r="N36" s="49"/>
      <c r="O36" s="49"/>
      <c r="P36" s="49"/>
      <c r="Q36" s="49"/>
      <c r="R36" s="49"/>
      <c r="S36" s="49"/>
      <c r="T36" s="47"/>
      <c r="U36" s="200">
        <v>0</v>
      </c>
    </row>
    <row r="37" spans="1:21" ht="12.75" customHeight="1">
      <c r="A37" s="142">
        <v>6</v>
      </c>
      <c r="B37" s="143">
        <v>401</v>
      </c>
      <c r="C37" s="136" t="s">
        <v>71</v>
      </c>
      <c r="D37" s="144" t="s">
        <v>128</v>
      </c>
      <c r="E37" s="195"/>
      <c r="F37" s="121"/>
      <c r="G37" s="121"/>
      <c r="H37" s="121"/>
      <c r="I37" s="121"/>
      <c r="J37" s="122"/>
      <c r="K37" s="48"/>
      <c r="L37" s="46"/>
      <c r="M37" s="49"/>
      <c r="N37" s="49"/>
      <c r="O37" s="49"/>
      <c r="P37" s="49"/>
      <c r="Q37" s="49"/>
      <c r="R37" s="49"/>
      <c r="S37" s="49"/>
      <c r="T37" s="47"/>
      <c r="U37" s="200">
        <v>0</v>
      </c>
    </row>
    <row r="38" spans="1:21" ht="12.75" customHeight="1">
      <c r="A38" s="142">
        <v>6</v>
      </c>
      <c r="B38" s="143">
        <v>402</v>
      </c>
      <c r="C38" s="136" t="s">
        <v>71</v>
      </c>
      <c r="D38" s="144" t="s">
        <v>130</v>
      </c>
      <c r="E38" s="195"/>
      <c r="F38" s="121"/>
      <c r="G38" s="121"/>
      <c r="H38" s="121"/>
      <c r="I38" s="121"/>
      <c r="J38" s="122"/>
      <c r="K38" s="48"/>
      <c r="L38" s="46"/>
      <c r="M38" s="49"/>
      <c r="N38" s="49"/>
      <c r="O38" s="49"/>
      <c r="P38" s="49"/>
      <c r="Q38" s="49"/>
      <c r="R38" s="49"/>
      <c r="S38" s="49"/>
      <c r="T38" s="47"/>
      <c r="U38" s="200">
        <v>0</v>
      </c>
    </row>
    <row r="39" spans="1:21" ht="12.75" customHeight="1">
      <c r="A39" s="142">
        <v>6</v>
      </c>
      <c r="B39" s="143">
        <v>403</v>
      </c>
      <c r="C39" s="136" t="s">
        <v>71</v>
      </c>
      <c r="D39" s="144" t="s">
        <v>132</v>
      </c>
      <c r="E39" s="195"/>
      <c r="F39" s="121"/>
      <c r="G39" s="121"/>
      <c r="H39" s="121"/>
      <c r="I39" s="121"/>
      <c r="J39" s="122"/>
      <c r="K39" s="48"/>
      <c r="L39" s="46"/>
      <c r="M39" s="49"/>
      <c r="N39" s="49"/>
      <c r="O39" s="49"/>
      <c r="P39" s="49"/>
      <c r="Q39" s="49"/>
      <c r="R39" s="49"/>
      <c r="S39" s="49"/>
      <c r="T39" s="47"/>
      <c r="U39" s="200">
        <v>0</v>
      </c>
    </row>
    <row r="40" spans="1:21" ht="12.75" customHeight="1">
      <c r="A40" s="146">
        <v>6</v>
      </c>
      <c r="B40" s="147">
        <v>426</v>
      </c>
      <c r="C40" s="46" t="s">
        <v>71</v>
      </c>
      <c r="D40" s="148" t="s">
        <v>134</v>
      </c>
      <c r="E40" s="198"/>
      <c r="F40" s="121"/>
      <c r="G40" s="121"/>
      <c r="H40" s="121"/>
      <c r="I40" s="121"/>
      <c r="J40" s="122"/>
      <c r="K40" s="48"/>
      <c r="L40" s="46"/>
      <c r="M40" s="49"/>
      <c r="N40" s="49"/>
      <c r="O40" s="49"/>
      <c r="P40" s="49"/>
      <c r="Q40" s="49"/>
      <c r="R40" s="49"/>
      <c r="S40" s="49"/>
      <c r="T40" s="47"/>
      <c r="U40" s="200">
        <v>0</v>
      </c>
    </row>
    <row r="41" spans="1:21" ht="12.75" customHeight="1">
      <c r="A41" s="146">
        <v>6</v>
      </c>
      <c r="B41" s="147">
        <v>428</v>
      </c>
      <c r="C41" s="46" t="s">
        <v>71</v>
      </c>
      <c r="D41" s="148" t="s">
        <v>135</v>
      </c>
      <c r="E41" s="198"/>
      <c r="F41" s="121"/>
      <c r="G41" s="121"/>
      <c r="H41" s="121"/>
      <c r="I41" s="121"/>
      <c r="J41" s="122"/>
      <c r="K41" s="122"/>
      <c r="L41" s="46"/>
      <c r="M41" s="49"/>
      <c r="N41" s="49"/>
      <c r="O41" s="49"/>
      <c r="P41" s="49"/>
      <c r="Q41" s="49"/>
      <c r="R41" s="49"/>
      <c r="S41" s="49"/>
      <c r="T41" s="47"/>
      <c r="U41" s="200">
        <v>0</v>
      </c>
    </row>
    <row r="42" spans="1:21" ht="25.5" customHeight="1" thickBot="1">
      <c r="A42" s="146">
        <v>6</v>
      </c>
      <c r="B42" s="147">
        <v>461</v>
      </c>
      <c r="C42" s="46" t="s">
        <v>71</v>
      </c>
      <c r="D42" s="148" t="s">
        <v>138</v>
      </c>
      <c r="E42" s="203" t="s">
        <v>170</v>
      </c>
      <c r="F42" s="204"/>
      <c r="G42" s="205" t="s">
        <v>171</v>
      </c>
      <c r="H42" s="204" t="s">
        <v>172</v>
      </c>
      <c r="I42" s="204" t="s">
        <v>220</v>
      </c>
      <c r="J42" s="206" t="s">
        <v>219</v>
      </c>
      <c r="K42" s="207" t="s">
        <v>218</v>
      </c>
      <c r="L42" s="119" t="s">
        <v>173</v>
      </c>
      <c r="M42" s="120"/>
      <c r="N42" s="120"/>
      <c r="O42" s="120" t="s">
        <v>173</v>
      </c>
      <c r="P42" s="120"/>
      <c r="Q42" s="120"/>
      <c r="R42" s="120"/>
      <c r="S42" s="120"/>
      <c r="T42" s="123"/>
      <c r="U42" s="200">
        <v>1</v>
      </c>
    </row>
    <row r="43" spans="1:21" ht="15" customHeight="1" thickBot="1">
      <c r="A43" s="35"/>
      <c r="B43" s="36"/>
      <c r="C43" s="308" t="s">
        <v>4</v>
      </c>
      <c r="D43" s="308"/>
      <c r="E43" s="202">
        <f>COUNTA(E8:E42)</f>
        <v>4</v>
      </c>
      <c r="F43" s="52"/>
      <c r="G43" s="52"/>
      <c r="H43" s="52"/>
      <c r="I43" s="52"/>
      <c r="J43" s="53"/>
      <c r="K43" s="53"/>
      <c r="L43" s="55">
        <f aca="true" t="shared" si="0" ref="L43:T43">COUNTA(L8:L42)</f>
        <v>3</v>
      </c>
      <c r="M43" s="56">
        <f t="shared" si="0"/>
        <v>1</v>
      </c>
      <c r="N43" s="56">
        <f t="shared" si="0"/>
        <v>0</v>
      </c>
      <c r="O43" s="56">
        <f t="shared" si="0"/>
        <v>3</v>
      </c>
      <c r="P43" s="56">
        <f t="shared" si="0"/>
        <v>1</v>
      </c>
      <c r="Q43" s="56">
        <f t="shared" si="0"/>
        <v>0</v>
      </c>
      <c r="R43" s="56">
        <f t="shared" si="0"/>
        <v>0</v>
      </c>
      <c r="S43" s="56">
        <f t="shared" si="0"/>
        <v>0</v>
      </c>
      <c r="T43" s="57">
        <f t="shared" si="0"/>
        <v>0</v>
      </c>
      <c r="U43" s="54">
        <f>SUM(U8:U42)</f>
        <v>5</v>
      </c>
    </row>
  </sheetData>
  <mergeCells count="14">
    <mergeCell ref="C43:D43"/>
    <mergeCell ref="A4:A7"/>
    <mergeCell ref="B4:B7"/>
    <mergeCell ref="C4:C7"/>
    <mergeCell ref="D4:D7"/>
    <mergeCell ref="S2:U2"/>
    <mergeCell ref="L5:T5"/>
    <mergeCell ref="E4:T4"/>
    <mergeCell ref="G6:K6"/>
    <mergeCell ref="L6:N6"/>
    <mergeCell ref="U4:U7"/>
    <mergeCell ref="E6:E7"/>
    <mergeCell ref="O6:Q6"/>
    <mergeCell ref="R6:T6"/>
  </mergeCells>
  <hyperlinks>
    <hyperlink ref="K8" r:id="rId1" display="http://www.city.yamagata.yamagata.jp/f/kurashi/sisetu.html"/>
    <hyperlink ref="K11" r:id="rId2" display="http://www.city.sakata.lg.jp/Contents/ePage.asp?CONTENTNO=431"/>
    <hyperlink ref="K42" r:id="rId3" display="yuzamati@town.yuza.yamagata.jp"/>
  </hyperlinks>
  <printOptions/>
  <pageMargins left="0.5905511811023623" right="0.5905511811023623" top="0.5905511811023623" bottom="0.5905511811023623" header="0.31496062992125984" footer="0.31496062992125984"/>
  <pageSetup fitToHeight="0" horizontalDpi="600" verticalDpi="600" orientation="landscape" paperSize="9" scale="80" r:id="rId4"/>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S43"/>
  <sheetViews>
    <sheetView zoomScaleSheetLayoutView="100" workbookViewId="0" topLeftCell="A1">
      <selection activeCell="A1" sqref="A1"/>
    </sheetView>
  </sheetViews>
  <sheetFormatPr defaultColWidth="9.00390625" defaultRowHeight="13.5"/>
  <cols>
    <col min="1" max="1" width="4.125" style="2" customWidth="1"/>
    <col min="2" max="2" width="5.125" style="2" customWidth="1"/>
    <col min="3" max="3" width="7.125" style="2" customWidth="1"/>
    <col min="4" max="4" width="11.125" style="2" customWidth="1"/>
    <col min="5" max="5" width="10.625" style="2" customWidth="1"/>
    <col min="6" max="6" width="42.625" style="2" customWidth="1"/>
    <col min="7" max="19" width="6.125" style="2" customWidth="1"/>
    <col min="20" max="16384" width="9.00390625" style="2" customWidth="1"/>
  </cols>
  <sheetData>
    <row r="1" ht="12.75" thickBot="1">
      <c r="A1" s="2" t="s">
        <v>21</v>
      </c>
    </row>
    <row r="2" spans="1:19" ht="22.5" customHeight="1" thickBot="1">
      <c r="A2" s="4" t="s">
        <v>41</v>
      </c>
      <c r="E2" s="9"/>
      <c r="Q2" s="274" t="s">
        <v>67</v>
      </c>
      <c r="R2" s="294"/>
      <c r="S2" s="275"/>
    </row>
    <row r="3" ht="12.75" thickBot="1"/>
    <row r="4" spans="1:19" s="1" customFormat="1" ht="19.5" customHeight="1">
      <c r="A4" s="278" t="s">
        <v>26</v>
      </c>
      <c r="B4" s="286" t="s">
        <v>63</v>
      </c>
      <c r="C4" s="309" t="s">
        <v>52</v>
      </c>
      <c r="D4" s="283" t="s">
        <v>17</v>
      </c>
      <c r="E4" s="318" t="s">
        <v>35</v>
      </c>
      <c r="F4" s="319"/>
      <c r="G4" s="319"/>
      <c r="H4" s="320"/>
      <c r="I4" s="333" t="s">
        <v>40</v>
      </c>
      <c r="J4" s="334"/>
      <c r="K4" s="334"/>
      <c r="L4" s="334"/>
      <c r="M4" s="334"/>
      <c r="N4" s="334"/>
      <c r="O4" s="334"/>
      <c r="P4" s="334"/>
      <c r="Q4" s="334"/>
      <c r="R4" s="334"/>
      <c r="S4" s="335"/>
    </row>
    <row r="5" spans="1:19" s="29" customFormat="1" ht="19.5" customHeight="1">
      <c r="A5" s="279"/>
      <c r="B5" s="287"/>
      <c r="C5" s="310"/>
      <c r="D5" s="289"/>
      <c r="E5" s="324" t="s">
        <v>51</v>
      </c>
      <c r="F5" s="327" t="s">
        <v>5</v>
      </c>
      <c r="G5" s="330" t="s">
        <v>6</v>
      </c>
      <c r="H5" s="321" t="s">
        <v>7</v>
      </c>
      <c r="I5" s="324" t="s">
        <v>20</v>
      </c>
      <c r="J5" s="314" t="s">
        <v>22</v>
      </c>
      <c r="K5" s="34" t="s">
        <v>194</v>
      </c>
      <c r="L5" s="158"/>
      <c r="M5" s="317" t="s">
        <v>24</v>
      </c>
      <c r="N5" s="317" t="s">
        <v>50</v>
      </c>
      <c r="O5" s="34" t="s">
        <v>199</v>
      </c>
      <c r="P5" s="158"/>
      <c r="Q5" s="314" t="s">
        <v>23</v>
      </c>
      <c r="R5" s="34" t="s">
        <v>194</v>
      </c>
      <c r="S5" s="159"/>
    </row>
    <row r="6" spans="1:19" s="1" customFormat="1" ht="60" customHeight="1">
      <c r="A6" s="279"/>
      <c r="B6" s="287"/>
      <c r="C6" s="310"/>
      <c r="D6" s="289"/>
      <c r="E6" s="325"/>
      <c r="F6" s="328"/>
      <c r="G6" s="331"/>
      <c r="H6" s="322"/>
      <c r="I6" s="325"/>
      <c r="J6" s="315"/>
      <c r="K6" s="312" t="s">
        <v>200</v>
      </c>
      <c r="L6" s="160" t="s">
        <v>201</v>
      </c>
      <c r="M6" s="259"/>
      <c r="N6" s="259"/>
      <c r="O6" s="312" t="s">
        <v>202</v>
      </c>
      <c r="P6" s="160" t="s">
        <v>201</v>
      </c>
      <c r="Q6" s="315"/>
      <c r="R6" s="312" t="s">
        <v>203</v>
      </c>
      <c r="S6" s="161" t="s">
        <v>201</v>
      </c>
    </row>
    <row r="7" spans="1:19" ht="19.5" customHeight="1">
      <c r="A7" s="280"/>
      <c r="B7" s="288"/>
      <c r="C7" s="311"/>
      <c r="D7" s="290"/>
      <c r="E7" s="326"/>
      <c r="F7" s="329"/>
      <c r="G7" s="332"/>
      <c r="H7" s="323"/>
      <c r="I7" s="326"/>
      <c r="J7" s="316"/>
      <c r="K7" s="313"/>
      <c r="L7" s="162" t="s">
        <v>204</v>
      </c>
      <c r="M7" s="273"/>
      <c r="N7" s="273"/>
      <c r="O7" s="313"/>
      <c r="P7" s="162" t="s">
        <v>204</v>
      </c>
      <c r="Q7" s="316"/>
      <c r="R7" s="313"/>
      <c r="S7" s="129" t="s">
        <v>204</v>
      </c>
    </row>
    <row r="8" spans="1:19" ht="12.75" customHeight="1">
      <c r="A8" s="136">
        <v>6</v>
      </c>
      <c r="B8" s="137">
        <v>201</v>
      </c>
      <c r="C8" s="136" t="s">
        <v>67</v>
      </c>
      <c r="D8" s="137" t="s">
        <v>68</v>
      </c>
      <c r="E8" s="138" t="s">
        <v>177</v>
      </c>
      <c r="F8" s="139" t="s">
        <v>174</v>
      </c>
      <c r="G8" s="187">
        <v>2</v>
      </c>
      <c r="H8" s="188">
        <v>1</v>
      </c>
      <c r="I8" s="68">
        <v>1</v>
      </c>
      <c r="J8" s="130">
        <v>1</v>
      </c>
      <c r="K8" s="130">
        <v>0</v>
      </c>
      <c r="L8" s="65">
        <f aca="true" t="shared" si="0" ref="L8:L42">IF(J8=""," ",ROUND(K8/J8*100,1))</f>
        <v>0</v>
      </c>
      <c r="M8" s="66"/>
      <c r="N8" s="49"/>
      <c r="O8" s="48"/>
      <c r="P8" s="65" t="str">
        <f>IF(N8=""," ",ROUND(O8/N8*100,1))</f>
        <v> </v>
      </c>
      <c r="Q8" s="134">
        <v>549</v>
      </c>
      <c r="R8" s="135">
        <v>8</v>
      </c>
      <c r="S8" s="67">
        <f>IF(Q8=""," ",ROUND(R8/Q8*100,1))</f>
        <v>1.5</v>
      </c>
    </row>
    <row r="9" spans="1:19" ht="12.75" customHeight="1">
      <c r="A9" s="136">
        <v>6</v>
      </c>
      <c r="B9" s="137">
        <v>202</v>
      </c>
      <c r="C9" s="136" t="s">
        <v>71</v>
      </c>
      <c r="D9" s="137" t="s">
        <v>72</v>
      </c>
      <c r="E9" s="140"/>
      <c r="F9" s="139"/>
      <c r="G9" s="187"/>
      <c r="H9" s="188"/>
      <c r="I9" s="68">
        <v>1</v>
      </c>
      <c r="J9" s="130">
        <v>1</v>
      </c>
      <c r="K9" s="130">
        <v>0</v>
      </c>
      <c r="L9" s="65">
        <f t="shared" si="0"/>
        <v>0</v>
      </c>
      <c r="M9" s="66"/>
      <c r="N9" s="49"/>
      <c r="O9" s="48"/>
      <c r="P9" s="65" t="str">
        <f>IF(N9=""," ",ROUND(O9/N9*100,1))</f>
        <v> </v>
      </c>
      <c r="Q9" s="134">
        <v>88</v>
      </c>
      <c r="R9" s="135">
        <v>0</v>
      </c>
      <c r="S9" s="67">
        <f aca="true" t="shared" si="1" ref="S9:S42">IF(Q9=""," ",ROUND(R9/Q9*100,1))</f>
        <v>0</v>
      </c>
    </row>
    <row r="10" spans="1:19" ht="12.75" customHeight="1">
      <c r="A10" s="136">
        <v>6</v>
      </c>
      <c r="B10" s="137">
        <v>203</v>
      </c>
      <c r="C10" s="136" t="s">
        <v>71</v>
      </c>
      <c r="D10" s="141" t="s">
        <v>75</v>
      </c>
      <c r="E10" s="140"/>
      <c r="F10" s="139"/>
      <c r="G10" s="187"/>
      <c r="H10" s="188"/>
      <c r="I10" s="68">
        <v>1</v>
      </c>
      <c r="J10" s="130">
        <v>2</v>
      </c>
      <c r="K10" s="130">
        <v>0</v>
      </c>
      <c r="L10" s="65">
        <f t="shared" si="0"/>
        <v>0</v>
      </c>
      <c r="M10" s="66"/>
      <c r="N10" s="49"/>
      <c r="O10" s="48"/>
      <c r="P10" s="65"/>
      <c r="Q10" s="134">
        <v>251</v>
      </c>
      <c r="R10" s="135">
        <v>1</v>
      </c>
      <c r="S10" s="67">
        <f t="shared" si="1"/>
        <v>0.4</v>
      </c>
    </row>
    <row r="11" spans="1:19" ht="12.75" customHeight="1">
      <c r="A11" s="136">
        <v>6</v>
      </c>
      <c r="B11" s="137">
        <v>204</v>
      </c>
      <c r="C11" s="136" t="s">
        <v>71</v>
      </c>
      <c r="D11" s="141" t="s">
        <v>77</v>
      </c>
      <c r="E11" s="140"/>
      <c r="F11" s="139"/>
      <c r="G11" s="187"/>
      <c r="H11" s="188"/>
      <c r="I11" s="68">
        <v>1</v>
      </c>
      <c r="J11" s="130">
        <v>1</v>
      </c>
      <c r="K11" s="130">
        <v>0</v>
      </c>
      <c r="L11" s="65">
        <f t="shared" si="0"/>
        <v>0</v>
      </c>
      <c r="M11" s="66"/>
      <c r="N11" s="49"/>
      <c r="O11" s="48"/>
      <c r="P11" s="65"/>
      <c r="Q11" s="134">
        <v>176</v>
      </c>
      <c r="R11" s="135">
        <v>0</v>
      </c>
      <c r="S11" s="67">
        <f t="shared" si="1"/>
        <v>0</v>
      </c>
    </row>
    <row r="12" spans="1:19" ht="12.75" customHeight="1">
      <c r="A12" s="136">
        <v>6</v>
      </c>
      <c r="B12" s="137">
        <v>205</v>
      </c>
      <c r="C12" s="136" t="s">
        <v>71</v>
      </c>
      <c r="D12" s="141" t="s">
        <v>79</v>
      </c>
      <c r="E12" s="140"/>
      <c r="F12" s="139"/>
      <c r="G12" s="187"/>
      <c r="H12" s="188"/>
      <c r="I12" s="68">
        <v>1</v>
      </c>
      <c r="J12" s="130">
        <v>1</v>
      </c>
      <c r="K12" s="130">
        <v>0</v>
      </c>
      <c r="L12" s="65">
        <f t="shared" si="0"/>
        <v>0</v>
      </c>
      <c r="M12" s="66"/>
      <c r="N12" s="49"/>
      <c r="O12" s="48"/>
      <c r="P12" s="65"/>
      <c r="Q12" s="134">
        <v>215</v>
      </c>
      <c r="R12" s="135">
        <v>3</v>
      </c>
      <c r="S12" s="67">
        <f t="shared" si="1"/>
        <v>1.4</v>
      </c>
    </row>
    <row r="13" spans="1:19" ht="12.75" customHeight="1">
      <c r="A13" s="136">
        <v>6</v>
      </c>
      <c r="B13" s="137">
        <v>206</v>
      </c>
      <c r="C13" s="136" t="s">
        <v>71</v>
      </c>
      <c r="D13" s="141" t="s">
        <v>82</v>
      </c>
      <c r="E13" s="140"/>
      <c r="F13" s="139"/>
      <c r="G13" s="187"/>
      <c r="H13" s="188"/>
      <c r="I13" s="68">
        <v>1</v>
      </c>
      <c r="J13" s="130">
        <v>1</v>
      </c>
      <c r="K13" s="130">
        <v>0</v>
      </c>
      <c r="L13" s="65">
        <f t="shared" si="0"/>
        <v>0</v>
      </c>
      <c r="M13" s="66"/>
      <c r="N13" s="49"/>
      <c r="O13" s="48"/>
      <c r="P13" s="65"/>
      <c r="Q13" s="134">
        <v>201</v>
      </c>
      <c r="R13" s="135">
        <v>2</v>
      </c>
      <c r="S13" s="67">
        <f t="shared" si="1"/>
        <v>1</v>
      </c>
    </row>
    <row r="14" spans="1:19" ht="12.75" customHeight="1">
      <c r="A14" s="136">
        <v>6</v>
      </c>
      <c r="B14" s="137">
        <v>207</v>
      </c>
      <c r="C14" s="136" t="s">
        <v>71</v>
      </c>
      <c r="D14" s="141" t="s">
        <v>84</v>
      </c>
      <c r="E14" s="140"/>
      <c r="F14" s="139"/>
      <c r="G14" s="187"/>
      <c r="H14" s="188"/>
      <c r="I14" s="68">
        <v>1</v>
      </c>
      <c r="J14" s="130">
        <v>1</v>
      </c>
      <c r="K14" s="130">
        <v>0</v>
      </c>
      <c r="L14" s="65">
        <f t="shared" si="0"/>
        <v>0</v>
      </c>
      <c r="M14" s="66"/>
      <c r="N14" s="49"/>
      <c r="O14" s="48"/>
      <c r="P14" s="65"/>
      <c r="Q14" s="134">
        <v>99</v>
      </c>
      <c r="R14" s="135">
        <v>0</v>
      </c>
      <c r="S14" s="67">
        <f t="shared" si="1"/>
        <v>0</v>
      </c>
    </row>
    <row r="15" spans="1:19" ht="12.75" customHeight="1">
      <c r="A15" s="136">
        <v>6</v>
      </c>
      <c r="B15" s="137">
        <v>208</v>
      </c>
      <c r="C15" s="136" t="s">
        <v>71</v>
      </c>
      <c r="D15" s="141" t="s">
        <v>87</v>
      </c>
      <c r="E15" s="138" t="s">
        <v>178</v>
      </c>
      <c r="F15" s="139" t="s">
        <v>175</v>
      </c>
      <c r="G15" s="187">
        <v>2</v>
      </c>
      <c r="H15" s="188">
        <v>0</v>
      </c>
      <c r="I15" s="68">
        <v>1</v>
      </c>
      <c r="J15" s="130">
        <v>1</v>
      </c>
      <c r="K15" s="130">
        <v>0</v>
      </c>
      <c r="L15" s="65">
        <f t="shared" si="0"/>
        <v>0</v>
      </c>
      <c r="M15" s="66"/>
      <c r="N15" s="49"/>
      <c r="O15" s="48"/>
      <c r="P15" s="65"/>
      <c r="Q15" s="134">
        <v>136</v>
      </c>
      <c r="R15" s="135">
        <v>0</v>
      </c>
      <c r="S15" s="67">
        <f t="shared" si="1"/>
        <v>0</v>
      </c>
    </row>
    <row r="16" spans="1:19" ht="12.75" customHeight="1">
      <c r="A16" s="136">
        <v>6</v>
      </c>
      <c r="B16" s="137">
        <v>209</v>
      </c>
      <c r="C16" s="136" t="s">
        <v>71</v>
      </c>
      <c r="D16" s="141" t="s">
        <v>90</v>
      </c>
      <c r="E16" s="140"/>
      <c r="F16" s="139"/>
      <c r="G16" s="187"/>
      <c r="H16" s="188"/>
      <c r="I16" s="68">
        <v>1</v>
      </c>
      <c r="J16" s="130">
        <v>1</v>
      </c>
      <c r="K16" s="130">
        <v>0</v>
      </c>
      <c r="L16" s="65">
        <f t="shared" si="0"/>
        <v>0</v>
      </c>
      <c r="M16" s="66"/>
      <c r="N16" s="49"/>
      <c r="O16" s="48"/>
      <c r="P16" s="65" t="str">
        <f aca="true" t="shared" si="2" ref="P16:P30">IF(N16=""," ",ROUND(O16/N16*100,1))</f>
        <v> </v>
      </c>
      <c r="Q16" s="134">
        <v>140</v>
      </c>
      <c r="R16" s="135">
        <v>0</v>
      </c>
      <c r="S16" s="67">
        <f t="shared" si="1"/>
        <v>0</v>
      </c>
    </row>
    <row r="17" spans="1:19" ht="12.75" customHeight="1">
      <c r="A17" s="136">
        <v>6</v>
      </c>
      <c r="B17" s="137">
        <v>210</v>
      </c>
      <c r="C17" s="136" t="s">
        <v>71</v>
      </c>
      <c r="D17" s="141" t="s">
        <v>94</v>
      </c>
      <c r="E17" s="140"/>
      <c r="F17" s="139"/>
      <c r="G17" s="187"/>
      <c r="H17" s="188"/>
      <c r="I17" s="68">
        <v>1</v>
      </c>
      <c r="J17" s="130">
        <v>1</v>
      </c>
      <c r="K17" s="130">
        <v>0</v>
      </c>
      <c r="L17" s="65">
        <f t="shared" si="0"/>
        <v>0</v>
      </c>
      <c r="M17" s="66"/>
      <c r="N17" s="49"/>
      <c r="O17" s="48"/>
      <c r="P17" s="65" t="str">
        <f t="shared" si="2"/>
        <v> </v>
      </c>
      <c r="Q17" s="134">
        <v>50</v>
      </c>
      <c r="R17" s="135">
        <v>0</v>
      </c>
      <c r="S17" s="67">
        <f t="shared" si="1"/>
        <v>0</v>
      </c>
    </row>
    <row r="18" spans="1:19" ht="12.75" customHeight="1">
      <c r="A18" s="136">
        <v>6</v>
      </c>
      <c r="B18" s="137">
        <v>211</v>
      </c>
      <c r="C18" s="136" t="s">
        <v>71</v>
      </c>
      <c r="D18" s="141" t="s">
        <v>96</v>
      </c>
      <c r="E18" s="140"/>
      <c r="F18" s="139"/>
      <c r="G18" s="187"/>
      <c r="H18" s="188"/>
      <c r="I18" s="68">
        <v>1</v>
      </c>
      <c r="J18" s="130">
        <v>1</v>
      </c>
      <c r="K18" s="130">
        <v>0</v>
      </c>
      <c r="L18" s="65">
        <f t="shared" si="0"/>
        <v>0</v>
      </c>
      <c r="M18" s="66"/>
      <c r="N18" s="49"/>
      <c r="O18" s="48"/>
      <c r="P18" s="65" t="str">
        <f t="shared" si="2"/>
        <v> </v>
      </c>
      <c r="Q18" s="134">
        <v>150</v>
      </c>
      <c r="R18" s="135">
        <v>0</v>
      </c>
      <c r="S18" s="67">
        <f t="shared" si="1"/>
        <v>0</v>
      </c>
    </row>
    <row r="19" spans="1:19" ht="12.75" customHeight="1">
      <c r="A19" s="136">
        <v>6</v>
      </c>
      <c r="B19" s="137">
        <v>212</v>
      </c>
      <c r="C19" s="136" t="s">
        <v>71</v>
      </c>
      <c r="D19" s="141" t="s">
        <v>98</v>
      </c>
      <c r="E19" s="140"/>
      <c r="F19" s="139"/>
      <c r="G19" s="187"/>
      <c r="H19" s="188"/>
      <c r="I19" s="68">
        <v>1</v>
      </c>
      <c r="J19" s="130">
        <v>1</v>
      </c>
      <c r="K19" s="130">
        <v>0</v>
      </c>
      <c r="L19" s="65">
        <f t="shared" si="0"/>
        <v>0</v>
      </c>
      <c r="M19" s="66"/>
      <c r="N19" s="49"/>
      <c r="O19" s="48"/>
      <c r="P19" s="65" t="str">
        <f t="shared" si="2"/>
        <v> </v>
      </c>
      <c r="Q19" s="134">
        <v>94</v>
      </c>
      <c r="R19" s="135">
        <v>0</v>
      </c>
      <c r="S19" s="67">
        <f t="shared" si="1"/>
        <v>0</v>
      </c>
    </row>
    <row r="20" spans="1:19" ht="12.75" customHeight="1">
      <c r="A20" s="136">
        <v>6</v>
      </c>
      <c r="B20" s="137">
        <v>213</v>
      </c>
      <c r="C20" s="136" t="s">
        <v>71</v>
      </c>
      <c r="D20" s="141" t="s">
        <v>101</v>
      </c>
      <c r="E20" s="140"/>
      <c r="F20" s="139"/>
      <c r="G20" s="187"/>
      <c r="H20" s="188"/>
      <c r="I20" s="68">
        <v>1</v>
      </c>
      <c r="J20" s="130">
        <v>1</v>
      </c>
      <c r="K20" s="130">
        <v>0</v>
      </c>
      <c r="L20" s="65">
        <f t="shared" si="0"/>
        <v>0</v>
      </c>
      <c r="M20" s="66"/>
      <c r="N20" s="49"/>
      <c r="O20" s="48"/>
      <c r="P20" s="65" t="str">
        <f t="shared" si="2"/>
        <v> </v>
      </c>
      <c r="Q20" s="134">
        <v>153</v>
      </c>
      <c r="R20" s="135">
        <v>3</v>
      </c>
      <c r="S20" s="67">
        <f t="shared" si="1"/>
        <v>2</v>
      </c>
    </row>
    <row r="21" spans="1:19" ht="12.75" customHeight="1">
      <c r="A21" s="136">
        <v>6</v>
      </c>
      <c r="B21" s="137">
        <v>301</v>
      </c>
      <c r="C21" s="136" t="s">
        <v>71</v>
      </c>
      <c r="D21" s="141" t="s">
        <v>103</v>
      </c>
      <c r="E21" s="140"/>
      <c r="F21" s="139"/>
      <c r="G21" s="187"/>
      <c r="H21" s="188"/>
      <c r="I21" s="46"/>
      <c r="J21" s="48"/>
      <c r="K21" s="48"/>
      <c r="L21" s="65" t="str">
        <f t="shared" si="0"/>
        <v> </v>
      </c>
      <c r="M21" s="131">
        <v>1</v>
      </c>
      <c r="N21" s="132">
        <v>1</v>
      </c>
      <c r="O21" s="133">
        <v>0</v>
      </c>
      <c r="P21" s="65">
        <f t="shared" si="2"/>
        <v>0</v>
      </c>
      <c r="Q21" s="134">
        <v>106</v>
      </c>
      <c r="R21" s="135">
        <v>1</v>
      </c>
      <c r="S21" s="67">
        <f t="shared" si="1"/>
        <v>0.9</v>
      </c>
    </row>
    <row r="22" spans="1:19" ht="12.75" customHeight="1">
      <c r="A22" s="136">
        <v>6</v>
      </c>
      <c r="B22" s="137">
        <v>302</v>
      </c>
      <c r="C22" s="136" t="s">
        <v>71</v>
      </c>
      <c r="D22" s="141" t="s">
        <v>105</v>
      </c>
      <c r="E22" s="140"/>
      <c r="F22" s="139"/>
      <c r="G22" s="187"/>
      <c r="H22" s="188"/>
      <c r="I22" s="46"/>
      <c r="J22" s="48"/>
      <c r="K22" s="48"/>
      <c r="L22" s="65" t="str">
        <f t="shared" si="0"/>
        <v> </v>
      </c>
      <c r="M22" s="131">
        <v>1</v>
      </c>
      <c r="N22" s="132">
        <v>1</v>
      </c>
      <c r="O22" s="133">
        <v>0</v>
      </c>
      <c r="P22" s="65">
        <f t="shared" si="2"/>
        <v>0</v>
      </c>
      <c r="Q22" s="134">
        <v>65</v>
      </c>
      <c r="R22" s="135">
        <v>0</v>
      </c>
      <c r="S22" s="67">
        <f t="shared" si="1"/>
        <v>0</v>
      </c>
    </row>
    <row r="23" spans="1:19" ht="12.75" customHeight="1">
      <c r="A23" s="136">
        <v>6</v>
      </c>
      <c r="B23" s="137">
        <v>321</v>
      </c>
      <c r="C23" s="136" t="s">
        <v>71</v>
      </c>
      <c r="D23" s="141" t="s">
        <v>107</v>
      </c>
      <c r="E23" s="140"/>
      <c r="F23" s="139"/>
      <c r="G23" s="187"/>
      <c r="H23" s="188"/>
      <c r="I23" s="46"/>
      <c r="J23" s="48"/>
      <c r="K23" s="48"/>
      <c r="L23" s="65" t="str">
        <f t="shared" si="0"/>
        <v> </v>
      </c>
      <c r="M23" s="131">
        <v>1</v>
      </c>
      <c r="N23" s="132">
        <v>1</v>
      </c>
      <c r="O23" s="133">
        <v>0</v>
      </c>
      <c r="P23" s="65">
        <f t="shared" si="2"/>
        <v>0</v>
      </c>
      <c r="Q23" s="134">
        <v>108</v>
      </c>
      <c r="R23" s="135">
        <v>0</v>
      </c>
      <c r="S23" s="67">
        <f t="shared" si="1"/>
        <v>0</v>
      </c>
    </row>
    <row r="24" spans="1:19" ht="12.75" customHeight="1">
      <c r="A24" s="136">
        <v>6</v>
      </c>
      <c r="B24" s="137">
        <v>322</v>
      </c>
      <c r="C24" s="136" t="s">
        <v>71</v>
      </c>
      <c r="D24" s="141" t="s">
        <v>108</v>
      </c>
      <c r="E24" s="140"/>
      <c r="F24" s="139"/>
      <c r="G24" s="187"/>
      <c r="H24" s="188"/>
      <c r="I24" s="46"/>
      <c r="J24" s="48"/>
      <c r="K24" s="48"/>
      <c r="L24" s="65" t="str">
        <f t="shared" si="0"/>
        <v> </v>
      </c>
      <c r="M24" s="131">
        <v>1</v>
      </c>
      <c r="N24" s="132">
        <v>1</v>
      </c>
      <c r="O24" s="133">
        <v>0</v>
      </c>
      <c r="P24" s="65">
        <f t="shared" si="2"/>
        <v>0</v>
      </c>
      <c r="Q24" s="134">
        <v>66</v>
      </c>
      <c r="R24" s="135">
        <v>0</v>
      </c>
      <c r="S24" s="67">
        <f t="shared" si="1"/>
        <v>0</v>
      </c>
    </row>
    <row r="25" spans="1:19" ht="12.75" customHeight="1">
      <c r="A25" s="136">
        <v>6</v>
      </c>
      <c r="B25" s="137">
        <v>323</v>
      </c>
      <c r="C25" s="136" t="s">
        <v>71</v>
      </c>
      <c r="D25" s="141" t="s">
        <v>110</v>
      </c>
      <c r="E25" s="140"/>
      <c r="F25" s="139"/>
      <c r="G25" s="187"/>
      <c r="H25" s="188"/>
      <c r="I25" s="46"/>
      <c r="J25" s="48"/>
      <c r="K25" s="48"/>
      <c r="L25" s="65" t="str">
        <f t="shared" si="0"/>
        <v> </v>
      </c>
      <c r="M25" s="131">
        <v>1</v>
      </c>
      <c r="N25" s="132">
        <v>1</v>
      </c>
      <c r="O25" s="133">
        <v>0</v>
      </c>
      <c r="P25" s="65">
        <f t="shared" si="2"/>
        <v>0</v>
      </c>
      <c r="Q25" s="134">
        <v>55</v>
      </c>
      <c r="R25" s="135">
        <v>0</v>
      </c>
      <c r="S25" s="67">
        <f t="shared" si="1"/>
        <v>0</v>
      </c>
    </row>
    <row r="26" spans="1:19" ht="12.75" customHeight="1">
      <c r="A26" s="136">
        <v>6</v>
      </c>
      <c r="B26" s="137">
        <v>324</v>
      </c>
      <c r="C26" s="136" t="s">
        <v>71</v>
      </c>
      <c r="D26" s="141" t="s">
        <v>112</v>
      </c>
      <c r="E26" s="138" t="s">
        <v>179</v>
      </c>
      <c r="F26" s="139" t="s">
        <v>174</v>
      </c>
      <c r="G26" s="187">
        <v>2</v>
      </c>
      <c r="H26" s="188">
        <v>0</v>
      </c>
      <c r="I26" s="46"/>
      <c r="J26" s="48"/>
      <c r="K26" s="48"/>
      <c r="L26" s="65" t="str">
        <f t="shared" si="0"/>
        <v> </v>
      </c>
      <c r="M26" s="131">
        <v>1</v>
      </c>
      <c r="N26" s="132">
        <v>0</v>
      </c>
      <c r="O26" s="133"/>
      <c r="P26" s="65" t="s">
        <v>209</v>
      </c>
      <c r="Q26" s="134">
        <v>60</v>
      </c>
      <c r="R26" s="135">
        <v>0</v>
      </c>
      <c r="S26" s="67">
        <f t="shared" si="1"/>
        <v>0</v>
      </c>
    </row>
    <row r="27" spans="1:19" ht="12.75" customHeight="1">
      <c r="A27" s="136">
        <v>6</v>
      </c>
      <c r="B27" s="137">
        <v>341</v>
      </c>
      <c r="C27" s="136" t="s">
        <v>71</v>
      </c>
      <c r="D27" s="141" t="s">
        <v>113</v>
      </c>
      <c r="E27" s="140"/>
      <c r="F27" s="139"/>
      <c r="G27" s="187"/>
      <c r="H27" s="188"/>
      <c r="I27" s="46"/>
      <c r="J27" s="48"/>
      <c r="K27" s="48"/>
      <c r="L27" s="65" t="str">
        <f t="shared" si="0"/>
        <v> </v>
      </c>
      <c r="M27" s="131">
        <v>1</v>
      </c>
      <c r="N27" s="132">
        <v>1</v>
      </c>
      <c r="O27" s="133">
        <v>0</v>
      </c>
      <c r="P27" s="65">
        <f t="shared" si="2"/>
        <v>0</v>
      </c>
      <c r="Q27" s="134">
        <v>42</v>
      </c>
      <c r="R27" s="135">
        <v>0</v>
      </c>
      <c r="S27" s="67">
        <f t="shared" si="1"/>
        <v>0</v>
      </c>
    </row>
    <row r="28" spans="1:19" ht="12.75" customHeight="1">
      <c r="A28" s="136">
        <v>6</v>
      </c>
      <c r="B28" s="137">
        <v>361</v>
      </c>
      <c r="C28" s="136" t="s">
        <v>71</v>
      </c>
      <c r="D28" s="141" t="s">
        <v>114</v>
      </c>
      <c r="E28" s="140"/>
      <c r="F28" s="139"/>
      <c r="G28" s="187"/>
      <c r="H28" s="188"/>
      <c r="I28" s="46"/>
      <c r="J28" s="48"/>
      <c r="K28" s="48"/>
      <c r="L28" s="65" t="str">
        <f t="shared" si="0"/>
        <v> </v>
      </c>
      <c r="M28" s="131">
        <v>1</v>
      </c>
      <c r="N28" s="132">
        <v>0</v>
      </c>
      <c r="O28" s="133"/>
      <c r="P28" s="65" t="s">
        <v>209</v>
      </c>
      <c r="Q28" s="134">
        <v>31</v>
      </c>
      <c r="R28" s="135">
        <v>0</v>
      </c>
      <c r="S28" s="67">
        <f t="shared" si="1"/>
        <v>0</v>
      </c>
    </row>
    <row r="29" spans="1:19" ht="12.75" customHeight="1">
      <c r="A29" s="136">
        <v>6</v>
      </c>
      <c r="B29" s="137">
        <v>362</v>
      </c>
      <c r="C29" s="136" t="s">
        <v>71</v>
      </c>
      <c r="D29" s="141" t="s">
        <v>116</v>
      </c>
      <c r="E29" s="140"/>
      <c r="F29" s="139"/>
      <c r="G29" s="187"/>
      <c r="H29" s="188"/>
      <c r="I29" s="46"/>
      <c r="J29" s="48"/>
      <c r="K29" s="48"/>
      <c r="L29" s="65" t="str">
        <f t="shared" si="0"/>
        <v> </v>
      </c>
      <c r="M29" s="131">
        <v>1</v>
      </c>
      <c r="N29" s="132">
        <v>1</v>
      </c>
      <c r="O29" s="133">
        <v>0</v>
      </c>
      <c r="P29" s="65">
        <f t="shared" si="2"/>
        <v>0</v>
      </c>
      <c r="Q29" s="134">
        <v>51</v>
      </c>
      <c r="R29" s="135">
        <v>0</v>
      </c>
      <c r="S29" s="67">
        <f t="shared" si="1"/>
        <v>0</v>
      </c>
    </row>
    <row r="30" spans="1:19" ht="12.75" customHeight="1">
      <c r="A30" s="136">
        <v>6</v>
      </c>
      <c r="B30" s="137">
        <v>363</v>
      </c>
      <c r="C30" s="136" t="s">
        <v>71</v>
      </c>
      <c r="D30" s="141" t="s">
        <v>117</v>
      </c>
      <c r="E30" s="140"/>
      <c r="F30" s="139"/>
      <c r="G30" s="187"/>
      <c r="H30" s="188"/>
      <c r="I30" s="46"/>
      <c r="J30" s="48"/>
      <c r="K30" s="48"/>
      <c r="L30" s="65" t="str">
        <f t="shared" si="0"/>
        <v> </v>
      </c>
      <c r="M30" s="131">
        <v>1</v>
      </c>
      <c r="N30" s="132">
        <v>1</v>
      </c>
      <c r="O30" s="133">
        <v>0</v>
      </c>
      <c r="P30" s="65">
        <f t="shared" si="2"/>
        <v>0</v>
      </c>
      <c r="Q30" s="134">
        <v>36</v>
      </c>
      <c r="R30" s="135">
        <v>1</v>
      </c>
      <c r="S30" s="67">
        <f t="shared" si="1"/>
        <v>2.8</v>
      </c>
    </row>
    <row r="31" spans="1:19" ht="12.75" customHeight="1">
      <c r="A31" s="136">
        <v>6</v>
      </c>
      <c r="B31" s="137">
        <v>364</v>
      </c>
      <c r="C31" s="136" t="s">
        <v>71</v>
      </c>
      <c r="D31" s="141" t="s">
        <v>118</v>
      </c>
      <c r="E31" s="140"/>
      <c r="F31" s="139"/>
      <c r="G31" s="187"/>
      <c r="H31" s="188"/>
      <c r="I31" s="46"/>
      <c r="J31" s="48"/>
      <c r="K31" s="48"/>
      <c r="L31" s="65" t="str">
        <f t="shared" si="0"/>
        <v> </v>
      </c>
      <c r="M31" s="131">
        <v>1</v>
      </c>
      <c r="N31" s="132">
        <v>0</v>
      </c>
      <c r="O31" s="133"/>
      <c r="P31" s="65" t="s">
        <v>209</v>
      </c>
      <c r="Q31" s="134">
        <v>78</v>
      </c>
      <c r="R31" s="135">
        <v>0</v>
      </c>
      <c r="S31" s="67">
        <f t="shared" si="1"/>
        <v>0</v>
      </c>
    </row>
    <row r="32" spans="1:19" ht="12.75" customHeight="1">
      <c r="A32" s="136">
        <v>6</v>
      </c>
      <c r="B32" s="137">
        <v>365</v>
      </c>
      <c r="C32" s="136" t="s">
        <v>71</v>
      </c>
      <c r="D32" s="141" t="s">
        <v>120</v>
      </c>
      <c r="E32" s="140"/>
      <c r="F32" s="139"/>
      <c r="G32" s="187"/>
      <c r="H32" s="188"/>
      <c r="I32" s="46"/>
      <c r="J32" s="48"/>
      <c r="K32" s="48"/>
      <c r="L32" s="65" t="str">
        <f t="shared" si="0"/>
        <v> </v>
      </c>
      <c r="M32" s="131">
        <v>1</v>
      </c>
      <c r="N32" s="132">
        <v>0</v>
      </c>
      <c r="O32" s="133"/>
      <c r="P32" s="65" t="s">
        <v>209</v>
      </c>
      <c r="Q32" s="134">
        <v>27</v>
      </c>
      <c r="R32" s="135">
        <v>0</v>
      </c>
      <c r="S32" s="67">
        <f t="shared" si="1"/>
        <v>0</v>
      </c>
    </row>
    <row r="33" spans="1:19" ht="12.75" customHeight="1">
      <c r="A33" s="136">
        <v>6</v>
      </c>
      <c r="B33" s="137">
        <v>366</v>
      </c>
      <c r="C33" s="136" t="s">
        <v>71</v>
      </c>
      <c r="D33" s="141" t="s">
        <v>121</v>
      </c>
      <c r="E33" s="140"/>
      <c r="F33" s="139"/>
      <c r="G33" s="187"/>
      <c r="H33" s="188"/>
      <c r="I33" s="46"/>
      <c r="J33" s="48"/>
      <c r="K33" s="48"/>
      <c r="L33" s="65" t="str">
        <f t="shared" si="0"/>
        <v> </v>
      </c>
      <c r="M33" s="131">
        <v>1</v>
      </c>
      <c r="N33" s="132">
        <v>0</v>
      </c>
      <c r="O33" s="133"/>
      <c r="P33" s="65" t="s">
        <v>209</v>
      </c>
      <c r="Q33" s="134">
        <v>51</v>
      </c>
      <c r="R33" s="135">
        <v>0</v>
      </c>
      <c r="S33" s="67">
        <f t="shared" si="1"/>
        <v>0</v>
      </c>
    </row>
    <row r="34" spans="1:19" ht="12.75" customHeight="1">
      <c r="A34" s="142">
        <v>6</v>
      </c>
      <c r="B34" s="143">
        <v>367</v>
      </c>
      <c r="C34" s="136" t="s">
        <v>71</v>
      </c>
      <c r="D34" s="144" t="s">
        <v>122</v>
      </c>
      <c r="E34" s="140"/>
      <c r="F34" s="139"/>
      <c r="G34" s="187"/>
      <c r="H34" s="188"/>
      <c r="I34" s="46"/>
      <c r="J34" s="48"/>
      <c r="K34" s="48"/>
      <c r="L34" s="65" t="str">
        <f t="shared" si="0"/>
        <v> </v>
      </c>
      <c r="M34" s="131">
        <v>1</v>
      </c>
      <c r="N34" s="132">
        <v>0</v>
      </c>
      <c r="O34" s="133"/>
      <c r="P34" s="65" t="s">
        <v>209</v>
      </c>
      <c r="Q34" s="134">
        <v>36</v>
      </c>
      <c r="R34" s="135">
        <v>0</v>
      </c>
      <c r="S34" s="67">
        <f t="shared" si="1"/>
        <v>0</v>
      </c>
    </row>
    <row r="35" spans="1:19" ht="12.75" customHeight="1">
      <c r="A35" s="142">
        <v>6</v>
      </c>
      <c r="B35" s="143">
        <v>381</v>
      </c>
      <c r="C35" s="136" t="s">
        <v>71</v>
      </c>
      <c r="D35" s="144" t="s">
        <v>123</v>
      </c>
      <c r="E35" s="140"/>
      <c r="F35" s="139"/>
      <c r="G35" s="187"/>
      <c r="H35" s="188"/>
      <c r="I35" s="46"/>
      <c r="J35" s="48"/>
      <c r="K35" s="48"/>
      <c r="L35" s="65" t="str">
        <f t="shared" si="0"/>
        <v> </v>
      </c>
      <c r="M35" s="131">
        <v>1</v>
      </c>
      <c r="N35" s="132">
        <v>1</v>
      </c>
      <c r="O35" s="133">
        <v>0</v>
      </c>
      <c r="P35" s="65">
        <f aca="true" t="shared" si="3" ref="P35:P42">IF(N35=""," ",ROUND(O35/N35*100,1))</f>
        <v>0</v>
      </c>
      <c r="Q35" s="134">
        <v>121</v>
      </c>
      <c r="R35" s="135">
        <v>0</v>
      </c>
      <c r="S35" s="67">
        <f t="shared" si="1"/>
        <v>0</v>
      </c>
    </row>
    <row r="36" spans="1:19" ht="12.75" customHeight="1">
      <c r="A36" s="142">
        <v>6</v>
      </c>
      <c r="B36" s="143">
        <v>382</v>
      </c>
      <c r="C36" s="136" t="s">
        <v>71</v>
      </c>
      <c r="D36" s="144" t="s">
        <v>125</v>
      </c>
      <c r="E36" s="138" t="s">
        <v>180</v>
      </c>
      <c r="F36" s="139" t="s">
        <v>176</v>
      </c>
      <c r="G36" s="187">
        <v>4</v>
      </c>
      <c r="H36" s="188">
        <v>0</v>
      </c>
      <c r="I36" s="46"/>
      <c r="J36" s="48"/>
      <c r="K36" s="48"/>
      <c r="L36" s="65" t="str">
        <f t="shared" si="0"/>
        <v> </v>
      </c>
      <c r="M36" s="131">
        <v>1</v>
      </c>
      <c r="N36" s="132">
        <v>1</v>
      </c>
      <c r="O36" s="133">
        <v>0</v>
      </c>
      <c r="P36" s="65">
        <f t="shared" si="3"/>
        <v>0</v>
      </c>
      <c r="Q36" s="134">
        <v>156</v>
      </c>
      <c r="R36" s="135">
        <v>0</v>
      </c>
      <c r="S36" s="67">
        <f t="shared" si="1"/>
        <v>0</v>
      </c>
    </row>
    <row r="37" spans="1:19" ht="12.75" customHeight="1">
      <c r="A37" s="136">
        <v>6</v>
      </c>
      <c r="B37" s="137">
        <v>401</v>
      </c>
      <c r="C37" s="136" t="s">
        <v>71</v>
      </c>
      <c r="D37" s="141" t="s">
        <v>128</v>
      </c>
      <c r="E37" s="140"/>
      <c r="F37" s="139"/>
      <c r="G37" s="187"/>
      <c r="H37" s="188"/>
      <c r="I37" s="46"/>
      <c r="J37" s="48"/>
      <c r="K37" s="48"/>
      <c r="L37" s="65" t="str">
        <f t="shared" si="0"/>
        <v> </v>
      </c>
      <c r="M37" s="131">
        <v>1</v>
      </c>
      <c r="N37" s="132">
        <v>1</v>
      </c>
      <c r="O37" s="133">
        <v>0</v>
      </c>
      <c r="P37" s="65">
        <f t="shared" si="3"/>
        <v>0</v>
      </c>
      <c r="Q37" s="134">
        <v>49</v>
      </c>
      <c r="R37" s="135">
        <v>7</v>
      </c>
      <c r="S37" s="67">
        <f t="shared" si="1"/>
        <v>14.3</v>
      </c>
    </row>
    <row r="38" spans="1:19" ht="12.75" customHeight="1">
      <c r="A38" s="142">
        <v>6</v>
      </c>
      <c r="B38" s="143">
        <v>402</v>
      </c>
      <c r="C38" s="136" t="s">
        <v>71</v>
      </c>
      <c r="D38" s="144" t="s">
        <v>130</v>
      </c>
      <c r="E38" s="138" t="s">
        <v>189</v>
      </c>
      <c r="F38" s="145" t="s">
        <v>190</v>
      </c>
      <c r="G38" s="187">
        <v>4</v>
      </c>
      <c r="H38" s="188">
        <v>0</v>
      </c>
      <c r="I38" s="46"/>
      <c r="J38" s="48"/>
      <c r="K38" s="48"/>
      <c r="L38" s="65" t="str">
        <f t="shared" si="0"/>
        <v> </v>
      </c>
      <c r="M38" s="131">
        <v>1</v>
      </c>
      <c r="N38" s="132">
        <v>0</v>
      </c>
      <c r="O38" s="133"/>
      <c r="P38" s="65" t="s">
        <v>209</v>
      </c>
      <c r="Q38" s="134">
        <v>104</v>
      </c>
      <c r="R38" s="135">
        <v>0</v>
      </c>
      <c r="S38" s="67">
        <f t="shared" si="1"/>
        <v>0</v>
      </c>
    </row>
    <row r="39" spans="1:19" ht="12.75" customHeight="1">
      <c r="A39" s="146">
        <v>6</v>
      </c>
      <c r="B39" s="147">
        <v>403</v>
      </c>
      <c r="C39" s="46" t="s">
        <v>71</v>
      </c>
      <c r="D39" s="148" t="s">
        <v>132</v>
      </c>
      <c r="E39" s="149"/>
      <c r="F39" s="150"/>
      <c r="G39" s="189"/>
      <c r="H39" s="190"/>
      <c r="I39" s="46"/>
      <c r="J39" s="48"/>
      <c r="K39" s="48"/>
      <c r="L39" s="65" t="str">
        <f t="shared" si="0"/>
        <v> </v>
      </c>
      <c r="M39" s="131">
        <v>1</v>
      </c>
      <c r="N39" s="132">
        <v>0</v>
      </c>
      <c r="O39" s="133"/>
      <c r="P39" s="65" t="s">
        <v>209</v>
      </c>
      <c r="Q39" s="134">
        <v>82</v>
      </c>
      <c r="R39" s="135">
        <v>0</v>
      </c>
      <c r="S39" s="67">
        <f t="shared" si="1"/>
        <v>0</v>
      </c>
    </row>
    <row r="40" spans="1:19" ht="12.75" customHeight="1">
      <c r="A40" s="146">
        <v>6</v>
      </c>
      <c r="B40" s="147">
        <v>426</v>
      </c>
      <c r="C40" s="46" t="s">
        <v>71</v>
      </c>
      <c r="D40" s="148" t="s">
        <v>134</v>
      </c>
      <c r="E40" s="149"/>
      <c r="F40" s="150"/>
      <c r="G40" s="189"/>
      <c r="H40" s="190"/>
      <c r="I40" s="46"/>
      <c r="J40" s="48"/>
      <c r="K40" s="48"/>
      <c r="L40" s="65" t="str">
        <f t="shared" si="0"/>
        <v> </v>
      </c>
      <c r="M40" s="131">
        <v>1</v>
      </c>
      <c r="N40" s="132">
        <v>1</v>
      </c>
      <c r="O40" s="133">
        <v>0</v>
      </c>
      <c r="P40" s="65">
        <f t="shared" si="3"/>
        <v>0</v>
      </c>
      <c r="Q40" s="134">
        <v>28</v>
      </c>
      <c r="R40" s="135">
        <v>0</v>
      </c>
      <c r="S40" s="67">
        <f t="shared" si="1"/>
        <v>0</v>
      </c>
    </row>
    <row r="41" spans="1:19" ht="12.75" customHeight="1">
      <c r="A41" s="146">
        <v>6</v>
      </c>
      <c r="B41" s="147">
        <v>428</v>
      </c>
      <c r="C41" s="46" t="s">
        <v>71</v>
      </c>
      <c r="D41" s="148" t="s">
        <v>135</v>
      </c>
      <c r="E41" s="149"/>
      <c r="F41" s="150"/>
      <c r="G41" s="189"/>
      <c r="H41" s="190"/>
      <c r="I41" s="46"/>
      <c r="J41" s="48"/>
      <c r="K41" s="48"/>
      <c r="L41" s="65" t="str">
        <f t="shared" si="0"/>
        <v> </v>
      </c>
      <c r="M41" s="131">
        <v>1</v>
      </c>
      <c r="N41" s="132">
        <v>1</v>
      </c>
      <c r="O41" s="133">
        <v>0</v>
      </c>
      <c r="P41" s="65">
        <f t="shared" si="3"/>
        <v>0</v>
      </c>
      <c r="Q41" s="134">
        <v>115</v>
      </c>
      <c r="R41" s="135">
        <v>1</v>
      </c>
      <c r="S41" s="67">
        <f t="shared" si="1"/>
        <v>0.9</v>
      </c>
    </row>
    <row r="42" spans="1:19" ht="12.75" customHeight="1" thickBot="1">
      <c r="A42" s="146">
        <v>6</v>
      </c>
      <c r="B42" s="147">
        <v>461</v>
      </c>
      <c r="C42" s="46" t="s">
        <v>71</v>
      </c>
      <c r="D42" s="148" t="s">
        <v>138</v>
      </c>
      <c r="E42" s="151"/>
      <c r="F42" s="34"/>
      <c r="G42" s="191"/>
      <c r="H42" s="192"/>
      <c r="I42" s="46"/>
      <c r="J42" s="48"/>
      <c r="K42" s="48"/>
      <c r="L42" s="65" t="str">
        <f t="shared" si="0"/>
        <v> </v>
      </c>
      <c r="M42" s="131">
        <v>1</v>
      </c>
      <c r="N42" s="132">
        <v>1</v>
      </c>
      <c r="O42" s="133">
        <v>0</v>
      </c>
      <c r="P42" s="65">
        <f t="shared" si="3"/>
        <v>0</v>
      </c>
      <c r="Q42" s="134">
        <v>109</v>
      </c>
      <c r="R42" s="135">
        <v>0</v>
      </c>
      <c r="S42" s="67">
        <f t="shared" si="1"/>
        <v>0</v>
      </c>
    </row>
    <row r="43" spans="1:19" ht="16.5" customHeight="1" thickBot="1">
      <c r="A43" s="35"/>
      <c r="B43" s="36"/>
      <c r="C43" s="308" t="s">
        <v>4</v>
      </c>
      <c r="D43" s="308"/>
      <c r="E43" s="37"/>
      <c r="F43" s="58">
        <f>COUNTA(F8:F42)</f>
        <v>5</v>
      </c>
      <c r="G43" s="59"/>
      <c r="H43" s="60">
        <f>SUM(H8:H42)</f>
        <v>1</v>
      </c>
      <c r="I43" s="61">
        <f>COUNTA(I8:I42)</f>
        <v>13</v>
      </c>
      <c r="J43" s="62">
        <f>SUM(J8:J42)</f>
        <v>14</v>
      </c>
      <c r="K43" s="62">
        <f>SUM(K8:K42)</f>
        <v>0</v>
      </c>
      <c r="L43" s="102">
        <f>IF(J43=""," ",ROUND(K43/J43*100,1))</f>
        <v>0</v>
      </c>
      <c r="M43" s="63">
        <f>COUNTA(M8:M42)</f>
        <v>22</v>
      </c>
      <c r="N43" s="62">
        <f>SUM(N8:N42)</f>
        <v>14</v>
      </c>
      <c r="O43" s="62">
        <f>SUM(O8:O42)</f>
        <v>0</v>
      </c>
      <c r="P43" s="102">
        <f>IF(N43=""," ",ROUND(O43/N43*100,1))</f>
        <v>0</v>
      </c>
      <c r="Q43" s="64">
        <f>SUM(Q8:Q42)</f>
        <v>3878</v>
      </c>
      <c r="R43" s="62">
        <f>SUM(R8:R42)</f>
        <v>27</v>
      </c>
      <c r="S43" s="93">
        <f>IF(Q43=""," ",ROUND(R43/Q43*100,1))</f>
        <v>0.7</v>
      </c>
    </row>
  </sheetData>
  <mergeCells count="20">
    <mergeCell ref="R6:R7"/>
    <mergeCell ref="I4:S4"/>
    <mergeCell ref="N5:N7"/>
    <mergeCell ref="I5:I7"/>
    <mergeCell ref="J5:J7"/>
    <mergeCell ref="C43:D43"/>
    <mergeCell ref="H5:H7"/>
    <mergeCell ref="E5:E7"/>
    <mergeCell ref="F5:F7"/>
    <mergeCell ref="G5:G7"/>
    <mergeCell ref="Q2:S2"/>
    <mergeCell ref="A4:A7"/>
    <mergeCell ref="B4:B7"/>
    <mergeCell ref="C4:C7"/>
    <mergeCell ref="D4:D7"/>
    <mergeCell ref="O6:O7"/>
    <mergeCell ref="Q5:Q7"/>
    <mergeCell ref="M5:M7"/>
    <mergeCell ref="E4:H4"/>
    <mergeCell ref="K6:K7"/>
  </mergeCells>
  <printOptions/>
  <pageMargins left="0.5905511811023623" right="0.5905511811023623" top="0.5905511811023623" bottom="0.5905511811023623" header="0.31496062992125984" footer="0.31496062992125984"/>
  <pageSetup fitToHeight="0" horizontalDpi="600" verticalDpi="600" orientation="landscape" paperSize="9" scale="85" r:id="rId1"/>
  <headerFooter alignWithMargins="0">
    <oddFooter>&amp;R&amp;A</oddFooter>
  </headerFooter>
  <ignoredErrors>
    <ignoredError sqref="I43" formula="1"/>
    <ignoredError sqref="L43 S43" evalError="1"/>
    <ignoredError sqref="P43" evalError="1" formula="1"/>
  </ignoredErrors>
</worksheet>
</file>

<file path=xl/worksheets/sheet4.xml><?xml version="1.0" encoding="utf-8"?>
<worksheet xmlns="http://schemas.openxmlformats.org/spreadsheetml/2006/main" xmlns:r="http://schemas.openxmlformats.org/officeDocument/2006/relationships">
  <dimension ref="A1:AA52"/>
  <sheetViews>
    <sheetView zoomScaleSheetLayoutView="100" workbookViewId="0" topLeftCell="A1">
      <selection activeCell="A1" sqref="A1"/>
    </sheetView>
  </sheetViews>
  <sheetFormatPr defaultColWidth="9.00390625" defaultRowHeight="13.5"/>
  <cols>
    <col min="1" max="1" width="3.625" style="2" customWidth="1"/>
    <col min="2" max="2" width="4.625" style="2" customWidth="1"/>
    <col min="3" max="3" width="6.625" style="2" customWidth="1"/>
    <col min="4" max="4" width="10.625" style="2" customWidth="1"/>
    <col min="5" max="5" width="5.625" style="2" customWidth="1"/>
    <col min="6" max="6" width="10.125" style="2" customWidth="1"/>
    <col min="7" max="8" width="5.125" style="2" customWidth="1"/>
    <col min="9" max="10" width="6.125" style="2" customWidth="1"/>
    <col min="11" max="11" width="5.625" style="2" customWidth="1"/>
    <col min="12" max="13" width="5.125" style="2" customWidth="1"/>
    <col min="14" max="15" width="6.125" style="2" customWidth="1"/>
    <col min="16" max="16" width="5.625" style="2" customWidth="1"/>
    <col min="17" max="18" width="5.125" style="2" customWidth="1"/>
    <col min="19" max="20" width="6.125" style="2" customWidth="1"/>
    <col min="21" max="24" width="5.625" style="2" customWidth="1"/>
    <col min="25" max="26" width="6.125" style="2" customWidth="1"/>
    <col min="27" max="27" width="5.625" style="2" customWidth="1"/>
    <col min="28" max="16384" width="9.00390625" style="2" customWidth="1"/>
  </cols>
  <sheetData>
    <row r="1" spans="1:2" ht="14.25" thickBot="1">
      <c r="A1" s="27" t="s">
        <v>36</v>
      </c>
      <c r="B1" s="27"/>
    </row>
    <row r="2" spans="1:27" ht="21" customHeight="1" thickBot="1">
      <c r="A2" s="4" t="s">
        <v>16</v>
      </c>
      <c r="B2" s="3"/>
      <c r="Y2" s="274" t="s">
        <v>67</v>
      </c>
      <c r="Z2" s="294"/>
      <c r="AA2" s="275"/>
    </row>
    <row r="3" ht="9.75" customHeight="1" thickBot="1"/>
    <row r="4" spans="5:27" s="10" customFormat="1" ht="18.75" customHeight="1" thickBot="1">
      <c r="E4" s="378" t="s">
        <v>191</v>
      </c>
      <c r="F4" s="379"/>
      <c r="G4" s="152">
        <v>1</v>
      </c>
      <c r="H4" s="380">
        <v>39904</v>
      </c>
      <c r="I4" s="381"/>
      <c r="J4" s="382"/>
      <c r="K4" s="28">
        <v>2</v>
      </c>
      <c r="L4" s="380">
        <v>39934</v>
      </c>
      <c r="M4" s="381"/>
      <c r="N4" s="382"/>
      <c r="O4" s="28">
        <v>3</v>
      </c>
      <c r="P4" s="380" t="s">
        <v>221</v>
      </c>
      <c r="Q4" s="381"/>
      <c r="R4" s="381"/>
      <c r="S4" s="381"/>
      <c r="T4" s="382"/>
      <c r="AA4" s="11"/>
    </row>
    <row r="5" spans="1:27" ht="9.75" customHeight="1" thickBot="1">
      <c r="A5"/>
      <c r="B5" s="5"/>
      <c r="C5" s="5"/>
      <c r="D5" s="5"/>
      <c r="E5" s="5"/>
      <c r="F5" s="25"/>
      <c r="G5" s="25"/>
      <c r="H5" s="5"/>
      <c r="I5" s="6"/>
      <c r="J5" s="7"/>
      <c r="K5" s="7"/>
      <c r="L5" s="25"/>
      <c r="M5" s="25"/>
      <c r="N5" s="25"/>
      <c r="O5" s="5"/>
      <c r="P5" s="5"/>
      <c r="Q5" s="25"/>
      <c r="R5" s="25"/>
      <c r="S5" s="26"/>
      <c r="T5" s="7"/>
      <c r="U5" s="7"/>
      <c r="V5" s="5"/>
      <c r="W5" s="5"/>
      <c r="X5" s="7"/>
      <c r="Y5" s="7"/>
      <c r="Z5" s="7"/>
      <c r="AA5"/>
    </row>
    <row r="6" spans="1:27" ht="16.5" customHeight="1" thickBot="1">
      <c r="A6"/>
      <c r="B6" s="5"/>
      <c r="C6" s="5"/>
      <c r="D6" s="5"/>
      <c r="E6" s="338" t="s">
        <v>19</v>
      </c>
      <c r="F6" s="339"/>
      <c r="G6" s="153">
        <v>3</v>
      </c>
      <c r="I6" s="8"/>
      <c r="J6" s="8"/>
      <c r="K6" s="8"/>
      <c r="L6" s="356" t="s">
        <v>19</v>
      </c>
      <c r="M6" s="357"/>
      <c r="N6" s="358"/>
      <c r="O6" s="153">
        <v>3</v>
      </c>
      <c r="P6" s="5"/>
      <c r="Q6" s="356" t="s">
        <v>19</v>
      </c>
      <c r="R6" s="357"/>
      <c r="S6" s="358"/>
      <c r="T6" s="153">
        <v>3</v>
      </c>
      <c r="U6" s="7"/>
      <c r="V6" s="338" t="s">
        <v>19</v>
      </c>
      <c r="W6" s="339"/>
      <c r="X6" s="340"/>
      <c r="Y6" s="153">
        <v>1</v>
      </c>
      <c r="Z6" s="7"/>
      <c r="AA6"/>
    </row>
    <row r="7" spans="1:27" ht="27" customHeight="1">
      <c r="A7" s="278" t="s">
        <v>26</v>
      </c>
      <c r="B7" s="286" t="s">
        <v>63</v>
      </c>
      <c r="C7" s="281" t="s">
        <v>52</v>
      </c>
      <c r="D7" s="283" t="s">
        <v>17</v>
      </c>
      <c r="E7" s="291" t="s">
        <v>42</v>
      </c>
      <c r="F7" s="292"/>
      <c r="G7" s="292"/>
      <c r="H7" s="292"/>
      <c r="I7" s="292"/>
      <c r="J7" s="292"/>
      <c r="K7" s="293"/>
      <c r="L7" s="291" t="s">
        <v>48</v>
      </c>
      <c r="M7" s="292"/>
      <c r="N7" s="292"/>
      <c r="O7" s="292"/>
      <c r="P7" s="293"/>
      <c r="Q7" s="291" t="s">
        <v>49</v>
      </c>
      <c r="R7" s="292"/>
      <c r="S7" s="292"/>
      <c r="T7" s="292"/>
      <c r="U7" s="293"/>
      <c r="V7" s="318" t="s">
        <v>47</v>
      </c>
      <c r="W7" s="319"/>
      <c r="X7" s="319"/>
      <c r="Y7" s="319"/>
      <c r="Z7" s="319"/>
      <c r="AA7" s="320"/>
    </row>
    <row r="8" spans="1:27" ht="13.5" customHeight="1">
      <c r="A8" s="279"/>
      <c r="B8" s="287"/>
      <c r="C8" s="282"/>
      <c r="D8" s="284"/>
      <c r="E8" s="371" t="s">
        <v>192</v>
      </c>
      <c r="F8" s="314" t="s">
        <v>43</v>
      </c>
      <c r="G8" s="374" t="s">
        <v>1</v>
      </c>
      <c r="H8" s="103"/>
      <c r="I8" s="359" t="s">
        <v>0</v>
      </c>
      <c r="J8" s="103"/>
      <c r="K8" s="154"/>
      <c r="L8" s="365" t="s">
        <v>1</v>
      </c>
      <c r="M8" s="103"/>
      <c r="N8" s="359" t="s">
        <v>0</v>
      </c>
      <c r="O8" s="103"/>
      <c r="P8" s="155"/>
      <c r="Q8" s="362" t="s">
        <v>1</v>
      </c>
      <c r="R8" s="103"/>
      <c r="S8" s="359" t="s">
        <v>0</v>
      </c>
      <c r="T8" s="103"/>
      <c r="U8" s="155"/>
      <c r="V8" s="347" t="s">
        <v>11</v>
      </c>
      <c r="W8" s="185"/>
      <c r="X8" s="186"/>
      <c r="Y8" s="344" t="s">
        <v>193</v>
      </c>
      <c r="Z8" s="345"/>
      <c r="AA8" s="346"/>
    </row>
    <row r="9" spans="1:27" ht="13.5" customHeight="1">
      <c r="A9" s="279"/>
      <c r="B9" s="287"/>
      <c r="C9" s="282"/>
      <c r="D9" s="284"/>
      <c r="E9" s="372"/>
      <c r="F9" s="315"/>
      <c r="G9" s="375"/>
      <c r="H9" s="104" t="s">
        <v>194</v>
      </c>
      <c r="I9" s="360"/>
      <c r="J9" s="104" t="s">
        <v>194</v>
      </c>
      <c r="K9" s="354" t="s">
        <v>195</v>
      </c>
      <c r="L9" s="366"/>
      <c r="M9" s="104" t="s">
        <v>196</v>
      </c>
      <c r="N9" s="360"/>
      <c r="O9" s="104" t="s">
        <v>196</v>
      </c>
      <c r="P9" s="368" t="s">
        <v>195</v>
      </c>
      <c r="Q9" s="363"/>
      <c r="R9" s="104" t="s">
        <v>196</v>
      </c>
      <c r="S9" s="360"/>
      <c r="T9" s="104" t="s">
        <v>196</v>
      </c>
      <c r="U9" s="350" t="s">
        <v>195</v>
      </c>
      <c r="V9" s="348"/>
      <c r="W9" s="104" t="s">
        <v>196</v>
      </c>
      <c r="X9" s="352" t="s">
        <v>195</v>
      </c>
      <c r="Y9" s="353" t="s">
        <v>44</v>
      </c>
      <c r="Z9" s="105"/>
      <c r="AA9" s="341" t="s">
        <v>195</v>
      </c>
    </row>
    <row r="10" spans="1:27" ht="13.5" customHeight="1">
      <c r="A10" s="279"/>
      <c r="B10" s="287"/>
      <c r="C10" s="282"/>
      <c r="D10" s="284"/>
      <c r="E10" s="372"/>
      <c r="F10" s="315"/>
      <c r="G10" s="375"/>
      <c r="H10" s="336" t="s">
        <v>45</v>
      </c>
      <c r="I10" s="360"/>
      <c r="J10" s="336" t="s">
        <v>45</v>
      </c>
      <c r="K10" s="354"/>
      <c r="L10" s="366"/>
      <c r="M10" s="336" t="s">
        <v>45</v>
      </c>
      <c r="N10" s="360"/>
      <c r="O10" s="336" t="s">
        <v>45</v>
      </c>
      <c r="P10" s="368"/>
      <c r="Q10" s="363"/>
      <c r="R10" s="336" t="s">
        <v>45</v>
      </c>
      <c r="S10" s="360"/>
      <c r="T10" s="336" t="s">
        <v>45</v>
      </c>
      <c r="U10" s="350"/>
      <c r="V10" s="348"/>
      <c r="W10" s="336" t="s">
        <v>46</v>
      </c>
      <c r="X10" s="350"/>
      <c r="Y10" s="354"/>
      <c r="Z10" s="156" t="s">
        <v>197</v>
      </c>
      <c r="AA10" s="342"/>
    </row>
    <row r="11" spans="1:27" ht="54.75" customHeight="1">
      <c r="A11" s="280"/>
      <c r="B11" s="288"/>
      <c r="C11" s="282"/>
      <c r="D11" s="285"/>
      <c r="E11" s="373"/>
      <c r="F11" s="316"/>
      <c r="G11" s="376"/>
      <c r="H11" s="337"/>
      <c r="I11" s="361"/>
      <c r="J11" s="337"/>
      <c r="K11" s="355"/>
      <c r="L11" s="367"/>
      <c r="M11" s="337"/>
      <c r="N11" s="361"/>
      <c r="O11" s="337"/>
      <c r="P11" s="261"/>
      <c r="Q11" s="364"/>
      <c r="R11" s="337"/>
      <c r="S11" s="361"/>
      <c r="T11" s="337"/>
      <c r="U11" s="351"/>
      <c r="V11" s="349"/>
      <c r="W11" s="337"/>
      <c r="X11" s="351"/>
      <c r="Y11" s="355"/>
      <c r="Z11" s="157" t="s">
        <v>198</v>
      </c>
      <c r="AA11" s="343"/>
    </row>
    <row r="12" spans="1:27" ht="12">
      <c r="A12" s="106">
        <v>6</v>
      </c>
      <c r="B12" s="107">
        <v>201</v>
      </c>
      <c r="C12" s="106" t="s">
        <v>67</v>
      </c>
      <c r="D12" s="107" t="s">
        <v>68</v>
      </c>
      <c r="E12" s="168">
        <v>40</v>
      </c>
      <c r="F12" s="169" t="s">
        <v>181</v>
      </c>
      <c r="G12" s="69">
        <v>38</v>
      </c>
      <c r="H12" s="69">
        <v>35</v>
      </c>
      <c r="I12" s="69">
        <v>603</v>
      </c>
      <c r="J12" s="69">
        <v>155</v>
      </c>
      <c r="K12" s="67">
        <f>IF(G12=""," ",ROUND(J12/I12*100,1))</f>
        <v>25.7</v>
      </c>
      <c r="L12" s="70">
        <v>38</v>
      </c>
      <c r="M12" s="69">
        <v>35</v>
      </c>
      <c r="N12" s="69">
        <v>603</v>
      </c>
      <c r="O12" s="69">
        <v>155</v>
      </c>
      <c r="P12" s="71">
        <f>IF(L12=""," ",ROUND(O12/N12*100,1))</f>
        <v>25.7</v>
      </c>
      <c r="Q12" s="170">
        <v>5</v>
      </c>
      <c r="R12" s="132">
        <v>2</v>
      </c>
      <c r="S12" s="132">
        <v>49</v>
      </c>
      <c r="T12" s="132">
        <v>3</v>
      </c>
      <c r="U12" s="67">
        <f>IF(Q12=""," ",ROUND(T12/S12*100,1))</f>
        <v>6.1</v>
      </c>
      <c r="V12" s="72">
        <v>212</v>
      </c>
      <c r="W12" s="69">
        <v>39</v>
      </c>
      <c r="X12" s="73">
        <f>IF(V12=""," ",ROUND(W12/V12*100,1))</f>
        <v>18.4</v>
      </c>
      <c r="Y12" s="69">
        <v>163</v>
      </c>
      <c r="Z12" s="69">
        <v>17</v>
      </c>
      <c r="AA12" s="71">
        <f>IF(Y12=""," ",ROUND(Z12/Y12*100,1))</f>
        <v>10.4</v>
      </c>
    </row>
    <row r="13" spans="1:27" ht="12">
      <c r="A13" s="106">
        <v>6</v>
      </c>
      <c r="B13" s="107">
        <v>202</v>
      </c>
      <c r="C13" s="106" t="s">
        <v>71</v>
      </c>
      <c r="D13" s="107" t="s">
        <v>72</v>
      </c>
      <c r="E13" s="168">
        <v>30</v>
      </c>
      <c r="F13" s="169" t="s">
        <v>182</v>
      </c>
      <c r="G13" s="69">
        <v>30</v>
      </c>
      <c r="H13" s="69">
        <v>26</v>
      </c>
      <c r="I13" s="69">
        <v>441</v>
      </c>
      <c r="J13" s="69">
        <v>105</v>
      </c>
      <c r="K13" s="67">
        <f aca="true" t="shared" si="0" ref="K13:K46">IF(G13=""," ",ROUND(J13/I13*100,1))</f>
        <v>23.8</v>
      </c>
      <c r="L13" s="70">
        <v>30</v>
      </c>
      <c r="M13" s="69">
        <v>26</v>
      </c>
      <c r="N13" s="69">
        <v>441</v>
      </c>
      <c r="O13" s="69">
        <v>105</v>
      </c>
      <c r="P13" s="71">
        <f>IF(L13=""," ",ROUND(O13/N13*100,1))</f>
        <v>23.8</v>
      </c>
      <c r="Q13" s="170">
        <v>6</v>
      </c>
      <c r="R13" s="132">
        <v>4</v>
      </c>
      <c r="S13" s="132">
        <v>48</v>
      </c>
      <c r="T13" s="132">
        <v>7</v>
      </c>
      <c r="U13" s="67">
        <f>IF(Q13=""," ",ROUND(T13/S13*100,1))</f>
        <v>14.6</v>
      </c>
      <c r="V13" s="72">
        <v>65</v>
      </c>
      <c r="W13" s="69">
        <v>5</v>
      </c>
      <c r="X13" s="73">
        <f>IF(V13=""," ",ROUND(W13/V13*100,1))</f>
        <v>7.7</v>
      </c>
      <c r="Y13" s="69">
        <v>48</v>
      </c>
      <c r="Z13" s="69">
        <v>0</v>
      </c>
      <c r="AA13" s="71">
        <f>IF(Y13=""," ",ROUND(Z13/Y13*100,1))</f>
        <v>0</v>
      </c>
    </row>
    <row r="14" spans="1:27" ht="12">
      <c r="A14" s="106">
        <v>6</v>
      </c>
      <c r="B14" s="107">
        <v>203</v>
      </c>
      <c r="C14" s="106" t="s">
        <v>71</v>
      </c>
      <c r="D14" s="108" t="s">
        <v>75</v>
      </c>
      <c r="E14" s="119"/>
      <c r="F14" s="169"/>
      <c r="G14" s="69"/>
      <c r="H14" s="69"/>
      <c r="I14" s="69"/>
      <c r="J14" s="69"/>
      <c r="K14" s="67" t="str">
        <f t="shared" si="0"/>
        <v> </v>
      </c>
      <c r="L14" s="70">
        <v>38</v>
      </c>
      <c r="M14" s="69">
        <v>31</v>
      </c>
      <c r="N14" s="69">
        <v>895</v>
      </c>
      <c r="O14" s="69">
        <v>175</v>
      </c>
      <c r="P14" s="71">
        <f aca="true" t="shared" si="1" ref="P14:P46">IF(L14=""," ",ROUND(O14/N14*100,1))</f>
        <v>19.6</v>
      </c>
      <c r="Q14" s="170">
        <v>5</v>
      </c>
      <c r="R14" s="132">
        <v>3</v>
      </c>
      <c r="S14" s="132">
        <v>60</v>
      </c>
      <c r="T14" s="132">
        <v>8</v>
      </c>
      <c r="U14" s="67">
        <f aca="true" t="shared" si="2" ref="U14:U46">IF(Q14=""," ",ROUND(T14/S14*100,1))</f>
        <v>13.3</v>
      </c>
      <c r="V14" s="72">
        <v>151</v>
      </c>
      <c r="W14" s="69">
        <v>10</v>
      </c>
      <c r="X14" s="73">
        <f aca="true" t="shared" si="3" ref="X14:X44">IF(V14=""," ",ROUND(W14/V14*100,1))</f>
        <v>6.6</v>
      </c>
      <c r="Y14" s="69">
        <v>122</v>
      </c>
      <c r="Z14" s="69">
        <v>4</v>
      </c>
      <c r="AA14" s="71">
        <f aca="true" t="shared" si="4" ref="AA14:AA46">IF(Y14=""," ",ROUND(Z14/Y14*100,1))</f>
        <v>3.3</v>
      </c>
    </row>
    <row r="15" spans="1:27" ht="12">
      <c r="A15" s="106">
        <v>6</v>
      </c>
      <c r="B15" s="107">
        <v>204</v>
      </c>
      <c r="C15" s="106" t="s">
        <v>71</v>
      </c>
      <c r="D15" s="108" t="s">
        <v>77</v>
      </c>
      <c r="E15" s="119">
        <v>35</v>
      </c>
      <c r="F15" s="169" t="s">
        <v>183</v>
      </c>
      <c r="G15" s="69">
        <v>32</v>
      </c>
      <c r="H15" s="69">
        <v>29</v>
      </c>
      <c r="I15" s="69">
        <v>689</v>
      </c>
      <c r="J15" s="69">
        <v>174</v>
      </c>
      <c r="K15" s="67">
        <f t="shared" si="0"/>
        <v>25.3</v>
      </c>
      <c r="L15" s="70">
        <v>32</v>
      </c>
      <c r="M15" s="69">
        <v>29</v>
      </c>
      <c r="N15" s="69">
        <v>689</v>
      </c>
      <c r="O15" s="69">
        <v>174</v>
      </c>
      <c r="P15" s="71">
        <f t="shared" si="1"/>
        <v>25.3</v>
      </c>
      <c r="Q15" s="170">
        <v>5</v>
      </c>
      <c r="R15" s="132">
        <v>4</v>
      </c>
      <c r="S15" s="132">
        <v>51</v>
      </c>
      <c r="T15" s="132">
        <v>6</v>
      </c>
      <c r="U15" s="67">
        <f t="shared" si="2"/>
        <v>11.8</v>
      </c>
      <c r="V15" s="72">
        <v>79</v>
      </c>
      <c r="W15" s="69">
        <v>3</v>
      </c>
      <c r="X15" s="73">
        <f t="shared" si="3"/>
        <v>3.8</v>
      </c>
      <c r="Y15" s="69">
        <v>74</v>
      </c>
      <c r="Z15" s="69">
        <v>1</v>
      </c>
      <c r="AA15" s="71">
        <f t="shared" si="4"/>
        <v>1.4</v>
      </c>
    </row>
    <row r="16" spans="1:27" ht="12">
      <c r="A16" s="106">
        <v>6</v>
      </c>
      <c r="B16" s="107">
        <v>205</v>
      </c>
      <c r="C16" s="106" t="s">
        <v>71</v>
      </c>
      <c r="D16" s="108" t="s">
        <v>79</v>
      </c>
      <c r="E16" s="119">
        <v>30</v>
      </c>
      <c r="F16" s="169" t="s">
        <v>184</v>
      </c>
      <c r="G16" s="69">
        <v>38</v>
      </c>
      <c r="H16" s="69">
        <v>31</v>
      </c>
      <c r="I16" s="69">
        <v>411</v>
      </c>
      <c r="J16" s="69">
        <v>88</v>
      </c>
      <c r="K16" s="67">
        <f t="shared" si="0"/>
        <v>21.4</v>
      </c>
      <c r="L16" s="70">
        <v>27</v>
      </c>
      <c r="M16" s="69">
        <v>23</v>
      </c>
      <c r="N16" s="69">
        <v>289</v>
      </c>
      <c r="O16" s="69">
        <v>61</v>
      </c>
      <c r="P16" s="71">
        <f t="shared" si="1"/>
        <v>21.1</v>
      </c>
      <c r="Q16" s="170">
        <v>5</v>
      </c>
      <c r="R16" s="132">
        <v>2</v>
      </c>
      <c r="S16" s="132">
        <v>35</v>
      </c>
      <c r="T16" s="132">
        <v>3</v>
      </c>
      <c r="U16" s="67">
        <f t="shared" si="2"/>
        <v>8.6</v>
      </c>
      <c r="V16" s="72">
        <v>32</v>
      </c>
      <c r="W16" s="69">
        <v>3</v>
      </c>
      <c r="X16" s="73">
        <f t="shared" si="3"/>
        <v>9.4</v>
      </c>
      <c r="Y16" s="69">
        <v>26</v>
      </c>
      <c r="Z16" s="69">
        <v>3</v>
      </c>
      <c r="AA16" s="71">
        <f t="shared" si="4"/>
        <v>11.5</v>
      </c>
    </row>
    <row r="17" spans="1:27" ht="12">
      <c r="A17" s="106">
        <v>6</v>
      </c>
      <c r="B17" s="107">
        <v>206</v>
      </c>
      <c r="C17" s="106" t="s">
        <v>71</v>
      </c>
      <c r="D17" s="108" t="s">
        <v>82</v>
      </c>
      <c r="E17" s="119"/>
      <c r="F17" s="169"/>
      <c r="G17" s="69"/>
      <c r="H17" s="69"/>
      <c r="I17" s="69"/>
      <c r="J17" s="69"/>
      <c r="K17" s="67" t="str">
        <f t="shared" si="0"/>
        <v> </v>
      </c>
      <c r="L17" s="70">
        <v>22</v>
      </c>
      <c r="M17" s="69">
        <v>21</v>
      </c>
      <c r="N17" s="69">
        <v>336</v>
      </c>
      <c r="O17" s="69">
        <v>51</v>
      </c>
      <c r="P17" s="71">
        <f t="shared" si="1"/>
        <v>15.2</v>
      </c>
      <c r="Q17" s="170">
        <v>5</v>
      </c>
      <c r="R17" s="132">
        <v>2</v>
      </c>
      <c r="S17" s="132">
        <v>38</v>
      </c>
      <c r="T17" s="132">
        <v>3</v>
      </c>
      <c r="U17" s="67">
        <f t="shared" si="2"/>
        <v>7.9</v>
      </c>
      <c r="V17" s="72">
        <v>44</v>
      </c>
      <c r="W17" s="69">
        <v>2</v>
      </c>
      <c r="X17" s="74">
        <f t="shared" si="3"/>
        <v>4.5</v>
      </c>
      <c r="Y17" s="75">
        <v>37</v>
      </c>
      <c r="Z17" s="69">
        <v>1</v>
      </c>
      <c r="AA17" s="71">
        <f t="shared" si="4"/>
        <v>2.7</v>
      </c>
    </row>
    <row r="18" spans="1:27" ht="12">
      <c r="A18" s="106">
        <v>6</v>
      </c>
      <c r="B18" s="107">
        <v>207</v>
      </c>
      <c r="C18" s="106" t="s">
        <v>71</v>
      </c>
      <c r="D18" s="108" t="s">
        <v>84</v>
      </c>
      <c r="E18" s="119">
        <v>33</v>
      </c>
      <c r="F18" s="169" t="s">
        <v>185</v>
      </c>
      <c r="G18" s="69">
        <v>6</v>
      </c>
      <c r="H18" s="69">
        <v>5</v>
      </c>
      <c r="I18" s="69">
        <v>72</v>
      </c>
      <c r="J18" s="69">
        <v>22</v>
      </c>
      <c r="K18" s="67">
        <f t="shared" si="0"/>
        <v>30.6</v>
      </c>
      <c r="L18" s="70">
        <v>19</v>
      </c>
      <c r="M18" s="69">
        <v>16</v>
      </c>
      <c r="N18" s="69">
        <v>248</v>
      </c>
      <c r="O18" s="69">
        <v>60</v>
      </c>
      <c r="P18" s="71">
        <f t="shared" si="1"/>
        <v>24.2</v>
      </c>
      <c r="Q18" s="170">
        <v>5</v>
      </c>
      <c r="R18" s="132">
        <v>2</v>
      </c>
      <c r="S18" s="132">
        <v>33</v>
      </c>
      <c r="T18" s="132">
        <v>3</v>
      </c>
      <c r="U18" s="67">
        <f t="shared" si="2"/>
        <v>9.1</v>
      </c>
      <c r="V18" s="72">
        <v>20</v>
      </c>
      <c r="W18" s="69">
        <v>0</v>
      </c>
      <c r="X18" s="73">
        <f t="shared" si="3"/>
        <v>0</v>
      </c>
      <c r="Y18" s="69">
        <v>18</v>
      </c>
      <c r="Z18" s="69">
        <v>0</v>
      </c>
      <c r="AA18" s="71">
        <f t="shared" si="4"/>
        <v>0</v>
      </c>
    </row>
    <row r="19" spans="1:27" ht="12">
      <c r="A19" s="106">
        <v>6</v>
      </c>
      <c r="B19" s="107">
        <v>208</v>
      </c>
      <c r="C19" s="106" t="s">
        <v>71</v>
      </c>
      <c r="D19" s="108" t="s">
        <v>87</v>
      </c>
      <c r="E19" s="119">
        <v>30</v>
      </c>
      <c r="F19" s="169" t="s">
        <v>186</v>
      </c>
      <c r="G19" s="69">
        <v>17</v>
      </c>
      <c r="H19" s="69">
        <v>14</v>
      </c>
      <c r="I19" s="69">
        <v>236</v>
      </c>
      <c r="J19" s="69">
        <v>40</v>
      </c>
      <c r="K19" s="67">
        <f t="shared" si="0"/>
        <v>16.9</v>
      </c>
      <c r="L19" s="70">
        <v>17</v>
      </c>
      <c r="M19" s="69">
        <v>14</v>
      </c>
      <c r="N19" s="69">
        <v>236</v>
      </c>
      <c r="O19" s="69">
        <v>40</v>
      </c>
      <c r="P19" s="71">
        <f t="shared" si="1"/>
        <v>16.9</v>
      </c>
      <c r="Q19" s="170">
        <v>5</v>
      </c>
      <c r="R19" s="132">
        <v>2</v>
      </c>
      <c r="S19" s="132">
        <v>35</v>
      </c>
      <c r="T19" s="132">
        <v>4</v>
      </c>
      <c r="U19" s="67">
        <f t="shared" si="2"/>
        <v>11.4</v>
      </c>
      <c r="V19" s="72">
        <v>23</v>
      </c>
      <c r="W19" s="69">
        <v>1</v>
      </c>
      <c r="X19" s="73">
        <f t="shared" si="3"/>
        <v>4.3</v>
      </c>
      <c r="Y19" s="69">
        <v>23</v>
      </c>
      <c r="Z19" s="69">
        <v>1</v>
      </c>
      <c r="AA19" s="71">
        <f t="shared" si="4"/>
        <v>4.3</v>
      </c>
    </row>
    <row r="20" spans="1:27" ht="12">
      <c r="A20" s="106">
        <v>6</v>
      </c>
      <c r="B20" s="107">
        <v>209</v>
      </c>
      <c r="C20" s="106" t="s">
        <v>71</v>
      </c>
      <c r="D20" s="108" t="s">
        <v>90</v>
      </c>
      <c r="E20" s="119">
        <v>33.3</v>
      </c>
      <c r="F20" s="169" t="s">
        <v>187</v>
      </c>
      <c r="G20" s="69">
        <v>24</v>
      </c>
      <c r="H20" s="69">
        <v>23</v>
      </c>
      <c r="I20" s="69">
        <v>260</v>
      </c>
      <c r="J20" s="69">
        <v>79</v>
      </c>
      <c r="K20" s="67">
        <f t="shared" si="0"/>
        <v>30.4</v>
      </c>
      <c r="L20" s="70">
        <v>24</v>
      </c>
      <c r="M20" s="69">
        <v>23</v>
      </c>
      <c r="N20" s="69">
        <v>260</v>
      </c>
      <c r="O20" s="69">
        <v>79</v>
      </c>
      <c r="P20" s="71">
        <f t="shared" si="1"/>
        <v>30.4</v>
      </c>
      <c r="Q20" s="170">
        <v>5</v>
      </c>
      <c r="R20" s="132">
        <v>3</v>
      </c>
      <c r="S20" s="132">
        <v>31</v>
      </c>
      <c r="T20" s="132">
        <v>4</v>
      </c>
      <c r="U20" s="67">
        <f t="shared" si="2"/>
        <v>12.9</v>
      </c>
      <c r="V20" s="72">
        <v>39</v>
      </c>
      <c r="W20" s="69">
        <v>1</v>
      </c>
      <c r="X20" s="73">
        <f t="shared" si="3"/>
        <v>2.6</v>
      </c>
      <c r="Y20" s="69">
        <v>39</v>
      </c>
      <c r="Z20" s="69">
        <v>1</v>
      </c>
      <c r="AA20" s="71">
        <f t="shared" si="4"/>
        <v>2.6</v>
      </c>
    </row>
    <row r="21" spans="1:27" ht="12">
      <c r="A21" s="106">
        <v>6</v>
      </c>
      <c r="B21" s="107">
        <v>210</v>
      </c>
      <c r="C21" s="106" t="s">
        <v>71</v>
      </c>
      <c r="D21" s="108" t="s">
        <v>94</v>
      </c>
      <c r="E21" s="119">
        <v>40</v>
      </c>
      <c r="F21" s="169" t="s">
        <v>187</v>
      </c>
      <c r="G21" s="69">
        <v>25</v>
      </c>
      <c r="H21" s="69">
        <v>18</v>
      </c>
      <c r="I21" s="69">
        <v>670</v>
      </c>
      <c r="J21" s="69">
        <v>162</v>
      </c>
      <c r="K21" s="67">
        <f t="shared" si="0"/>
        <v>24.2</v>
      </c>
      <c r="L21" s="70">
        <v>25</v>
      </c>
      <c r="M21" s="69">
        <v>18</v>
      </c>
      <c r="N21" s="69">
        <v>670</v>
      </c>
      <c r="O21" s="69">
        <v>162</v>
      </c>
      <c r="P21" s="71">
        <f t="shared" si="1"/>
        <v>24.2</v>
      </c>
      <c r="Q21" s="170">
        <v>5</v>
      </c>
      <c r="R21" s="132">
        <v>4</v>
      </c>
      <c r="S21" s="132">
        <v>36</v>
      </c>
      <c r="T21" s="132">
        <v>5</v>
      </c>
      <c r="U21" s="67">
        <f t="shared" si="2"/>
        <v>13.9</v>
      </c>
      <c r="V21" s="72">
        <v>41</v>
      </c>
      <c r="W21" s="69">
        <v>3</v>
      </c>
      <c r="X21" s="73">
        <f t="shared" si="3"/>
        <v>7.3</v>
      </c>
      <c r="Y21" s="69">
        <v>28</v>
      </c>
      <c r="Z21" s="69">
        <v>1</v>
      </c>
      <c r="AA21" s="71">
        <f t="shared" si="4"/>
        <v>3.6</v>
      </c>
    </row>
    <row r="22" spans="1:27" ht="12">
      <c r="A22" s="106">
        <v>6</v>
      </c>
      <c r="B22" s="107">
        <v>211</v>
      </c>
      <c r="C22" s="106" t="s">
        <v>71</v>
      </c>
      <c r="D22" s="108" t="s">
        <v>96</v>
      </c>
      <c r="E22" s="119">
        <v>40</v>
      </c>
      <c r="F22" s="169" t="s">
        <v>187</v>
      </c>
      <c r="G22" s="69">
        <v>24</v>
      </c>
      <c r="H22" s="69">
        <v>19</v>
      </c>
      <c r="I22" s="69">
        <v>345</v>
      </c>
      <c r="J22" s="69">
        <v>62</v>
      </c>
      <c r="K22" s="67">
        <f t="shared" si="0"/>
        <v>18</v>
      </c>
      <c r="L22" s="70">
        <v>19</v>
      </c>
      <c r="M22" s="69">
        <v>17</v>
      </c>
      <c r="N22" s="69">
        <v>301</v>
      </c>
      <c r="O22" s="69">
        <v>60</v>
      </c>
      <c r="P22" s="71">
        <f t="shared" si="1"/>
        <v>19.9</v>
      </c>
      <c r="Q22" s="170">
        <v>5</v>
      </c>
      <c r="R22" s="132">
        <v>2</v>
      </c>
      <c r="S22" s="132">
        <v>44</v>
      </c>
      <c r="T22" s="132">
        <v>2</v>
      </c>
      <c r="U22" s="67">
        <f t="shared" si="2"/>
        <v>4.5</v>
      </c>
      <c r="V22" s="72">
        <v>30</v>
      </c>
      <c r="W22" s="69">
        <v>1</v>
      </c>
      <c r="X22" s="73">
        <f t="shared" si="3"/>
        <v>3.3</v>
      </c>
      <c r="Y22" s="69">
        <v>27</v>
      </c>
      <c r="Z22" s="69">
        <v>1</v>
      </c>
      <c r="AA22" s="71">
        <f t="shared" si="4"/>
        <v>3.7</v>
      </c>
    </row>
    <row r="23" spans="1:27" ht="12">
      <c r="A23" s="106">
        <v>6</v>
      </c>
      <c r="B23" s="107">
        <v>212</v>
      </c>
      <c r="C23" s="106" t="s">
        <v>71</v>
      </c>
      <c r="D23" s="108" t="s">
        <v>98</v>
      </c>
      <c r="E23" s="119"/>
      <c r="F23" s="169"/>
      <c r="G23" s="69"/>
      <c r="H23" s="69"/>
      <c r="I23" s="69"/>
      <c r="J23" s="69"/>
      <c r="K23" s="67"/>
      <c r="L23" s="70">
        <v>17</v>
      </c>
      <c r="M23" s="69">
        <v>11</v>
      </c>
      <c r="N23" s="69">
        <v>258</v>
      </c>
      <c r="O23" s="69">
        <v>29</v>
      </c>
      <c r="P23" s="71">
        <f t="shared" si="1"/>
        <v>11.2</v>
      </c>
      <c r="Q23" s="170">
        <v>5</v>
      </c>
      <c r="R23" s="132">
        <v>2</v>
      </c>
      <c r="S23" s="132">
        <v>33</v>
      </c>
      <c r="T23" s="132">
        <v>2</v>
      </c>
      <c r="U23" s="67">
        <f t="shared" si="2"/>
        <v>6.1</v>
      </c>
      <c r="V23" s="72">
        <v>19</v>
      </c>
      <c r="W23" s="69">
        <v>0</v>
      </c>
      <c r="X23" s="73">
        <f t="shared" si="3"/>
        <v>0</v>
      </c>
      <c r="Y23" s="69">
        <v>19</v>
      </c>
      <c r="Z23" s="69">
        <v>0</v>
      </c>
      <c r="AA23" s="71">
        <f t="shared" si="4"/>
        <v>0</v>
      </c>
    </row>
    <row r="24" spans="1:27" ht="12">
      <c r="A24" s="106">
        <v>6</v>
      </c>
      <c r="B24" s="107">
        <v>213</v>
      </c>
      <c r="C24" s="106" t="s">
        <v>71</v>
      </c>
      <c r="D24" s="108" t="s">
        <v>101</v>
      </c>
      <c r="E24" s="119">
        <v>30</v>
      </c>
      <c r="F24" s="169" t="s">
        <v>185</v>
      </c>
      <c r="G24" s="69">
        <v>50</v>
      </c>
      <c r="H24" s="69">
        <v>41</v>
      </c>
      <c r="I24" s="69">
        <v>778</v>
      </c>
      <c r="J24" s="69">
        <v>188</v>
      </c>
      <c r="K24" s="67">
        <f t="shared" si="0"/>
        <v>24.2</v>
      </c>
      <c r="L24" s="70">
        <v>24</v>
      </c>
      <c r="M24" s="69">
        <v>18</v>
      </c>
      <c r="N24" s="69">
        <v>359</v>
      </c>
      <c r="O24" s="69">
        <v>71</v>
      </c>
      <c r="P24" s="71">
        <f t="shared" si="1"/>
        <v>19.8</v>
      </c>
      <c r="Q24" s="170">
        <v>5</v>
      </c>
      <c r="R24" s="132">
        <v>3</v>
      </c>
      <c r="S24" s="132">
        <v>37</v>
      </c>
      <c r="T24" s="132">
        <v>5</v>
      </c>
      <c r="U24" s="67">
        <f t="shared" si="2"/>
        <v>13.5</v>
      </c>
      <c r="V24" s="72">
        <v>24</v>
      </c>
      <c r="W24" s="69">
        <v>0</v>
      </c>
      <c r="X24" s="73">
        <f t="shared" si="3"/>
        <v>0</v>
      </c>
      <c r="Y24" s="69">
        <v>22</v>
      </c>
      <c r="Z24" s="69">
        <v>0</v>
      </c>
      <c r="AA24" s="71">
        <f t="shared" si="4"/>
        <v>0</v>
      </c>
    </row>
    <row r="25" spans="1:27" ht="12">
      <c r="A25" s="106">
        <v>6</v>
      </c>
      <c r="B25" s="107">
        <v>301</v>
      </c>
      <c r="C25" s="106" t="s">
        <v>71</v>
      </c>
      <c r="D25" s="108" t="s">
        <v>103</v>
      </c>
      <c r="E25" s="119"/>
      <c r="F25" s="169"/>
      <c r="G25" s="69"/>
      <c r="H25" s="69"/>
      <c r="I25" s="69"/>
      <c r="J25" s="69"/>
      <c r="K25" s="67" t="str">
        <f t="shared" si="0"/>
        <v> </v>
      </c>
      <c r="L25" s="70">
        <v>12</v>
      </c>
      <c r="M25" s="69">
        <v>7</v>
      </c>
      <c r="N25" s="69">
        <v>160</v>
      </c>
      <c r="O25" s="69">
        <v>17</v>
      </c>
      <c r="P25" s="71">
        <f t="shared" si="1"/>
        <v>10.6</v>
      </c>
      <c r="Q25" s="170">
        <v>5</v>
      </c>
      <c r="R25" s="132">
        <v>2</v>
      </c>
      <c r="S25" s="132">
        <v>28</v>
      </c>
      <c r="T25" s="132">
        <v>2</v>
      </c>
      <c r="U25" s="67">
        <f t="shared" si="2"/>
        <v>7.1</v>
      </c>
      <c r="V25" s="72">
        <v>10</v>
      </c>
      <c r="W25" s="69">
        <v>0</v>
      </c>
      <c r="X25" s="73">
        <f t="shared" si="3"/>
        <v>0</v>
      </c>
      <c r="Y25" s="69">
        <v>10</v>
      </c>
      <c r="Z25" s="69">
        <v>0</v>
      </c>
      <c r="AA25" s="71">
        <f t="shared" si="4"/>
        <v>0</v>
      </c>
    </row>
    <row r="26" spans="1:27" ht="12">
      <c r="A26" s="106">
        <v>6</v>
      </c>
      <c r="B26" s="107">
        <v>302</v>
      </c>
      <c r="C26" s="106" t="s">
        <v>71</v>
      </c>
      <c r="D26" s="108" t="s">
        <v>105</v>
      </c>
      <c r="E26" s="119">
        <v>30</v>
      </c>
      <c r="F26" s="169" t="s">
        <v>184</v>
      </c>
      <c r="G26" s="69">
        <v>18</v>
      </c>
      <c r="H26" s="69">
        <v>13</v>
      </c>
      <c r="I26" s="69">
        <v>190</v>
      </c>
      <c r="J26" s="69">
        <v>36</v>
      </c>
      <c r="K26" s="67">
        <f t="shared" si="0"/>
        <v>18.9</v>
      </c>
      <c r="L26" s="70">
        <v>13</v>
      </c>
      <c r="M26" s="69">
        <v>11</v>
      </c>
      <c r="N26" s="69">
        <v>165</v>
      </c>
      <c r="O26" s="69">
        <v>34</v>
      </c>
      <c r="P26" s="71">
        <f t="shared" si="1"/>
        <v>20.6</v>
      </c>
      <c r="Q26" s="170">
        <v>5</v>
      </c>
      <c r="R26" s="132">
        <v>2</v>
      </c>
      <c r="S26" s="132">
        <v>25</v>
      </c>
      <c r="T26" s="132">
        <v>2</v>
      </c>
      <c r="U26" s="67">
        <f t="shared" si="2"/>
        <v>8</v>
      </c>
      <c r="V26" s="72">
        <v>7</v>
      </c>
      <c r="W26" s="69">
        <v>0</v>
      </c>
      <c r="X26" s="73">
        <f t="shared" si="3"/>
        <v>0</v>
      </c>
      <c r="Y26" s="69">
        <v>7</v>
      </c>
      <c r="Z26" s="69">
        <v>0</v>
      </c>
      <c r="AA26" s="71">
        <f t="shared" si="4"/>
        <v>0</v>
      </c>
    </row>
    <row r="27" spans="1:27" ht="12">
      <c r="A27" s="106">
        <v>6</v>
      </c>
      <c r="B27" s="107">
        <v>321</v>
      </c>
      <c r="C27" s="106" t="s">
        <v>71</v>
      </c>
      <c r="D27" s="108" t="s">
        <v>107</v>
      </c>
      <c r="E27" s="119"/>
      <c r="F27" s="169"/>
      <c r="G27" s="69"/>
      <c r="H27" s="69"/>
      <c r="I27" s="69"/>
      <c r="J27" s="69"/>
      <c r="K27" s="67" t="str">
        <f t="shared" si="0"/>
        <v> </v>
      </c>
      <c r="L27" s="70">
        <v>21</v>
      </c>
      <c r="M27" s="69">
        <v>17</v>
      </c>
      <c r="N27" s="69">
        <v>229</v>
      </c>
      <c r="O27" s="69">
        <v>50</v>
      </c>
      <c r="P27" s="71">
        <f t="shared" si="1"/>
        <v>21.8</v>
      </c>
      <c r="Q27" s="170">
        <v>5</v>
      </c>
      <c r="R27" s="132">
        <v>2</v>
      </c>
      <c r="S27" s="132">
        <v>30</v>
      </c>
      <c r="T27" s="132">
        <v>3</v>
      </c>
      <c r="U27" s="67">
        <f t="shared" si="2"/>
        <v>10</v>
      </c>
      <c r="V27" s="72">
        <v>12</v>
      </c>
      <c r="W27" s="69">
        <v>1</v>
      </c>
      <c r="X27" s="73">
        <f t="shared" si="3"/>
        <v>8.3</v>
      </c>
      <c r="Y27" s="69">
        <v>12</v>
      </c>
      <c r="Z27" s="69">
        <v>1</v>
      </c>
      <c r="AA27" s="71">
        <f t="shared" si="4"/>
        <v>8.3</v>
      </c>
    </row>
    <row r="28" spans="1:27" ht="12">
      <c r="A28" s="106">
        <v>6</v>
      </c>
      <c r="B28" s="107">
        <v>322</v>
      </c>
      <c r="C28" s="106" t="s">
        <v>71</v>
      </c>
      <c r="D28" s="108" t="s">
        <v>108</v>
      </c>
      <c r="E28" s="119"/>
      <c r="F28" s="169"/>
      <c r="G28" s="69"/>
      <c r="H28" s="69"/>
      <c r="I28" s="69"/>
      <c r="J28" s="69"/>
      <c r="K28" s="67" t="str">
        <f t="shared" si="0"/>
        <v> </v>
      </c>
      <c r="L28" s="70">
        <v>14</v>
      </c>
      <c r="M28" s="69">
        <v>7</v>
      </c>
      <c r="N28" s="69">
        <v>150</v>
      </c>
      <c r="O28" s="69">
        <v>14</v>
      </c>
      <c r="P28" s="71">
        <f t="shared" si="1"/>
        <v>9.3</v>
      </c>
      <c r="Q28" s="170">
        <v>5</v>
      </c>
      <c r="R28" s="132">
        <v>2</v>
      </c>
      <c r="S28" s="132">
        <v>24</v>
      </c>
      <c r="T28" s="132">
        <v>3</v>
      </c>
      <c r="U28" s="67">
        <f t="shared" si="2"/>
        <v>12.5</v>
      </c>
      <c r="V28" s="72">
        <v>17</v>
      </c>
      <c r="W28" s="69">
        <v>1</v>
      </c>
      <c r="X28" s="73">
        <f t="shared" si="3"/>
        <v>5.9</v>
      </c>
      <c r="Y28" s="69">
        <v>12</v>
      </c>
      <c r="Z28" s="69">
        <v>0</v>
      </c>
      <c r="AA28" s="71">
        <f t="shared" si="4"/>
        <v>0</v>
      </c>
    </row>
    <row r="29" spans="1:27" ht="12">
      <c r="A29" s="106">
        <v>6</v>
      </c>
      <c r="B29" s="107">
        <v>323</v>
      </c>
      <c r="C29" s="106" t="s">
        <v>71</v>
      </c>
      <c r="D29" s="108" t="s">
        <v>110</v>
      </c>
      <c r="E29" s="119">
        <v>25</v>
      </c>
      <c r="F29" s="169" t="s">
        <v>184</v>
      </c>
      <c r="G29" s="69">
        <v>25</v>
      </c>
      <c r="H29" s="69">
        <v>22</v>
      </c>
      <c r="I29" s="69">
        <v>269</v>
      </c>
      <c r="J29" s="69">
        <v>89</v>
      </c>
      <c r="K29" s="67">
        <f t="shared" si="0"/>
        <v>33.1</v>
      </c>
      <c r="L29" s="70">
        <v>8</v>
      </c>
      <c r="M29" s="69">
        <v>6</v>
      </c>
      <c r="N29" s="69">
        <v>75</v>
      </c>
      <c r="O29" s="69">
        <v>21</v>
      </c>
      <c r="P29" s="71">
        <f t="shared" si="1"/>
        <v>28</v>
      </c>
      <c r="Q29" s="170">
        <v>5</v>
      </c>
      <c r="R29" s="132">
        <v>3</v>
      </c>
      <c r="S29" s="132">
        <v>28</v>
      </c>
      <c r="T29" s="132">
        <v>3</v>
      </c>
      <c r="U29" s="67">
        <f t="shared" si="2"/>
        <v>10.7</v>
      </c>
      <c r="V29" s="72">
        <v>17</v>
      </c>
      <c r="W29" s="69">
        <v>2</v>
      </c>
      <c r="X29" s="73">
        <f t="shared" si="3"/>
        <v>11.8</v>
      </c>
      <c r="Y29" s="69">
        <v>11</v>
      </c>
      <c r="Z29" s="69">
        <v>1</v>
      </c>
      <c r="AA29" s="71">
        <f t="shared" si="4"/>
        <v>9.1</v>
      </c>
    </row>
    <row r="30" spans="1:27" ht="12">
      <c r="A30" s="106">
        <v>6</v>
      </c>
      <c r="B30" s="107">
        <v>324</v>
      </c>
      <c r="C30" s="106" t="s">
        <v>71</v>
      </c>
      <c r="D30" s="108" t="s">
        <v>112</v>
      </c>
      <c r="E30" s="119"/>
      <c r="F30" s="169"/>
      <c r="G30" s="69"/>
      <c r="H30" s="69"/>
      <c r="I30" s="69"/>
      <c r="J30" s="69"/>
      <c r="K30" s="67" t="str">
        <f t="shared" si="0"/>
        <v> </v>
      </c>
      <c r="L30" s="70">
        <v>13</v>
      </c>
      <c r="M30" s="69">
        <v>10</v>
      </c>
      <c r="N30" s="69">
        <v>128</v>
      </c>
      <c r="O30" s="69">
        <v>37</v>
      </c>
      <c r="P30" s="71">
        <f t="shared" si="1"/>
        <v>28.9</v>
      </c>
      <c r="Q30" s="170">
        <v>5</v>
      </c>
      <c r="R30" s="132">
        <v>3</v>
      </c>
      <c r="S30" s="132">
        <v>25</v>
      </c>
      <c r="T30" s="132">
        <v>4</v>
      </c>
      <c r="U30" s="67">
        <f t="shared" si="2"/>
        <v>16</v>
      </c>
      <c r="V30" s="72">
        <v>15</v>
      </c>
      <c r="W30" s="69">
        <v>0</v>
      </c>
      <c r="X30" s="73">
        <f t="shared" si="3"/>
        <v>0</v>
      </c>
      <c r="Y30" s="69">
        <v>15</v>
      </c>
      <c r="Z30" s="69">
        <v>0</v>
      </c>
      <c r="AA30" s="71">
        <f t="shared" si="4"/>
        <v>0</v>
      </c>
    </row>
    <row r="31" spans="1:27" ht="12">
      <c r="A31" s="106">
        <v>6</v>
      </c>
      <c r="B31" s="107">
        <v>341</v>
      </c>
      <c r="C31" s="106" t="s">
        <v>71</v>
      </c>
      <c r="D31" s="108" t="s">
        <v>113</v>
      </c>
      <c r="E31" s="119"/>
      <c r="F31" s="169"/>
      <c r="G31" s="69"/>
      <c r="H31" s="69"/>
      <c r="I31" s="69"/>
      <c r="J31" s="69"/>
      <c r="K31" s="67" t="str">
        <f t="shared" si="0"/>
        <v> </v>
      </c>
      <c r="L31" s="70">
        <v>12</v>
      </c>
      <c r="M31" s="69">
        <v>11</v>
      </c>
      <c r="N31" s="69">
        <v>135</v>
      </c>
      <c r="O31" s="69">
        <v>16</v>
      </c>
      <c r="P31" s="71">
        <f t="shared" si="1"/>
        <v>11.9</v>
      </c>
      <c r="Q31" s="170">
        <v>5</v>
      </c>
      <c r="R31" s="132">
        <v>1</v>
      </c>
      <c r="S31" s="132">
        <v>29</v>
      </c>
      <c r="T31" s="132">
        <v>1</v>
      </c>
      <c r="U31" s="67">
        <f t="shared" si="2"/>
        <v>3.4</v>
      </c>
      <c r="V31" s="72">
        <v>8</v>
      </c>
      <c r="W31" s="69">
        <v>0</v>
      </c>
      <c r="X31" s="73">
        <f t="shared" si="3"/>
        <v>0</v>
      </c>
      <c r="Y31" s="69">
        <v>8</v>
      </c>
      <c r="Z31" s="69">
        <v>0</v>
      </c>
      <c r="AA31" s="71">
        <f t="shared" si="4"/>
        <v>0</v>
      </c>
    </row>
    <row r="32" spans="1:27" ht="12">
      <c r="A32" s="106">
        <v>6</v>
      </c>
      <c r="B32" s="107">
        <v>361</v>
      </c>
      <c r="C32" s="106" t="s">
        <v>71</v>
      </c>
      <c r="D32" s="108" t="s">
        <v>114</v>
      </c>
      <c r="E32" s="119"/>
      <c r="F32" s="169"/>
      <c r="G32" s="69"/>
      <c r="H32" s="69"/>
      <c r="I32" s="69"/>
      <c r="J32" s="69"/>
      <c r="K32" s="67" t="str">
        <f t="shared" si="0"/>
        <v> </v>
      </c>
      <c r="L32" s="70">
        <v>8</v>
      </c>
      <c r="M32" s="69">
        <v>7</v>
      </c>
      <c r="N32" s="69">
        <v>124</v>
      </c>
      <c r="O32" s="69">
        <v>28</v>
      </c>
      <c r="P32" s="71">
        <f t="shared" si="1"/>
        <v>22.6</v>
      </c>
      <c r="Q32" s="170">
        <v>5</v>
      </c>
      <c r="R32" s="132">
        <v>2</v>
      </c>
      <c r="S32" s="132">
        <v>20</v>
      </c>
      <c r="T32" s="132">
        <v>3</v>
      </c>
      <c r="U32" s="67">
        <f t="shared" si="2"/>
        <v>15</v>
      </c>
      <c r="V32" s="72">
        <v>9</v>
      </c>
      <c r="W32" s="69">
        <v>0</v>
      </c>
      <c r="X32" s="73">
        <f t="shared" si="3"/>
        <v>0</v>
      </c>
      <c r="Y32" s="69">
        <v>9</v>
      </c>
      <c r="Z32" s="69">
        <v>0</v>
      </c>
      <c r="AA32" s="71">
        <f t="shared" si="4"/>
        <v>0</v>
      </c>
    </row>
    <row r="33" spans="1:27" ht="12">
      <c r="A33" s="106">
        <v>6</v>
      </c>
      <c r="B33" s="107">
        <v>362</v>
      </c>
      <c r="C33" s="106" t="s">
        <v>71</v>
      </c>
      <c r="D33" s="108" t="s">
        <v>116</v>
      </c>
      <c r="E33" s="119"/>
      <c r="F33" s="169"/>
      <c r="G33" s="69"/>
      <c r="H33" s="69"/>
      <c r="I33" s="69"/>
      <c r="J33" s="69"/>
      <c r="K33" s="67" t="str">
        <f t="shared" si="0"/>
        <v> </v>
      </c>
      <c r="L33" s="70">
        <v>10</v>
      </c>
      <c r="M33" s="69">
        <v>9</v>
      </c>
      <c r="N33" s="69">
        <v>96</v>
      </c>
      <c r="O33" s="69">
        <v>33</v>
      </c>
      <c r="P33" s="71">
        <f t="shared" si="1"/>
        <v>34.4</v>
      </c>
      <c r="Q33" s="170">
        <v>5</v>
      </c>
      <c r="R33" s="132">
        <v>1</v>
      </c>
      <c r="S33" s="132">
        <v>27</v>
      </c>
      <c r="T33" s="132">
        <v>1</v>
      </c>
      <c r="U33" s="67">
        <f t="shared" si="2"/>
        <v>3.7</v>
      </c>
      <c r="V33" s="72">
        <v>15</v>
      </c>
      <c r="W33" s="69">
        <v>1</v>
      </c>
      <c r="X33" s="73">
        <f t="shared" si="3"/>
        <v>6.7</v>
      </c>
      <c r="Y33" s="69">
        <v>15</v>
      </c>
      <c r="Z33" s="69">
        <v>1</v>
      </c>
      <c r="AA33" s="71">
        <f t="shared" si="4"/>
        <v>6.7</v>
      </c>
    </row>
    <row r="34" spans="1:27" ht="12">
      <c r="A34" s="106">
        <v>6</v>
      </c>
      <c r="B34" s="107">
        <v>363</v>
      </c>
      <c r="C34" s="106" t="s">
        <v>71</v>
      </c>
      <c r="D34" s="108" t="s">
        <v>117</v>
      </c>
      <c r="E34" s="119"/>
      <c r="F34" s="169"/>
      <c r="G34" s="69"/>
      <c r="H34" s="69"/>
      <c r="I34" s="69"/>
      <c r="J34" s="69"/>
      <c r="K34" s="67" t="str">
        <f t="shared" si="0"/>
        <v> </v>
      </c>
      <c r="L34" s="70">
        <v>14</v>
      </c>
      <c r="M34" s="69">
        <v>11</v>
      </c>
      <c r="N34" s="69">
        <v>158</v>
      </c>
      <c r="O34" s="69">
        <v>25</v>
      </c>
      <c r="P34" s="71">
        <f t="shared" si="1"/>
        <v>15.8</v>
      </c>
      <c r="Q34" s="170">
        <v>5</v>
      </c>
      <c r="R34" s="132">
        <v>1</v>
      </c>
      <c r="S34" s="132">
        <v>25</v>
      </c>
      <c r="T34" s="132">
        <v>1</v>
      </c>
      <c r="U34" s="67">
        <f t="shared" si="2"/>
        <v>4</v>
      </c>
      <c r="V34" s="72">
        <v>6</v>
      </c>
      <c r="W34" s="69">
        <v>0</v>
      </c>
      <c r="X34" s="73">
        <f t="shared" si="3"/>
        <v>0</v>
      </c>
      <c r="Y34" s="69">
        <v>6</v>
      </c>
      <c r="Z34" s="69">
        <v>0</v>
      </c>
      <c r="AA34" s="71">
        <f t="shared" si="4"/>
        <v>0</v>
      </c>
    </row>
    <row r="35" spans="1:27" ht="12">
      <c r="A35" s="106">
        <v>6</v>
      </c>
      <c r="B35" s="107">
        <v>364</v>
      </c>
      <c r="C35" s="106" t="s">
        <v>71</v>
      </c>
      <c r="D35" s="108" t="s">
        <v>118</v>
      </c>
      <c r="E35" s="119"/>
      <c r="F35" s="169"/>
      <c r="G35" s="69"/>
      <c r="H35" s="69"/>
      <c r="I35" s="69"/>
      <c r="J35" s="69"/>
      <c r="K35" s="67" t="str">
        <f t="shared" si="0"/>
        <v> </v>
      </c>
      <c r="L35" s="70">
        <v>14</v>
      </c>
      <c r="M35" s="69">
        <v>11</v>
      </c>
      <c r="N35" s="69">
        <v>152</v>
      </c>
      <c r="O35" s="69">
        <v>27</v>
      </c>
      <c r="P35" s="71">
        <f t="shared" si="1"/>
        <v>17.8</v>
      </c>
      <c r="Q35" s="170">
        <v>5</v>
      </c>
      <c r="R35" s="132">
        <v>2</v>
      </c>
      <c r="S35" s="132">
        <v>27</v>
      </c>
      <c r="T35" s="132">
        <v>2</v>
      </c>
      <c r="U35" s="67">
        <f t="shared" si="2"/>
        <v>7.4</v>
      </c>
      <c r="V35" s="72">
        <v>15</v>
      </c>
      <c r="W35" s="69">
        <v>1</v>
      </c>
      <c r="X35" s="73">
        <f t="shared" si="3"/>
        <v>6.7</v>
      </c>
      <c r="Y35" s="69">
        <v>10</v>
      </c>
      <c r="Z35" s="69">
        <v>0</v>
      </c>
      <c r="AA35" s="71">
        <f t="shared" si="4"/>
        <v>0</v>
      </c>
    </row>
    <row r="36" spans="1:27" ht="12">
      <c r="A36" s="106">
        <v>6</v>
      </c>
      <c r="B36" s="107">
        <v>365</v>
      </c>
      <c r="C36" s="106" t="s">
        <v>71</v>
      </c>
      <c r="D36" s="108" t="s">
        <v>120</v>
      </c>
      <c r="E36" s="119"/>
      <c r="F36" s="169"/>
      <c r="G36" s="69"/>
      <c r="H36" s="69"/>
      <c r="I36" s="69"/>
      <c r="J36" s="69"/>
      <c r="K36" s="67" t="str">
        <f t="shared" si="0"/>
        <v> </v>
      </c>
      <c r="L36" s="70">
        <v>17</v>
      </c>
      <c r="M36" s="69">
        <v>11</v>
      </c>
      <c r="N36" s="69">
        <v>206</v>
      </c>
      <c r="O36" s="69">
        <v>49</v>
      </c>
      <c r="P36" s="71">
        <f t="shared" si="1"/>
        <v>23.8</v>
      </c>
      <c r="Q36" s="170">
        <v>5</v>
      </c>
      <c r="R36" s="132">
        <v>1</v>
      </c>
      <c r="S36" s="132">
        <v>24</v>
      </c>
      <c r="T36" s="132">
        <v>1</v>
      </c>
      <c r="U36" s="67">
        <f t="shared" si="2"/>
        <v>4.2</v>
      </c>
      <c r="V36" s="72">
        <v>11</v>
      </c>
      <c r="W36" s="69">
        <v>0</v>
      </c>
      <c r="X36" s="73">
        <f t="shared" si="3"/>
        <v>0</v>
      </c>
      <c r="Y36" s="69">
        <v>9</v>
      </c>
      <c r="Z36" s="69">
        <v>0</v>
      </c>
      <c r="AA36" s="71">
        <f t="shared" si="4"/>
        <v>0</v>
      </c>
    </row>
    <row r="37" spans="1:27" ht="12">
      <c r="A37" s="106">
        <v>6</v>
      </c>
      <c r="B37" s="107">
        <v>366</v>
      </c>
      <c r="C37" s="106" t="s">
        <v>71</v>
      </c>
      <c r="D37" s="108" t="s">
        <v>121</v>
      </c>
      <c r="E37" s="119"/>
      <c r="F37" s="169"/>
      <c r="G37" s="69"/>
      <c r="H37" s="69"/>
      <c r="I37" s="69"/>
      <c r="J37" s="69"/>
      <c r="K37" s="67" t="str">
        <f t="shared" si="0"/>
        <v> </v>
      </c>
      <c r="L37" s="70">
        <v>14</v>
      </c>
      <c r="M37" s="69">
        <v>4</v>
      </c>
      <c r="N37" s="69">
        <v>180</v>
      </c>
      <c r="O37" s="69">
        <v>8</v>
      </c>
      <c r="P37" s="71">
        <f t="shared" si="1"/>
        <v>4.4</v>
      </c>
      <c r="Q37" s="170">
        <v>5</v>
      </c>
      <c r="R37" s="132">
        <v>2</v>
      </c>
      <c r="S37" s="132">
        <v>24</v>
      </c>
      <c r="T37" s="132">
        <v>2</v>
      </c>
      <c r="U37" s="67">
        <f t="shared" si="2"/>
        <v>8.3</v>
      </c>
      <c r="V37" s="72">
        <v>11</v>
      </c>
      <c r="W37" s="69">
        <v>1</v>
      </c>
      <c r="X37" s="73">
        <f t="shared" si="3"/>
        <v>9.1</v>
      </c>
      <c r="Y37" s="69">
        <v>11</v>
      </c>
      <c r="Z37" s="69">
        <v>1</v>
      </c>
      <c r="AA37" s="71">
        <f t="shared" si="4"/>
        <v>9.1</v>
      </c>
    </row>
    <row r="38" spans="1:27" ht="12">
      <c r="A38" s="109">
        <v>6</v>
      </c>
      <c r="B38" s="110">
        <v>367</v>
      </c>
      <c r="C38" s="106" t="s">
        <v>71</v>
      </c>
      <c r="D38" s="111" t="s">
        <v>122</v>
      </c>
      <c r="E38" s="119"/>
      <c r="F38" s="169"/>
      <c r="G38" s="69"/>
      <c r="H38" s="69"/>
      <c r="I38" s="69"/>
      <c r="J38" s="69"/>
      <c r="K38" s="67" t="str">
        <f t="shared" si="0"/>
        <v> </v>
      </c>
      <c r="L38" s="70">
        <v>8</v>
      </c>
      <c r="M38" s="69">
        <v>6</v>
      </c>
      <c r="N38" s="69">
        <v>124</v>
      </c>
      <c r="O38" s="69">
        <v>11</v>
      </c>
      <c r="P38" s="71">
        <f t="shared" si="1"/>
        <v>8.9</v>
      </c>
      <c r="Q38" s="170">
        <v>5</v>
      </c>
      <c r="R38" s="132">
        <v>1</v>
      </c>
      <c r="S38" s="132">
        <v>26</v>
      </c>
      <c r="T38" s="132">
        <v>1</v>
      </c>
      <c r="U38" s="67">
        <f t="shared" si="2"/>
        <v>3.8</v>
      </c>
      <c r="V38" s="72">
        <v>11</v>
      </c>
      <c r="W38" s="69">
        <v>0</v>
      </c>
      <c r="X38" s="73">
        <f t="shared" si="3"/>
        <v>0</v>
      </c>
      <c r="Y38" s="69">
        <v>11</v>
      </c>
      <c r="Z38" s="69">
        <v>0</v>
      </c>
      <c r="AA38" s="71">
        <f t="shared" si="4"/>
        <v>0</v>
      </c>
    </row>
    <row r="39" spans="1:27" ht="12">
      <c r="A39" s="109">
        <v>6</v>
      </c>
      <c r="B39" s="110">
        <v>381</v>
      </c>
      <c r="C39" s="106" t="s">
        <v>71</v>
      </c>
      <c r="D39" s="111" t="s">
        <v>123</v>
      </c>
      <c r="E39" s="119"/>
      <c r="F39" s="169"/>
      <c r="G39" s="69"/>
      <c r="H39" s="69"/>
      <c r="I39" s="69"/>
      <c r="J39" s="69"/>
      <c r="K39" s="67" t="str">
        <f t="shared" si="0"/>
        <v> </v>
      </c>
      <c r="L39" s="70">
        <v>19</v>
      </c>
      <c r="M39" s="69">
        <v>16</v>
      </c>
      <c r="N39" s="69">
        <v>215</v>
      </c>
      <c r="O39" s="69">
        <v>47</v>
      </c>
      <c r="P39" s="71">
        <f t="shared" si="1"/>
        <v>21.9</v>
      </c>
      <c r="Q39" s="170">
        <v>5</v>
      </c>
      <c r="R39" s="132">
        <v>4</v>
      </c>
      <c r="S39" s="132">
        <v>38</v>
      </c>
      <c r="T39" s="132">
        <v>6</v>
      </c>
      <c r="U39" s="67">
        <f t="shared" si="2"/>
        <v>15.8</v>
      </c>
      <c r="V39" s="72">
        <v>26</v>
      </c>
      <c r="W39" s="69">
        <v>1</v>
      </c>
      <c r="X39" s="73">
        <f t="shared" si="3"/>
        <v>3.8</v>
      </c>
      <c r="Y39" s="69">
        <v>22</v>
      </c>
      <c r="Z39" s="69">
        <v>0</v>
      </c>
      <c r="AA39" s="71">
        <f t="shared" si="4"/>
        <v>0</v>
      </c>
    </row>
    <row r="40" spans="1:27" ht="12">
      <c r="A40" s="109">
        <v>6</v>
      </c>
      <c r="B40" s="110">
        <v>382</v>
      </c>
      <c r="C40" s="106" t="s">
        <v>71</v>
      </c>
      <c r="D40" s="111" t="s">
        <v>125</v>
      </c>
      <c r="E40" s="119">
        <v>30</v>
      </c>
      <c r="F40" s="169" t="s">
        <v>187</v>
      </c>
      <c r="G40" s="69">
        <v>13</v>
      </c>
      <c r="H40" s="69">
        <v>10</v>
      </c>
      <c r="I40" s="69">
        <v>172</v>
      </c>
      <c r="J40" s="69">
        <v>30</v>
      </c>
      <c r="K40" s="67">
        <f t="shared" si="0"/>
        <v>17.4</v>
      </c>
      <c r="L40" s="70">
        <v>13</v>
      </c>
      <c r="M40" s="69">
        <v>10</v>
      </c>
      <c r="N40" s="69">
        <v>172</v>
      </c>
      <c r="O40" s="69">
        <v>30</v>
      </c>
      <c r="P40" s="71">
        <f t="shared" si="1"/>
        <v>17.4</v>
      </c>
      <c r="Q40" s="170">
        <v>5</v>
      </c>
      <c r="R40" s="132">
        <v>3</v>
      </c>
      <c r="S40" s="132">
        <v>36</v>
      </c>
      <c r="T40" s="132">
        <v>4</v>
      </c>
      <c r="U40" s="67">
        <f t="shared" si="2"/>
        <v>11.1</v>
      </c>
      <c r="V40" s="72">
        <v>13</v>
      </c>
      <c r="W40" s="69">
        <v>0</v>
      </c>
      <c r="X40" s="73">
        <f t="shared" si="3"/>
        <v>0</v>
      </c>
      <c r="Y40" s="69">
        <v>12</v>
      </c>
      <c r="Z40" s="69">
        <v>0</v>
      </c>
      <c r="AA40" s="71">
        <f t="shared" si="4"/>
        <v>0</v>
      </c>
    </row>
    <row r="41" spans="1:27" ht="12">
      <c r="A41" s="106">
        <v>6</v>
      </c>
      <c r="B41" s="107">
        <v>401</v>
      </c>
      <c r="C41" s="106" t="s">
        <v>71</v>
      </c>
      <c r="D41" s="108" t="s">
        <v>128</v>
      </c>
      <c r="E41" s="119"/>
      <c r="F41" s="169"/>
      <c r="G41" s="69"/>
      <c r="H41" s="69"/>
      <c r="I41" s="69"/>
      <c r="J41" s="69"/>
      <c r="K41" s="67" t="str">
        <f t="shared" si="0"/>
        <v> </v>
      </c>
      <c r="L41" s="70">
        <v>14</v>
      </c>
      <c r="M41" s="69">
        <v>11</v>
      </c>
      <c r="N41" s="69">
        <v>123</v>
      </c>
      <c r="O41" s="69">
        <v>35</v>
      </c>
      <c r="P41" s="71">
        <f t="shared" si="1"/>
        <v>28.5</v>
      </c>
      <c r="Q41" s="170">
        <v>5</v>
      </c>
      <c r="R41" s="132">
        <v>4</v>
      </c>
      <c r="S41" s="132">
        <v>26</v>
      </c>
      <c r="T41" s="132">
        <v>4</v>
      </c>
      <c r="U41" s="67">
        <f t="shared" si="2"/>
        <v>15.4</v>
      </c>
      <c r="V41" s="72">
        <v>11</v>
      </c>
      <c r="W41" s="69">
        <v>1</v>
      </c>
      <c r="X41" s="73">
        <f t="shared" si="3"/>
        <v>9.1</v>
      </c>
      <c r="Y41" s="69">
        <v>9</v>
      </c>
      <c r="Z41" s="69">
        <v>0</v>
      </c>
      <c r="AA41" s="71">
        <f t="shared" si="4"/>
        <v>0</v>
      </c>
    </row>
    <row r="42" spans="1:27" ht="12">
      <c r="A42" s="124">
        <v>6</v>
      </c>
      <c r="B42" s="125">
        <v>402</v>
      </c>
      <c r="C42" s="126" t="s">
        <v>71</v>
      </c>
      <c r="D42" s="127" t="s">
        <v>130</v>
      </c>
      <c r="E42" s="119">
        <v>40</v>
      </c>
      <c r="F42" s="169" t="s">
        <v>187</v>
      </c>
      <c r="G42" s="69">
        <v>26</v>
      </c>
      <c r="H42" s="69">
        <v>19</v>
      </c>
      <c r="I42" s="69">
        <v>352</v>
      </c>
      <c r="J42" s="69">
        <v>95</v>
      </c>
      <c r="K42" s="67">
        <f t="shared" si="0"/>
        <v>27</v>
      </c>
      <c r="L42" s="70">
        <v>20</v>
      </c>
      <c r="M42" s="69">
        <v>16</v>
      </c>
      <c r="N42" s="69">
        <v>321</v>
      </c>
      <c r="O42" s="69">
        <v>90</v>
      </c>
      <c r="P42" s="71">
        <f t="shared" si="1"/>
        <v>28</v>
      </c>
      <c r="Q42" s="170">
        <v>5</v>
      </c>
      <c r="R42" s="132">
        <v>3</v>
      </c>
      <c r="S42" s="132">
        <v>31</v>
      </c>
      <c r="T42" s="132">
        <v>5</v>
      </c>
      <c r="U42" s="67">
        <f t="shared" si="2"/>
        <v>16.1</v>
      </c>
      <c r="V42" s="72">
        <v>13</v>
      </c>
      <c r="W42" s="69">
        <v>2</v>
      </c>
      <c r="X42" s="73">
        <f t="shared" si="3"/>
        <v>15.4</v>
      </c>
      <c r="Y42" s="69">
        <v>11</v>
      </c>
      <c r="Z42" s="69">
        <v>1</v>
      </c>
      <c r="AA42" s="71">
        <f t="shared" si="4"/>
        <v>9.1</v>
      </c>
    </row>
    <row r="43" spans="1:27" ht="12">
      <c r="A43" s="112">
        <v>6</v>
      </c>
      <c r="B43" s="113">
        <v>403</v>
      </c>
      <c r="C43" s="114" t="s">
        <v>71</v>
      </c>
      <c r="D43" s="115" t="s">
        <v>132</v>
      </c>
      <c r="E43" s="119"/>
      <c r="F43" s="169"/>
      <c r="G43" s="69"/>
      <c r="H43" s="69"/>
      <c r="I43" s="69"/>
      <c r="J43" s="69"/>
      <c r="K43" s="67" t="str">
        <f t="shared" si="0"/>
        <v> </v>
      </c>
      <c r="L43" s="70">
        <v>21</v>
      </c>
      <c r="M43" s="69">
        <v>13</v>
      </c>
      <c r="N43" s="69">
        <v>195</v>
      </c>
      <c r="O43" s="69">
        <v>41</v>
      </c>
      <c r="P43" s="71">
        <f t="shared" si="1"/>
        <v>21</v>
      </c>
      <c r="Q43" s="170">
        <v>5</v>
      </c>
      <c r="R43" s="132">
        <v>3</v>
      </c>
      <c r="S43" s="132">
        <v>29</v>
      </c>
      <c r="T43" s="132">
        <v>5</v>
      </c>
      <c r="U43" s="67">
        <f t="shared" si="2"/>
        <v>17.2</v>
      </c>
      <c r="V43" s="72">
        <v>12</v>
      </c>
      <c r="W43" s="69">
        <v>0</v>
      </c>
      <c r="X43" s="73">
        <f t="shared" si="3"/>
        <v>0</v>
      </c>
      <c r="Y43" s="69">
        <v>10</v>
      </c>
      <c r="Z43" s="69">
        <v>0</v>
      </c>
      <c r="AA43" s="71">
        <f t="shared" si="4"/>
        <v>0</v>
      </c>
    </row>
    <row r="44" spans="1:27" ht="12">
      <c r="A44" s="112">
        <v>6</v>
      </c>
      <c r="B44" s="113">
        <v>426</v>
      </c>
      <c r="C44" s="114" t="s">
        <v>71</v>
      </c>
      <c r="D44" s="115" t="s">
        <v>134</v>
      </c>
      <c r="E44" s="119"/>
      <c r="F44" s="169"/>
      <c r="G44" s="69"/>
      <c r="H44" s="69"/>
      <c r="I44" s="69"/>
      <c r="J44" s="69"/>
      <c r="K44" s="67" t="str">
        <f t="shared" si="0"/>
        <v> </v>
      </c>
      <c r="L44" s="70">
        <v>16</v>
      </c>
      <c r="M44" s="69">
        <v>13</v>
      </c>
      <c r="N44" s="69">
        <v>197</v>
      </c>
      <c r="O44" s="69">
        <v>49</v>
      </c>
      <c r="P44" s="71">
        <f t="shared" si="1"/>
        <v>24.9</v>
      </c>
      <c r="Q44" s="170">
        <v>5</v>
      </c>
      <c r="R44" s="132">
        <v>2</v>
      </c>
      <c r="S44" s="132">
        <v>25</v>
      </c>
      <c r="T44" s="132">
        <v>3</v>
      </c>
      <c r="U44" s="67">
        <f t="shared" si="2"/>
        <v>12</v>
      </c>
      <c r="V44" s="72">
        <v>10</v>
      </c>
      <c r="W44" s="69">
        <v>0</v>
      </c>
      <c r="X44" s="73">
        <f t="shared" si="3"/>
        <v>0</v>
      </c>
      <c r="Y44" s="69">
        <v>10</v>
      </c>
      <c r="Z44" s="69">
        <v>0</v>
      </c>
      <c r="AA44" s="71">
        <f t="shared" si="4"/>
        <v>0</v>
      </c>
    </row>
    <row r="45" spans="1:27" ht="12">
      <c r="A45" s="112">
        <v>6</v>
      </c>
      <c r="B45" s="113">
        <v>428</v>
      </c>
      <c r="C45" s="114" t="s">
        <v>71</v>
      </c>
      <c r="D45" s="115" t="s">
        <v>135</v>
      </c>
      <c r="E45" s="119">
        <v>30</v>
      </c>
      <c r="F45" s="169" t="s">
        <v>188</v>
      </c>
      <c r="G45" s="228">
        <v>31</v>
      </c>
      <c r="H45" s="228">
        <v>18</v>
      </c>
      <c r="I45" s="228">
        <v>379</v>
      </c>
      <c r="J45" s="228">
        <v>55</v>
      </c>
      <c r="K45" s="67">
        <f t="shared" si="0"/>
        <v>14.5</v>
      </c>
      <c r="L45" s="229">
        <v>26</v>
      </c>
      <c r="M45" s="228">
        <v>15</v>
      </c>
      <c r="N45" s="228">
        <v>346</v>
      </c>
      <c r="O45" s="228">
        <v>50</v>
      </c>
      <c r="P45" s="71">
        <f t="shared" si="1"/>
        <v>14.5</v>
      </c>
      <c r="Q45" s="170">
        <v>5</v>
      </c>
      <c r="R45" s="132">
        <v>3</v>
      </c>
      <c r="S45" s="132">
        <v>33</v>
      </c>
      <c r="T45" s="132">
        <v>5</v>
      </c>
      <c r="U45" s="67">
        <f t="shared" si="2"/>
        <v>15.2</v>
      </c>
      <c r="V45" s="72">
        <v>16</v>
      </c>
      <c r="W45" s="69">
        <v>1</v>
      </c>
      <c r="X45" s="73">
        <f>IF(V45=""," ",ROUND(W45/V45*100,1))</f>
        <v>6.3</v>
      </c>
      <c r="Y45" s="69">
        <v>16</v>
      </c>
      <c r="Z45" s="69">
        <v>1</v>
      </c>
      <c r="AA45" s="71">
        <f t="shared" si="4"/>
        <v>6.3</v>
      </c>
    </row>
    <row r="46" spans="1:27" ht="12.75" thickBot="1">
      <c r="A46" s="171">
        <v>6</v>
      </c>
      <c r="B46" s="172">
        <v>461</v>
      </c>
      <c r="C46" s="173" t="s">
        <v>71</v>
      </c>
      <c r="D46" s="174" t="s">
        <v>138</v>
      </c>
      <c r="E46" s="175"/>
      <c r="F46" s="176"/>
      <c r="G46" s="177"/>
      <c r="H46" s="177"/>
      <c r="I46" s="177"/>
      <c r="J46" s="177"/>
      <c r="K46" s="178" t="str">
        <f t="shared" si="0"/>
        <v> </v>
      </c>
      <c r="L46" s="179">
        <v>21</v>
      </c>
      <c r="M46" s="177">
        <v>18</v>
      </c>
      <c r="N46" s="177">
        <v>267</v>
      </c>
      <c r="O46" s="177">
        <v>66</v>
      </c>
      <c r="P46" s="180">
        <f t="shared" si="1"/>
        <v>24.7</v>
      </c>
      <c r="Q46" s="181">
        <v>3</v>
      </c>
      <c r="R46" s="182">
        <v>1</v>
      </c>
      <c r="S46" s="182">
        <v>10</v>
      </c>
      <c r="T46" s="182">
        <v>2</v>
      </c>
      <c r="U46" s="178">
        <f t="shared" si="2"/>
        <v>20</v>
      </c>
      <c r="V46" s="183">
        <v>8</v>
      </c>
      <c r="W46" s="177">
        <v>0</v>
      </c>
      <c r="X46" s="184">
        <f>IF(V46=""," ",ROUND(W46/V46*100,1))</f>
        <v>0</v>
      </c>
      <c r="Y46" s="177">
        <v>8</v>
      </c>
      <c r="Z46" s="177">
        <v>0</v>
      </c>
      <c r="AA46" s="180">
        <f t="shared" si="4"/>
        <v>0</v>
      </c>
    </row>
    <row r="47" spans="1:27" ht="18" customHeight="1" thickBot="1">
      <c r="A47" s="78"/>
      <c r="B47" s="79"/>
      <c r="C47" s="80"/>
      <c r="D47" s="81" t="s">
        <v>13</v>
      </c>
      <c r="E47" s="37"/>
      <c r="F47" s="59"/>
      <c r="G47" s="59"/>
      <c r="H47" s="59"/>
      <c r="I47" s="59"/>
      <c r="J47" s="59"/>
      <c r="K47" s="97"/>
      <c r="L47" s="64">
        <f>SUM(L12:L46)</f>
        <v>660</v>
      </c>
      <c r="M47" s="64">
        <f>SUM(M12:M46)</f>
        <v>522</v>
      </c>
      <c r="N47" s="64">
        <f>SUM(N12:N46)</f>
        <v>9503</v>
      </c>
      <c r="O47" s="64">
        <f>SUM(O12:O46)</f>
        <v>2000</v>
      </c>
      <c r="P47" s="93">
        <f>IF(L47=" "," ",ROUND(O47/N47*100,1))</f>
        <v>21</v>
      </c>
      <c r="Q47" s="82">
        <f>SUM(Q12:Q46)</f>
        <v>174</v>
      </c>
      <c r="R47" s="82">
        <f>SUM(R12:R46)</f>
        <v>83</v>
      </c>
      <c r="S47" s="82">
        <f>SUM(S12:S46)</f>
        <v>1120</v>
      </c>
      <c r="T47" s="82">
        <f>SUM(T12:T46)</f>
        <v>118</v>
      </c>
      <c r="U47" s="93">
        <f>IF(Q47=""," ",ROUND(T47/S47*100,1))</f>
        <v>10.5</v>
      </c>
      <c r="V47" s="83"/>
      <c r="W47" s="98"/>
      <c r="X47" s="95"/>
      <c r="Y47" s="98"/>
      <c r="Z47" s="98"/>
      <c r="AA47" s="99"/>
    </row>
    <row r="48" spans="1:27" ht="12.75" customHeight="1">
      <c r="A48" s="230">
        <v>6</v>
      </c>
      <c r="B48" s="231"/>
      <c r="C48" s="232" t="s">
        <v>71</v>
      </c>
      <c r="D48" s="233" t="s">
        <v>82</v>
      </c>
      <c r="E48" s="234"/>
      <c r="F48" s="235"/>
      <c r="G48" s="235"/>
      <c r="H48" s="235"/>
      <c r="I48" s="235"/>
      <c r="J48" s="235"/>
      <c r="K48" s="236"/>
      <c r="L48" s="237">
        <v>1</v>
      </c>
      <c r="M48" s="238">
        <v>1</v>
      </c>
      <c r="N48" s="239">
        <v>63</v>
      </c>
      <c r="O48" s="238">
        <v>15</v>
      </c>
      <c r="P48" s="89">
        <f>IF(L48=""," ",ROUND(O48/N48*100,1))</f>
        <v>23.8</v>
      </c>
      <c r="Q48" s="240"/>
      <c r="R48" s="241"/>
      <c r="S48" s="242"/>
      <c r="T48" s="241"/>
      <c r="U48" s="89" t="str">
        <f>IF(Q48=""," ",ROUND(T48/S48*100,1))</f>
        <v> </v>
      </c>
      <c r="V48" s="243"/>
      <c r="W48" s="235"/>
      <c r="X48" s="244"/>
      <c r="Y48" s="235"/>
      <c r="Z48" s="235"/>
      <c r="AA48" s="245"/>
    </row>
    <row r="49" spans="1:27" ht="12.75" customHeight="1">
      <c r="A49" s="84">
        <v>6</v>
      </c>
      <c r="B49" s="85"/>
      <c r="C49" s="114" t="s">
        <v>71</v>
      </c>
      <c r="D49" s="86" t="s">
        <v>101</v>
      </c>
      <c r="E49" s="87"/>
      <c r="F49" s="88"/>
      <c r="G49" s="88"/>
      <c r="H49" s="88"/>
      <c r="I49" s="88"/>
      <c r="J49" s="88"/>
      <c r="K49" s="96"/>
      <c r="L49" s="77">
        <v>1</v>
      </c>
      <c r="M49" s="69">
        <v>0</v>
      </c>
      <c r="N49" s="76">
        <v>9</v>
      </c>
      <c r="O49" s="69">
        <v>0</v>
      </c>
      <c r="P49" s="128">
        <f>IF(L49=""," ",ROUND(O49/N49*100,1))</f>
        <v>0</v>
      </c>
      <c r="Q49" s="50"/>
      <c r="R49" s="49"/>
      <c r="S49" s="51"/>
      <c r="T49" s="49"/>
      <c r="U49" s="128"/>
      <c r="V49" s="90"/>
      <c r="W49" s="88"/>
      <c r="X49" s="94"/>
      <c r="Y49" s="88"/>
      <c r="Z49" s="88"/>
      <c r="AA49" s="100"/>
    </row>
    <row r="50" spans="1:27" ht="12.75" customHeight="1" thickBot="1">
      <c r="A50" s="248">
        <v>6</v>
      </c>
      <c r="B50" s="249"/>
      <c r="C50" s="173" t="s">
        <v>71</v>
      </c>
      <c r="D50" s="250" t="s">
        <v>116</v>
      </c>
      <c r="E50" s="251"/>
      <c r="F50" s="252"/>
      <c r="G50" s="252"/>
      <c r="H50" s="252"/>
      <c r="I50" s="252"/>
      <c r="J50" s="252"/>
      <c r="K50" s="253"/>
      <c r="L50" s="179">
        <v>1</v>
      </c>
      <c r="M50" s="177">
        <v>1</v>
      </c>
      <c r="N50" s="177">
        <v>15</v>
      </c>
      <c r="O50" s="177">
        <v>3</v>
      </c>
      <c r="P50" s="180">
        <f>IF(L50=""," ",ROUND(O50/N50*100,1))</f>
        <v>20</v>
      </c>
      <c r="Q50" s="246"/>
      <c r="R50" s="247"/>
      <c r="S50" s="247"/>
      <c r="T50" s="247"/>
      <c r="U50" s="180" t="str">
        <f>IF(Q50=""," ",ROUND(T50/S50*100,1))</f>
        <v> </v>
      </c>
      <c r="V50" s="254"/>
      <c r="W50" s="252"/>
      <c r="X50" s="255"/>
      <c r="Y50" s="252"/>
      <c r="Z50" s="252"/>
      <c r="AA50" s="256"/>
    </row>
    <row r="51" spans="1:27" ht="18" customHeight="1" thickBot="1">
      <c r="A51" s="78"/>
      <c r="B51" s="79"/>
      <c r="C51" s="369" t="s">
        <v>12</v>
      </c>
      <c r="D51" s="377"/>
      <c r="E51" s="37"/>
      <c r="F51" s="59"/>
      <c r="G51" s="59"/>
      <c r="H51" s="59"/>
      <c r="I51" s="59"/>
      <c r="J51" s="59"/>
      <c r="K51" s="97"/>
      <c r="L51" s="91">
        <f>SUM(L48:L50)</f>
        <v>3</v>
      </c>
      <c r="M51" s="91">
        <f>SUM(M48:M50)</f>
        <v>2</v>
      </c>
      <c r="N51" s="91">
        <f>SUM(N48:N50)</f>
        <v>87</v>
      </c>
      <c r="O51" s="91">
        <f>SUM(O48:O50)</f>
        <v>18</v>
      </c>
      <c r="P51" s="93">
        <f>IF(L51=0,"",ROUND(O51/N51*100,1))</f>
        <v>20.7</v>
      </c>
      <c r="Q51" s="91">
        <f>SUM(Q48:Q50)</f>
        <v>0</v>
      </c>
      <c r="R51" s="91">
        <f>SUM(R48:R50)</f>
        <v>0</v>
      </c>
      <c r="S51" s="91">
        <f>SUM(S48:S50)</f>
        <v>0</v>
      </c>
      <c r="T51" s="91">
        <f>SUM(T48:T50)</f>
        <v>0</v>
      </c>
      <c r="U51" s="93" t="str">
        <f>IF(Q51=0," ",ROUND(T51/S51*100,1))</f>
        <v> </v>
      </c>
      <c r="V51" s="83"/>
      <c r="W51" s="59"/>
      <c r="X51" s="95"/>
      <c r="Y51" s="59"/>
      <c r="Z51" s="59"/>
      <c r="AA51" s="101"/>
    </row>
    <row r="52" spans="1:27" ht="18" customHeight="1" thickBot="1">
      <c r="A52" s="78"/>
      <c r="B52" s="92"/>
      <c r="C52" s="369" t="s">
        <v>4</v>
      </c>
      <c r="D52" s="370"/>
      <c r="E52" s="37"/>
      <c r="F52" s="59"/>
      <c r="G52" s="62">
        <f>SUM(G12:G46)</f>
        <v>397</v>
      </c>
      <c r="H52" s="62">
        <f>SUM(H12:H46)</f>
        <v>323</v>
      </c>
      <c r="I52" s="62">
        <f>SUM(I12:I46)</f>
        <v>5867</v>
      </c>
      <c r="J52" s="62">
        <f>SUM(J12:J46)</f>
        <v>1380</v>
      </c>
      <c r="K52" s="93">
        <f>IF(G52=" "," ",ROUND(J52/I52*100,1))</f>
        <v>23.5</v>
      </c>
      <c r="L52" s="64">
        <f>L47+L51</f>
        <v>663</v>
      </c>
      <c r="M52" s="62">
        <f>M47+M51</f>
        <v>524</v>
      </c>
      <c r="N52" s="62">
        <f>N47+N51</f>
        <v>9590</v>
      </c>
      <c r="O52" s="62">
        <f>O47+O51</f>
        <v>2018</v>
      </c>
      <c r="P52" s="93">
        <f>IF(L52=""," ",ROUND(O52/N52*100,1))</f>
        <v>21</v>
      </c>
      <c r="Q52" s="64">
        <f>Q47+Q51</f>
        <v>174</v>
      </c>
      <c r="R52" s="62">
        <f>R47+R51</f>
        <v>83</v>
      </c>
      <c r="S52" s="62">
        <f>S47+S51</f>
        <v>1120</v>
      </c>
      <c r="T52" s="62">
        <f>T47+T51</f>
        <v>118</v>
      </c>
      <c r="U52" s="93">
        <f>IF(Q52=""," ",ROUND(T52/S52*100,1))</f>
        <v>10.5</v>
      </c>
      <c r="V52" s="61">
        <f>SUM(V12:V46)</f>
        <v>1052</v>
      </c>
      <c r="W52" s="62">
        <f>SUM(W12:W46)</f>
        <v>80</v>
      </c>
      <c r="X52" s="102">
        <f>IF(V52=""," ",ROUND(W52/V52*100,1))</f>
        <v>7.6</v>
      </c>
      <c r="Y52" s="64">
        <f>SUM(Y12:Y46)</f>
        <v>890</v>
      </c>
      <c r="Z52" s="62">
        <f>SUM(Z12:Z46)</f>
        <v>36</v>
      </c>
      <c r="AA52" s="93">
        <f>IF(Y52=0," ",ROUND(Z52/Y52*100,1))</f>
        <v>4</v>
      </c>
    </row>
    <row r="53" ht="14.25" customHeight="1"/>
  </sheetData>
  <sheetProtection/>
  <mergeCells count="42">
    <mergeCell ref="Y2:AA2"/>
    <mergeCell ref="E4:F4"/>
    <mergeCell ref="H4:J4"/>
    <mergeCell ref="L4:N4"/>
    <mergeCell ref="P4:T4"/>
    <mergeCell ref="C52:D52"/>
    <mergeCell ref="E7:K7"/>
    <mergeCell ref="I8:I11"/>
    <mergeCell ref="E8:E11"/>
    <mergeCell ref="G8:G11"/>
    <mergeCell ref="F8:F11"/>
    <mergeCell ref="C51:D51"/>
    <mergeCell ref="H10:H11"/>
    <mergeCell ref="J10:J11"/>
    <mergeCell ref="A7:A11"/>
    <mergeCell ref="C7:C11"/>
    <mergeCell ref="D7:D11"/>
    <mergeCell ref="B7:B11"/>
    <mergeCell ref="L6:N6"/>
    <mergeCell ref="L7:P7"/>
    <mergeCell ref="E6:F6"/>
    <mergeCell ref="S8:S11"/>
    <mergeCell ref="Q8:Q11"/>
    <mergeCell ref="N8:N11"/>
    <mergeCell ref="L8:L11"/>
    <mergeCell ref="K9:K11"/>
    <mergeCell ref="P9:P11"/>
    <mergeCell ref="Q6:S6"/>
    <mergeCell ref="V6:X6"/>
    <mergeCell ref="Q7:U7"/>
    <mergeCell ref="V7:AA7"/>
    <mergeCell ref="AA9:AA11"/>
    <mergeCell ref="W10:W11"/>
    <mergeCell ref="Y8:AA8"/>
    <mergeCell ref="V8:V11"/>
    <mergeCell ref="U9:U11"/>
    <mergeCell ref="X9:X11"/>
    <mergeCell ref="Y9:Y11"/>
    <mergeCell ref="M10:M11"/>
    <mergeCell ref="O10:O11"/>
    <mergeCell ref="R10:R11"/>
    <mergeCell ref="T10:T11"/>
  </mergeCells>
  <conditionalFormatting sqref="Z32:Z33 Z41:Z42 Z44:Z45 Z35:Z39 M46 J46 R12:R46 W12:W46 T12:T46 T48:T50 R48:R50 O48:O50 M48:M50 Z12:Z22 Z27 Z29 H46 H12:H44 J12:J44 M12:M44 O12:O44 O46">
    <cfRule type="cellIs" priority="1" dxfId="0" operator="lessThanOrEqual" stopIfTrue="1">
      <formula>G12</formula>
    </cfRule>
    <cfRule type="cellIs" priority="2" dxfId="1" operator="greaterThan" stopIfTrue="1">
      <formula>G12</formula>
    </cfRule>
  </conditionalFormatting>
  <conditionalFormatting sqref="Y12:Y16 Y18:Y46">
    <cfRule type="cellIs" priority="3" dxfId="0" operator="lessThanOrEqual" stopIfTrue="1">
      <formula>V12</formula>
    </cfRule>
    <cfRule type="cellIs" priority="4" dxfId="1" operator="greaterThan" stopIfTrue="1">
      <formula>V12</formula>
    </cfRule>
  </conditionalFormatting>
  <conditionalFormatting sqref="Z43 Z34 Z40">
    <cfRule type="cellIs" priority="5" dxfId="0" operator="lessThanOrEqual" stopIfTrue="1">
      <formula>V35</formula>
    </cfRule>
    <cfRule type="cellIs" priority="6" dxfId="1" operator="greaterThan" stopIfTrue="1">
      <formula>V35</formula>
    </cfRule>
  </conditionalFormatting>
  <conditionalFormatting sqref="Z23:Z26 Z28 Z30">
    <cfRule type="cellIs" priority="7" dxfId="0" operator="lessThanOrEqual" stopIfTrue="1">
      <formula>V36</formula>
    </cfRule>
    <cfRule type="cellIs" priority="8" dxfId="1" operator="greaterThan" stopIfTrue="1">
      <formula>V36</formula>
    </cfRule>
  </conditionalFormatting>
  <conditionalFormatting sqref="Z31">
    <cfRule type="cellIs" priority="9" dxfId="0" operator="lessThanOrEqual" stopIfTrue="1">
      <formula>V41</formula>
    </cfRule>
    <cfRule type="cellIs" priority="10" dxfId="1" operator="greaterThan" stopIfTrue="1">
      <formula>V41</formula>
    </cfRule>
  </conditionalFormatting>
  <conditionalFormatting sqref="Z46">
    <cfRule type="cellIs" priority="11" dxfId="0" operator="lessThanOrEqual" stopIfTrue="1">
      <formula>#REF!</formula>
    </cfRule>
    <cfRule type="cellIs" priority="12" dxfId="1" operator="greaterThan" stopIfTrue="1">
      <formula>#REF!</formula>
    </cfRule>
  </conditionalFormatting>
  <printOptions/>
  <pageMargins left="0.5905511811023623" right="0.5905511811023623" top="0.5905511811023623" bottom="0.5905511811023623" header="0.31496062992125984" footer="0.31496062992125984"/>
  <pageSetup fitToHeight="0" horizontalDpi="600" verticalDpi="600" orientation="landscape" paperSize="9" scale="85" r:id="rId1"/>
  <headerFooter alignWithMargins="0">
    <oddFooter>&amp;R&amp;A</oddFooter>
  </headerFooter>
  <ignoredErrors>
    <ignoredError sqref="U52 U47 K52" evalError="1"/>
    <ignoredError sqref="X52 P52 P47" evalError="1" formula="1"/>
    <ignoredError sqref="U51 P5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2009-12-17T09:14:47Z</cp:lastPrinted>
  <dcterms:created xsi:type="dcterms:W3CDTF">2002-01-07T10:53:07Z</dcterms:created>
  <dcterms:modified xsi:type="dcterms:W3CDTF">2009-12-17T09:14:53Z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-206931183</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-1385964711</vt:i4>
  </property>
  <property fmtid="{D5CDD505-2E9C-101B-9397-08002B2CF9AE}" pid="7" name="_ReviewingToolsShownOnce">
    <vt:lpwstr/>
  </property>
</Properties>
</file>