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岩手県　４－１" sheetId="1" r:id="rId1"/>
    <sheet name="岩手県　４－２ " sheetId="2" r:id="rId2"/>
    <sheet name="岩手県　４－３" sheetId="3" r:id="rId3"/>
    <sheet name="岩手県　４－４" sheetId="4" r:id="rId4"/>
  </sheets>
  <definedNames>
    <definedName name="_xlnm.Print_Titles" localSheetId="0">'岩手県　４－１'!$4:$7</definedName>
    <definedName name="_xlnm.Print_Titles" localSheetId="1">'岩手県　４－２ '!$4:$7</definedName>
    <definedName name="_xlnm.Print_Titles" localSheetId="2">'岩手県　４－３'!$4:$7</definedName>
    <definedName name="_xlnm.Print_Titles" localSheetId="3">'岩手県　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<sst xmlns="http://schemas.openxmlformats.org/spreadsheetml/2006/main" count="541" uniqueCount="211">
  <si>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</si>
  <si>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</si>
  <si>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</si>
  <si>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</si>
  <si>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</si>
  <si>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</si>
  <si>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</si>
  <si>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</si>
  <si>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</si>
  <si>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</si>
  <si>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</si>
  <si>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</si>
  <si>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</si>
  <si>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</si>
  <si>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</si>
  <si>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</si>
  <si>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</si>
  <si>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</si>
  <si>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</si>
  <si>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</si>
  <si>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</si>
  <si>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</si>
  <si>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</si>
  <si>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</si>
  <si>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</si>
  <si>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</si>
  <si>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</si>
  <si>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</si>
  <si>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</si>
  <si>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</si>
  <si>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</si>
  <si>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</si>
  <si>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</si>
  <si>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</si>
  <si>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</si>
  <si>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</si>
  <si>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</si>
  <si>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</si>
  <si>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</si>
  <si>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</si>
  <si>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</si>
  <si>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</si>
  <si>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</si>
  <si>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</si>
  <si>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</si>
  <si>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</si>
  <si>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</si>
  <si>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</si>
  <si>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</si>
  <si>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</si>
  <si>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</si>
  <si>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</si>
  <si>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</si>
  <si>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</si>
  <si>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</si>
  <si>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</si>
  <si>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</si>
  <si>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</si>
  <si>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</si>
  <si>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</si>
  <si>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</si>
  <si>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</si>
  <si>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</si>
  <si>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</si>
  <si>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その他：平成　　年　  月　  日</t>
  </si>
  <si>
    <t>直　営</t>
  </si>
  <si>
    <t>岩手県</t>
  </si>
  <si>
    <t>盛岡市</t>
  </si>
  <si>
    <t>男女参画国際課</t>
  </si>
  <si>
    <t>もりおか女性センター</t>
  </si>
  <si>
    <t>020-0871</t>
  </si>
  <si>
    <t>盛岡市中ノ橋一丁目１番10号</t>
  </si>
  <si>
    <t>http:／/mjc.sankaku-npo.jp/top.html</t>
  </si>
  <si>
    <t>○</t>
  </si>
  <si>
    <t>平成22年度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</si>
  <si>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</si>
  <si>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</si>
  <si>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</si>
  <si>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</si>
  <si>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</si>
  <si>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</si>
  <si>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</si>
  <si>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</si>
  <si>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</si>
  <si>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</si>
  <si>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</si>
  <si>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</si>
  <si>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</si>
  <si>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</si>
  <si>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</si>
  <si>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</si>
  <si>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</si>
  <si>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</si>
  <si>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</si>
  <si>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</si>
  <si>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</si>
  <si>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</si>
  <si>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</si>
  <si>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</si>
  <si>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</si>
  <si>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</si>
  <si>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</si>
  <si>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</si>
  <si>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</si>
  <si>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</si>
  <si>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</si>
  <si>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</si>
  <si>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</si>
  <si>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</si>
  <si>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生活課</t>
  </si>
  <si>
    <t>新・みやこ男女共生プラン２１</t>
  </si>
  <si>
    <t>平成23年度</t>
  </si>
  <si>
    <t>企画政策部男女共同参画室</t>
  </si>
  <si>
    <t>大船渡市男女共同参画推進条例</t>
  </si>
  <si>
    <t>第２次大船渡市男女共同参画行動計画ともにいきいきプラン21</t>
  </si>
  <si>
    <t>男女共同参画社会実現に向けての大船渡宣言</t>
  </si>
  <si>
    <t>平成24年度</t>
  </si>
  <si>
    <t>市民協働・男女参画推進課</t>
  </si>
  <si>
    <t>花巻市男女共同参画推進条例</t>
  </si>
  <si>
    <t>パートナーシップ創造プラン・はなまき</t>
  </si>
  <si>
    <t>平成28年度</t>
  </si>
  <si>
    <t>企画部地域づくり課</t>
  </si>
  <si>
    <t>きたかみ男女共同参画プラン</t>
  </si>
  <si>
    <t>久慈市男女共同参画計画</t>
  </si>
  <si>
    <t>平成25年度</t>
  </si>
  <si>
    <t>社会教育課</t>
  </si>
  <si>
    <t>と・お・のいきいき参画プラン－遠野市男女共同参画基本計画－</t>
  </si>
  <si>
    <t>平成２７年度</t>
  </si>
  <si>
    <t>協働推進課</t>
  </si>
  <si>
    <t>いちのせき男女共同参画プラン</t>
  </si>
  <si>
    <t>企画部協働推進室</t>
  </si>
  <si>
    <t>陸前高田市男女共同参画計画</t>
  </si>
  <si>
    <t>少子化対策・男女共同参画推進室</t>
  </si>
  <si>
    <t>釜石市男女共同参画推進プラン</t>
  </si>
  <si>
    <t>市民協働部　地域づくり推進課</t>
  </si>
  <si>
    <t>二戸男女共同参画計画「パートナーシップ結いプラン」</t>
  </si>
  <si>
    <t>教育委員会事務局　生涯学習課</t>
  </si>
  <si>
    <t>総合政策部　まちづくり推進課</t>
  </si>
  <si>
    <t>奥州市男女共同参画推進条例</t>
  </si>
  <si>
    <t>奥州市男女共同参画計画</t>
  </si>
  <si>
    <t>雫石町男女共同参画プラン「きらっと雫石未来プラン」</t>
  </si>
  <si>
    <t>平成21年度</t>
  </si>
  <si>
    <t>総務企画課　総合政策室</t>
  </si>
  <si>
    <t>葛巻町男女共同参画プラン</t>
  </si>
  <si>
    <t>企画商工課</t>
  </si>
  <si>
    <t>住民協働部　住民協働課</t>
  </si>
  <si>
    <t>滝沢村男女共同参画計画「たきざわ輝きプラン」</t>
  </si>
  <si>
    <t>生涯学習課</t>
  </si>
  <si>
    <t>紫あ波せあっぷるプラン</t>
  </si>
  <si>
    <t>総務課</t>
  </si>
  <si>
    <t>田園都市やはば男女共同参画プラン</t>
  </si>
  <si>
    <t>中央生涯教育センター社会教育係</t>
  </si>
  <si>
    <t>金ヶ崎町男女共同参画推進条例</t>
  </si>
  <si>
    <t>かねがさき　きらめきプラン</t>
  </si>
  <si>
    <t>総務企画課　</t>
  </si>
  <si>
    <t>平泉町男女共同参画プラン</t>
  </si>
  <si>
    <t>自治振興課</t>
  </si>
  <si>
    <t>教育委員会　生涯学習係</t>
  </si>
  <si>
    <t>大槌町男女共同参画プラン「おもいやりおおつちプラン」</t>
  </si>
  <si>
    <t>総務課　住民協働推進室</t>
  </si>
  <si>
    <t>教育委員会事務局社会教育室</t>
  </si>
  <si>
    <t>政策推進課</t>
  </si>
  <si>
    <t>教育委員会事務局</t>
  </si>
  <si>
    <t>総務課</t>
  </si>
  <si>
    <t>軽米町教育委員会事務局生涯学習グループ</t>
  </si>
  <si>
    <t>住民福祉課</t>
  </si>
  <si>
    <t>男女ら～すぐ・ともにささえ合う創造プラン・のだ</t>
  </si>
  <si>
    <t>平成30年度</t>
  </si>
  <si>
    <t>教育委員会事務局生涯学習班</t>
  </si>
  <si>
    <t>九戸村男女共同参画プラン</t>
  </si>
  <si>
    <t>町民生活課</t>
  </si>
  <si>
    <t>一戸町男女共同参画基本計画</t>
  </si>
  <si>
    <t>子育て支援課</t>
  </si>
  <si>
    <t>盛岡市男女共同参画計画(新なはんプラン）</t>
  </si>
  <si>
    <t>調査票４－１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</si>
  <si>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</si>
  <si>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男女共同参画に関する計画
（平成21年4月1日現在で有効なもの）</t>
  </si>
  <si>
    <t>を行う体制の有無
についての苦情の処理
男女共同参画関係施策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</si>
  <si>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</si>
  <si>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</si>
  <si>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</si>
  <si>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</si>
  <si>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</si>
  <si>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</si>
  <si>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</si>
  <si>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</si>
  <si>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</si>
  <si>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</si>
  <si>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</si>
  <si>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</si>
  <si>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</si>
  <si>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</si>
  <si>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</si>
  <si>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</si>
  <si>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岩手県</t>
  </si>
  <si>
    <t>平成17年度～26年度</t>
  </si>
  <si>
    <t>平成18年度～22年度</t>
  </si>
  <si>
    <t>平成20年度～24年度</t>
  </si>
  <si>
    <t>平成19年度～27年度</t>
  </si>
  <si>
    <t>平成13年度～22年度</t>
  </si>
  <si>
    <t>平成16年度～25年度</t>
  </si>
  <si>
    <t>平成21年度～27年度</t>
  </si>
  <si>
    <t>平成19年度～23年度</t>
  </si>
  <si>
    <t>平成10年度～23年度</t>
  </si>
  <si>
    <t>平成20年度～25年度</t>
  </si>
  <si>
    <t>平成18年度～27年度</t>
  </si>
  <si>
    <t>平成20年度～29年度</t>
  </si>
  <si>
    <t>平成12年度～21年度</t>
  </si>
  <si>
    <t>(019)
604-3303</t>
  </si>
  <si>
    <t>(050)
2013-4750</t>
  </si>
  <si>
    <t>　　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</si>
</sst>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7" fontId="2" fillId="3" borderId="35" xfId="0" applyNumberFormat="1" applyFont="1" applyFill="1" applyBorder="1" applyAlignment="1">
      <alignment vertical="center"/>
    </xf>
    <xf numFmtId="187" fontId="2" fillId="3" borderId="36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37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8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37" xfId="0" applyNumberFormat="1" applyFont="1" applyFill="1" applyBorder="1" applyAlignment="1">
      <alignment vertical="center"/>
    </xf>
    <xf numFmtId="188" fontId="2" fillId="3" borderId="39" xfId="0" applyNumberFormat="1" applyFont="1" applyFill="1" applyBorder="1" applyAlignment="1">
      <alignment vertical="center"/>
    </xf>
    <xf numFmtId="188" fontId="2" fillId="3" borderId="40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4" xfId="0" applyNumberFormat="1" applyFont="1" applyFill="1" applyBorder="1" applyAlignment="1">
      <alignment vertical="center"/>
    </xf>
    <xf numFmtId="188" fontId="2" fillId="2" borderId="26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40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188" fontId="2" fillId="2" borderId="45" xfId="0" applyNumberFormat="1" applyFont="1" applyFill="1" applyBorder="1" applyAlignment="1">
      <alignment vertical="center"/>
    </xf>
    <xf numFmtId="189" fontId="2" fillId="3" borderId="46" xfId="0" applyNumberFormat="1" applyFont="1" applyFill="1" applyBorder="1" applyAlignment="1">
      <alignment vertical="center"/>
    </xf>
    <xf numFmtId="188" fontId="2" fillId="2" borderId="44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188" fontId="2" fillId="2" borderId="48" xfId="0" applyNumberFormat="1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188" fontId="2" fillId="2" borderId="52" xfId="0" applyNumberFormat="1" applyFont="1" applyFill="1" applyBorder="1" applyAlignment="1">
      <alignment vertical="center"/>
    </xf>
    <xf numFmtId="189" fontId="2" fillId="3" borderId="50" xfId="0" applyNumberFormat="1" applyFont="1" applyFill="1" applyBorder="1" applyAlignment="1">
      <alignment vertical="center"/>
    </xf>
    <xf numFmtId="188" fontId="2" fillId="2" borderId="51" xfId="0" applyNumberFormat="1" applyFont="1" applyFill="1" applyBorder="1" applyAlignment="1">
      <alignment vertical="center"/>
    </xf>
    <xf numFmtId="190" fontId="2" fillId="4" borderId="4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53" xfId="0" applyNumberFormat="1" applyFont="1" applyFill="1" applyBorder="1" applyAlignment="1">
      <alignment vertical="center"/>
    </xf>
    <xf numFmtId="189" fontId="2" fillId="0" borderId="54" xfId="0" applyNumberFormat="1" applyFont="1" applyFill="1" applyBorder="1" applyAlignment="1">
      <alignment vertical="center"/>
    </xf>
    <xf numFmtId="189" fontId="2" fillId="0" borderId="55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56" xfId="0" applyNumberFormat="1" applyFont="1" applyFill="1" applyBorder="1" applyAlignment="1">
      <alignment vertical="center"/>
    </xf>
    <xf numFmtId="179" fontId="2" fillId="0" borderId="57" xfId="0" applyNumberFormat="1" applyFont="1" applyFill="1" applyBorder="1" applyAlignment="1">
      <alignment vertical="center"/>
    </xf>
    <xf numFmtId="179" fontId="2" fillId="0" borderId="58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56" xfId="0" applyNumberFormat="1" applyFont="1" applyFill="1" applyBorder="1" applyAlignment="1">
      <alignment vertical="center"/>
    </xf>
    <xf numFmtId="188" fontId="2" fillId="2" borderId="57" xfId="0" applyNumberFormat="1" applyFont="1" applyFill="1" applyBorder="1" applyAlignment="1">
      <alignment vertical="center"/>
    </xf>
    <xf numFmtId="188" fontId="2" fillId="2" borderId="58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3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center" vertical="center"/>
    </xf>
    <xf numFmtId="186" fontId="2" fillId="2" borderId="8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2" fillId="2" borderId="25" xfId="0" applyNumberFormat="1" applyFont="1" applyFill="1" applyBorder="1" applyAlignment="1">
      <alignment vertical="center"/>
    </xf>
    <xf numFmtId="186" fontId="2" fillId="2" borderId="23" xfId="0" applyNumberFormat="1" applyFont="1" applyFill="1" applyBorder="1" applyAlignment="1">
      <alignment vertical="center"/>
    </xf>
    <xf numFmtId="186" fontId="2" fillId="2" borderId="2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2" fillId="2" borderId="59" xfId="0" applyFont="1" applyFill="1" applyBorder="1" applyAlignment="1">
      <alignment vertical="distributed" textRotation="255"/>
    </xf>
    <xf numFmtId="0" fontId="2" fillId="2" borderId="50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25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2" fillId="2" borderId="21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6" fontId="2" fillId="2" borderId="27" xfId="0" applyNumberFormat="1" applyFont="1" applyFill="1" applyBorder="1" applyAlignment="1">
      <alignment vertical="center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2" borderId="41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2" borderId="61" xfId="0" applyNumberFormat="1" applyFont="1" applyFill="1" applyBorder="1" applyAlignment="1">
      <alignment vertical="center"/>
    </xf>
    <xf numFmtId="186" fontId="2" fillId="2" borderId="16" xfId="0" applyNumberFormat="1" applyFont="1" applyFill="1" applyBorder="1" applyAlignment="1">
      <alignment vertical="center"/>
    </xf>
    <xf numFmtId="187" fontId="2" fillId="2" borderId="41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7" fontId="2" fillId="2" borderId="61" xfId="0" applyNumberFormat="1" applyFont="1" applyFill="1" applyBorder="1" applyAlignment="1">
      <alignment vertical="center"/>
    </xf>
    <xf numFmtId="187" fontId="2" fillId="2" borderId="25" xfId="0" applyNumberFormat="1" applyFont="1" applyFill="1" applyBorder="1" applyAlignment="1">
      <alignment vertical="center"/>
    </xf>
    <xf numFmtId="58" fontId="2" fillId="2" borderId="21" xfId="0" applyNumberFormat="1" applyFont="1" applyFill="1" applyBorder="1" applyAlignment="1">
      <alignment horizontal="center" vertical="center"/>
    </xf>
    <xf numFmtId="187" fontId="2" fillId="2" borderId="14" xfId="0" applyNumberFormat="1" applyFont="1" applyFill="1" applyBorder="1" applyAlignment="1">
      <alignment vertical="center"/>
    </xf>
    <xf numFmtId="187" fontId="2" fillId="2" borderId="7" xfId="0" applyNumberFormat="1" applyFont="1" applyFill="1" applyBorder="1" applyAlignment="1">
      <alignment vertical="center"/>
    </xf>
    <xf numFmtId="187" fontId="2" fillId="2" borderId="24" xfId="0" applyNumberFormat="1" applyFont="1" applyFill="1" applyBorder="1" applyAlignment="1">
      <alignment vertical="center"/>
    </xf>
    <xf numFmtId="187" fontId="2" fillId="2" borderId="16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63" xfId="0" applyFont="1" applyFill="1" applyBorder="1" applyAlignment="1">
      <alignment horizontal="center" vertical="distributed" textRotation="255" shrinkToFit="1"/>
    </xf>
    <xf numFmtId="0" fontId="2" fillId="0" borderId="42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2" borderId="64" xfId="0" applyFont="1" applyFill="1" applyBorder="1" applyAlignment="1">
      <alignment vertical="center"/>
    </xf>
    <xf numFmtId="0" fontId="2" fillId="2" borderId="65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67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2" fillId="0" borderId="63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2" borderId="50" xfId="0" applyFont="1" applyFill="1" applyBorder="1" applyAlignment="1">
      <alignment horizontal="center" vertical="distributed" textRotation="255" shrinkToFit="1"/>
    </xf>
    <xf numFmtId="0" fontId="2" fillId="2" borderId="43" xfId="0" applyFont="1" applyFill="1" applyBorder="1" applyAlignment="1">
      <alignment horizontal="center" vertical="distributed" textRotation="255" shrinkToFi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distributed" textRotation="255"/>
    </xf>
    <xf numFmtId="0" fontId="0" fillId="0" borderId="50" xfId="0" applyBorder="1" applyAlignment="1">
      <alignment horizontal="center" vertical="distributed" textRotation="255"/>
    </xf>
    <xf numFmtId="0" fontId="0" fillId="0" borderId="43" xfId="0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42" xfId="0" applyFont="1" applyFill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distributed" textRotation="255"/>
    </xf>
    <xf numFmtId="0" fontId="2" fillId="2" borderId="59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5" fillId="0" borderId="39" xfId="0" applyFont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top" textRotation="255" wrapText="1"/>
    </xf>
    <xf numFmtId="0" fontId="4" fillId="2" borderId="73" xfId="0" applyFont="1" applyFill="1" applyBorder="1" applyAlignment="1">
      <alignment horizontal="center" vertical="top" textRotation="255" wrapText="1"/>
    </xf>
    <xf numFmtId="0" fontId="4" fillId="0" borderId="73" xfId="0" applyFont="1" applyBorder="1" applyAlignment="1">
      <alignment horizontal="center" vertical="top" textRotation="255" wrapText="1"/>
    </xf>
    <xf numFmtId="0" fontId="4" fillId="0" borderId="27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26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42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59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distributed" textRotation="255"/>
    </xf>
    <xf numFmtId="0" fontId="4" fillId="0" borderId="50" xfId="0" applyFont="1" applyBorder="1" applyAlignment="1">
      <alignment horizontal="center" vertical="distributed" textRotation="255"/>
    </xf>
    <xf numFmtId="0" fontId="4" fillId="0" borderId="43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59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42" xfId="0" applyFont="1" applyFill="1" applyBorder="1" applyAlignment="1">
      <alignment horizontal="center" vertical="distributed" textRotation="255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61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25" xfId="0" applyFont="1" applyFill="1" applyBorder="1" applyAlignment="1">
      <alignment vertical="center" textRotation="255"/>
    </xf>
    <xf numFmtId="0" fontId="2" fillId="2" borderId="49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58" fontId="11" fillId="0" borderId="77" xfId="0" applyNumberFormat="1" applyFont="1" applyBorder="1" applyAlignment="1">
      <alignment horizontal="center" vertical="center"/>
    </xf>
    <xf numFmtId="58" fontId="11" fillId="0" borderId="78" xfId="0" applyNumberFormat="1" applyFont="1" applyBorder="1" applyAlignment="1">
      <alignment horizontal="center" vertical="center"/>
    </xf>
    <xf numFmtId="58" fontId="11" fillId="0" borderId="76" xfId="0" applyNumberFormat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2" borderId="2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2" xfId="0" applyFont="1" applyBorder="1" applyAlignment="1">
      <alignment/>
    </xf>
    <xf numFmtId="0" fontId="2" fillId="2" borderId="25" xfId="0" applyFont="1" applyFill="1" applyBorder="1" applyAlignment="1">
      <alignment vertical="center" textRotation="255" wrapText="1"/>
    </xf>
    <xf numFmtId="0" fontId="2" fillId="2" borderId="49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6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2" borderId="79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74" xfId="0" applyFont="1" applyFill="1" applyBorder="1" applyAlignment="1">
      <alignment horizontal="left" vertical="center"/>
    </xf>
    <xf numFmtId="0" fontId="2" fillId="2" borderId="79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5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19.625" style="2" customWidth="1"/>
    <col min="6" max="9" width="4.125" style="2" customWidth="1"/>
    <col min="10" max="10" width="26.625" style="2" customWidth="1"/>
    <col min="11" max="12" width="8.125" style="2" customWidth="1"/>
    <col min="13" max="13" width="4.125" style="2" customWidth="1"/>
    <col min="14" max="14" width="28.625" style="2" customWidth="1"/>
    <col min="15" max="15" width="18.6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1" t="s">
        <v>174</v>
      </c>
      <c r="B1" s="31"/>
    </row>
    <row r="2" spans="1:16" ht="22.5" customHeight="1" thickBot="1">
      <c r="A2" s="6" t="s">
        <v>17</v>
      </c>
      <c r="O2" s="204" t="s">
        <v>66</v>
      </c>
      <c r="P2" s="205"/>
    </row>
    <row r="3" ht="9.75" customHeight="1" thickBot="1"/>
    <row r="4" spans="1:16" s="1" customFormat="1" ht="31.5" customHeight="1">
      <c r="A4" s="208" t="s">
        <v>25</v>
      </c>
      <c r="B4" s="212" t="s">
        <v>62</v>
      </c>
      <c r="C4" s="194" t="s">
        <v>51</v>
      </c>
      <c r="D4" s="196" t="s">
        <v>16</v>
      </c>
      <c r="E4" s="222" t="s">
        <v>52</v>
      </c>
      <c r="F4" s="232" t="s">
        <v>53</v>
      </c>
      <c r="G4" s="225" t="s">
        <v>54</v>
      </c>
      <c r="H4" s="228" t="s">
        <v>61</v>
      </c>
      <c r="I4" s="196" t="s">
        <v>55</v>
      </c>
      <c r="J4" s="217" t="s">
        <v>175</v>
      </c>
      <c r="K4" s="218"/>
      <c r="L4" s="218"/>
      <c r="M4" s="219"/>
      <c r="N4" s="217" t="s">
        <v>176</v>
      </c>
      <c r="O4" s="218"/>
      <c r="P4" s="219"/>
    </row>
    <row r="5" spans="1:16" s="15" customFormat="1" ht="18" customHeight="1">
      <c r="A5" s="209"/>
      <c r="B5" s="213"/>
      <c r="C5" s="195"/>
      <c r="D5" s="210"/>
      <c r="E5" s="223"/>
      <c r="F5" s="233"/>
      <c r="G5" s="226"/>
      <c r="H5" s="229"/>
      <c r="I5" s="215"/>
      <c r="J5" s="220" t="s">
        <v>8</v>
      </c>
      <c r="K5" s="231"/>
      <c r="L5" s="221"/>
      <c r="M5" s="14" t="s">
        <v>9</v>
      </c>
      <c r="N5" s="220" t="s">
        <v>10</v>
      </c>
      <c r="O5" s="221"/>
      <c r="P5" s="14" t="s">
        <v>9</v>
      </c>
    </row>
    <row r="6" spans="1:16" s="15" customFormat="1" ht="18" customHeight="1">
      <c r="A6" s="209"/>
      <c r="B6" s="213"/>
      <c r="C6" s="195"/>
      <c r="D6" s="210"/>
      <c r="E6" s="223"/>
      <c r="F6" s="233"/>
      <c r="G6" s="226"/>
      <c r="H6" s="229"/>
      <c r="I6" s="215"/>
      <c r="J6" s="33"/>
      <c r="K6" s="34"/>
      <c r="L6" s="35"/>
      <c r="M6" s="202" t="s">
        <v>57</v>
      </c>
      <c r="N6" s="18"/>
      <c r="O6" s="32"/>
      <c r="P6" s="202" t="s">
        <v>57</v>
      </c>
    </row>
    <row r="7" spans="1:16" s="1" customFormat="1" ht="51.75" customHeight="1">
      <c r="A7" s="197"/>
      <c r="B7" s="214"/>
      <c r="C7" s="195"/>
      <c r="D7" s="211"/>
      <c r="E7" s="224"/>
      <c r="F7" s="234"/>
      <c r="G7" s="227"/>
      <c r="H7" s="230"/>
      <c r="I7" s="216"/>
      <c r="J7" s="16" t="s">
        <v>56</v>
      </c>
      <c r="K7" s="17" t="s">
        <v>2</v>
      </c>
      <c r="L7" s="17" t="s">
        <v>3</v>
      </c>
      <c r="M7" s="203"/>
      <c r="N7" s="18" t="s">
        <v>58</v>
      </c>
      <c r="O7" s="19" t="s">
        <v>24</v>
      </c>
      <c r="P7" s="203"/>
    </row>
    <row r="8" spans="1:16" ht="28.5" customHeight="1">
      <c r="A8" s="48">
        <v>3</v>
      </c>
      <c r="B8" s="49">
        <v>201</v>
      </c>
      <c r="C8" s="50" t="s">
        <v>66</v>
      </c>
      <c r="D8" s="51" t="s">
        <v>67</v>
      </c>
      <c r="E8" s="169" t="s">
        <v>68</v>
      </c>
      <c r="F8" s="148">
        <v>1</v>
      </c>
      <c r="G8" s="149">
        <v>2</v>
      </c>
      <c r="H8" s="90">
        <v>1</v>
      </c>
      <c r="I8" s="149">
        <v>1</v>
      </c>
      <c r="J8" s="50"/>
      <c r="K8" s="53"/>
      <c r="L8" s="53"/>
      <c r="M8" s="149">
        <v>0</v>
      </c>
      <c r="N8" s="171" t="s">
        <v>173</v>
      </c>
      <c r="O8" s="55" t="s">
        <v>195</v>
      </c>
      <c r="P8" s="149"/>
    </row>
    <row r="9" spans="1:16" ht="13.5" customHeight="1">
      <c r="A9" s="48">
        <v>3</v>
      </c>
      <c r="B9" s="49">
        <v>202</v>
      </c>
      <c r="C9" s="50" t="s">
        <v>66</v>
      </c>
      <c r="D9" s="51" t="s">
        <v>75</v>
      </c>
      <c r="E9" s="169" t="s">
        <v>109</v>
      </c>
      <c r="F9" s="148">
        <v>1</v>
      </c>
      <c r="G9" s="149">
        <v>1</v>
      </c>
      <c r="H9" s="90">
        <v>1</v>
      </c>
      <c r="I9" s="149">
        <v>1</v>
      </c>
      <c r="J9" s="50"/>
      <c r="K9" s="53"/>
      <c r="L9" s="53"/>
      <c r="M9" s="149">
        <v>0</v>
      </c>
      <c r="N9" s="171" t="s">
        <v>110</v>
      </c>
      <c r="O9" s="55" t="s">
        <v>196</v>
      </c>
      <c r="P9" s="149"/>
    </row>
    <row r="10" spans="1:16" ht="28.5" customHeight="1">
      <c r="A10" s="48">
        <v>3</v>
      </c>
      <c r="B10" s="49">
        <v>203</v>
      </c>
      <c r="C10" s="50" t="s">
        <v>66</v>
      </c>
      <c r="D10" s="52" t="s">
        <v>76</v>
      </c>
      <c r="E10" s="169" t="s">
        <v>112</v>
      </c>
      <c r="F10" s="148">
        <v>1</v>
      </c>
      <c r="G10" s="149">
        <v>1</v>
      </c>
      <c r="H10" s="90">
        <v>1</v>
      </c>
      <c r="I10" s="149">
        <v>1</v>
      </c>
      <c r="J10" s="50" t="s">
        <v>113</v>
      </c>
      <c r="K10" s="53">
        <v>37314</v>
      </c>
      <c r="L10" s="53">
        <v>37347</v>
      </c>
      <c r="M10" s="149"/>
      <c r="N10" s="171" t="s">
        <v>114</v>
      </c>
      <c r="O10" s="56" t="s">
        <v>197</v>
      </c>
      <c r="P10" s="149"/>
    </row>
    <row r="11" spans="1:16" ht="28.5" customHeight="1">
      <c r="A11" s="48">
        <v>3</v>
      </c>
      <c r="B11" s="49">
        <v>205</v>
      </c>
      <c r="C11" s="50" t="s">
        <v>66</v>
      </c>
      <c r="D11" s="52" t="s">
        <v>77</v>
      </c>
      <c r="E11" s="169" t="s">
        <v>117</v>
      </c>
      <c r="F11" s="148">
        <v>1</v>
      </c>
      <c r="G11" s="149">
        <v>1</v>
      </c>
      <c r="H11" s="90">
        <v>0</v>
      </c>
      <c r="I11" s="149">
        <v>1</v>
      </c>
      <c r="J11" s="50" t="s">
        <v>118</v>
      </c>
      <c r="K11" s="53">
        <v>38718</v>
      </c>
      <c r="L11" s="53">
        <v>38718</v>
      </c>
      <c r="M11" s="149"/>
      <c r="N11" s="169" t="s">
        <v>119</v>
      </c>
      <c r="O11" s="56" t="s">
        <v>198</v>
      </c>
      <c r="P11" s="149"/>
    </row>
    <row r="12" spans="1:16" ht="13.5" customHeight="1">
      <c r="A12" s="48">
        <v>3</v>
      </c>
      <c r="B12" s="49">
        <v>206</v>
      </c>
      <c r="C12" s="50" t="s">
        <v>66</v>
      </c>
      <c r="D12" s="52" t="s">
        <v>78</v>
      </c>
      <c r="E12" s="169" t="s">
        <v>121</v>
      </c>
      <c r="F12" s="148">
        <v>1</v>
      </c>
      <c r="G12" s="149">
        <v>2</v>
      </c>
      <c r="H12" s="90">
        <v>1</v>
      </c>
      <c r="I12" s="149">
        <v>1</v>
      </c>
      <c r="J12" s="50"/>
      <c r="K12" s="56"/>
      <c r="L12" s="56"/>
      <c r="M12" s="149">
        <v>0</v>
      </c>
      <c r="N12" s="169" t="s">
        <v>122</v>
      </c>
      <c r="O12" s="56" t="s">
        <v>199</v>
      </c>
      <c r="P12" s="149"/>
    </row>
    <row r="13" spans="1:16" ht="13.5" customHeight="1">
      <c r="A13" s="48">
        <v>3</v>
      </c>
      <c r="B13" s="49">
        <v>207</v>
      </c>
      <c r="C13" s="50" t="s">
        <v>66</v>
      </c>
      <c r="D13" s="52" t="s">
        <v>79</v>
      </c>
      <c r="E13" s="169" t="s">
        <v>172</v>
      </c>
      <c r="F13" s="148">
        <v>1</v>
      </c>
      <c r="G13" s="149">
        <v>1</v>
      </c>
      <c r="H13" s="90">
        <v>0</v>
      </c>
      <c r="I13" s="149">
        <v>1</v>
      </c>
      <c r="J13" s="50"/>
      <c r="K13" s="56"/>
      <c r="L13" s="56"/>
      <c r="M13" s="149">
        <v>0</v>
      </c>
      <c r="N13" s="169" t="s">
        <v>123</v>
      </c>
      <c r="O13" s="56" t="s">
        <v>200</v>
      </c>
      <c r="P13" s="149"/>
    </row>
    <row r="14" spans="1:16" ht="28.5" customHeight="1">
      <c r="A14" s="48">
        <v>3</v>
      </c>
      <c r="B14" s="49">
        <v>208</v>
      </c>
      <c r="C14" s="50" t="s">
        <v>66</v>
      </c>
      <c r="D14" s="52" t="s">
        <v>80</v>
      </c>
      <c r="E14" s="169" t="s">
        <v>125</v>
      </c>
      <c r="F14" s="148">
        <v>1</v>
      </c>
      <c r="G14" s="149">
        <v>2</v>
      </c>
      <c r="H14" s="90">
        <v>0</v>
      </c>
      <c r="I14" s="149">
        <v>0</v>
      </c>
      <c r="J14" s="50"/>
      <c r="K14" s="56"/>
      <c r="L14" s="56"/>
      <c r="M14" s="149">
        <v>0</v>
      </c>
      <c r="N14" s="169" t="s">
        <v>126</v>
      </c>
      <c r="O14" s="56" t="s">
        <v>201</v>
      </c>
      <c r="P14" s="149"/>
    </row>
    <row r="15" spans="1:16" ht="13.5" customHeight="1">
      <c r="A15" s="48">
        <v>3</v>
      </c>
      <c r="B15" s="49">
        <v>209</v>
      </c>
      <c r="C15" s="50" t="s">
        <v>66</v>
      </c>
      <c r="D15" s="52" t="s">
        <v>81</v>
      </c>
      <c r="E15" s="169" t="s">
        <v>128</v>
      </c>
      <c r="F15" s="148">
        <v>1</v>
      </c>
      <c r="G15" s="149">
        <v>1</v>
      </c>
      <c r="H15" s="90">
        <v>1</v>
      </c>
      <c r="I15" s="149">
        <v>0</v>
      </c>
      <c r="J15" s="50"/>
      <c r="K15" s="56"/>
      <c r="L15" s="56"/>
      <c r="M15" s="149">
        <v>2</v>
      </c>
      <c r="N15" s="169" t="s">
        <v>129</v>
      </c>
      <c r="O15" s="56" t="s">
        <v>202</v>
      </c>
      <c r="P15" s="149"/>
    </row>
    <row r="16" spans="1:16" ht="13.5" customHeight="1">
      <c r="A16" s="48">
        <v>3</v>
      </c>
      <c r="B16" s="49">
        <v>210</v>
      </c>
      <c r="C16" s="50" t="s">
        <v>66</v>
      </c>
      <c r="D16" s="52" t="s">
        <v>82</v>
      </c>
      <c r="E16" s="169" t="s">
        <v>130</v>
      </c>
      <c r="F16" s="148">
        <v>1</v>
      </c>
      <c r="G16" s="149">
        <v>2</v>
      </c>
      <c r="H16" s="90">
        <v>0</v>
      </c>
      <c r="I16" s="149">
        <v>1</v>
      </c>
      <c r="J16" s="50"/>
      <c r="K16" s="56"/>
      <c r="L16" s="56"/>
      <c r="M16" s="149">
        <v>0</v>
      </c>
      <c r="N16" s="169" t="s">
        <v>131</v>
      </c>
      <c r="O16" s="56" t="s">
        <v>203</v>
      </c>
      <c r="P16" s="149"/>
    </row>
    <row r="17" spans="1:16" ht="28.5" customHeight="1">
      <c r="A17" s="48">
        <v>3</v>
      </c>
      <c r="B17" s="49">
        <v>211</v>
      </c>
      <c r="C17" s="50" t="s">
        <v>66</v>
      </c>
      <c r="D17" s="52" t="s">
        <v>83</v>
      </c>
      <c r="E17" s="169" t="s">
        <v>132</v>
      </c>
      <c r="F17" s="148">
        <v>1</v>
      </c>
      <c r="G17" s="149">
        <v>1</v>
      </c>
      <c r="H17" s="90">
        <v>1</v>
      </c>
      <c r="I17" s="149">
        <v>1</v>
      </c>
      <c r="J17" s="50"/>
      <c r="K17" s="56"/>
      <c r="L17" s="56"/>
      <c r="M17" s="149">
        <v>0</v>
      </c>
      <c r="N17" s="169" t="s">
        <v>133</v>
      </c>
      <c r="O17" s="56" t="s">
        <v>204</v>
      </c>
      <c r="P17" s="149"/>
    </row>
    <row r="18" spans="1:16" ht="28.5" customHeight="1">
      <c r="A18" s="48">
        <v>3</v>
      </c>
      <c r="B18" s="49">
        <v>213</v>
      </c>
      <c r="C18" s="50" t="s">
        <v>66</v>
      </c>
      <c r="D18" s="52" t="s">
        <v>84</v>
      </c>
      <c r="E18" s="169" t="s">
        <v>134</v>
      </c>
      <c r="F18" s="148">
        <v>1</v>
      </c>
      <c r="G18" s="149">
        <v>2</v>
      </c>
      <c r="H18" s="90">
        <v>0</v>
      </c>
      <c r="I18" s="149">
        <v>1</v>
      </c>
      <c r="J18" s="50"/>
      <c r="K18" s="56"/>
      <c r="L18" s="56"/>
      <c r="M18" s="149">
        <v>0</v>
      </c>
      <c r="N18" s="169" t="s">
        <v>135</v>
      </c>
      <c r="O18" s="56" t="s">
        <v>205</v>
      </c>
      <c r="P18" s="149"/>
    </row>
    <row r="19" spans="1:16" ht="28.5" customHeight="1">
      <c r="A19" s="48">
        <v>3</v>
      </c>
      <c r="B19" s="49">
        <v>210</v>
      </c>
      <c r="C19" s="50" t="s">
        <v>66</v>
      </c>
      <c r="D19" s="52" t="s">
        <v>85</v>
      </c>
      <c r="E19" s="169" t="s">
        <v>136</v>
      </c>
      <c r="F19" s="148">
        <v>2</v>
      </c>
      <c r="G19" s="149">
        <v>2</v>
      </c>
      <c r="H19" s="90">
        <v>0</v>
      </c>
      <c r="I19" s="149">
        <v>0</v>
      </c>
      <c r="J19" s="50"/>
      <c r="K19" s="56"/>
      <c r="L19" s="56"/>
      <c r="M19" s="149">
        <v>0</v>
      </c>
      <c r="N19" s="169"/>
      <c r="O19" s="56"/>
      <c r="P19" s="193">
        <v>0</v>
      </c>
    </row>
    <row r="20" spans="1:16" ht="28.5" customHeight="1">
      <c r="A20" s="48">
        <v>3</v>
      </c>
      <c r="B20" s="49">
        <v>215</v>
      </c>
      <c r="C20" s="50" t="s">
        <v>66</v>
      </c>
      <c r="D20" s="52" t="s">
        <v>86</v>
      </c>
      <c r="E20" s="169" t="s">
        <v>137</v>
      </c>
      <c r="F20" s="148">
        <v>1</v>
      </c>
      <c r="G20" s="149">
        <v>2</v>
      </c>
      <c r="H20" s="90">
        <v>1</v>
      </c>
      <c r="I20" s="149">
        <v>1</v>
      </c>
      <c r="J20" s="50" t="s">
        <v>138</v>
      </c>
      <c r="K20" s="53">
        <v>39155</v>
      </c>
      <c r="L20" s="53">
        <v>39155</v>
      </c>
      <c r="M20" s="149"/>
      <c r="N20" s="169" t="s">
        <v>139</v>
      </c>
      <c r="O20" s="56" t="s">
        <v>206</v>
      </c>
      <c r="P20" s="149"/>
    </row>
    <row r="21" spans="1:16" ht="27" customHeight="1">
      <c r="A21" s="48">
        <v>3</v>
      </c>
      <c r="B21" s="49">
        <v>301</v>
      </c>
      <c r="C21" s="50" t="s">
        <v>66</v>
      </c>
      <c r="D21" s="52" t="s">
        <v>87</v>
      </c>
      <c r="E21" s="169" t="s">
        <v>125</v>
      </c>
      <c r="F21" s="148">
        <v>2</v>
      </c>
      <c r="G21" s="149">
        <v>2</v>
      </c>
      <c r="H21" s="90">
        <v>0</v>
      </c>
      <c r="I21" s="149">
        <v>1</v>
      </c>
      <c r="J21" s="50"/>
      <c r="K21" s="56"/>
      <c r="L21" s="56"/>
      <c r="M21" s="149">
        <v>0</v>
      </c>
      <c r="N21" s="169" t="s">
        <v>140</v>
      </c>
      <c r="O21" s="56" t="s">
        <v>195</v>
      </c>
      <c r="P21" s="149"/>
    </row>
    <row r="22" spans="1:16" ht="28.5" customHeight="1">
      <c r="A22" s="48">
        <v>3</v>
      </c>
      <c r="B22" s="49">
        <v>302</v>
      </c>
      <c r="C22" s="50" t="s">
        <v>66</v>
      </c>
      <c r="D22" s="52" t="s">
        <v>88</v>
      </c>
      <c r="E22" s="169" t="s">
        <v>142</v>
      </c>
      <c r="F22" s="148">
        <v>1</v>
      </c>
      <c r="G22" s="149">
        <v>2</v>
      </c>
      <c r="H22" s="90">
        <v>0</v>
      </c>
      <c r="I22" s="149">
        <v>0</v>
      </c>
      <c r="J22" s="50"/>
      <c r="K22" s="56"/>
      <c r="L22" s="56"/>
      <c r="M22" s="149">
        <v>2</v>
      </c>
      <c r="N22" s="169" t="s">
        <v>143</v>
      </c>
      <c r="O22" s="56" t="s">
        <v>197</v>
      </c>
      <c r="P22" s="149"/>
    </row>
    <row r="23" spans="1:16" ht="13.5" customHeight="1">
      <c r="A23" s="48">
        <v>3</v>
      </c>
      <c r="B23" s="49">
        <v>303</v>
      </c>
      <c r="C23" s="50" t="s">
        <v>66</v>
      </c>
      <c r="D23" s="52" t="s">
        <v>89</v>
      </c>
      <c r="E23" s="169" t="s">
        <v>144</v>
      </c>
      <c r="F23" s="148">
        <v>1</v>
      </c>
      <c r="G23" s="149">
        <v>2</v>
      </c>
      <c r="H23" s="90">
        <v>0</v>
      </c>
      <c r="I23" s="149">
        <v>0</v>
      </c>
      <c r="J23" s="50"/>
      <c r="K23" s="56"/>
      <c r="L23" s="56"/>
      <c r="M23" s="149">
        <v>1</v>
      </c>
      <c r="N23" s="169"/>
      <c r="O23" s="56"/>
      <c r="P23" s="149">
        <v>1</v>
      </c>
    </row>
    <row r="24" spans="1:16" ht="28.5" customHeight="1">
      <c r="A24" s="48">
        <v>3</v>
      </c>
      <c r="B24" s="49">
        <v>305</v>
      </c>
      <c r="C24" s="50" t="s">
        <v>66</v>
      </c>
      <c r="D24" s="52" t="s">
        <v>90</v>
      </c>
      <c r="E24" s="169" t="s">
        <v>145</v>
      </c>
      <c r="F24" s="148">
        <v>1</v>
      </c>
      <c r="G24" s="149">
        <v>2</v>
      </c>
      <c r="H24" s="90">
        <v>1</v>
      </c>
      <c r="I24" s="149">
        <v>1</v>
      </c>
      <c r="J24" s="50"/>
      <c r="K24" s="56"/>
      <c r="L24" s="56"/>
      <c r="M24" s="149">
        <v>0</v>
      </c>
      <c r="N24" s="169" t="s">
        <v>146</v>
      </c>
      <c r="O24" s="56" t="s">
        <v>195</v>
      </c>
      <c r="P24" s="149"/>
    </row>
    <row r="25" spans="1:16" ht="13.5" customHeight="1">
      <c r="A25" s="48">
        <v>3</v>
      </c>
      <c r="B25" s="49">
        <v>321</v>
      </c>
      <c r="C25" s="50" t="s">
        <v>66</v>
      </c>
      <c r="D25" s="52" t="s">
        <v>91</v>
      </c>
      <c r="E25" s="169" t="s">
        <v>147</v>
      </c>
      <c r="F25" s="148">
        <v>2</v>
      </c>
      <c r="G25" s="149">
        <v>2</v>
      </c>
      <c r="H25" s="90">
        <v>1</v>
      </c>
      <c r="I25" s="149">
        <v>1</v>
      </c>
      <c r="J25" s="50"/>
      <c r="K25" s="56"/>
      <c r="L25" s="56"/>
      <c r="M25" s="149">
        <v>0</v>
      </c>
      <c r="N25" s="169" t="s">
        <v>148</v>
      </c>
      <c r="O25" s="56" t="s">
        <v>200</v>
      </c>
      <c r="P25" s="149"/>
    </row>
    <row r="26" spans="1:16" ht="13.5" customHeight="1">
      <c r="A26" s="48">
        <v>3</v>
      </c>
      <c r="B26" s="49">
        <v>322</v>
      </c>
      <c r="C26" s="50" t="s">
        <v>66</v>
      </c>
      <c r="D26" s="52" t="s">
        <v>92</v>
      </c>
      <c r="E26" s="169" t="s">
        <v>149</v>
      </c>
      <c r="F26" s="148">
        <v>1</v>
      </c>
      <c r="G26" s="149">
        <v>2</v>
      </c>
      <c r="H26" s="90">
        <v>1</v>
      </c>
      <c r="I26" s="149">
        <v>1</v>
      </c>
      <c r="J26" s="50"/>
      <c r="K26" s="56"/>
      <c r="L26" s="56"/>
      <c r="M26" s="149">
        <v>0</v>
      </c>
      <c r="N26" s="169" t="s">
        <v>150</v>
      </c>
      <c r="O26" s="56" t="s">
        <v>205</v>
      </c>
      <c r="P26" s="149"/>
    </row>
    <row r="27" spans="1:16" ht="13.5" customHeight="1">
      <c r="A27" s="48">
        <v>3</v>
      </c>
      <c r="B27" s="49">
        <v>366</v>
      </c>
      <c r="C27" s="50" t="s">
        <v>66</v>
      </c>
      <c r="D27" s="52" t="s">
        <v>93</v>
      </c>
      <c r="E27" s="169" t="s">
        <v>147</v>
      </c>
      <c r="F27" s="148">
        <v>2</v>
      </c>
      <c r="G27" s="149">
        <v>2</v>
      </c>
      <c r="H27" s="90">
        <v>0</v>
      </c>
      <c r="I27" s="149">
        <v>0</v>
      </c>
      <c r="J27" s="50"/>
      <c r="K27" s="56"/>
      <c r="L27" s="56"/>
      <c r="M27" s="149">
        <v>0</v>
      </c>
      <c r="N27" s="169"/>
      <c r="O27" s="56"/>
      <c r="P27" s="193">
        <v>1</v>
      </c>
    </row>
    <row r="28" spans="1:16" ht="28.5" customHeight="1">
      <c r="A28" s="48">
        <v>3</v>
      </c>
      <c r="B28" s="49">
        <v>381</v>
      </c>
      <c r="C28" s="50" t="s">
        <v>66</v>
      </c>
      <c r="D28" s="52" t="s">
        <v>94</v>
      </c>
      <c r="E28" s="169" t="s">
        <v>151</v>
      </c>
      <c r="F28" s="148">
        <v>2</v>
      </c>
      <c r="G28" s="149">
        <v>2</v>
      </c>
      <c r="H28" s="90">
        <v>0</v>
      </c>
      <c r="I28" s="149">
        <v>0</v>
      </c>
      <c r="J28" s="50" t="s">
        <v>152</v>
      </c>
      <c r="K28" s="53">
        <v>38077</v>
      </c>
      <c r="L28" s="53">
        <v>38078</v>
      </c>
      <c r="M28" s="149"/>
      <c r="N28" s="169" t="s">
        <v>153</v>
      </c>
      <c r="O28" s="56" t="s">
        <v>207</v>
      </c>
      <c r="P28" s="149"/>
    </row>
    <row r="29" spans="1:16" ht="13.5" customHeight="1">
      <c r="A29" s="48">
        <v>3</v>
      </c>
      <c r="B29" s="49">
        <v>2</v>
      </c>
      <c r="C29" s="50" t="s">
        <v>66</v>
      </c>
      <c r="D29" s="52" t="s">
        <v>95</v>
      </c>
      <c r="E29" s="169" t="s">
        <v>154</v>
      </c>
      <c r="F29" s="148">
        <v>1</v>
      </c>
      <c r="G29" s="149">
        <v>2</v>
      </c>
      <c r="H29" s="90">
        <v>1</v>
      </c>
      <c r="I29" s="149">
        <v>1</v>
      </c>
      <c r="J29" s="50"/>
      <c r="K29" s="56"/>
      <c r="L29" s="56"/>
      <c r="M29" s="149">
        <v>0</v>
      </c>
      <c r="N29" s="169" t="s">
        <v>155</v>
      </c>
      <c r="O29" s="56" t="s">
        <v>195</v>
      </c>
      <c r="P29" s="149"/>
    </row>
    <row r="30" spans="1:16" ht="13.5" customHeight="1">
      <c r="A30" s="48">
        <v>3</v>
      </c>
      <c r="B30" s="49">
        <v>422</v>
      </c>
      <c r="C30" s="50" t="s">
        <v>66</v>
      </c>
      <c r="D30" s="52" t="s">
        <v>96</v>
      </c>
      <c r="E30" s="169" t="s">
        <v>156</v>
      </c>
      <c r="F30" s="148">
        <v>1</v>
      </c>
      <c r="G30" s="149">
        <v>2</v>
      </c>
      <c r="H30" s="90">
        <v>0</v>
      </c>
      <c r="I30" s="149">
        <v>0</v>
      </c>
      <c r="J30" s="50"/>
      <c r="K30" s="56"/>
      <c r="L30" s="56"/>
      <c r="M30" s="149">
        <v>2</v>
      </c>
      <c r="N30" s="169"/>
      <c r="O30" s="56"/>
      <c r="P30" s="149">
        <v>0</v>
      </c>
    </row>
    <row r="31" spans="1:16" ht="28.5" customHeight="1">
      <c r="A31" s="48">
        <v>3</v>
      </c>
      <c r="B31" s="49">
        <v>1</v>
      </c>
      <c r="C31" s="50" t="s">
        <v>66</v>
      </c>
      <c r="D31" s="52" t="s">
        <v>97</v>
      </c>
      <c r="E31" s="169" t="s">
        <v>157</v>
      </c>
      <c r="F31" s="148">
        <v>2</v>
      </c>
      <c r="G31" s="149">
        <v>2</v>
      </c>
      <c r="H31" s="90">
        <v>0</v>
      </c>
      <c r="I31" s="149">
        <v>0</v>
      </c>
      <c r="J31" s="50"/>
      <c r="K31" s="56"/>
      <c r="L31" s="56"/>
      <c r="M31" s="149">
        <v>0</v>
      </c>
      <c r="N31" s="169"/>
      <c r="O31" s="56"/>
      <c r="P31" s="149">
        <v>0</v>
      </c>
    </row>
    <row r="32" spans="1:16" ht="32.25" customHeight="1">
      <c r="A32" s="48">
        <v>3</v>
      </c>
      <c r="B32" s="49">
        <v>61</v>
      </c>
      <c r="C32" s="50" t="s">
        <v>66</v>
      </c>
      <c r="D32" s="59" t="s">
        <v>98</v>
      </c>
      <c r="E32" s="170" t="s">
        <v>149</v>
      </c>
      <c r="F32" s="150">
        <v>1</v>
      </c>
      <c r="G32" s="151">
        <v>2</v>
      </c>
      <c r="H32" s="152">
        <v>0</v>
      </c>
      <c r="I32" s="151">
        <v>1</v>
      </c>
      <c r="J32" s="60"/>
      <c r="K32" s="61"/>
      <c r="L32" s="61"/>
      <c r="M32" s="151">
        <v>0</v>
      </c>
      <c r="N32" s="170" t="s">
        <v>158</v>
      </c>
      <c r="O32" s="61" t="s">
        <v>196</v>
      </c>
      <c r="P32" s="151"/>
    </row>
    <row r="33" spans="1:16" ht="28.5" customHeight="1">
      <c r="A33" s="48">
        <v>3</v>
      </c>
      <c r="B33" s="49">
        <v>82</v>
      </c>
      <c r="C33" s="50" t="s">
        <v>66</v>
      </c>
      <c r="D33" s="59" t="s">
        <v>99</v>
      </c>
      <c r="E33" s="170" t="s">
        <v>159</v>
      </c>
      <c r="F33" s="150">
        <v>1</v>
      </c>
      <c r="G33" s="151">
        <v>2</v>
      </c>
      <c r="H33" s="152">
        <v>0</v>
      </c>
      <c r="I33" s="151">
        <v>0</v>
      </c>
      <c r="J33" s="60"/>
      <c r="K33" s="61"/>
      <c r="L33" s="61"/>
      <c r="M33" s="151">
        <v>0</v>
      </c>
      <c r="N33" s="170"/>
      <c r="O33" s="61"/>
      <c r="P33" s="151">
        <v>1</v>
      </c>
    </row>
    <row r="34" spans="1:16" ht="28.5" customHeight="1">
      <c r="A34" s="48">
        <v>3</v>
      </c>
      <c r="B34" s="49">
        <v>83</v>
      </c>
      <c r="C34" s="50" t="s">
        <v>66</v>
      </c>
      <c r="D34" s="59" t="s">
        <v>100</v>
      </c>
      <c r="E34" s="170" t="s">
        <v>160</v>
      </c>
      <c r="F34" s="150">
        <v>2</v>
      </c>
      <c r="G34" s="151">
        <v>2</v>
      </c>
      <c r="H34" s="152">
        <v>0</v>
      </c>
      <c r="I34" s="151">
        <v>0</v>
      </c>
      <c r="J34" s="60"/>
      <c r="K34" s="61"/>
      <c r="L34" s="61"/>
      <c r="M34" s="151">
        <v>0</v>
      </c>
      <c r="N34" s="170"/>
      <c r="O34" s="61"/>
      <c r="P34" s="151">
        <v>1</v>
      </c>
    </row>
    <row r="35" spans="1:16" ht="13.5" customHeight="1">
      <c r="A35" s="48">
        <v>3</v>
      </c>
      <c r="B35" s="49">
        <v>484</v>
      </c>
      <c r="C35" s="50" t="s">
        <v>66</v>
      </c>
      <c r="D35" s="59" t="s">
        <v>101</v>
      </c>
      <c r="E35" s="170" t="s">
        <v>161</v>
      </c>
      <c r="F35" s="150">
        <v>1</v>
      </c>
      <c r="G35" s="151">
        <v>2</v>
      </c>
      <c r="H35" s="152">
        <v>0</v>
      </c>
      <c r="I35" s="151">
        <v>0</v>
      </c>
      <c r="J35" s="60"/>
      <c r="K35" s="61"/>
      <c r="L35" s="61"/>
      <c r="M35" s="151">
        <v>3</v>
      </c>
      <c r="N35" s="170"/>
      <c r="O35" s="61"/>
      <c r="P35" s="151">
        <v>1</v>
      </c>
    </row>
    <row r="36" spans="1:16" ht="13.5" customHeight="1">
      <c r="A36" s="48">
        <v>3</v>
      </c>
      <c r="B36" s="49">
        <v>85</v>
      </c>
      <c r="C36" s="50" t="s">
        <v>66</v>
      </c>
      <c r="D36" s="59" t="s">
        <v>102</v>
      </c>
      <c r="E36" s="170" t="s">
        <v>162</v>
      </c>
      <c r="F36" s="150">
        <v>2</v>
      </c>
      <c r="G36" s="151">
        <v>2</v>
      </c>
      <c r="H36" s="152">
        <v>0</v>
      </c>
      <c r="I36" s="151">
        <v>0</v>
      </c>
      <c r="J36" s="60"/>
      <c r="K36" s="61"/>
      <c r="L36" s="61"/>
      <c r="M36" s="151">
        <v>0</v>
      </c>
      <c r="N36" s="170"/>
      <c r="O36" s="61"/>
      <c r="P36" s="151">
        <v>1</v>
      </c>
    </row>
    <row r="37" spans="1:16" ht="13.5" customHeight="1">
      <c r="A37" s="48">
        <v>3</v>
      </c>
      <c r="B37" s="49">
        <v>87</v>
      </c>
      <c r="C37" s="50" t="s">
        <v>66</v>
      </c>
      <c r="D37" s="59" t="s">
        <v>103</v>
      </c>
      <c r="E37" s="170" t="s">
        <v>163</v>
      </c>
      <c r="F37" s="150">
        <v>1</v>
      </c>
      <c r="G37" s="151">
        <v>2</v>
      </c>
      <c r="H37" s="152">
        <v>0</v>
      </c>
      <c r="I37" s="151">
        <v>0</v>
      </c>
      <c r="J37" s="60"/>
      <c r="K37" s="61"/>
      <c r="L37" s="61"/>
      <c r="M37" s="151">
        <v>0</v>
      </c>
      <c r="N37" s="170"/>
      <c r="O37" s="61"/>
      <c r="P37" s="151">
        <v>0</v>
      </c>
    </row>
    <row r="38" spans="1:16" ht="28.5" customHeight="1">
      <c r="A38" s="48">
        <v>3</v>
      </c>
      <c r="B38" s="49">
        <v>501</v>
      </c>
      <c r="C38" s="50" t="s">
        <v>66</v>
      </c>
      <c r="D38" s="59" t="s">
        <v>104</v>
      </c>
      <c r="E38" s="170" t="s">
        <v>164</v>
      </c>
      <c r="F38" s="150">
        <v>2</v>
      </c>
      <c r="G38" s="151">
        <v>2</v>
      </c>
      <c r="H38" s="152">
        <v>0</v>
      </c>
      <c r="I38" s="151">
        <v>0</v>
      </c>
      <c r="J38" s="60"/>
      <c r="K38" s="61"/>
      <c r="L38" s="61"/>
      <c r="M38" s="151">
        <v>0</v>
      </c>
      <c r="N38" s="170"/>
      <c r="O38" s="61"/>
      <c r="P38" s="151">
        <v>1</v>
      </c>
    </row>
    <row r="39" spans="1:16" ht="28.5" customHeight="1">
      <c r="A39" s="48">
        <v>3</v>
      </c>
      <c r="B39" s="49">
        <v>503</v>
      </c>
      <c r="C39" s="50" t="s">
        <v>66</v>
      </c>
      <c r="D39" s="59" t="s">
        <v>105</v>
      </c>
      <c r="E39" s="170" t="s">
        <v>165</v>
      </c>
      <c r="F39" s="150">
        <v>1</v>
      </c>
      <c r="G39" s="151">
        <v>2</v>
      </c>
      <c r="H39" s="152">
        <v>0</v>
      </c>
      <c r="I39" s="151">
        <v>0</v>
      </c>
      <c r="J39" s="60"/>
      <c r="K39" s="61"/>
      <c r="L39" s="61"/>
      <c r="M39" s="151">
        <v>0</v>
      </c>
      <c r="N39" s="170" t="s">
        <v>166</v>
      </c>
      <c r="O39" s="61" t="s">
        <v>206</v>
      </c>
      <c r="P39" s="151"/>
    </row>
    <row r="40" spans="1:16" ht="28.5" customHeight="1">
      <c r="A40" s="48">
        <v>3</v>
      </c>
      <c r="B40" s="49">
        <v>506</v>
      </c>
      <c r="C40" s="50" t="s">
        <v>66</v>
      </c>
      <c r="D40" s="59" t="s">
        <v>106</v>
      </c>
      <c r="E40" s="170" t="s">
        <v>168</v>
      </c>
      <c r="F40" s="150">
        <v>2</v>
      </c>
      <c r="G40" s="151">
        <v>2</v>
      </c>
      <c r="H40" s="152">
        <v>1</v>
      </c>
      <c r="I40" s="151">
        <v>1</v>
      </c>
      <c r="J40" s="60"/>
      <c r="K40" s="61"/>
      <c r="L40" s="61"/>
      <c r="M40" s="151">
        <v>0</v>
      </c>
      <c r="N40" s="170" t="s">
        <v>169</v>
      </c>
      <c r="O40" s="61" t="s">
        <v>206</v>
      </c>
      <c r="P40" s="151"/>
    </row>
    <row r="41" spans="1:16" ht="13.5" customHeight="1">
      <c r="A41" s="48">
        <v>3</v>
      </c>
      <c r="B41" s="49">
        <v>507</v>
      </c>
      <c r="C41" s="50" t="s">
        <v>66</v>
      </c>
      <c r="D41" s="59" t="s">
        <v>107</v>
      </c>
      <c r="E41" s="170" t="s">
        <v>170</v>
      </c>
      <c r="F41" s="150">
        <v>1</v>
      </c>
      <c r="G41" s="151">
        <v>2</v>
      </c>
      <c r="H41" s="152">
        <v>0</v>
      </c>
      <c r="I41" s="151">
        <v>0</v>
      </c>
      <c r="J41" s="60"/>
      <c r="K41" s="61"/>
      <c r="L41" s="61"/>
      <c r="M41" s="151">
        <v>0</v>
      </c>
      <c r="N41" s="170"/>
      <c r="O41" s="61"/>
      <c r="P41" s="151">
        <v>1</v>
      </c>
    </row>
    <row r="42" spans="1:16" ht="13.5" customHeight="1" thickBot="1">
      <c r="A42" s="48">
        <v>3</v>
      </c>
      <c r="B42" s="49">
        <v>520</v>
      </c>
      <c r="C42" s="50" t="s">
        <v>66</v>
      </c>
      <c r="D42" s="59" t="s">
        <v>108</v>
      </c>
      <c r="E42" s="170" t="s">
        <v>147</v>
      </c>
      <c r="F42" s="150">
        <v>2</v>
      </c>
      <c r="G42" s="151">
        <v>2</v>
      </c>
      <c r="H42" s="152">
        <v>0</v>
      </c>
      <c r="I42" s="151">
        <v>0</v>
      </c>
      <c r="J42" s="60"/>
      <c r="K42" s="61"/>
      <c r="L42" s="61"/>
      <c r="M42" s="151">
        <v>0</v>
      </c>
      <c r="N42" s="170" t="s">
        <v>171</v>
      </c>
      <c r="O42" s="61" t="s">
        <v>205</v>
      </c>
      <c r="P42" s="151"/>
    </row>
    <row r="43" spans="1:22" s="13" customFormat="1" ht="18" customHeight="1" thickBot="1">
      <c r="A43" s="37"/>
      <c r="B43" s="38"/>
      <c r="C43" s="206" t="s">
        <v>4</v>
      </c>
      <c r="D43" s="207"/>
      <c r="E43" s="39"/>
      <c r="F43" s="40"/>
      <c r="G43" s="41"/>
      <c r="H43" s="42">
        <f>SUM(H8:H42)</f>
        <v>12</v>
      </c>
      <c r="I43" s="43">
        <f>SUM(I8:I42)</f>
        <v>17</v>
      </c>
      <c r="J43" s="42">
        <f>COUNTA(J8:J42)</f>
        <v>4</v>
      </c>
      <c r="K43" s="44"/>
      <c r="L43" s="44"/>
      <c r="M43" s="45"/>
      <c r="N43" s="42">
        <f>COUNTA(N8:N42)</f>
        <v>23</v>
      </c>
      <c r="O43" s="46"/>
      <c r="P43" s="47"/>
      <c r="Q43" s="12"/>
      <c r="R43" s="12"/>
      <c r="S43" s="12"/>
      <c r="T43" s="12"/>
      <c r="U43" s="12"/>
      <c r="V43" s="12"/>
    </row>
    <row r="44" ht="18.75" customHeight="1"/>
  </sheetData>
  <mergeCells count="17">
    <mergeCell ref="N5:O5"/>
    <mergeCell ref="E4:E7"/>
    <mergeCell ref="G4:G7"/>
    <mergeCell ref="H4:H7"/>
    <mergeCell ref="J5:L5"/>
    <mergeCell ref="F4:F7"/>
    <mergeCell ref="M6:M7"/>
    <mergeCell ref="P6:P7"/>
    <mergeCell ref="O2:P2"/>
    <mergeCell ref="C43:D43"/>
    <mergeCell ref="A4:A7"/>
    <mergeCell ref="C4:C7"/>
    <mergeCell ref="D4:D7"/>
    <mergeCell ref="B4:B7"/>
    <mergeCell ref="I4:I7"/>
    <mergeCell ref="J4:M4"/>
    <mergeCell ref="N4:P4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125" style="2" customWidth="1"/>
    <col min="4" max="4" width="10.625" style="2" customWidth="1"/>
    <col min="5" max="5" width="17.625" style="2" customWidth="1"/>
    <col min="6" max="6" width="9.00390625" style="2" customWidth="1"/>
    <col min="7" max="7" width="8.625" style="2" customWidth="1"/>
    <col min="8" max="8" width="20.625" style="2" customWidth="1"/>
    <col min="9" max="9" width="8.125" style="2" customWidth="1"/>
    <col min="10" max="10" width="9.125" style="2" customWidth="1"/>
    <col min="11" max="11" width="18.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14</v>
      </c>
      <c r="B1" s="31"/>
    </row>
    <row r="2" spans="1:21" ht="22.5" customHeight="1" thickBot="1">
      <c r="A2" s="6" t="s">
        <v>33</v>
      </c>
      <c r="S2" s="204" t="s">
        <v>66</v>
      </c>
      <c r="T2" s="235"/>
      <c r="U2" s="205"/>
    </row>
    <row r="3" ht="12.75" thickBot="1"/>
    <row r="4" spans="1:21" s="1" customFormat="1" ht="19.5" customHeight="1">
      <c r="A4" s="208" t="s">
        <v>25</v>
      </c>
      <c r="B4" s="212" t="s">
        <v>62</v>
      </c>
      <c r="C4" s="194" t="s">
        <v>51</v>
      </c>
      <c r="D4" s="196" t="s">
        <v>16</v>
      </c>
      <c r="E4" s="217" t="s">
        <v>63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9"/>
      <c r="U4" s="236" t="s">
        <v>177</v>
      </c>
    </row>
    <row r="5" spans="1:21" s="1" customFormat="1" ht="19.5" customHeight="1">
      <c r="A5" s="209"/>
      <c r="B5" s="213"/>
      <c r="C5" s="195"/>
      <c r="D5" s="210"/>
      <c r="E5" s="25"/>
      <c r="F5" s="23"/>
      <c r="G5" s="26"/>
      <c r="H5" s="26"/>
      <c r="I5" s="26"/>
      <c r="J5" s="26"/>
      <c r="K5" s="26"/>
      <c r="L5" s="220" t="s">
        <v>59</v>
      </c>
      <c r="M5" s="231"/>
      <c r="N5" s="231"/>
      <c r="O5" s="231"/>
      <c r="P5" s="231"/>
      <c r="Q5" s="231"/>
      <c r="R5" s="231"/>
      <c r="S5" s="231"/>
      <c r="T5" s="246"/>
      <c r="U5" s="237"/>
    </row>
    <row r="6" spans="1:21" s="1" customFormat="1" ht="19.5" customHeight="1">
      <c r="A6" s="209"/>
      <c r="B6" s="213"/>
      <c r="C6" s="195"/>
      <c r="D6" s="210"/>
      <c r="E6" s="240" t="s">
        <v>31</v>
      </c>
      <c r="F6" s="20"/>
      <c r="G6" s="247" t="s">
        <v>30</v>
      </c>
      <c r="H6" s="247"/>
      <c r="I6" s="247"/>
      <c r="J6" s="242"/>
      <c r="K6" s="242"/>
      <c r="L6" s="248" t="s">
        <v>36</v>
      </c>
      <c r="M6" s="243"/>
      <c r="N6" s="244"/>
      <c r="O6" s="242" t="s">
        <v>37</v>
      </c>
      <c r="P6" s="243"/>
      <c r="Q6" s="244"/>
      <c r="R6" s="242" t="s">
        <v>38</v>
      </c>
      <c r="S6" s="243"/>
      <c r="T6" s="245"/>
      <c r="U6" s="238"/>
    </row>
    <row r="7" spans="1:21" ht="60" customHeight="1">
      <c r="A7" s="197"/>
      <c r="B7" s="214"/>
      <c r="C7" s="195"/>
      <c r="D7" s="211"/>
      <c r="E7" s="241"/>
      <c r="F7" s="21" t="s">
        <v>26</v>
      </c>
      <c r="G7" s="22" t="s">
        <v>27</v>
      </c>
      <c r="H7" s="22" t="s">
        <v>29</v>
      </c>
      <c r="I7" s="22" t="s">
        <v>28</v>
      </c>
      <c r="J7" s="24" t="s">
        <v>60</v>
      </c>
      <c r="K7" s="24" t="s">
        <v>178</v>
      </c>
      <c r="L7" s="153" t="s">
        <v>65</v>
      </c>
      <c r="M7" s="154" t="s">
        <v>179</v>
      </c>
      <c r="N7" s="155" t="s">
        <v>32</v>
      </c>
      <c r="O7" s="156" t="s">
        <v>65</v>
      </c>
      <c r="P7" s="154" t="s">
        <v>179</v>
      </c>
      <c r="Q7" s="157" t="s">
        <v>32</v>
      </c>
      <c r="R7" s="155" t="s">
        <v>65</v>
      </c>
      <c r="S7" s="154" t="s">
        <v>179</v>
      </c>
      <c r="T7" s="155" t="s">
        <v>32</v>
      </c>
      <c r="U7" s="239"/>
    </row>
    <row r="8" spans="1:21" ht="30.75" customHeight="1">
      <c r="A8" s="48">
        <v>3</v>
      </c>
      <c r="B8" s="49">
        <v>201</v>
      </c>
      <c r="C8" s="50" t="s">
        <v>66</v>
      </c>
      <c r="D8" s="51" t="s">
        <v>67</v>
      </c>
      <c r="E8" s="54" t="s">
        <v>69</v>
      </c>
      <c r="F8" s="56"/>
      <c r="G8" s="172" t="s">
        <v>70</v>
      </c>
      <c r="H8" s="173" t="s">
        <v>71</v>
      </c>
      <c r="I8" s="173" t="s">
        <v>208</v>
      </c>
      <c r="J8" s="174" t="s">
        <v>209</v>
      </c>
      <c r="K8" s="174" t="s">
        <v>72</v>
      </c>
      <c r="L8" s="175" t="s">
        <v>73</v>
      </c>
      <c r="M8" s="172"/>
      <c r="N8" s="172"/>
      <c r="O8" s="172"/>
      <c r="P8" s="172" t="s">
        <v>73</v>
      </c>
      <c r="Q8" s="172"/>
      <c r="R8" s="172"/>
      <c r="S8" s="172"/>
      <c r="T8" s="176"/>
      <c r="U8" s="177">
        <v>1</v>
      </c>
    </row>
    <row r="9" spans="1:21" ht="14.25" customHeight="1">
      <c r="A9" s="48">
        <v>3</v>
      </c>
      <c r="B9" s="49">
        <v>202</v>
      </c>
      <c r="C9" s="50" t="s">
        <v>66</v>
      </c>
      <c r="D9" s="51" t="s">
        <v>75</v>
      </c>
      <c r="E9" s="54"/>
      <c r="F9" s="56"/>
      <c r="G9" s="56"/>
      <c r="H9" s="56"/>
      <c r="I9" s="56"/>
      <c r="J9" s="52"/>
      <c r="K9" s="52"/>
      <c r="L9" s="50"/>
      <c r="M9" s="56"/>
      <c r="N9" s="56"/>
      <c r="O9" s="56"/>
      <c r="P9" s="56"/>
      <c r="Q9" s="56"/>
      <c r="R9" s="56"/>
      <c r="S9" s="56"/>
      <c r="T9" s="51"/>
      <c r="U9" s="62"/>
    </row>
    <row r="10" spans="1:21" ht="14.25" customHeight="1">
      <c r="A10" s="48">
        <v>3</v>
      </c>
      <c r="B10" s="49">
        <v>203</v>
      </c>
      <c r="C10" s="50" t="s">
        <v>66</v>
      </c>
      <c r="D10" s="52" t="s">
        <v>76</v>
      </c>
      <c r="E10" s="54"/>
      <c r="F10" s="56"/>
      <c r="G10" s="56"/>
      <c r="H10" s="56"/>
      <c r="I10" s="56"/>
      <c r="J10" s="52"/>
      <c r="K10" s="52"/>
      <c r="L10" s="50"/>
      <c r="M10" s="56"/>
      <c r="N10" s="56"/>
      <c r="O10" s="56"/>
      <c r="P10" s="56"/>
      <c r="Q10" s="56"/>
      <c r="R10" s="56"/>
      <c r="S10" s="56"/>
      <c r="T10" s="51"/>
      <c r="U10" s="63"/>
    </row>
    <row r="11" spans="1:21" ht="14.25" customHeight="1">
      <c r="A11" s="48">
        <v>3</v>
      </c>
      <c r="B11" s="49">
        <v>205</v>
      </c>
      <c r="C11" s="50" t="s">
        <v>66</v>
      </c>
      <c r="D11" s="52" t="s">
        <v>77</v>
      </c>
      <c r="E11" s="54"/>
      <c r="F11" s="56"/>
      <c r="G11" s="56"/>
      <c r="H11" s="56"/>
      <c r="I11" s="56"/>
      <c r="J11" s="52"/>
      <c r="K11" s="52"/>
      <c r="L11" s="50"/>
      <c r="M11" s="56"/>
      <c r="N11" s="56"/>
      <c r="O11" s="56"/>
      <c r="P11" s="56"/>
      <c r="Q11" s="56"/>
      <c r="R11" s="56"/>
      <c r="S11" s="56"/>
      <c r="T11" s="51"/>
      <c r="U11" s="63"/>
    </row>
    <row r="12" spans="1:21" ht="14.25" customHeight="1">
      <c r="A12" s="48">
        <v>3</v>
      </c>
      <c r="B12" s="49">
        <v>206</v>
      </c>
      <c r="C12" s="50" t="s">
        <v>66</v>
      </c>
      <c r="D12" s="52" t="s">
        <v>78</v>
      </c>
      <c r="E12" s="54"/>
      <c r="F12" s="56"/>
      <c r="G12" s="56"/>
      <c r="H12" s="56"/>
      <c r="I12" s="56"/>
      <c r="J12" s="52"/>
      <c r="K12" s="52"/>
      <c r="L12" s="50"/>
      <c r="M12" s="56"/>
      <c r="N12" s="56"/>
      <c r="O12" s="56"/>
      <c r="P12" s="56"/>
      <c r="Q12" s="56"/>
      <c r="R12" s="56"/>
      <c r="S12" s="56"/>
      <c r="T12" s="51"/>
      <c r="U12" s="63"/>
    </row>
    <row r="13" spans="1:21" ht="14.25" customHeight="1">
      <c r="A13" s="48">
        <v>3</v>
      </c>
      <c r="B13" s="49">
        <v>207</v>
      </c>
      <c r="C13" s="50" t="s">
        <v>66</v>
      </c>
      <c r="D13" s="52" t="s">
        <v>79</v>
      </c>
      <c r="E13" s="54"/>
      <c r="F13" s="56"/>
      <c r="G13" s="56"/>
      <c r="H13" s="56"/>
      <c r="I13" s="56"/>
      <c r="J13" s="52"/>
      <c r="K13" s="52"/>
      <c r="L13" s="50"/>
      <c r="M13" s="56"/>
      <c r="N13" s="56"/>
      <c r="O13" s="56"/>
      <c r="P13" s="56"/>
      <c r="Q13" s="56"/>
      <c r="R13" s="56"/>
      <c r="S13" s="56"/>
      <c r="T13" s="51"/>
      <c r="U13" s="63"/>
    </row>
    <row r="14" spans="1:21" ht="14.25" customHeight="1">
      <c r="A14" s="48">
        <v>3</v>
      </c>
      <c r="B14" s="49">
        <v>208</v>
      </c>
      <c r="C14" s="50" t="s">
        <v>66</v>
      </c>
      <c r="D14" s="52" t="s">
        <v>80</v>
      </c>
      <c r="E14" s="54"/>
      <c r="F14" s="56"/>
      <c r="G14" s="56"/>
      <c r="H14" s="56"/>
      <c r="I14" s="56"/>
      <c r="J14" s="52"/>
      <c r="K14" s="52"/>
      <c r="L14" s="50"/>
      <c r="M14" s="56"/>
      <c r="N14" s="56"/>
      <c r="O14" s="56"/>
      <c r="P14" s="56"/>
      <c r="Q14" s="56"/>
      <c r="R14" s="56"/>
      <c r="S14" s="56"/>
      <c r="T14" s="51"/>
      <c r="U14" s="63"/>
    </row>
    <row r="15" spans="1:21" ht="14.25" customHeight="1">
      <c r="A15" s="48">
        <v>3</v>
      </c>
      <c r="B15" s="49">
        <v>209</v>
      </c>
      <c r="C15" s="50" t="s">
        <v>66</v>
      </c>
      <c r="D15" s="52" t="s">
        <v>81</v>
      </c>
      <c r="E15" s="54"/>
      <c r="F15" s="56"/>
      <c r="G15" s="56"/>
      <c r="H15" s="56"/>
      <c r="I15" s="56"/>
      <c r="J15" s="52"/>
      <c r="K15" s="52"/>
      <c r="L15" s="50"/>
      <c r="M15" s="56"/>
      <c r="N15" s="56"/>
      <c r="O15" s="56"/>
      <c r="P15" s="56"/>
      <c r="Q15" s="56"/>
      <c r="R15" s="56"/>
      <c r="S15" s="56"/>
      <c r="T15" s="51"/>
      <c r="U15" s="63"/>
    </row>
    <row r="16" spans="1:21" ht="14.25" customHeight="1">
      <c r="A16" s="48">
        <v>3</v>
      </c>
      <c r="B16" s="49">
        <v>210</v>
      </c>
      <c r="C16" s="50" t="s">
        <v>66</v>
      </c>
      <c r="D16" s="52" t="s">
        <v>82</v>
      </c>
      <c r="E16" s="54"/>
      <c r="F16" s="56"/>
      <c r="G16" s="56"/>
      <c r="H16" s="56"/>
      <c r="I16" s="56"/>
      <c r="J16" s="52"/>
      <c r="K16" s="52"/>
      <c r="L16" s="50"/>
      <c r="M16" s="56"/>
      <c r="N16" s="56"/>
      <c r="O16" s="56"/>
      <c r="P16" s="56"/>
      <c r="Q16" s="56"/>
      <c r="R16" s="56"/>
      <c r="S16" s="56"/>
      <c r="T16" s="51"/>
      <c r="U16" s="63"/>
    </row>
    <row r="17" spans="1:21" ht="14.25" customHeight="1">
      <c r="A17" s="48">
        <v>3</v>
      </c>
      <c r="B17" s="49">
        <v>211</v>
      </c>
      <c r="C17" s="50" t="s">
        <v>66</v>
      </c>
      <c r="D17" s="52" t="s">
        <v>83</v>
      </c>
      <c r="E17" s="54"/>
      <c r="F17" s="56"/>
      <c r="G17" s="56"/>
      <c r="H17" s="56"/>
      <c r="I17" s="56"/>
      <c r="J17" s="52"/>
      <c r="K17" s="52"/>
      <c r="L17" s="50"/>
      <c r="M17" s="56"/>
      <c r="N17" s="56"/>
      <c r="O17" s="56"/>
      <c r="P17" s="56"/>
      <c r="Q17" s="56"/>
      <c r="R17" s="56"/>
      <c r="S17" s="56"/>
      <c r="T17" s="51"/>
      <c r="U17" s="63"/>
    </row>
    <row r="18" spans="1:21" ht="14.25" customHeight="1">
      <c r="A18" s="48">
        <v>3</v>
      </c>
      <c r="B18" s="49">
        <v>213</v>
      </c>
      <c r="C18" s="50" t="s">
        <v>66</v>
      </c>
      <c r="D18" s="52" t="s">
        <v>84</v>
      </c>
      <c r="E18" s="54"/>
      <c r="F18" s="56"/>
      <c r="G18" s="56"/>
      <c r="H18" s="56"/>
      <c r="I18" s="56"/>
      <c r="J18" s="52"/>
      <c r="K18" s="52"/>
      <c r="L18" s="50"/>
      <c r="M18" s="56"/>
      <c r="N18" s="56"/>
      <c r="O18" s="56"/>
      <c r="P18" s="56"/>
      <c r="Q18" s="56"/>
      <c r="R18" s="56"/>
      <c r="S18" s="56"/>
      <c r="T18" s="51"/>
      <c r="U18" s="63"/>
    </row>
    <row r="19" spans="1:21" ht="14.25" customHeight="1">
      <c r="A19" s="48">
        <v>3</v>
      </c>
      <c r="B19" s="49">
        <v>214</v>
      </c>
      <c r="C19" s="50" t="s">
        <v>66</v>
      </c>
      <c r="D19" s="52" t="s">
        <v>85</v>
      </c>
      <c r="E19" s="54"/>
      <c r="F19" s="56"/>
      <c r="G19" s="56"/>
      <c r="H19" s="56"/>
      <c r="I19" s="56"/>
      <c r="J19" s="52"/>
      <c r="K19" s="52"/>
      <c r="L19" s="50"/>
      <c r="M19" s="56"/>
      <c r="N19" s="56"/>
      <c r="O19" s="56"/>
      <c r="P19" s="56"/>
      <c r="Q19" s="56"/>
      <c r="R19" s="56"/>
      <c r="S19" s="56"/>
      <c r="T19" s="51"/>
      <c r="U19" s="63"/>
    </row>
    <row r="20" spans="1:21" ht="14.25" customHeight="1">
      <c r="A20" s="48">
        <v>3</v>
      </c>
      <c r="B20" s="49">
        <v>215</v>
      </c>
      <c r="C20" s="50" t="s">
        <v>66</v>
      </c>
      <c r="D20" s="52" t="s">
        <v>86</v>
      </c>
      <c r="E20" s="54"/>
      <c r="F20" s="56"/>
      <c r="G20" s="56"/>
      <c r="H20" s="56"/>
      <c r="I20" s="56"/>
      <c r="J20" s="52"/>
      <c r="K20" s="52"/>
      <c r="L20" s="50"/>
      <c r="M20" s="56"/>
      <c r="N20" s="56"/>
      <c r="O20" s="56"/>
      <c r="P20" s="56"/>
      <c r="Q20" s="56"/>
      <c r="R20" s="56"/>
      <c r="S20" s="56"/>
      <c r="T20" s="51"/>
      <c r="U20" s="63"/>
    </row>
    <row r="21" spans="1:21" ht="14.25" customHeight="1">
      <c r="A21" s="48">
        <v>3</v>
      </c>
      <c r="B21" s="49">
        <v>301</v>
      </c>
      <c r="C21" s="50" t="s">
        <v>66</v>
      </c>
      <c r="D21" s="52" t="s">
        <v>87</v>
      </c>
      <c r="E21" s="54"/>
      <c r="F21" s="56"/>
      <c r="G21" s="56"/>
      <c r="H21" s="56"/>
      <c r="I21" s="56"/>
      <c r="J21" s="52"/>
      <c r="K21" s="52"/>
      <c r="L21" s="50"/>
      <c r="M21" s="56"/>
      <c r="N21" s="56"/>
      <c r="O21" s="56"/>
      <c r="P21" s="56"/>
      <c r="Q21" s="56"/>
      <c r="R21" s="56"/>
      <c r="S21" s="56"/>
      <c r="T21" s="51"/>
      <c r="U21" s="63"/>
    </row>
    <row r="22" spans="1:21" ht="14.25" customHeight="1">
      <c r="A22" s="48">
        <v>3</v>
      </c>
      <c r="B22" s="49">
        <v>302</v>
      </c>
      <c r="C22" s="50" t="s">
        <v>66</v>
      </c>
      <c r="D22" s="52" t="s">
        <v>88</v>
      </c>
      <c r="E22" s="54"/>
      <c r="F22" s="56"/>
      <c r="G22" s="56"/>
      <c r="H22" s="56"/>
      <c r="I22" s="56"/>
      <c r="J22" s="52"/>
      <c r="K22" s="52"/>
      <c r="L22" s="50"/>
      <c r="M22" s="56"/>
      <c r="N22" s="56"/>
      <c r="O22" s="56"/>
      <c r="P22" s="56"/>
      <c r="Q22" s="56"/>
      <c r="R22" s="56"/>
      <c r="S22" s="56"/>
      <c r="T22" s="51"/>
      <c r="U22" s="63"/>
    </row>
    <row r="23" spans="1:21" ht="14.25" customHeight="1">
      <c r="A23" s="48">
        <v>3</v>
      </c>
      <c r="B23" s="49">
        <v>303</v>
      </c>
      <c r="C23" s="50" t="s">
        <v>66</v>
      </c>
      <c r="D23" s="52" t="s">
        <v>89</v>
      </c>
      <c r="E23" s="54"/>
      <c r="F23" s="56"/>
      <c r="G23" s="56"/>
      <c r="H23" s="56"/>
      <c r="I23" s="56"/>
      <c r="J23" s="52"/>
      <c r="K23" s="52"/>
      <c r="L23" s="50"/>
      <c r="M23" s="56"/>
      <c r="N23" s="56"/>
      <c r="O23" s="56"/>
      <c r="P23" s="56"/>
      <c r="Q23" s="56"/>
      <c r="R23" s="56"/>
      <c r="S23" s="56"/>
      <c r="T23" s="51"/>
      <c r="U23" s="63"/>
    </row>
    <row r="24" spans="1:21" ht="14.25" customHeight="1">
      <c r="A24" s="48">
        <v>3</v>
      </c>
      <c r="B24" s="49">
        <v>305</v>
      </c>
      <c r="C24" s="50" t="s">
        <v>66</v>
      </c>
      <c r="D24" s="52" t="s">
        <v>90</v>
      </c>
      <c r="E24" s="54"/>
      <c r="F24" s="56"/>
      <c r="G24" s="56"/>
      <c r="H24" s="56"/>
      <c r="I24" s="56"/>
      <c r="J24" s="52"/>
      <c r="K24" s="52"/>
      <c r="L24" s="50"/>
      <c r="M24" s="56"/>
      <c r="N24" s="56"/>
      <c r="O24" s="56"/>
      <c r="P24" s="56"/>
      <c r="Q24" s="56"/>
      <c r="R24" s="56"/>
      <c r="S24" s="56"/>
      <c r="T24" s="51"/>
      <c r="U24" s="63"/>
    </row>
    <row r="25" spans="1:21" ht="14.25" customHeight="1">
      <c r="A25" s="48">
        <v>3</v>
      </c>
      <c r="B25" s="49">
        <v>321</v>
      </c>
      <c r="C25" s="50" t="s">
        <v>66</v>
      </c>
      <c r="D25" s="52" t="s">
        <v>91</v>
      </c>
      <c r="E25" s="54"/>
      <c r="F25" s="56"/>
      <c r="G25" s="56"/>
      <c r="H25" s="56"/>
      <c r="I25" s="56"/>
      <c r="J25" s="52"/>
      <c r="K25" s="52"/>
      <c r="L25" s="50"/>
      <c r="M25" s="56"/>
      <c r="N25" s="56"/>
      <c r="O25" s="56"/>
      <c r="P25" s="56"/>
      <c r="Q25" s="56"/>
      <c r="R25" s="56"/>
      <c r="S25" s="56"/>
      <c r="T25" s="51"/>
      <c r="U25" s="63"/>
    </row>
    <row r="26" spans="1:21" ht="14.25" customHeight="1">
      <c r="A26" s="48">
        <v>3</v>
      </c>
      <c r="B26" s="49">
        <v>322</v>
      </c>
      <c r="C26" s="50" t="s">
        <v>66</v>
      </c>
      <c r="D26" s="52" t="s">
        <v>92</v>
      </c>
      <c r="E26" s="54"/>
      <c r="F26" s="56"/>
      <c r="G26" s="56"/>
      <c r="H26" s="56"/>
      <c r="I26" s="56"/>
      <c r="J26" s="52"/>
      <c r="K26" s="52"/>
      <c r="L26" s="50"/>
      <c r="M26" s="56"/>
      <c r="N26" s="56"/>
      <c r="O26" s="56"/>
      <c r="P26" s="56"/>
      <c r="Q26" s="56"/>
      <c r="R26" s="56"/>
      <c r="S26" s="56"/>
      <c r="T26" s="51"/>
      <c r="U26" s="63"/>
    </row>
    <row r="27" spans="1:21" ht="14.25" customHeight="1">
      <c r="A27" s="48">
        <v>3</v>
      </c>
      <c r="B27" s="49">
        <v>366</v>
      </c>
      <c r="C27" s="50" t="s">
        <v>66</v>
      </c>
      <c r="D27" s="52" t="s">
        <v>93</v>
      </c>
      <c r="E27" s="54"/>
      <c r="F27" s="56"/>
      <c r="G27" s="56"/>
      <c r="H27" s="56"/>
      <c r="I27" s="56"/>
      <c r="J27" s="52"/>
      <c r="K27" s="52"/>
      <c r="L27" s="50"/>
      <c r="M27" s="56"/>
      <c r="N27" s="56"/>
      <c r="O27" s="56"/>
      <c r="P27" s="56"/>
      <c r="Q27" s="56"/>
      <c r="R27" s="56"/>
      <c r="S27" s="56"/>
      <c r="T27" s="51"/>
      <c r="U27" s="63"/>
    </row>
    <row r="28" spans="1:21" ht="14.25" customHeight="1">
      <c r="A28" s="48">
        <v>3</v>
      </c>
      <c r="B28" s="49">
        <v>381</v>
      </c>
      <c r="C28" s="50" t="s">
        <v>66</v>
      </c>
      <c r="D28" s="52" t="s">
        <v>94</v>
      </c>
      <c r="E28" s="54"/>
      <c r="F28" s="56"/>
      <c r="G28" s="56"/>
      <c r="H28" s="56"/>
      <c r="I28" s="56"/>
      <c r="J28" s="52"/>
      <c r="K28" s="52"/>
      <c r="L28" s="50"/>
      <c r="M28" s="56"/>
      <c r="N28" s="56"/>
      <c r="O28" s="56"/>
      <c r="P28" s="56"/>
      <c r="Q28" s="56"/>
      <c r="R28" s="56"/>
      <c r="S28" s="56"/>
      <c r="T28" s="51"/>
      <c r="U28" s="63"/>
    </row>
    <row r="29" spans="1:21" ht="14.25" customHeight="1">
      <c r="A29" s="48">
        <v>3</v>
      </c>
      <c r="B29" s="49">
        <v>402</v>
      </c>
      <c r="C29" s="50" t="s">
        <v>66</v>
      </c>
      <c r="D29" s="52" t="s">
        <v>95</v>
      </c>
      <c r="E29" s="54"/>
      <c r="F29" s="56"/>
      <c r="G29" s="56"/>
      <c r="H29" s="56"/>
      <c r="I29" s="56"/>
      <c r="J29" s="52"/>
      <c r="K29" s="52"/>
      <c r="L29" s="50"/>
      <c r="M29" s="56"/>
      <c r="N29" s="56"/>
      <c r="O29" s="56"/>
      <c r="P29" s="56"/>
      <c r="Q29" s="56"/>
      <c r="R29" s="56"/>
      <c r="S29" s="56"/>
      <c r="T29" s="51"/>
      <c r="U29" s="63"/>
    </row>
    <row r="30" spans="1:21" ht="14.25" customHeight="1">
      <c r="A30" s="48">
        <v>3</v>
      </c>
      <c r="B30" s="49">
        <v>422</v>
      </c>
      <c r="C30" s="50" t="s">
        <v>66</v>
      </c>
      <c r="D30" s="52" t="s">
        <v>96</v>
      </c>
      <c r="E30" s="54"/>
      <c r="F30" s="56"/>
      <c r="G30" s="56"/>
      <c r="H30" s="56"/>
      <c r="I30" s="56"/>
      <c r="J30" s="52"/>
      <c r="K30" s="52"/>
      <c r="L30" s="50"/>
      <c r="M30" s="56"/>
      <c r="N30" s="56"/>
      <c r="O30" s="56"/>
      <c r="P30" s="56"/>
      <c r="Q30" s="56"/>
      <c r="R30" s="56"/>
      <c r="S30" s="56"/>
      <c r="T30" s="51"/>
      <c r="U30" s="63"/>
    </row>
    <row r="31" spans="1:21" ht="14.25" customHeight="1">
      <c r="A31" s="48">
        <v>3</v>
      </c>
      <c r="B31" s="49">
        <v>441</v>
      </c>
      <c r="C31" s="50" t="s">
        <v>66</v>
      </c>
      <c r="D31" s="52" t="s">
        <v>97</v>
      </c>
      <c r="E31" s="54"/>
      <c r="F31" s="56"/>
      <c r="G31" s="56"/>
      <c r="H31" s="56"/>
      <c r="I31" s="56"/>
      <c r="J31" s="52"/>
      <c r="K31" s="52"/>
      <c r="L31" s="50"/>
      <c r="M31" s="56"/>
      <c r="N31" s="56"/>
      <c r="O31" s="56"/>
      <c r="P31" s="56"/>
      <c r="Q31" s="56"/>
      <c r="R31" s="56"/>
      <c r="S31" s="56"/>
      <c r="T31" s="51"/>
      <c r="U31" s="63"/>
    </row>
    <row r="32" spans="1:21" ht="14.25" customHeight="1">
      <c r="A32" s="48">
        <v>3</v>
      </c>
      <c r="B32" s="49">
        <v>461</v>
      </c>
      <c r="C32" s="50" t="s">
        <v>66</v>
      </c>
      <c r="D32" s="59" t="s">
        <v>98</v>
      </c>
      <c r="E32" s="54"/>
      <c r="F32" s="56"/>
      <c r="G32" s="56"/>
      <c r="H32" s="56"/>
      <c r="I32" s="56"/>
      <c r="J32" s="52"/>
      <c r="K32" s="52"/>
      <c r="L32" s="50"/>
      <c r="M32" s="56"/>
      <c r="N32" s="56"/>
      <c r="O32" s="56"/>
      <c r="P32" s="56"/>
      <c r="Q32" s="56"/>
      <c r="R32" s="56"/>
      <c r="S32" s="56"/>
      <c r="T32" s="51"/>
      <c r="U32" s="63"/>
    </row>
    <row r="33" spans="1:21" ht="14.25" customHeight="1">
      <c r="A33" s="48">
        <v>3</v>
      </c>
      <c r="B33" s="49">
        <v>482</v>
      </c>
      <c r="C33" s="50" t="s">
        <v>66</v>
      </c>
      <c r="D33" s="59" t="s">
        <v>99</v>
      </c>
      <c r="E33" s="54"/>
      <c r="F33" s="56"/>
      <c r="G33" s="56"/>
      <c r="H33" s="56"/>
      <c r="I33" s="56"/>
      <c r="J33" s="52"/>
      <c r="K33" s="52"/>
      <c r="L33" s="50"/>
      <c r="M33" s="56"/>
      <c r="N33" s="56"/>
      <c r="O33" s="56"/>
      <c r="P33" s="56"/>
      <c r="Q33" s="56"/>
      <c r="R33" s="56"/>
      <c r="S33" s="56"/>
      <c r="T33" s="51"/>
      <c r="U33" s="63"/>
    </row>
    <row r="34" spans="1:21" ht="14.25" customHeight="1">
      <c r="A34" s="48">
        <v>3</v>
      </c>
      <c r="B34" s="49">
        <v>483</v>
      </c>
      <c r="C34" s="50" t="s">
        <v>66</v>
      </c>
      <c r="D34" s="59" t="s">
        <v>100</v>
      </c>
      <c r="E34" s="54"/>
      <c r="F34" s="56"/>
      <c r="G34" s="56"/>
      <c r="H34" s="56"/>
      <c r="I34" s="56"/>
      <c r="J34" s="52"/>
      <c r="K34" s="52"/>
      <c r="L34" s="50"/>
      <c r="M34" s="56"/>
      <c r="N34" s="56"/>
      <c r="O34" s="56"/>
      <c r="P34" s="56"/>
      <c r="Q34" s="56"/>
      <c r="R34" s="56"/>
      <c r="S34" s="56"/>
      <c r="T34" s="51"/>
      <c r="U34" s="63"/>
    </row>
    <row r="35" spans="1:21" ht="14.25" customHeight="1">
      <c r="A35" s="48">
        <v>3</v>
      </c>
      <c r="B35" s="49">
        <v>484</v>
      </c>
      <c r="C35" s="50" t="s">
        <v>66</v>
      </c>
      <c r="D35" s="59" t="s">
        <v>101</v>
      </c>
      <c r="E35" s="54"/>
      <c r="F35" s="56"/>
      <c r="G35" s="56"/>
      <c r="H35" s="56"/>
      <c r="I35" s="56"/>
      <c r="J35" s="52"/>
      <c r="K35" s="52"/>
      <c r="L35" s="50"/>
      <c r="M35" s="56"/>
      <c r="N35" s="56"/>
      <c r="O35" s="56"/>
      <c r="P35" s="56"/>
      <c r="Q35" s="56"/>
      <c r="R35" s="56"/>
      <c r="S35" s="56"/>
      <c r="T35" s="51"/>
      <c r="U35" s="63"/>
    </row>
    <row r="36" spans="1:21" ht="14.25" customHeight="1">
      <c r="A36" s="48">
        <v>3</v>
      </c>
      <c r="B36" s="49">
        <v>485</v>
      </c>
      <c r="C36" s="50" t="s">
        <v>66</v>
      </c>
      <c r="D36" s="59" t="s">
        <v>102</v>
      </c>
      <c r="E36" s="54"/>
      <c r="F36" s="56"/>
      <c r="G36" s="56"/>
      <c r="H36" s="56"/>
      <c r="I36" s="56"/>
      <c r="J36" s="52"/>
      <c r="K36" s="52"/>
      <c r="L36" s="50"/>
      <c r="M36" s="56"/>
      <c r="N36" s="56"/>
      <c r="O36" s="56"/>
      <c r="P36" s="56"/>
      <c r="Q36" s="56"/>
      <c r="R36" s="56"/>
      <c r="S36" s="56"/>
      <c r="T36" s="51"/>
      <c r="U36" s="63"/>
    </row>
    <row r="37" spans="1:21" ht="14.25" customHeight="1">
      <c r="A37" s="48">
        <v>3</v>
      </c>
      <c r="B37" s="49">
        <v>487</v>
      </c>
      <c r="C37" s="50" t="s">
        <v>66</v>
      </c>
      <c r="D37" s="59" t="s">
        <v>103</v>
      </c>
      <c r="E37" s="54"/>
      <c r="F37" s="56"/>
      <c r="G37" s="56"/>
      <c r="H37" s="56"/>
      <c r="I37" s="56"/>
      <c r="J37" s="52"/>
      <c r="K37" s="52"/>
      <c r="L37" s="50"/>
      <c r="M37" s="56"/>
      <c r="N37" s="56"/>
      <c r="O37" s="56"/>
      <c r="P37" s="56"/>
      <c r="Q37" s="56"/>
      <c r="R37" s="56"/>
      <c r="S37" s="56"/>
      <c r="T37" s="51"/>
      <c r="U37" s="63"/>
    </row>
    <row r="38" spans="1:21" ht="14.25" customHeight="1">
      <c r="A38" s="48">
        <v>3</v>
      </c>
      <c r="B38" s="49">
        <v>501</v>
      </c>
      <c r="C38" s="50" t="s">
        <v>66</v>
      </c>
      <c r="D38" s="59" t="s">
        <v>104</v>
      </c>
      <c r="E38" s="54"/>
      <c r="F38" s="56"/>
      <c r="G38" s="56"/>
      <c r="H38" s="56"/>
      <c r="I38" s="56"/>
      <c r="J38" s="52"/>
      <c r="K38" s="52"/>
      <c r="L38" s="50"/>
      <c r="M38" s="56"/>
      <c r="N38" s="56"/>
      <c r="O38" s="56"/>
      <c r="P38" s="56"/>
      <c r="Q38" s="56"/>
      <c r="R38" s="56"/>
      <c r="S38" s="56"/>
      <c r="T38" s="51"/>
      <c r="U38" s="63"/>
    </row>
    <row r="39" spans="1:21" ht="14.25" customHeight="1">
      <c r="A39" s="48">
        <v>3</v>
      </c>
      <c r="B39" s="49">
        <v>503</v>
      </c>
      <c r="C39" s="50" t="s">
        <v>66</v>
      </c>
      <c r="D39" s="59" t="s">
        <v>105</v>
      </c>
      <c r="E39" s="54"/>
      <c r="F39" s="56"/>
      <c r="G39" s="56"/>
      <c r="H39" s="56"/>
      <c r="I39" s="56"/>
      <c r="J39" s="52"/>
      <c r="K39" s="52"/>
      <c r="L39" s="50"/>
      <c r="M39" s="56"/>
      <c r="N39" s="56"/>
      <c r="O39" s="56"/>
      <c r="P39" s="56"/>
      <c r="Q39" s="56"/>
      <c r="R39" s="56"/>
      <c r="S39" s="56"/>
      <c r="T39" s="51"/>
      <c r="U39" s="63"/>
    </row>
    <row r="40" spans="1:21" ht="14.25" customHeight="1">
      <c r="A40" s="48">
        <v>3</v>
      </c>
      <c r="B40" s="49">
        <v>506</v>
      </c>
      <c r="C40" s="50" t="s">
        <v>66</v>
      </c>
      <c r="D40" s="51" t="s">
        <v>106</v>
      </c>
      <c r="E40" s="86"/>
      <c r="F40" s="56"/>
      <c r="G40" s="56"/>
      <c r="H40" s="56"/>
      <c r="I40" s="56"/>
      <c r="J40" s="52"/>
      <c r="K40" s="52"/>
      <c r="L40" s="50"/>
      <c r="M40" s="56"/>
      <c r="N40" s="56"/>
      <c r="O40" s="56"/>
      <c r="P40" s="56"/>
      <c r="Q40" s="56"/>
      <c r="R40" s="56"/>
      <c r="S40" s="56"/>
      <c r="T40" s="51"/>
      <c r="U40" s="63"/>
    </row>
    <row r="41" spans="1:21" ht="14.25" customHeight="1">
      <c r="A41" s="48">
        <v>3</v>
      </c>
      <c r="B41" s="49">
        <v>507</v>
      </c>
      <c r="C41" s="50" t="s">
        <v>66</v>
      </c>
      <c r="D41" s="59" t="s">
        <v>107</v>
      </c>
      <c r="E41" s="54"/>
      <c r="F41" s="56"/>
      <c r="G41" s="56"/>
      <c r="H41" s="56"/>
      <c r="I41" s="56"/>
      <c r="J41" s="52"/>
      <c r="K41" s="52"/>
      <c r="L41" s="50"/>
      <c r="M41" s="56"/>
      <c r="N41" s="56"/>
      <c r="O41" s="56"/>
      <c r="P41" s="56"/>
      <c r="Q41" s="56"/>
      <c r="R41" s="56"/>
      <c r="S41" s="56"/>
      <c r="T41" s="51"/>
      <c r="U41" s="63"/>
    </row>
    <row r="42" spans="1:21" ht="14.25" customHeight="1" thickBot="1">
      <c r="A42" s="198">
        <v>3</v>
      </c>
      <c r="B42" s="199">
        <v>524</v>
      </c>
      <c r="C42" s="66" t="s">
        <v>66</v>
      </c>
      <c r="D42" s="65" t="s">
        <v>108</v>
      </c>
      <c r="E42" s="200"/>
      <c r="F42" s="64"/>
      <c r="G42" s="64"/>
      <c r="H42" s="64"/>
      <c r="I42" s="64"/>
      <c r="J42" s="65"/>
      <c r="K42" s="65"/>
      <c r="L42" s="66"/>
      <c r="M42" s="64"/>
      <c r="N42" s="64"/>
      <c r="O42" s="64"/>
      <c r="P42" s="64"/>
      <c r="Q42" s="64"/>
      <c r="R42" s="64"/>
      <c r="S42" s="64"/>
      <c r="T42" s="67"/>
      <c r="U42" s="201"/>
    </row>
    <row r="43" spans="1:21" ht="18.75" customHeight="1" thickBot="1">
      <c r="A43" s="37"/>
      <c r="B43" s="38"/>
      <c r="C43" s="206" t="s">
        <v>4</v>
      </c>
      <c r="D43" s="206"/>
      <c r="E43" s="70">
        <f>COUNTA(E8:E42)</f>
        <v>1</v>
      </c>
      <c r="F43" s="68"/>
      <c r="G43" s="68"/>
      <c r="H43" s="68"/>
      <c r="I43" s="68"/>
      <c r="J43" s="69"/>
      <c r="K43" s="69"/>
      <c r="L43" s="72">
        <f>COUNTA(L8:L42)</f>
        <v>1</v>
      </c>
      <c r="M43" s="73">
        <f aca="true" t="shared" si="0" ref="M43:T43">COUNTA(M8:M42)</f>
        <v>0</v>
      </c>
      <c r="N43" s="73">
        <f t="shared" si="0"/>
        <v>0</v>
      </c>
      <c r="O43" s="73">
        <f t="shared" si="0"/>
        <v>0</v>
      </c>
      <c r="P43" s="73">
        <f t="shared" si="0"/>
        <v>1</v>
      </c>
      <c r="Q43" s="73">
        <f t="shared" si="0"/>
        <v>0</v>
      </c>
      <c r="R43" s="73">
        <f t="shared" si="0"/>
        <v>0</v>
      </c>
      <c r="S43" s="73">
        <f t="shared" si="0"/>
        <v>0</v>
      </c>
      <c r="T43" s="74">
        <f t="shared" si="0"/>
        <v>0</v>
      </c>
      <c r="U43" s="71">
        <f>SUM(U8:U42)</f>
        <v>1</v>
      </c>
    </row>
  </sheetData>
  <mergeCells count="14">
    <mergeCell ref="L5:T5"/>
    <mergeCell ref="E4:T4"/>
    <mergeCell ref="G6:K6"/>
    <mergeCell ref="L6:N6"/>
    <mergeCell ref="S2:U2"/>
    <mergeCell ref="C43:D43"/>
    <mergeCell ref="A4:A7"/>
    <mergeCell ref="B4:B7"/>
    <mergeCell ref="C4:C7"/>
    <mergeCell ref="D4:D7"/>
    <mergeCell ref="U4:U7"/>
    <mergeCell ref="E6:E7"/>
    <mergeCell ref="O6:Q6"/>
    <mergeCell ref="R6:T6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625" style="2" customWidth="1"/>
    <col min="5" max="5" width="15.625" style="2" customWidth="1"/>
    <col min="6" max="6" width="38.625" style="2" customWidth="1"/>
    <col min="7" max="19" width="6.125" style="2" customWidth="1"/>
    <col min="20" max="16384" width="9.00390625" style="2" customWidth="1"/>
  </cols>
  <sheetData>
    <row r="1" ht="12.75" thickBot="1">
      <c r="A1" s="2" t="s">
        <v>20</v>
      </c>
    </row>
    <row r="2" spans="1:19" ht="22.5" customHeight="1" thickBot="1">
      <c r="A2" s="6" t="s">
        <v>40</v>
      </c>
      <c r="E2" s="11"/>
      <c r="Q2" s="204" t="s">
        <v>194</v>
      </c>
      <c r="R2" s="235"/>
      <c r="S2" s="205"/>
    </row>
    <row r="3" ht="12.75" thickBot="1"/>
    <row r="4" spans="1:19" s="1" customFormat="1" ht="19.5" customHeight="1">
      <c r="A4" s="208" t="s">
        <v>25</v>
      </c>
      <c r="B4" s="212" t="s">
        <v>62</v>
      </c>
      <c r="C4" s="273" t="s">
        <v>51</v>
      </c>
      <c r="D4" s="196" t="s">
        <v>16</v>
      </c>
      <c r="E4" s="249" t="s">
        <v>34</v>
      </c>
      <c r="F4" s="250"/>
      <c r="G4" s="250"/>
      <c r="H4" s="251"/>
      <c r="I4" s="254" t="s">
        <v>39</v>
      </c>
      <c r="J4" s="255"/>
      <c r="K4" s="255"/>
      <c r="L4" s="255"/>
      <c r="M4" s="255"/>
      <c r="N4" s="255"/>
      <c r="O4" s="255"/>
      <c r="P4" s="255"/>
      <c r="Q4" s="255"/>
      <c r="R4" s="255"/>
      <c r="S4" s="256"/>
    </row>
    <row r="5" spans="1:19" s="31" customFormat="1" ht="19.5" customHeight="1">
      <c r="A5" s="209"/>
      <c r="B5" s="213"/>
      <c r="C5" s="274"/>
      <c r="D5" s="215"/>
      <c r="E5" s="258" t="s">
        <v>50</v>
      </c>
      <c r="F5" s="267" t="s">
        <v>5</v>
      </c>
      <c r="G5" s="270" t="s">
        <v>6</v>
      </c>
      <c r="H5" s="264" t="s">
        <v>7</v>
      </c>
      <c r="I5" s="258" t="s">
        <v>19</v>
      </c>
      <c r="J5" s="261" t="s">
        <v>21</v>
      </c>
      <c r="K5" s="36" t="s">
        <v>180</v>
      </c>
      <c r="L5" s="158"/>
      <c r="M5" s="257" t="s">
        <v>23</v>
      </c>
      <c r="N5" s="257" t="s">
        <v>49</v>
      </c>
      <c r="O5" s="36" t="s">
        <v>181</v>
      </c>
      <c r="P5" s="158"/>
      <c r="Q5" s="261" t="s">
        <v>22</v>
      </c>
      <c r="R5" s="36" t="s">
        <v>180</v>
      </c>
      <c r="S5" s="159"/>
    </row>
    <row r="6" spans="1:19" s="1" customFormat="1" ht="60" customHeight="1">
      <c r="A6" s="209"/>
      <c r="B6" s="213"/>
      <c r="C6" s="274"/>
      <c r="D6" s="215"/>
      <c r="E6" s="259"/>
      <c r="F6" s="268"/>
      <c r="G6" s="271"/>
      <c r="H6" s="265"/>
      <c r="I6" s="259"/>
      <c r="J6" s="262"/>
      <c r="K6" s="252" t="s">
        <v>182</v>
      </c>
      <c r="L6" s="160" t="s">
        <v>183</v>
      </c>
      <c r="M6" s="233"/>
      <c r="N6" s="233"/>
      <c r="O6" s="252" t="s">
        <v>184</v>
      </c>
      <c r="P6" s="160" t="s">
        <v>183</v>
      </c>
      <c r="Q6" s="262"/>
      <c r="R6" s="252" t="s">
        <v>185</v>
      </c>
      <c r="S6" s="161" t="s">
        <v>183</v>
      </c>
    </row>
    <row r="7" spans="1:19" ht="19.5" customHeight="1">
      <c r="A7" s="197"/>
      <c r="B7" s="214"/>
      <c r="C7" s="275"/>
      <c r="D7" s="216"/>
      <c r="E7" s="260"/>
      <c r="F7" s="269"/>
      <c r="G7" s="272"/>
      <c r="H7" s="266"/>
      <c r="I7" s="260"/>
      <c r="J7" s="263"/>
      <c r="K7" s="253"/>
      <c r="L7" s="162" t="s">
        <v>186</v>
      </c>
      <c r="M7" s="234"/>
      <c r="N7" s="234"/>
      <c r="O7" s="253"/>
      <c r="P7" s="162" t="s">
        <v>186</v>
      </c>
      <c r="Q7" s="263"/>
      <c r="R7" s="253"/>
      <c r="S7" s="147" t="s">
        <v>186</v>
      </c>
    </row>
    <row r="8" spans="1:19" ht="12.75" customHeight="1">
      <c r="A8" s="48">
        <v>3</v>
      </c>
      <c r="B8" s="49">
        <v>201</v>
      </c>
      <c r="C8" s="50" t="s">
        <v>66</v>
      </c>
      <c r="D8" s="51" t="s">
        <v>67</v>
      </c>
      <c r="E8" s="82"/>
      <c r="F8" s="56"/>
      <c r="G8" s="83"/>
      <c r="H8" s="84"/>
      <c r="I8" s="90">
        <v>1</v>
      </c>
      <c r="J8" s="148">
        <v>2</v>
      </c>
      <c r="K8" s="148">
        <v>0</v>
      </c>
      <c r="L8" s="85">
        <f aca="true" t="shared" si="0" ref="L8:L42">IF(J8=""," ",ROUND(K8/J8*100,1))</f>
        <v>0</v>
      </c>
      <c r="M8" s="180"/>
      <c r="N8" s="181"/>
      <c r="O8" s="148"/>
      <c r="P8" s="85" t="str">
        <f>IF(N8=""," ",ROUND(O8/N8*100,1))</f>
        <v> </v>
      </c>
      <c r="Q8" s="184">
        <v>375</v>
      </c>
      <c r="R8" s="185">
        <v>19</v>
      </c>
      <c r="S8" s="88">
        <f>IF(Q8=""," ",ROUND(R8/Q8*100,1))</f>
        <v>5.1</v>
      </c>
    </row>
    <row r="9" spans="1:19" ht="12.75" customHeight="1">
      <c r="A9" s="48">
        <v>3</v>
      </c>
      <c r="B9" s="49">
        <v>202</v>
      </c>
      <c r="C9" s="50" t="s">
        <v>66</v>
      </c>
      <c r="D9" s="51" t="s">
        <v>75</v>
      </c>
      <c r="E9" s="82"/>
      <c r="F9" s="56"/>
      <c r="G9" s="83"/>
      <c r="H9" s="84"/>
      <c r="I9" s="90">
        <v>1</v>
      </c>
      <c r="J9" s="148">
        <v>1</v>
      </c>
      <c r="K9" s="148">
        <v>0</v>
      </c>
      <c r="L9" s="85">
        <f t="shared" si="0"/>
        <v>0</v>
      </c>
      <c r="M9" s="180"/>
      <c r="N9" s="181"/>
      <c r="O9" s="148"/>
      <c r="P9" s="85" t="str">
        <f aca="true" t="shared" si="1" ref="P9:P26">IF(N9=""," ",ROUND(O9/N9*100,1))</f>
        <v> </v>
      </c>
      <c r="Q9" s="184">
        <v>206</v>
      </c>
      <c r="R9" s="185">
        <v>3</v>
      </c>
      <c r="S9" s="88">
        <f aca="true" t="shared" si="2" ref="S9:S42">IF(Q9=""," ",ROUND(R9/Q9*100,1))</f>
        <v>1.5</v>
      </c>
    </row>
    <row r="10" spans="1:19" ht="12.75" customHeight="1">
      <c r="A10" s="48">
        <v>3</v>
      </c>
      <c r="B10" s="49">
        <v>203</v>
      </c>
      <c r="C10" s="50" t="s">
        <v>66</v>
      </c>
      <c r="D10" s="52" t="s">
        <v>76</v>
      </c>
      <c r="E10" s="188">
        <v>35028</v>
      </c>
      <c r="F10" s="87" t="s">
        <v>115</v>
      </c>
      <c r="G10" s="178">
        <v>1</v>
      </c>
      <c r="H10" s="179">
        <v>1</v>
      </c>
      <c r="I10" s="90">
        <v>1</v>
      </c>
      <c r="J10" s="148">
        <v>1</v>
      </c>
      <c r="K10" s="148">
        <v>0</v>
      </c>
      <c r="L10" s="85">
        <f t="shared" si="0"/>
        <v>0</v>
      </c>
      <c r="M10" s="180"/>
      <c r="N10" s="181"/>
      <c r="O10" s="148"/>
      <c r="P10" s="85" t="str">
        <f t="shared" si="1"/>
        <v> </v>
      </c>
      <c r="Q10" s="184">
        <v>132</v>
      </c>
      <c r="R10" s="185">
        <v>3</v>
      </c>
      <c r="S10" s="88">
        <f t="shared" si="2"/>
        <v>2.3</v>
      </c>
    </row>
    <row r="11" spans="1:19" ht="12.75" customHeight="1">
      <c r="A11" s="48">
        <v>3</v>
      </c>
      <c r="B11" s="49">
        <v>205</v>
      </c>
      <c r="C11" s="50" t="s">
        <v>66</v>
      </c>
      <c r="D11" s="52" t="s">
        <v>77</v>
      </c>
      <c r="E11" s="50"/>
      <c r="F11" s="87"/>
      <c r="G11" s="87"/>
      <c r="H11" s="49"/>
      <c r="I11" s="90">
        <v>1</v>
      </c>
      <c r="J11" s="148">
        <v>2</v>
      </c>
      <c r="K11" s="148">
        <v>0</v>
      </c>
      <c r="L11" s="85">
        <f t="shared" si="0"/>
        <v>0</v>
      </c>
      <c r="M11" s="180"/>
      <c r="N11" s="181"/>
      <c r="O11" s="148"/>
      <c r="P11" s="85" t="str">
        <f t="shared" si="1"/>
        <v> </v>
      </c>
      <c r="Q11" s="184">
        <v>270</v>
      </c>
      <c r="R11" s="185">
        <v>1</v>
      </c>
      <c r="S11" s="88">
        <f t="shared" si="2"/>
        <v>0.4</v>
      </c>
    </row>
    <row r="12" spans="1:19" ht="12.75" customHeight="1">
      <c r="A12" s="48">
        <v>3</v>
      </c>
      <c r="B12" s="49">
        <v>206</v>
      </c>
      <c r="C12" s="50" t="s">
        <v>66</v>
      </c>
      <c r="D12" s="52" t="s">
        <v>78</v>
      </c>
      <c r="E12" s="50"/>
      <c r="F12" s="87"/>
      <c r="G12" s="87"/>
      <c r="H12" s="49"/>
      <c r="I12" s="90">
        <v>1</v>
      </c>
      <c r="J12" s="148">
        <v>1</v>
      </c>
      <c r="K12" s="148">
        <v>0</v>
      </c>
      <c r="L12" s="85">
        <f t="shared" si="0"/>
        <v>0</v>
      </c>
      <c r="M12" s="180"/>
      <c r="N12" s="181"/>
      <c r="O12" s="148"/>
      <c r="P12" s="85" t="str">
        <f t="shared" si="1"/>
        <v> </v>
      </c>
      <c r="Q12" s="184">
        <v>16</v>
      </c>
      <c r="R12" s="185">
        <v>0</v>
      </c>
      <c r="S12" s="88">
        <f t="shared" si="2"/>
        <v>0</v>
      </c>
    </row>
    <row r="13" spans="1:19" ht="12.75" customHeight="1">
      <c r="A13" s="48">
        <v>3</v>
      </c>
      <c r="B13" s="49">
        <v>207</v>
      </c>
      <c r="C13" s="50" t="s">
        <v>66</v>
      </c>
      <c r="D13" s="52" t="s">
        <v>79</v>
      </c>
      <c r="E13" s="50"/>
      <c r="F13" s="87"/>
      <c r="G13" s="87"/>
      <c r="H13" s="49"/>
      <c r="I13" s="90">
        <v>1</v>
      </c>
      <c r="J13" s="148">
        <v>2</v>
      </c>
      <c r="K13" s="148">
        <v>0</v>
      </c>
      <c r="L13" s="85">
        <f t="shared" si="0"/>
        <v>0</v>
      </c>
      <c r="M13" s="180"/>
      <c r="N13" s="181"/>
      <c r="O13" s="148"/>
      <c r="P13" s="85" t="str">
        <f t="shared" si="1"/>
        <v> </v>
      </c>
      <c r="Q13" s="184">
        <v>13</v>
      </c>
      <c r="R13" s="185">
        <v>1</v>
      </c>
      <c r="S13" s="88">
        <f t="shared" si="2"/>
        <v>7.7</v>
      </c>
    </row>
    <row r="14" spans="1:19" ht="12.75" customHeight="1">
      <c r="A14" s="48">
        <v>3</v>
      </c>
      <c r="B14" s="49">
        <v>208</v>
      </c>
      <c r="C14" s="50" t="s">
        <v>66</v>
      </c>
      <c r="D14" s="52" t="s">
        <v>80</v>
      </c>
      <c r="E14" s="50"/>
      <c r="F14" s="87"/>
      <c r="G14" s="87"/>
      <c r="H14" s="49"/>
      <c r="I14" s="90">
        <v>1</v>
      </c>
      <c r="J14" s="148">
        <v>1</v>
      </c>
      <c r="K14" s="148">
        <v>0</v>
      </c>
      <c r="L14" s="85">
        <f t="shared" si="0"/>
        <v>0</v>
      </c>
      <c r="M14" s="180"/>
      <c r="N14" s="181"/>
      <c r="O14" s="148"/>
      <c r="P14" s="85" t="str">
        <f t="shared" si="1"/>
        <v> </v>
      </c>
      <c r="Q14" s="184">
        <v>90</v>
      </c>
      <c r="R14" s="185">
        <v>0</v>
      </c>
      <c r="S14" s="88">
        <f t="shared" si="2"/>
        <v>0</v>
      </c>
    </row>
    <row r="15" spans="1:19" ht="12.75" customHeight="1">
      <c r="A15" s="48">
        <v>3</v>
      </c>
      <c r="B15" s="49">
        <v>209</v>
      </c>
      <c r="C15" s="50" t="s">
        <v>66</v>
      </c>
      <c r="D15" s="52" t="s">
        <v>81</v>
      </c>
      <c r="E15" s="50"/>
      <c r="F15" s="87"/>
      <c r="G15" s="87"/>
      <c r="H15" s="49"/>
      <c r="I15" s="90">
        <v>1</v>
      </c>
      <c r="J15" s="148">
        <v>1</v>
      </c>
      <c r="K15" s="148">
        <v>0</v>
      </c>
      <c r="L15" s="85">
        <f t="shared" si="0"/>
        <v>0</v>
      </c>
      <c r="M15" s="180"/>
      <c r="N15" s="181"/>
      <c r="O15" s="148"/>
      <c r="P15" s="85" t="str">
        <f t="shared" si="1"/>
        <v> </v>
      </c>
      <c r="Q15" s="184">
        <v>419</v>
      </c>
      <c r="R15" s="185">
        <v>7</v>
      </c>
      <c r="S15" s="88">
        <f t="shared" si="2"/>
        <v>1.7</v>
      </c>
    </row>
    <row r="16" spans="1:19" ht="12.75" customHeight="1">
      <c r="A16" s="48">
        <v>3</v>
      </c>
      <c r="B16" s="49">
        <v>210</v>
      </c>
      <c r="C16" s="50" t="s">
        <v>66</v>
      </c>
      <c r="D16" s="52" t="s">
        <v>82</v>
      </c>
      <c r="E16" s="50"/>
      <c r="F16" s="87"/>
      <c r="G16" s="87"/>
      <c r="H16" s="49"/>
      <c r="I16" s="90">
        <v>1</v>
      </c>
      <c r="J16" s="148">
        <v>1</v>
      </c>
      <c r="K16" s="148">
        <v>0</v>
      </c>
      <c r="L16" s="85">
        <f t="shared" si="0"/>
        <v>0</v>
      </c>
      <c r="M16" s="180"/>
      <c r="N16" s="181"/>
      <c r="O16" s="148"/>
      <c r="P16" s="85" t="str">
        <f t="shared" si="1"/>
        <v> </v>
      </c>
      <c r="Q16" s="184">
        <v>116</v>
      </c>
      <c r="R16" s="185">
        <v>1</v>
      </c>
      <c r="S16" s="88">
        <f t="shared" si="2"/>
        <v>0.9</v>
      </c>
    </row>
    <row r="17" spans="1:19" ht="12.75" customHeight="1">
      <c r="A17" s="48">
        <v>3</v>
      </c>
      <c r="B17" s="49">
        <v>211</v>
      </c>
      <c r="C17" s="50" t="s">
        <v>66</v>
      </c>
      <c r="D17" s="52" t="s">
        <v>83</v>
      </c>
      <c r="E17" s="50"/>
      <c r="F17" s="87"/>
      <c r="G17" s="87"/>
      <c r="H17" s="49"/>
      <c r="I17" s="90">
        <v>1</v>
      </c>
      <c r="J17" s="148">
        <v>2</v>
      </c>
      <c r="K17" s="148">
        <v>0</v>
      </c>
      <c r="L17" s="85">
        <f t="shared" si="0"/>
        <v>0</v>
      </c>
      <c r="M17" s="180"/>
      <c r="N17" s="181"/>
      <c r="O17" s="148"/>
      <c r="P17" s="85" t="str">
        <f t="shared" si="1"/>
        <v> </v>
      </c>
      <c r="Q17" s="184">
        <v>124</v>
      </c>
      <c r="R17" s="185">
        <v>1</v>
      </c>
      <c r="S17" s="88">
        <f t="shared" si="2"/>
        <v>0.8</v>
      </c>
    </row>
    <row r="18" spans="1:19" ht="12.75" customHeight="1">
      <c r="A18" s="48">
        <v>3</v>
      </c>
      <c r="B18" s="49">
        <v>213</v>
      </c>
      <c r="C18" s="50" t="s">
        <v>66</v>
      </c>
      <c r="D18" s="52" t="s">
        <v>84</v>
      </c>
      <c r="E18" s="50"/>
      <c r="F18" s="87"/>
      <c r="G18" s="87"/>
      <c r="H18" s="49"/>
      <c r="I18" s="90">
        <v>1</v>
      </c>
      <c r="J18" s="148">
        <v>1</v>
      </c>
      <c r="K18" s="148">
        <v>0</v>
      </c>
      <c r="L18" s="85">
        <f t="shared" si="0"/>
        <v>0</v>
      </c>
      <c r="M18" s="180"/>
      <c r="N18" s="181"/>
      <c r="O18" s="148"/>
      <c r="P18" s="85" t="str">
        <f t="shared" si="1"/>
        <v> </v>
      </c>
      <c r="Q18" s="184">
        <v>150</v>
      </c>
      <c r="R18" s="185">
        <v>13</v>
      </c>
      <c r="S18" s="88">
        <f t="shared" si="2"/>
        <v>8.7</v>
      </c>
    </row>
    <row r="19" spans="1:19" ht="12.75" customHeight="1">
      <c r="A19" s="48">
        <v>3</v>
      </c>
      <c r="B19" s="49">
        <v>214</v>
      </c>
      <c r="C19" s="50" t="s">
        <v>66</v>
      </c>
      <c r="D19" s="52" t="s">
        <v>85</v>
      </c>
      <c r="E19" s="50"/>
      <c r="F19" s="87"/>
      <c r="G19" s="87"/>
      <c r="H19" s="49"/>
      <c r="I19" s="90">
        <v>1</v>
      </c>
      <c r="J19" s="148">
        <v>2</v>
      </c>
      <c r="K19" s="148">
        <v>0</v>
      </c>
      <c r="L19" s="85">
        <f t="shared" si="0"/>
        <v>0</v>
      </c>
      <c r="M19" s="180"/>
      <c r="N19" s="181"/>
      <c r="O19" s="148"/>
      <c r="P19" s="85" t="str">
        <f t="shared" si="1"/>
        <v> </v>
      </c>
      <c r="Q19" s="184">
        <v>146</v>
      </c>
      <c r="R19" s="185">
        <v>2</v>
      </c>
      <c r="S19" s="88">
        <f t="shared" si="2"/>
        <v>1.4</v>
      </c>
    </row>
    <row r="20" spans="1:19" ht="12.75" customHeight="1">
      <c r="A20" s="48">
        <v>3</v>
      </c>
      <c r="B20" s="49">
        <v>215</v>
      </c>
      <c r="C20" s="50" t="s">
        <v>66</v>
      </c>
      <c r="D20" s="52" t="s">
        <v>86</v>
      </c>
      <c r="E20" s="50"/>
      <c r="F20" s="87"/>
      <c r="G20" s="87"/>
      <c r="H20" s="49"/>
      <c r="I20" s="90">
        <v>1</v>
      </c>
      <c r="J20" s="148">
        <v>1</v>
      </c>
      <c r="K20" s="148">
        <v>0</v>
      </c>
      <c r="L20" s="85">
        <f t="shared" si="0"/>
        <v>0</v>
      </c>
      <c r="M20" s="180"/>
      <c r="N20" s="181"/>
      <c r="O20" s="148"/>
      <c r="P20" s="85" t="str">
        <f t="shared" si="1"/>
        <v> </v>
      </c>
      <c r="Q20" s="184">
        <v>39</v>
      </c>
      <c r="R20" s="185">
        <v>0</v>
      </c>
      <c r="S20" s="88">
        <f t="shared" si="2"/>
        <v>0</v>
      </c>
    </row>
    <row r="21" spans="1:19" ht="12.75" customHeight="1">
      <c r="A21" s="48">
        <v>3</v>
      </c>
      <c r="B21" s="49">
        <v>301</v>
      </c>
      <c r="C21" s="50" t="s">
        <v>66</v>
      </c>
      <c r="D21" s="52" t="s">
        <v>87</v>
      </c>
      <c r="E21" s="50"/>
      <c r="F21" s="87"/>
      <c r="G21" s="87"/>
      <c r="H21" s="49"/>
      <c r="I21" s="90"/>
      <c r="J21" s="148"/>
      <c r="K21" s="148"/>
      <c r="L21" s="85"/>
      <c r="M21" s="180">
        <v>1</v>
      </c>
      <c r="N21" s="181">
        <v>1</v>
      </c>
      <c r="O21" s="148">
        <v>0</v>
      </c>
      <c r="P21" s="85">
        <f t="shared" si="1"/>
        <v>0</v>
      </c>
      <c r="Q21" s="184">
        <v>74</v>
      </c>
      <c r="R21" s="185">
        <v>8</v>
      </c>
      <c r="S21" s="88">
        <f t="shared" si="2"/>
        <v>10.8</v>
      </c>
    </row>
    <row r="22" spans="1:19" ht="12.75" customHeight="1">
      <c r="A22" s="48">
        <v>3</v>
      </c>
      <c r="B22" s="49">
        <v>302</v>
      </c>
      <c r="C22" s="50" t="s">
        <v>66</v>
      </c>
      <c r="D22" s="52" t="s">
        <v>88</v>
      </c>
      <c r="E22" s="50"/>
      <c r="F22" s="87"/>
      <c r="G22" s="87"/>
      <c r="H22" s="49"/>
      <c r="I22" s="90"/>
      <c r="J22" s="148"/>
      <c r="K22" s="148"/>
      <c r="L22" s="85"/>
      <c r="M22" s="180">
        <v>1</v>
      </c>
      <c r="N22" s="181">
        <v>1</v>
      </c>
      <c r="O22" s="148">
        <v>0</v>
      </c>
      <c r="P22" s="85">
        <f t="shared" si="1"/>
        <v>0</v>
      </c>
      <c r="Q22" s="184">
        <v>34</v>
      </c>
      <c r="R22" s="185">
        <v>0</v>
      </c>
      <c r="S22" s="88">
        <f t="shared" si="2"/>
        <v>0</v>
      </c>
    </row>
    <row r="23" spans="1:19" ht="12.75" customHeight="1">
      <c r="A23" s="48">
        <v>3</v>
      </c>
      <c r="B23" s="49">
        <v>303</v>
      </c>
      <c r="C23" s="50" t="s">
        <v>66</v>
      </c>
      <c r="D23" s="52" t="s">
        <v>89</v>
      </c>
      <c r="E23" s="50"/>
      <c r="F23" s="87"/>
      <c r="G23" s="87"/>
      <c r="H23" s="49"/>
      <c r="I23" s="90"/>
      <c r="J23" s="148"/>
      <c r="K23" s="148"/>
      <c r="L23" s="85"/>
      <c r="M23" s="180">
        <v>1</v>
      </c>
      <c r="N23" s="181">
        <v>1</v>
      </c>
      <c r="O23" s="148">
        <v>0</v>
      </c>
      <c r="P23" s="85">
        <f t="shared" si="1"/>
        <v>0</v>
      </c>
      <c r="Q23" s="184">
        <v>83</v>
      </c>
      <c r="R23" s="185">
        <v>2</v>
      </c>
      <c r="S23" s="88">
        <f t="shared" si="2"/>
        <v>2.4</v>
      </c>
    </row>
    <row r="24" spans="1:19" ht="12.75" customHeight="1">
      <c r="A24" s="48">
        <v>3</v>
      </c>
      <c r="B24" s="49">
        <v>305</v>
      </c>
      <c r="C24" s="50" t="s">
        <v>66</v>
      </c>
      <c r="D24" s="52" t="s">
        <v>90</v>
      </c>
      <c r="E24" s="50"/>
      <c r="F24" s="87"/>
      <c r="G24" s="87"/>
      <c r="H24" s="49"/>
      <c r="I24" s="90"/>
      <c r="J24" s="148"/>
      <c r="K24" s="148"/>
      <c r="L24" s="85" t="str">
        <f t="shared" si="0"/>
        <v> </v>
      </c>
      <c r="M24" s="180">
        <v>1</v>
      </c>
      <c r="N24" s="181">
        <v>1</v>
      </c>
      <c r="O24" s="148">
        <v>0</v>
      </c>
      <c r="P24" s="85">
        <f t="shared" si="1"/>
        <v>0</v>
      </c>
      <c r="Q24" s="184">
        <v>27</v>
      </c>
      <c r="R24" s="185">
        <v>0</v>
      </c>
      <c r="S24" s="88">
        <f t="shared" si="2"/>
        <v>0</v>
      </c>
    </row>
    <row r="25" spans="1:19" ht="12.75" customHeight="1">
      <c r="A25" s="48">
        <v>3</v>
      </c>
      <c r="B25" s="49">
        <v>321</v>
      </c>
      <c r="C25" s="50" t="s">
        <v>66</v>
      </c>
      <c r="D25" s="52" t="s">
        <v>91</v>
      </c>
      <c r="E25" s="50"/>
      <c r="F25" s="87"/>
      <c r="G25" s="87"/>
      <c r="H25" s="49"/>
      <c r="I25" s="90"/>
      <c r="J25" s="148"/>
      <c r="K25" s="148"/>
      <c r="L25" s="85" t="str">
        <f t="shared" si="0"/>
        <v> </v>
      </c>
      <c r="M25" s="180">
        <v>1</v>
      </c>
      <c r="N25" s="181">
        <v>1</v>
      </c>
      <c r="O25" s="148">
        <v>0</v>
      </c>
      <c r="P25" s="85">
        <f t="shared" si="1"/>
        <v>0</v>
      </c>
      <c r="Q25" s="184">
        <v>130</v>
      </c>
      <c r="R25" s="185">
        <v>4</v>
      </c>
      <c r="S25" s="88">
        <f t="shared" si="2"/>
        <v>3.1</v>
      </c>
    </row>
    <row r="26" spans="1:19" ht="12.75" customHeight="1">
      <c r="A26" s="48">
        <v>3</v>
      </c>
      <c r="B26" s="49">
        <v>322</v>
      </c>
      <c r="C26" s="50" t="s">
        <v>66</v>
      </c>
      <c r="D26" s="52" t="s">
        <v>92</v>
      </c>
      <c r="E26" s="50"/>
      <c r="F26" s="87"/>
      <c r="G26" s="87"/>
      <c r="H26" s="49"/>
      <c r="I26" s="90"/>
      <c r="J26" s="148"/>
      <c r="K26" s="148"/>
      <c r="L26" s="85" t="str">
        <f t="shared" si="0"/>
        <v> </v>
      </c>
      <c r="M26" s="180">
        <v>1</v>
      </c>
      <c r="N26" s="181">
        <v>1</v>
      </c>
      <c r="O26" s="148">
        <v>0</v>
      </c>
      <c r="P26" s="85">
        <f t="shared" si="1"/>
        <v>0</v>
      </c>
      <c r="Q26" s="184">
        <v>41</v>
      </c>
      <c r="R26" s="185">
        <v>0</v>
      </c>
      <c r="S26" s="88">
        <f t="shared" si="2"/>
        <v>0</v>
      </c>
    </row>
    <row r="27" spans="1:19" ht="12.75" customHeight="1">
      <c r="A27" s="48">
        <v>3</v>
      </c>
      <c r="B27" s="49">
        <v>366</v>
      </c>
      <c r="C27" s="50" t="s">
        <v>66</v>
      </c>
      <c r="D27" s="52" t="s">
        <v>93</v>
      </c>
      <c r="E27" s="50"/>
      <c r="F27" s="87"/>
      <c r="G27" s="87"/>
      <c r="H27" s="49"/>
      <c r="I27" s="90"/>
      <c r="J27" s="148"/>
      <c r="K27" s="148"/>
      <c r="L27" s="85" t="str">
        <f t="shared" si="0"/>
        <v> </v>
      </c>
      <c r="M27" s="180">
        <v>1</v>
      </c>
      <c r="N27" s="181">
        <v>2</v>
      </c>
      <c r="O27" s="148">
        <v>0</v>
      </c>
      <c r="P27" s="85">
        <f aca="true" t="shared" si="3" ref="P27:P41">IF(N27=""," ",ROUND(O27/N27*100,1))</f>
        <v>0</v>
      </c>
      <c r="Q27" s="184">
        <v>31</v>
      </c>
      <c r="R27" s="185">
        <v>0</v>
      </c>
      <c r="S27" s="88">
        <f t="shared" si="2"/>
        <v>0</v>
      </c>
    </row>
    <row r="28" spans="1:19" ht="12.75" customHeight="1">
      <c r="A28" s="48">
        <v>3</v>
      </c>
      <c r="B28" s="49">
        <v>381</v>
      </c>
      <c r="C28" s="50" t="s">
        <v>66</v>
      </c>
      <c r="D28" s="52" t="s">
        <v>94</v>
      </c>
      <c r="E28" s="50"/>
      <c r="F28" s="87"/>
      <c r="G28" s="87"/>
      <c r="H28" s="49"/>
      <c r="I28" s="90"/>
      <c r="J28" s="148"/>
      <c r="K28" s="148"/>
      <c r="L28" s="85" t="str">
        <f t="shared" si="0"/>
        <v> </v>
      </c>
      <c r="M28" s="180">
        <v>1</v>
      </c>
      <c r="N28" s="181">
        <v>1</v>
      </c>
      <c r="O28" s="148">
        <v>0</v>
      </c>
      <c r="P28" s="85">
        <f t="shared" si="3"/>
        <v>0</v>
      </c>
      <c r="Q28" s="184">
        <v>46</v>
      </c>
      <c r="R28" s="185">
        <v>0</v>
      </c>
      <c r="S28" s="88">
        <f t="shared" si="2"/>
        <v>0</v>
      </c>
    </row>
    <row r="29" spans="1:19" ht="12.75" customHeight="1">
      <c r="A29" s="48">
        <v>3</v>
      </c>
      <c r="B29" s="49">
        <v>402</v>
      </c>
      <c r="C29" s="50" t="s">
        <v>66</v>
      </c>
      <c r="D29" s="52" t="s">
        <v>95</v>
      </c>
      <c r="E29" s="50"/>
      <c r="F29" s="87"/>
      <c r="G29" s="87"/>
      <c r="H29" s="49"/>
      <c r="I29" s="90"/>
      <c r="J29" s="148"/>
      <c r="K29" s="148"/>
      <c r="L29" s="85" t="str">
        <f t="shared" si="0"/>
        <v> </v>
      </c>
      <c r="M29" s="180">
        <v>1</v>
      </c>
      <c r="N29" s="181">
        <v>0</v>
      </c>
      <c r="O29" s="148">
        <v>0</v>
      </c>
      <c r="P29" s="85" t="s">
        <v>210</v>
      </c>
      <c r="Q29" s="184">
        <v>21</v>
      </c>
      <c r="R29" s="185">
        <v>0</v>
      </c>
      <c r="S29" s="88">
        <f t="shared" si="2"/>
        <v>0</v>
      </c>
    </row>
    <row r="30" spans="1:19" ht="12.75" customHeight="1">
      <c r="A30" s="48">
        <v>3</v>
      </c>
      <c r="B30" s="49">
        <v>422</v>
      </c>
      <c r="C30" s="50" t="s">
        <v>66</v>
      </c>
      <c r="D30" s="52" t="s">
        <v>96</v>
      </c>
      <c r="E30" s="50"/>
      <c r="F30" s="87"/>
      <c r="G30" s="87"/>
      <c r="H30" s="49"/>
      <c r="I30" s="90"/>
      <c r="J30" s="148"/>
      <c r="K30" s="148"/>
      <c r="L30" s="85" t="str">
        <f t="shared" si="0"/>
        <v> </v>
      </c>
      <c r="M30" s="180">
        <v>1</v>
      </c>
      <c r="N30" s="181">
        <v>1</v>
      </c>
      <c r="O30" s="148">
        <v>0</v>
      </c>
      <c r="P30" s="85">
        <f t="shared" si="3"/>
        <v>0</v>
      </c>
      <c r="Q30" s="184">
        <v>43</v>
      </c>
      <c r="R30" s="185">
        <v>0</v>
      </c>
      <c r="S30" s="88">
        <f t="shared" si="2"/>
        <v>0</v>
      </c>
    </row>
    <row r="31" spans="1:19" ht="12.75" customHeight="1">
      <c r="A31" s="48">
        <v>3</v>
      </c>
      <c r="B31" s="49">
        <v>441</v>
      </c>
      <c r="C31" s="50" t="s">
        <v>66</v>
      </c>
      <c r="D31" s="52" t="s">
        <v>97</v>
      </c>
      <c r="E31" s="50"/>
      <c r="F31" s="87"/>
      <c r="G31" s="87"/>
      <c r="H31" s="49"/>
      <c r="I31" s="90"/>
      <c r="J31" s="148"/>
      <c r="K31" s="148"/>
      <c r="L31" s="85" t="str">
        <f t="shared" si="0"/>
        <v> </v>
      </c>
      <c r="M31" s="180">
        <v>1</v>
      </c>
      <c r="N31" s="181">
        <v>1</v>
      </c>
      <c r="O31" s="148">
        <v>1</v>
      </c>
      <c r="P31" s="85">
        <f t="shared" si="3"/>
        <v>100</v>
      </c>
      <c r="Q31" s="184">
        <v>22</v>
      </c>
      <c r="R31" s="185">
        <v>0</v>
      </c>
      <c r="S31" s="88">
        <f t="shared" si="2"/>
        <v>0</v>
      </c>
    </row>
    <row r="32" spans="1:19" ht="12.75" customHeight="1">
      <c r="A32" s="48">
        <v>3</v>
      </c>
      <c r="B32" s="49">
        <v>461</v>
      </c>
      <c r="C32" s="50" t="s">
        <v>66</v>
      </c>
      <c r="D32" s="59" t="s">
        <v>98</v>
      </c>
      <c r="E32" s="50"/>
      <c r="F32" s="87"/>
      <c r="G32" s="87"/>
      <c r="H32" s="49"/>
      <c r="I32" s="90"/>
      <c r="J32" s="148"/>
      <c r="K32" s="148"/>
      <c r="L32" s="85" t="str">
        <f t="shared" si="0"/>
        <v> </v>
      </c>
      <c r="M32" s="180">
        <v>1</v>
      </c>
      <c r="N32" s="181">
        <v>1</v>
      </c>
      <c r="O32" s="148">
        <v>0</v>
      </c>
      <c r="P32" s="85">
        <f t="shared" si="3"/>
        <v>0</v>
      </c>
      <c r="Q32" s="184">
        <v>24</v>
      </c>
      <c r="R32" s="185">
        <v>1</v>
      </c>
      <c r="S32" s="88">
        <f t="shared" si="2"/>
        <v>4.2</v>
      </c>
    </row>
    <row r="33" spans="1:19" ht="12.75" customHeight="1">
      <c r="A33" s="48">
        <v>3</v>
      </c>
      <c r="B33" s="49">
        <v>482</v>
      </c>
      <c r="C33" s="50" t="s">
        <v>66</v>
      </c>
      <c r="D33" s="59" t="s">
        <v>99</v>
      </c>
      <c r="E33" s="50"/>
      <c r="F33" s="87"/>
      <c r="G33" s="87"/>
      <c r="H33" s="49"/>
      <c r="I33" s="90"/>
      <c r="J33" s="148"/>
      <c r="K33" s="148"/>
      <c r="L33" s="85" t="str">
        <f t="shared" si="0"/>
        <v> </v>
      </c>
      <c r="M33" s="180">
        <v>1</v>
      </c>
      <c r="N33" s="181">
        <v>1</v>
      </c>
      <c r="O33" s="148">
        <v>0</v>
      </c>
      <c r="P33" s="85">
        <f t="shared" si="3"/>
        <v>0</v>
      </c>
      <c r="Q33" s="184">
        <v>19</v>
      </c>
      <c r="R33" s="185">
        <v>1</v>
      </c>
      <c r="S33" s="88">
        <f t="shared" si="2"/>
        <v>5.3</v>
      </c>
    </row>
    <row r="34" spans="1:19" ht="12.75" customHeight="1">
      <c r="A34" s="48">
        <v>3</v>
      </c>
      <c r="B34" s="49">
        <v>483</v>
      </c>
      <c r="C34" s="50" t="s">
        <v>66</v>
      </c>
      <c r="D34" s="59" t="s">
        <v>100</v>
      </c>
      <c r="E34" s="50"/>
      <c r="F34" s="87"/>
      <c r="G34" s="87"/>
      <c r="H34" s="49"/>
      <c r="I34" s="90"/>
      <c r="J34" s="148"/>
      <c r="K34" s="148"/>
      <c r="L34" s="85" t="str">
        <f t="shared" si="0"/>
        <v> </v>
      </c>
      <c r="M34" s="180">
        <v>1</v>
      </c>
      <c r="N34" s="181">
        <v>0</v>
      </c>
      <c r="O34" s="148">
        <v>0</v>
      </c>
      <c r="P34" s="85" t="s">
        <v>210</v>
      </c>
      <c r="Q34" s="184">
        <v>88</v>
      </c>
      <c r="R34" s="185">
        <v>1</v>
      </c>
      <c r="S34" s="88">
        <f t="shared" si="2"/>
        <v>1.1</v>
      </c>
    </row>
    <row r="35" spans="1:19" ht="12.75" customHeight="1">
      <c r="A35" s="48">
        <v>3</v>
      </c>
      <c r="B35" s="49">
        <v>484</v>
      </c>
      <c r="C35" s="50" t="s">
        <v>66</v>
      </c>
      <c r="D35" s="59" t="s">
        <v>101</v>
      </c>
      <c r="E35" s="50"/>
      <c r="F35" s="87"/>
      <c r="G35" s="87"/>
      <c r="H35" s="49"/>
      <c r="I35" s="90"/>
      <c r="J35" s="148"/>
      <c r="K35" s="148"/>
      <c r="L35" s="85" t="str">
        <f t="shared" si="0"/>
        <v> </v>
      </c>
      <c r="M35" s="180">
        <v>1</v>
      </c>
      <c r="N35" s="181">
        <v>1</v>
      </c>
      <c r="O35" s="148">
        <v>0</v>
      </c>
      <c r="P35" s="85">
        <f t="shared" si="3"/>
        <v>0</v>
      </c>
      <c r="Q35" s="184">
        <v>24</v>
      </c>
      <c r="R35" s="185">
        <v>0</v>
      </c>
      <c r="S35" s="88">
        <f t="shared" si="2"/>
        <v>0</v>
      </c>
    </row>
    <row r="36" spans="1:19" ht="12.75" customHeight="1">
      <c r="A36" s="48">
        <v>3</v>
      </c>
      <c r="B36" s="49">
        <v>485</v>
      </c>
      <c r="C36" s="50" t="s">
        <v>66</v>
      </c>
      <c r="D36" s="59" t="s">
        <v>102</v>
      </c>
      <c r="E36" s="50"/>
      <c r="F36" s="87"/>
      <c r="G36" s="87"/>
      <c r="H36" s="49"/>
      <c r="I36" s="90"/>
      <c r="J36" s="148"/>
      <c r="K36" s="148"/>
      <c r="L36" s="85" t="str">
        <f t="shared" si="0"/>
        <v> </v>
      </c>
      <c r="M36" s="180">
        <v>1</v>
      </c>
      <c r="N36" s="181">
        <v>1</v>
      </c>
      <c r="O36" s="148">
        <v>0</v>
      </c>
      <c r="P36" s="85">
        <f t="shared" si="3"/>
        <v>0</v>
      </c>
      <c r="Q36" s="184">
        <v>13</v>
      </c>
      <c r="R36" s="185">
        <v>0</v>
      </c>
      <c r="S36" s="88">
        <f t="shared" si="2"/>
        <v>0</v>
      </c>
    </row>
    <row r="37" spans="1:19" ht="12.75" customHeight="1">
      <c r="A37" s="48">
        <v>3</v>
      </c>
      <c r="B37" s="49">
        <v>487</v>
      </c>
      <c r="C37" s="50" t="s">
        <v>66</v>
      </c>
      <c r="D37" s="59" t="s">
        <v>103</v>
      </c>
      <c r="E37" s="50"/>
      <c r="F37" s="87"/>
      <c r="G37" s="87"/>
      <c r="H37" s="49"/>
      <c r="I37" s="90"/>
      <c r="J37" s="148"/>
      <c r="K37" s="148"/>
      <c r="L37" s="85" t="str">
        <f t="shared" si="0"/>
        <v> </v>
      </c>
      <c r="M37" s="180">
        <v>1</v>
      </c>
      <c r="N37" s="181">
        <v>0</v>
      </c>
      <c r="O37" s="148">
        <v>0</v>
      </c>
      <c r="P37" s="85" t="s">
        <v>210</v>
      </c>
      <c r="Q37" s="184">
        <v>32</v>
      </c>
      <c r="R37" s="185">
        <v>8</v>
      </c>
      <c r="S37" s="88">
        <f t="shared" si="2"/>
        <v>25</v>
      </c>
    </row>
    <row r="38" spans="1:19" ht="12.75" customHeight="1">
      <c r="A38" s="48">
        <v>3</v>
      </c>
      <c r="B38" s="49">
        <v>501</v>
      </c>
      <c r="C38" s="50" t="s">
        <v>66</v>
      </c>
      <c r="D38" s="59" t="s">
        <v>104</v>
      </c>
      <c r="E38" s="50"/>
      <c r="F38" s="87"/>
      <c r="G38" s="87"/>
      <c r="H38" s="49"/>
      <c r="I38" s="90"/>
      <c r="J38" s="148"/>
      <c r="K38" s="148"/>
      <c r="L38" s="85" t="str">
        <f t="shared" si="0"/>
        <v> </v>
      </c>
      <c r="M38" s="180">
        <v>1</v>
      </c>
      <c r="N38" s="181">
        <v>1</v>
      </c>
      <c r="O38" s="148">
        <v>0</v>
      </c>
      <c r="P38" s="85">
        <f t="shared" si="3"/>
        <v>0</v>
      </c>
      <c r="Q38" s="184">
        <v>89</v>
      </c>
      <c r="R38" s="185">
        <v>10</v>
      </c>
      <c r="S38" s="88">
        <f t="shared" si="2"/>
        <v>11.2</v>
      </c>
    </row>
    <row r="39" spans="1:19" ht="12.75" customHeight="1">
      <c r="A39" s="48">
        <v>3</v>
      </c>
      <c r="B39" s="49">
        <v>503</v>
      </c>
      <c r="C39" s="50" t="s">
        <v>66</v>
      </c>
      <c r="D39" s="59" t="s">
        <v>105</v>
      </c>
      <c r="E39" s="50"/>
      <c r="F39" s="87"/>
      <c r="G39" s="87"/>
      <c r="H39" s="49"/>
      <c r="I39" s="90"/>
      <c r="J39" s="148"/>
      <c r="K39" s="148"/>
      <c r="L39" s="85" t="str">
        <f t="shared" si="0"/>
        <v> </v>
      </c>
      <c r="M39" s="180">
        <v>1</v>
      </c>
      <c r="N39" s="181">
        <v>1</v>
      </c>
      <c r="O39" s="148">
        <v>0</v>
      </c>
      <c r="P39" s="85">
        <f t="shared" si="3"/>
        <v>0</v>
      </c>
      <c r="Q39" s="184">
        <v>30</v>
      </c>
      <c r="R39" s="185">
        <v>3</v>
      </c>
      <c r="S39" s="88">
        <f t="shared" si="2"/>
        <v>10</v>
      </c>
    </row>
    <row r="40" spans="1:19" ht="12.75" customHeight="1">
      <c r="A40" s="48">
        <v>3</v>
      </c>
      <c r="B40" s="49">
        <v>506</v>
      </c>
      <c r="C40" s="50" t="s">
        <v>66</v>
      </c>
      <c r="D40" s="59" t="s">
        <v>106</v>
      </c>
      <c r="E40" s="50"/>
      <c r="F40" s="87"/>
      <c r="G40" s="87"/>
      <c r="H40" s="49"/>
      <c r="I40" s="90"/>
      <c r="J40" s="148"/>
      <c r="K40" s="148"/>
      <c r="L40" s="85" t="str">
        <f t="shared" si="0"/>
        <v> </v>
      </c>
      <c r="M40" s="180">
        <v>1</v>
      </c>
      <c r="N40" s="181">
        <v>0</v>
      </c>
      <c r="O40" s="148">
        <v>0</v>
      </c>
      <c r="P40" s="85" t="s">
        <v>210</v>
      </c>
      <c r="Q40" s="184">
        <v>31</v>
      </c>
      <c r="R40" s="185">
        <v>2</v>
      </c>
      <c r="S40" s="88">
        <f t="shared" si="2"/>
        <v>6.5</v>
      </c>
    </row>
    <row r="41" spans="1:19" ht="12.75" customHeight="1">
      <c r="A41" s="48">
        <v>3</v>
      </c>
      <c r="B41" s="49">
        <v>507</v>
      </c>
      <c r="C41" s="50" t="s">
        <v>66</v>
      </c>
      <c r="D41" s="59" t="s">
        <v>107</v>
      </c>
      <c r="E41" s="50"/>
      <c r="F41" s="87"/>
      <c r="G41" s="87"/>
      <c r="H41" s="49"/>
      <c r="I41" s="90"/>
      <c r="J41" s="148"/>
      <c r="K41" s="148"/>
      <c r="L41" s="85" t="str">
        <f t="shared" si="0"/>
        <v> </v>
      </c>
      <c r="M41" s="180">
        <v>1</v>
      </c>
      <c r="N41" s="181">
        <v>2</v>
      </c>
      <c r="O41" s="148">
        <v>0</v>
      </c>
      <c r="P41" s="85">
        <f t="shared" si="3"/>
        <v>0</v>
      </c>
      <c r="Q41" s="184">
        <v>80</v>
      </c>
      <c r="R41" s="185">
        <v>10</v>
      </c>
      <c r="S41" s="88">
        <f t="shared" si="2"/>
        <v>12.5</v>
      </c>
    </row>
    <row r="42" spans="1:19" ht="12.75" customHeight="1" thickBot="1">
      <c r="A42" s="48">
        <v>3</v>
      </c>
      <c r="B42" s="49">
        <v>524</v>
      </c>
      <c r="C42" s="50" t="s">
        <v>66</v>
      </c>
      <c r="D42" s="59" t="s">
        <v>108</v>
      </c>
      <c r="E42" s="60"/>
      <c r="F42" s="36"/>
      <c r="G42" s="36"/>
      <c r="H42" s="57"/>
      <c r="I42" s="152"/>
      <c r="J42" s="150"/>
      <c r="K42" s="150"/>
      <c r="L42" s="85" t="str">
        <f t="shared" si="0"/>
        <v> </v>
      </c>
      <c r="M42" s="182">
        <v>1</v>
      </c>
      <c r="N42" s="183">
        <v>0</v>
      </c>
      <c r="O42" s="150">
        <v>0</v>
      </c>
      <c r="P42" s="85" t="s">
        <v>210</v>
      </c>
      <c r="Q42" s="186">
        <v>35</v>
      </c>
      <c r="R42" s="187">
        <v>0</v>
      </c>
      <c r="S42" s="88">
        <f t="shared" si="2"/>
        <v>0</v>
      </c>
    </row>
    <row r="43" spans="1:19" ht="18.75" customHeight="1" thickBot="1">
      <c r="A43" s="4"/>
      <c r="B43" s="5"/>
      <c r="C43" s="206" t="s">
        <v>4</v>
      </c>
      <c r="D43" s="206"/>
      <c r="E43" s="39"/>
      <c r="F43" s="75">
        <f>COUNTA(F8:F42)</f>
        <v>1</v>
      </c>
      <c r="G43" s="76"/>
      <c r="H43" s="77">
        <f>SUM(H8:H42)</f>
        <v>1</v>
      </c>
      <c r="I43" s="78">
        <f>COUNTA(I8:I42)</f>
        <v>13</v>
      </c>
      <c r="J43" s="79">
        <f>SUM(J8:J42)</f>
        <v>18</v>
      </c>
      <c r="K43" s="79">
        <f>SUM(K8:K42)</f>
        <v>0</v>
      </c>
      <c r="L43" s="143">
        <f>IF(J43=""," ",ROUND(K43/J43*100,1))</f>
        <v>0</v>
      </c>
      <c r="M43" s="80">
        <f>COUNTA(M8:M42)</f>
        <v>22</v>
      </c>
      <c r="N43" s="79">
        <f>SUM(N8:N42)</f>
        <v>19</v>
      </c>
      <c r="O43" s="79">
        <f>SUM(O8:O42)</f>
        <v>1</v>
      </c>
      <c r="P43" s="143">
        <f>IF(N43=""," ",ROUND(O43/N43*100,1))</f>
        <v>5.3</v>
      </c>
      <c r="Q43" s="81">
        <f>SUM(Q8:Q42)</f>
        <v>3113</v>
      </c>
      <c r="R43" s="79">
        <f>SUM(R8:R42)</f>
        <v>101</v>
      </c>
      <c r="S43" s="128">
        <f>IF(Q43=""," ",ROUND(R43/Q43*100,1))</f>
        <v>3.2</v>
      </c>
    </row>
  </sheetData>
  <mergeCells count="20">
    <mergeCell ref="M5:M7"/>
    <mergeCell ref="A4:A7"/>
    <mergeCell ref="B4:B7"/>
    <mergeCell ref="C4:C7"/>
    <mergeCell ref="D4:D7"/>
    <mergeCell ref="C43:D43"/>
    <mergeCell ref="H5:H7"/>
    <mergeCell ref="E5:E7"/>
    <mergeCell ref="F5:F7"/>
    <mergeCell ref="G5:G7"/>
    <mergeCell ref="Q2:S2"/>
    <mergeCell ref="E4:H4"/>
    <mergeCell ref="K6:K7"/>
    <mergeCell ref="R6:R7"/>
    <mergeCell ref="I4:S4"/>
    <mergeCell ref="N5:N7"/>
    <mergeCell ref="I5:I7"/>
    <mergeCell ref="J5:J7"/>
    <mergeCell ref="O6:O7"/>
    <mergeCell ref="Q5:Q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P43 I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125" style="2" customWidth="1"/>
    <col min="4" max="4" width="10.625" style="2" customWidth="1"/>
    <col min="5" max="5" width="5.125" style="2" customWidth="1"/>
    <col min="6" max="6" width="10.6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1" width="5.625" style="2" customWidth="1"/>
    <col min="22" max="23" width="5.125" style="2" customWidth="1"/>
    <col min="24" max="26" width="6.1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35</v>
      </c>
      <c r="B1" s="29"/>
    </row>
    <row r="2" spans="1:27" ht="21" customHeight="1" thickBot="1">
      <c r="A2" s="6" t="s">
        <v>15</v>
      </c>
      <c r="B2" s="3"/>
      <c r="Y2" s="204" t="s">
        <v>66</v>
      </c>
      <c r="Z2" s="235"/>
      <c r="AA2" s="205"/>
    </row>
    <row r="3" ht="9.75" customHeight="1" thickBot="1"/>
    <row r="4" spans="5:27" s="12" customFormat="1" ht="18.75" customHeight="1" thickBot="1">
      <c r="E4" s="287" t="s">
        <v>187</v>
      </c>
      <c r="F4" s="288"/>
      <c r="G4" s="163">
        <v>1</v>
      </c>
      <c r="H4" s="289">
        <v>39904</v>
      </c>
      <c r="I4" s="290"/>
      <c r="J4" s="291"/>
      <c r="K4" s="30">
        <v>2</v>
      </c>
      <c r="L4" s="289">
        <v>39934</v>
      </c>
      <c r="M4" s="290"/>
      <c r="N4" s="291"/>
      <c r="O4" s="30">
        <v>3</v>
      </c>
      <c r="P4" s="289" t="s">
        <v>64</v>
      </c>
      <c r="Q4" s="290"/>
      <c r="R4" s="290"/>
      <c r="S4" s="290"/>
      <c r="T4" s="291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04" t="s">
        <v>18</v>
      </c>
      <c r="F6" s="305"/>
      <c r="G6" s="164">
        <v>1</v>
      </c>
      <c r="I6" s="10"/>
      <c r="J6" s="10"/>
      <c r="K6" s="10"/>
      <c r="L6" s="320" t="s">
        <v>18</v>
      </c>
      <c r="M6" s="321"/>
      <c r="N6" s="322"/>
      <c r="O6" s="164">
        <v>1</v>
      </c>
      <c r="P6" s="7"/>
      <c r="Q6" s="320" t="s">
        <v>18</v>
      </c>
      <c r="R6" s="321"/>
      <c r="S6" s="322"/>
      <c r="T6" s="164">
        <v>1</v>
      </c>
      <c r="U6" s="9"/>
      <c r="V6" s="304" t="s">
        <v>18</v>
      </c>
      <c r="W6" s="305"/>
      <c r="X6" s="306"/>
      <c r="Y6" s="164">
        <v>1</v>
      </c>
      <c r="Z6" s="9"/>
      <c r="AA6"/>
    </row>
    <row r="7" spans="1:27" ht="27" customHeight="1">
      <c r="A7" s="208" t="s">
        <v>25</v>
      </c>
      <c r="B7" s="212" t="s">
        <v>62</v>
      </c>
      <c r="C7" s="194" t="s">
        <v>51</v>
      </c>
      <c r="D7" s="196" t="s">
        <v>16</v>
      </c>
      <c r="E7" s="217" t="s">
        <v>41</v>
      </c>
      <c r="F7" s="218"/>
      <c r="G7" s="218"/>
      <c r="H7" s="218"/>
      <c r="I7" s="218"/>
      <c r="J7" s="218"/>
      <c r="K7" s="219"/>
      <c r="L7" s="217" t="s">
        <v>47</v>
      </c>
      <c r="M7" s="218"/>
      <c r="N7" s="218"/>
      <c r="O7" s="218"/>
      <c r="P7" s="219"/>
      <c r="Q7" s="217" t="s">
        <v>48</v>
      </c>
      <c r="R7" s="218"/>
      <c r="S7" s="218"/>
      <c r="T7" s="218"/>
      <c r="U7" s="219"/>
      <c r="V7" s="249" t="s">
        <v>46</v>
      </c>
      <c r="W7" s="250"/>
      <c r="X7" s="250"/>
      <c r="Y7" s="250"/>
      <c r="Z7" s="250"/>
      <c r="AA7" s="251"/>
    </row>
    <row r="8" spans="1:27" ht="13.5" customHeight="1">
      <c r="A8" s="209"/>
      <c r="B8" s="213"/>
      <c r="C8" s="195"/>
      <c r="D8" s="210"/>
      <c r="E8" s="294" t="s">
        <v>188</v>
      </c>
      <c r="F8" s="261" t="s">
        <v>42</v>
      </c>
      <c r="G8" s="297" t="s">
        <v>1</v>
      </c>
      <c r="H8" s="144"/>
      <c r="I8" s="284" t="s">
        <v>0</v>
      </c>
      <c r="J8" s="144"/>
      <c r="K8" s="165"/>
      <c r="L8" s="307" t="s">
        <v>1</v>
      </c>
      <c r="M8" s="144"/>
      <c r="N8" s="284" t="s">
        <v>0</v>
      </c>
      <c r="O8" s="144"/>
      <c r="P8" s="166"/>
      <c r="Q8" s="281" t="s">
        <v>1</v>
      </c>
      <c r="R8" s="144"/>
      <c r="S8" s="284" t="s">
        <v>0</v>
      </c>
      <c r="T8" s="144"/>
      <c r="U8" s="166"/>
      <c r="V8" s="314" t="s">
        <v>11</v>
      </c>
      <c r="W8" s="144"/>
      <c r="Y8" s="311" t="s">
        <v>189</v>
      </c>
      <c r="Z8" s="312"/>
      <c r="AA8" s="313"/>
    </row>
    <row r="9" spans="1:27" ht="13.5" customHeight="1">
      <c r="A9" s="209"/>
      <c r="B9" s="213"/>
      <c r="C9" s="195"/>
      <c r="D9" s="210"/>
      <c r="E9" s="295"/>
      <c r="F9" s="262"/>
      <c r="G9" s="298"/>
      <c r="H9" s="145" t="s">
        <v>180</v>
      </c>
      <c r="I9" s="285"/>
      <c r="J9" s="145" t="s">
        <v>180</v>
      </c>
      <c r="K9" s="301" t="s">
        <v>190</v>
      </c>
      <c r="L9" s="308"/>
      <c r="M9" s="145" t="s">
        <v>191</v>
      </c>
      <c r="N9" s="285"/>
      <c r="O9" s="145" t="s">
        <v>191</v>
      </c>
      <c r="P9" s="310" t="s">
        <v>190</v>
      </c>
      <c r="Q9" s="282"/>
      <c r="R9" s="145" t="s">
        <v>191</v>
      </c>
      <c r="S9" s="285"/>
      <c r="T9" s="145" t="s">
        <v>191</v>
      </c>
      <c r="U9" s="317" t="s">
        <v>190</v>
      </c>
      <c r="V9" s="315"/>
      <c r="W9" s="145" t="s">
        <v>191</v>
      </c>
      <c r="X9" s="319" t="s">
        <v>190</v>
      </c>
      <c r="Y9" s="303" t="s">
        <v>43</v>
      </c>
      <c r="Z9" s="146"/>
      <c r="AA9" s="276" t="s">
        <v>190</v>
      </c>
    </row>
    <row r="10" spans="1:27" ht="13.5" customHeight="1">
      <c r="A10" s="209"/>
      <c r="B10" s="213"/>
      <c r="C10" s="195"/>
      <c r="D10" s="210"/>
      <c r="E10" s="295"/>
      <c r="F10" s="262"/>
      <c r="G10" s="298"/>
      <c r="H10" s="279" t="s">
        <v>44</v>
      </c>
      <c r="I10" s="285"/>
      <c r="J10" s="279" t="s">
        <v>44</v>
      </c>
      <c r="K10" s="301"/>
      <c r="L10" s="308"/>
      <c r="M10" s="279" t="s">
        <v>44</v>
      </c>
      <c r="N10" s="285"/>
      <c r="O10" s="279" t="s">
        <v>44</v>
      </c>
      <c r="P10" s="310"/>
      <c r="Q10" s="282"/>
      <c r="R10" s="279" t="s">
        <v>44</v>
      </c>
      <c r="S10" s="285"/>
      <c r="T10" s="279" t="s">
        <v>44</v>
      </c>
      <c r="U10" s="317"/>
      <c r="V10" s="315"/>
      <c r="W10" s="279" t="s">
        <v>45</v>
      </c>
      <c r="X10" s="317"/>
      <c r="Y10" s="301"/>
      <c r="Z10" s="167" t="s">
        <v>192</v>
      </c>
      <c r="AA10" s="277"/>
    </row>
    <row r="11" spans="1:27" ht="54.75" customHeight="1">
      <c r="A11" s="197"/>
      <c r="B11" s="214"/>
      <c r="C11" s="195"/>
      <c r="D11" s="211"/>
      <c r="E11" s="296"/>
      <c r="F11" s="263"/>
      <c r="G11" s="299"/>
      <c r="H11" s="280"/>
      <c r="I11" s="286"/>
      <c r="J11" s="280"/>
      <c r="K11" s="302"/>
      <c r="L11" s="309"/>
      <c r="M11" s="280"/>
      <c r="N11" s="286"/>
      <c r="O11" s="280"/>
      <c r="P11" s="203"/>
      <c r="Q11" s="283"/>
      <c r="R11" s="280"/>
      <c r="S11" s="286"/>
      <c r="T11" s="280"/>
      <c r="U11" s="318"/>
      <c r="V11" s="316"/>
      <c r="W11" s="280"/>
      <c r="X11" s="318"/>
      <c r="Y11" s="302"/>
      <c r="Z11" s="168" t="s">
        <v>193</v>
      </c>
      <c r="AA11" s="278"/>
    </row>
    <row r="12" spans="1:27" ht="13.5" customHeight="1">
      <c r="A12" s="48">
        <v>3</v>
      </c>
      <c r="B12" s="49">
        <v>201</v>
      </c>
      <c r="C12" s="50" t="s">
        <v>66</v>
      </c>
      <c r="D12" s="51" t="s">
        <v>67</v>
      </c>
      <c r="E12" s="94">
        <v>35</v>
      </c>
      <c r="F12" s="91" t="s">
        <v>74</v>
      </c>
      <c r="G12" s="91">
        <v>90</v>
      </c>
      <c r="H12" s="91">
        <v>78</v>
      </c>
      <c r="I12" s="91">
        <v>1256</v>
      </c>
      <c r="J12" s="91">
        <v>354</v>
      </c>
      <c r="K12" s="88">
        <f>IF(G12=""," ",ROUND(J12/I12*100,1))</f>
        <v>28.2</v>
      </c>
      <c r="L12" s="92">
        <v>49</v>
      </c>
      <c r="M12" s="91">
        <v>45</v>
      </c>
      <c r="N12" s="91">
        <v>851</v>
      </c>
      <c r="O12" s="91">
        <v>236</v>
      </c>
      <c r="P12" s="93">
        <f>IF(L12=""," ",ROUND(O12/N12*100,1))</f>
        <v>27.7</v>
      </c>
      <c r="Q12" s="189">
        <v>6</v>
      </c>
      <c r="R12" s="190">
        <v>5</v>
      </c>
      <c r="S12" s="190">
        <v>27</v>
      </c>
      <c r="T12" s="190">
        <v>6</v>
      </c>
      <c r="U12" s="88">
        <f>IF(Q12=""," ",ROUND(T12/S12*100,1))</f>
        <v>22.2</v>
      </c>
      <c r="V12" s="94">
        <v>154</v>
      </c>
      <c r="W12" s="91">
        <v>8</v>
      </c>
      <c r="X12" s="95">
        <f>IF(V12=""," ",ROUND(W12/V12*100,1))</f>
        <v>5.2</v>
      </c>
      <c r="Y12" s="91">
        <v>146</v>
      </c>
      <c r="Z12" s="91">
        <v>6</v>
      </c>
      <c r="AA12" s="93">
        <f>IF(Y12=""," ",ROUND(Z12/Y12*100,1))</f>
        <v>4.1</v>
      </c>
    </row>
    <row r="13" spans="1:27" ht="13.5" customHeight="1">
      <c r="A13" s="48">
        <v>3</v>
      </c>
      <c r="B13" s="49">
        <v>202</v>
      </c>
      <c r="C13" s="50" t="s">
        <v>66</v>
      </c>
      <c r="D13" s="51" t="s">
        <v>75</v>
      </c>
      <c r="E13" s="94">
        <v>40</v>
      </c>
      <c r="F13" s="91" t="s">
        <v>111</v>
      </c>
      <c r="G13" s="91">
        <v>38</v>
      </c>
      <c r="H13" s="91">
        <v>31</v>
      </c>
      <c r="I13" s="91">
        <v>511</v>
      </c>
      <c r="J13" s="91">
        <v>148</v>
      </c>
      <c r="K13" s="88">
        <f aca="true" t="shared" si="0" ref="K13:K46">IF(G13=""," ",ROUND(J13/I13*100,1))</f>
        <v>29</v>
      </c>
      <c r="L13" s="92">
        <v>33</v>
      </c>
      <c r="M13" s="91">
        <v>29</v>
      </c>
      <c r="N13" s="91">
        <v>473</v>
      </c>
      <c r="O13" s="91">
        <v>144</v>
      </c>
      <c r="P13" s="93">
        <f>IF(L13=""," ",ROUND(O13/N13*100,1))</f>
        <v>30.4</v>
      </c>
      <c r="Q13" s="189">
        <v>5</v>
      </c>
      <c r="R13" s="190">
        <v>2</v>
      </c>
      <c r="S13" s="190">
        <v>38</v>
      </c>
      <c r="T13" s="190">
        <v>6</v>
      </c>
      <c r="U13" s="88">
        <f>IF(Q13=""," ",ROUND(T13/S13*100,1))</f>
        <v>15.8</v>
      </c>
      <c r="V13" s="94">
        <v>50</v>
      </c>
      <c r="W13" s="91">
        <v>1</v>
      </c>
      <c r="X13" s="95">
        <f>IF(V13=""," ",ROUND(W13/V13*100,1))</f>
        <v>2</v>
      </c>
      <c r="Y13" s="91">
        <v>46</v>
      </c>
      <c r="Z13" s="91">
        <v>1</v>
      </c>
      <c r="AA13" s="93">
        <f>IF(Y13=""," ",ROUND(Z13/Y13*100,1))</f>
        <v>2.2</v>
      </c>
    </row>
    <row r="14" spans="1:27" ht="13.5" customHeight="1">
      <c r="A14" s="48">
        <v>3</v>
      </c>
      <c r="B14" s="49">
        <v>203</v>
      </c>
      <c r="C14" s="50" t="s">
        <v>66</v>
      </c>
      <c r="D14" s="52" t="s">
        <v>76</v>
      </c>
      <c r="E14" s="94">
        <v>30</v>
      </c>
      <c r="F14" s="91" t="s">
        <v>116</v>
      </c>
      <c r="G14" s="91">
        <v>51</v>
      </c>
      <c r="H14" s="91">
        <v>48</v>
      </c>
      <c r="I14" s="91">
        <v>810</v>
      </c>
      <c r="J14" s="91">
        <v>199</v>
      </c>
      <c r="K14" s="88">
        <f t="shared" si="0"/>
        <v>24.6</v>
      </c>
      <c r="L14" s="92">
        <v>29</v>
      </c>
      <c r="M14" s="91">
        <v>28</v>
      </c>
      <c r="N14" s="91">
        <v>521</v>
      </c>
      <c r="O14" s="91">
        <v>139</v>
      </c>
      <c r="P14" s="93">
        <f aca="true" t="shared" si="1" ref="P14:P44">IF(L14=""," ",ROUND(O14/N14*100,1))</f>
        <v>26.7</v>
      </c>
      <c r="Q14" s="189">
        <v>5</v>
      </c>
      <c r="R14" s="190">
        <v>4</v>
      </c>
      <c r="S14" s="190">
        <v>35</v>
      </c>
      <c r="T14" s="190">
        <v>5</v>
      </c>
      <c r="U14" s="88">
        <f aca="true" t="shared" si="2" ref="U14:U44">IF(Q14=""," ",ROUND(T14/S14*100,1))</f>
        <v>14.3</v>
      </c>
      <c r="V14" s="94">
        <v>39</v>
      </c>
      <c r="W14" s="91">
        <v>0</v>
      </c>
      <c r="X14" s="95">
        <f aca="true" t="shared" si="3" ref="X14:X42">IF(V14=""," ",ROUND(W14/V14*100,1))</f>
        <v>0</v>
      </c>
      <c r="Y14" s="91">
        <v>36</v>
      </c>
      <c r="Z14" s="91">
        <v>0</v>
      </c>
      <c r="AA14" s="93">
        <f aca="true" t="shared" si="4" ref="AA14:AA46">IF(Y14=""," ",ROUND(Z14/Y14*100,1))</f>
        <v>0</v>
      </c>
    </row>
    <row r="15" spans="1:27" ht="13.5" customHeight="1">
      <c r="A15" s="48">
        <v>3</v>
      </c>
      <c r="B15" s="49">
        <v>205</v>
      </c>
      <c r="C15" s="50" t="s">
        <v>66</v>
      </c>
      <c r="D15" s="52" t="s">
        <v>77</v>
      </c>
      <c r="E15" s="94">
        <v>35</v>
      </c>
      <c r="F15" s="91" t="s">
        <v>120</v>
      </c>
      <c r="G15" s="91">
        <v>47</v>
      </c>
      <c r="H15" s="91">
        <v>33</v>
      </c>
      <c r="I15" s="91">
        <v>575</v>
      </c>
      <c r="J15" s="91">
        <v>129</v>
      </c>
      <c r="K15" s="88">
        <f t="shared" si="0"/>
        <v>22.4</v>
      </c>
      <c r="L15" s="92">
        <v>33</v>
      </c>
      <c r="M15" s="91">
        <v>28</v>
      </c>
      <c r="N15" s="91">
        <v>474</v>
      </c>
      <c r="O15" s="91">
        <v>115</v>
      </c>
      <c r="P15" s="93">
        <f t="shared" si="1"/>
        <v>24.3</v>
      </c>
      <c r="Q15" s="189">
        <v>5</v>
      </c>
      <c r="R15" s="190">
        <v>3</v>
      </c>
      <c r="S15" s="190">
        <v>61</v>
      </c>
      <c r="T15" s="190">
        <v>4</v>
      </c>
      <c r="U15" s="88">
        <f t="shared" si="2"/>
        <v>6.6</v>
      </c>
      <c r="V15" s="94">
        <v>106</v>
      </c>
      <c r="W15" s="91">
        <v>4</v>
      </c>
      <c r="X15" s="95">
        <f t="shared" si="3"/>
        <v>3.8</v>
      </c>
      <c r="Y15" s="91">
        <v>96</v>
      </c>
      <c r="Z15" s="91">
        <v>3</v>
      </c>
      <c r="AA15" s="93">
        <f t="shared" si="4"/>
        <v>3.1</v>
      </c>
    </row>
    <row r="16" spans="1:27" ht="13.5" customHeight="1">
      <c r="A16" s="48">
        <v>3</v>
      </c>
      <c r="B16" s="49">
        <v>206</v>
      </c>
      <c r="C16" s="50" t="s">
        <v>66</v>
      </c>
      <c r="D16" s="52" t="s">
        <v>78</v>
      </c>
      <c r="E16" s="94">
        <v>50</v>
      </c>
      <c r="F16" s="91" t="s">
        <v>111</v>
      </c>
      <c r="G16" s="91">
        <v>53</v>
      </c>
      <c r="H16" s="91">
        <v>40</v>
      </c>
      <c r="I16" s="91">
        <v>688</v>
      </c>
      <c r="J16" s="91">
        <v>176</v>
      </c>
      <c r="K16" s="88">
        <f t="shared" si="0"/>
        <v>25.6</v>
      </c>
      <c r="L16" s="92">
        <v>48</v>
      </c>
      <c r="M16" s="91">
        <v>37</v>
      </c>
      <c r="N16" s="91">
        <v>639</v>
      </c>
      <c r="O16" s="91">
        <v>171</v>
      </c>
      <c r="P16" s="93">
        <f t="shared" si="1"/>
        <v>26.8</v>
      </c>
      <c r="Q16" s="189">
        <v>5</v>
      </c>
      <c r="R16" s="190">
        <v>3</v>
      </c>
      <c r="S16" s="190">
        <v>49</v>
      </c>
      <c r="T16" s="190">
        <v>5</v>
      </c>
      <c r="U16" s="88">
        <f t="shared" si="2"/>
        <v>10.2</v>
      </c>
      <c r="V16" s="94">
        <v>51</v>
      </c>
      <c r="W16" s="91">
        <v>1</v>
      </c>
      <c r="X16" s="95">
        <f t="shared" si="3"/>
        <v>2</v>
      </c>
      <c r="Y16" s="91">
        <v>42</v>
      </c>
      <c r="Z16" s="91">
        <v>1</v>
      </c>
      <c r="AA16" s="93">
        <f t="shared" si="4"/>
        <v>2.4</v>
      </c>
    </row>
    <row r="17" spans="1:27" ht="13.5" customHeight="1">
      <c r="A17" s="48">
        <v>3</v>
      </c>
      <c r="B17" s="49">
        <v>207</v>
      </c>
      <c r="C17" s="50" t="s">
        <v>66</v>
      </c>
      <c r="D17" s="52" t="s">
        <v>79</v>
      </c>
      <c r="E17" s="94">
        <v>35</v>
      </c>
      <c r="F17" s="91" t="s">
        <v>124</v>
      </c>
      <c r="G17" s="91">
        <v>46</v>
      </c>
      <c r="H17" s="91">
        <v>42</v>
      </c>
      <c r="I17" s="91">
        <v>624</v>
      </c>
      <c r="J17" s="91">
        <v>215</v>
      </c>
      <c r="K17" s="88">
        <f t="shared" si="0"/>
        <v>34.5</v>
      </c>
      <c r="L17" s="92">
        <v>25</v>
      </c>
      <c r="M17" s="91">
        <v>23</v>
      </c>
      <c r="N17" s="91">
        <v>313</v>
      </c>
      <c r="O17" s="91">
        <v>86</v>
      </c>
      <c r="P17" s="93">
        <f t="shared" si="1"/>
        <v>27.5</v>
      </c>
      <c r="Q17" s="189">
        <v>5</v>
      </c>
      <c r="R17" s="190">
        <v>3</v>
      </c>
      <c r="S17" s="190">
        <v>44</v>
      </c>
      <c r="T17" s="190">
        <v>4</v>
      </c>
      <c r="U17" s="88">
        <f t="shared" si="2"/>
        <v>9.1</v>
      </c>
      <c r="V17" s="94">
        <v>51</v>
      </c>
      <c r="W17" s="91">
        <v>0</v>
      </c>
      <c r="X17" s="95">
        <f t="shared" si="3"/>
        <v>0</v>
      </c>
      <c r="Y17" s="91">
        <v>51</v>
      </c>
      <c r="Z17" s="91">
        <v>0</v>
      </c>
      <c r="AA17" s="93">
        <f t="shared" si="4"/>
        <v>0</v>
      </c>
    </row>
    <row r="18" spans="1:27" ht="13.5" customHeight="1">
      <c r="A18" s="48">
        <v>3</v>
      </c>
      <c r="B18" s="49">
        <v>208</v>
      </c>
      <c r="C18" s="50" t="s">
        <v>66</v>
      </c>
      <c r="D18" s="52" t="s">
        <v>80</v>
      </c>
      <c r="E18" s="94">
        <v>40</v>
      </c>
      <c r="F18" s="91" t="s">
        <v>127</v>
      </c>
      <c r="G18" s="91"/>
      <c r="H18" s="91"/>
      <c r="I18" s="91"/>
      <c r="J18" s="91"/>
      <c r="K18" s="88" t="str">
        <f t="shared" si="0"/>
        <v> </v>
      </c>
      <c r="L18" s="92">
        <v>25</v>
      </c>
      <c r="M18" s="91">
        <v>21</v>
      </c>
      <c r="N18" s="91">
        <v>355</v>
      </c>
      <c r="O18" s="91">
        <v>84</v>
      </c>
      <c r="P18" s="93">
        <f t="shared" si="1"/>
        <v>23.7</v>
      </c>
      <c r="Q18" s="189">
        <v>5</v>
      </c>
      <c r="R18" s="190">
        <v>4</v>
      </c>
      <c r="S18" s="190">
        <v>49</v>
      </c>
      <c r="T18" s="190">
        <v>7</v>
      </c>
      <c r="U18" s="88">
        <f t="shared" si="2"/>
        <v>14.3</v>
      </c>
      <c r="V18" s="94">
        <v>55</v>
      </c>
      <c r="W18" s="91">
        <v>4</v>
      </c>
      <c r="X18" s="95">
        <f t="shared" si="3"/>
        <v>7.3</v>
      </c>
      <c r="Y18" s="91">
        <v>42</v>
      </c>
      <c r="Z18" s="91">
        <v>3</v>
      </c>
      <c r="AA18" s="93">
        <f t="shared" si="4"/>
        <v>7.1</v>
      </c>
    </row>
    <row r="19" spans="1:27" ht="13.5" customHeight="1">
      <c r="A19" s="48">
        <v>3</v>
      </c>
      <c r="B19" s="49">
        <v>209</v>
      </c>
      <c r="C19" s="50" t="s">
        <v>66</v>
      </c>
      <c r="D19" s="52" t="s">
        <v>81</v>
      </c>
      <c r="E19" s="94">
        <v>35</v>
      </c>
      <c r="F19" s="91" t="s">
        <v>111</v>
      </c>
      <c r="G19" s="91">
        <v>49</v>
      </c>
      <c r="H19" s="91">
        <v>33</v>
      </c>
      <c r="I19" s="91">
        <v>741</v>
      </c>
      <c r="J19" s="91">
        <v>165</v>
      </c>
      <c r="K19" s="88">
        <f t="shared" si="0"/>
        <v>22.3</v>
      </c>
      <c r="L19" s="92">
        <v>30</v>
      </c>
      <c r="M19" s="91">
        <v>25</v>
      </c>
      <c r="N19" s="91">
        <v>587</v>
      </c>
      <c r="O19" s="91">
        <v>131</v>
      </c>
      <c r="P19" s="93">
        <f t="shared" si="1"/>
        <v>22.3</v>
      </c>
      <c r="Q19" s="189">
        <v>5</v>
      </c>
      <c r="R19" s="190">
        <v>2</v>
      </c>
      <c r="S19" s="190">
        <v>63</v>
      </c>
      <c r="T19" s="190">
        <v>4</v>
      </c>
      <c r="U19" s="88">
        <f t="shared" si="2"/>
        <v>6.3</v>
      </c>
      <c r="V19" s="94">
        <v>162</v>
      </c>
      <c r="W19" s="91">
        <v>16</v>
      </c>
      <c r="X19" s="95">
        <f t="shared" si="3"/>
        <v>9.9</v>
      </c>
      <c r="Y19" s="91">
        <v>117</v>
      </c>
      <c r="Z19" s="91">
        <v>9</v>
      </c>
      <c r="AA19" s="93">
        <f t="shared" si="4"/>
        <v>7.7</v>
      </c>
    </row>
    <row r="20" spans="1:27" ht="13.5" customHeight="1">
      <c r="A20" s="48">
        <v>3</v>
      </c>
      <c r="B20" s="49">
        <v>210</v>
      </c>
      <c r="C20" s="50" t="s">
        <v>66</v>
      </c>
      <c r="D20" s="52" t="s">
        <v>82</v>
      </c>
      <c r="E20" s="94"/>
      <c r="F20" s="91"/>
      <c r="G20" s="91"/>
      <c r="H20" s="91"/>
      <c r="I20" s="91"/>
      <c r="J20" s="91"/>
      <c r="K20" s="88" t="str">
        <f t="shared" si="0"/>
        <v> </v>
      </c>
      <c r="L20" s="92">
        <v>25</v>
      </c>
      <c r="M20" s="91">
        <v>18</v>
      </c>
      <c r="N20" s="91">
        <v>321</v>
      </c>
      <c r="O20" s="91">
        <v>55</v>
      </c>
      <c r="P20" s="93">
        <f t="shared" si="1"/>
        <v>17.1</v>
      </c>
      <c r="Q20" s="189">
        <v>5</v>
      </c>
      <c r="R20" s="190">
        <v>3</v>
      </c>
      <c r="S20" s="190">
        <v>34</v>
      </c>
      <c r="T20" s="190">
        <v>5</v>
      </c>
      <c r="U20" s="88">
        <f t="shared" si="2"/>
        <v>14.7</v>
      </c>
      <c r="V20" s="94">
        <v>26</v>
      </c>
      <c r="W20" s="91">
        <v>0</v>
      </c>
      <c r="X20" s="95">
        <f t="shared" si="3"/>
        <v>0</v>
      </c>
      <c r="Y20" s="91">
        <v>23</v>
      </c>
      <c r="Z20" s="91">
        <v>0</v>
      </c>
      <c r="AA20" s="93">
        <f t="shared" si="4"/>
        <v>0</v>
      </c>
    </row>
    <row r="21" spans="1:27" ht="13.5" customHeight="1">
      <c r="A21" s="48">
        <v>3</v>
      </c>
      <c r="B21" s="49">
        <v>211</v>
      </c>
      <c r="C21" s="50" t="s">
        <v>66</v>
      </c>
      <c r="D21" s="52" t="s">
        <v>83</v>
      </c>
      <c r="E21" s="94">
        <v>40</v>
      </c>
      <c r="F21" s="91" t="s">
        <v>124</v>
      </c>
      <c r="G21" s="91">
        <v>63</v>
      </c>
      <c r="H21" s="91">
        <v>52</v>
      </c>
      <c r="I21" s="91">
        <v>828</v>
      </c>
      <c r="J21" s="91">
        <v>251</v>
      </c>
      <c r="K21" s="88">
        <f t="shared" si="0"/>
        <v>30.3</v>
      </c>
      <c r="L21" s="92">
        <v>41</v>
      </c>
      <c r="M21" s="91">
        <v>33</v>
      </c>
      <c r="N21" s="91">
        <v>527</v>
      </c>
      <c r="O21" s="91">
        <v>115</v>
      </c>
      <c r="P21" s="93">
        <f t="shared" si="1"/>
        <v>21.8</v>
      </c>
      <c r="Q21" s="189">
        <v>5</v>
      </c>
      <c r="R21" s="190">
        <v>4</v>
      </c>
      <c r="S21" s="190">
        <v>31</v>
      </c>
      <c r="T21" s="190">
        <v>7</v>
      </c>
      <c r="U21" s="88">
        <f t="shared" si="2"/>
        <v>22.6</v>
      </c>
      <c r="V21" s="94">
        <v>55</v>
      </c>
      <c r="W21" s="91">
        <v>3</v>
      </c>
      <c r="X21" s="95">
        <f t="shared" si="3"/>
        <v>5.5</v>
      </c>
      <c r="Y21" s="91">
        <v>51</v>
      </c>
      <c r="Z21" s="91">
        <v>3</v>
      </c>
      <c r="AA21" s="93">
        <f t="shared" si="4"/>
        <v>5.9</v>
      </c>
    </row>
    <row r="22" spans="1:27" ht="13.5" customHeight="1">
      <c r="A22" s="48">
        <v>3</v>
      </c>
      <c r="B22" s="49">
        <v>213</v>
      </c>
      <c r="C22" s="50" t="s">
        <v>66</v>
      </c>
      <c r="D22" s="52" t="s">
        <v>84</v>
      </c>
      <c r="E22" s="94">
        <v>40</v>
      </c>
      <c r="F22" s="91" t="s">
        <v>120</v>
      </c>
      <c r="G22" s="91">
        <v>27</v>
      </c>
      <c r="H22" s="91">
        <v>25</v>
      </c>
      <c r="I22" s="91">
        <v>366</v>
      </c>
      <c r="J22" s="91">
        <v>75</v>
      </c>
      <c r="K22" s="88">
        <f t="shared" si="0"/>
        <v>20.5</v>
      </c>
      <c r="L22" s="92">
        <v>27</v>
      </c>
      <c r="M22" s="91">
        <v>25</v>
      </c>
      <c r="N22" s="91">
        <v>366</v>
      </c>
      <c r="O22" s="91">
        <v>75</v>
      </c>
      <c r="P22" s="93">
        <f t="shared" si="1"/>
        <v>20.5</v>
      </c>
      <c r="Q22" s="189">
        <v>5</v>
      </c>
      <c r="R22" s="190">
        <v>3</v>
      </c>
      <c r="S22" s="190">
        <v>49</v>
      </c>
      <c r="T22" s="190">
        <v>5</v>
      </c>
      <c r="U22" s="88">
        <f t="shared" si="2"/>
        <v>10.2</v>
      </c>
      <c r="V22" s="94">
        <v>64</v>
      </c>
      <c r="W22" s="91">
        <v>5</v>
      </c>
      <c r="X22" s="95">
        <f t="shared" si="3"/>
        <v>7.8</v>
      </c>
      <c r="Y22" s="91">
        <v>58</v>
      </c>
      <c r="Z22" s="91">
        <v>2</v>
      </c>
      <c r="AA22" s="93">
        <f t="shared" si="4"/>
        <v>3.4</v>
      </c>
    </row>
    <row r="23" spans="1:27" ht="13.5" customHeight="1">
      <c r="A23" s="48">
        <v>3</v>
      </c>
      <c r="B23" s="49">
        <v>214</v>
      </c>
      <c r="C23" s="50" t="s">
        <v>66</v>
      </c>
      <c r="D23" s="52" t="s">
        <v>85</v>
      </c>
      <c r="E23" s="94">
        <v>30</v>
      </c>
      <c r="F23" s="91" t="s">
        <v>111</v>
      </c>
      <c r="G23" s="91">
        <v>28</v>
      </c>
      <c r="H23" s="91">
        <v>16</v>
      </c>
      <c r="I23" s="91">
        <v>422</v>
      </c>
      <c r="J23" s="91">
        <v>76</v>
      </c>
      <c r="K23" s="88">
        <f t="shared" si="0"/>
        <v>18</v>
      </c>
      <c r="L23" s="92">
        <v>23</v>
      </c>
      <c r="M23" s="91">
        <v>14</v>
      </c>
      <c r="N23" s="91">
        <v>372</v>
      </c>
      <c r="O23" s="91">
        <v>72</v>
      </c>
      <c r="P23" s="93">
        <f t="shared" si="1"/>
        <v>19.4</v>
      </c>
      <c r="Q23" s="189">
        <v>5</v>
      </c>
      <c r="R23" s="190">
        <v>2</v>
      </c>
      <c r="S23" s="190">
        <v>50</v>
      </c>
      <c r="T23" s="190">
        <v>4</v>
      </c>
      <c r="U23" s="88">
        <f t="shared" si="2"/>
        <v>8</v>
      </c>
      <c r="V23" s="94">
        <v>45</v>
      </c>
      <c r="W23" s="91">
        <v>4</v>
      </c>
      <c r="X23" s="95">
        <f t="shared" si="3"/>
        <v>8.9</v>
      </c>
      <c r="Y23" s="91">
        <v>35</v>
      </c>
      <c r="Z23" s="91">
        <v>2</v>
      </c>
      <c r="AA23" s="93">
        <f t="shared" si="4"/>
        <v>5.7</v>
      </c>
    </row>
    <row r="24" spans="1:27" ht="13.5" customHeight="1">
      <c r="A24" s="48">
        <v>3</v>
      </c>
      <c r="B24" s="49">
        <v>215</v>
      </c>
      <c r="C24" s="50" t="s">
        <v>66</v>
      </c>
      <c r="D24" s="52" t="s">
        <v>86</v>
      </c>
      <c r="E24" s="94">
        <v>45</v>
      </c>
      <c r="F24" s="91" t="s">
        <v>116</v>
      </c>
      <c r="G24" s="91"/>
      <c r="H24" s="91"/>
      <c r="I24" s="91"/>
      <c r="J24" s="91"/>
      <c r="K24" s="88" t="str">
        <f t="shared" si="0"/>
        <v> </v>
      </c>
      <c r="L24" s="92">
        <v>32</v>
      </c>
      <c r="M24" s="91">
        <v>29</v>
      </c>
      <c r="N24" s="91">
        <v>689</v>
      </c>
      <c r="O24" s="91">
        <v>186</v>
      </c>
      <c r="P24" s="93">
        <f t="shared" si="1"/>
        <v>27</v>
      </c>
      <c r="Q24" s="189">
        <v>5</v>
      </c>
      <c r="R24" s="190">
        <v>2</v>
      </c>
      <c r="S24" s="190">
        <v>63</v>
      </c>
      <c r="T24" s="190">
        <v>4</v>
      </c>
      <c r="U24" s="88">
        <f t="shared" si="2"/>
        <v>6.3</v>
      </c>
      <c r="V24" s="94">
        <v>143</v>
      </c>
      <c r="W24" s="91">
        <v>12</v>
      </c>
      <c r="X24" s="95">
        <f t="shared" si="3"/>
        <v>8.4</v>
      </c>
      <c r="Y24" s="91">
        <v>103</v>
      </c>
      <c r="Z24" s="91">
        <v>8</v>
      </c>
      <c r="AA24" s="93">
        <f t="shared" si="4"/>
        <v>7.8</v>
      </c>
    </row>
    <row r="25" spans="1:27" ht="13.5" customHeight="1">
      <c r="A25" s="48">
        <v>3</v>
      </c>
      <c r="B25" s="49">
        <v>301</v>
      </c>
      <c r="C25" s="50" t="s">
        <v>66</v>
      </c>
      <c r="D25" s="52" t="s">
        <v>87</v>
      </c>
      <c r="E25" s="94">
        <v>30</v>
      </c>
      <c r="F25" s="91" t="s">
        <v>141</v>
      </c>
      <c r="G25" s="91">
        <v>24</v>
      </c>
      <c r="H25" s="91">
        <v>19</v>
      </c>
      <c r="I25" s="91">
        <v>256</v>
      </c>
      <c r="J25" s="91">
        <v>61</v>
      </c>
      <c r="K25" s="88">
        <f t="shared" si="0"/>
        <v>23.8</v>
      </c>
      <c r="L25" s="92">
        <v>24</v>
      </c>
      <c r="M25" s="91">
        <v>19</v>
      </c>
      <c r="N25" s="91">
        <v>256</v>
      </c>
      <c r="O25" s="91">
        <v>61</v>
      </c>
      <c r="P25" s="93">
        <f t="shared" si="1"/>
        <v>23.8</v>
      </c>
      <c r="Q25" s="189">
        <v>5</v>
      </c>
      <c r="R25" s="190">
        <v>3</v>
      </c>
      <c r="S25" s="190">
        <v>34</v>
      </c>
      <c r="T25" s="190">
        <v>5</v>
      </c>
      <c r="U25" s="88">
        <f t="shared" si="2"/>
        <v>14.7</v>
      </c>
      <c r="V25" s="94">
        <v>20</v>
      </c>
      <c r="W25" s="91">
        <v>1</v>
      </c>
      <c r="X25" s="95">
        <f t="shared" si="3"/>
        <v>5</v>
      </c>
      <c r="Y25" s="91">
        <v>18</v>
      </c>
      <c r="Z25" s="91">
        <v>1</v>
      </c>
      <c r="AA25" s="93">
        <f t="shared" si="4"/>
        <v>5.6</v>
      </c>
    </row>
    <row r="26" spans="1:27" ht="13.5" customHeight="1">
      <c r="A26" s="48">
        <v>3</v>
      </c>
      <c r="B26" s="49">
        <v>302</v>
      </c>
      <c r="C26" s="50" t="s">
        <v>66</v>
      </c>
      <c r="D26" s="52" t="s">
        <v>88</v>
      </c>
      <c r="E26" s="94">
        <v>30</v>
      </c>
      <c r="F26" s="91" t="s">
        <v>116</v>
      </c>
      <c r="G26" s="91">
        <v>19</v>
      </c>
      <c r="H26" s="91">
        <v>15</v>
      </c>
      <c r="I26" s="91">
        <v>215</v>
      </c>
      <c r="J26" s="91">
        <v>46</v>
      </c>
      <c r="K26" s="88">
        <f t="shared" si="0"/>
        <v>21.4</v>
      </c>
      <c r="L26" s="92">
        <v>19</v>
      </c>
      <c r="M26" s="91">
        <v>15</v>
      </c>
      <c r="N26" s="91">
        <v>215</v>
      </c>
      <c r="O26" s="91">
        <v>46</v>
      </c>
      <c r="P26" s="93">
        <f t="shared" si="1"/>
        <v>21.4</v>
      </c>
      <c r="Q26" s="189">
        <v>5</v>
      </c>
      <c r="R26" s="190">
        <v>3</v>
      </c>
      <c r="S26" s="190">
        <v>28</v>
      </c>
      <c r="T26" s="190">
        <v>6</v>
      </c>
      <c r="U26" s="88">
        <f t="shared" si="2"/>
        <v>21.4</v>
      </c>
      <c r="V26" s="94">
        <v>13</v>
      </c>
      <c r="W26" s="91">
        <v>1</v>
      </c>
      <c r="X26" s="95">
        <f t="shared" si="3"/>
        <v>7.7</v>
      </c>
      <c r="Y26" s="91">
        <v>9</v>
      </c>
      <c r="Z26" s="91">
        <v>0</v>
      </c>
      <c r="AA26" s="93">
        <f t="shared" si="4"/>
        <v>0</v>
      </c>
    </row>
    <row r="27" spans="1:27" ht="13.5" customHeight="1">
      <c r="A27" s="48">
        <v>3</v>
      </c>
      <c r="B27" s="49">
        <v>303</v>
      </c>
      <c r="C27" s="50" t="s">
        <v>66</v>
      </c>
      <c r="D27" s="52" t="s">
        <v>89</v>
      </c>
      <c r="E27" s="94"/>
      <c r="F27" s="91"/>
      <c r="G27" s="91"/>
      <c r="H27" s="91"/>
      <c r="I27" s="91"/>
      <c r="J27" s="91"/>
      <c r="K27" s="88" t="str">
        <f t="shared" si="0"/>
        <v> </v>
      </c>
      <c r="L27" s="92">
        <v>21</v>
      </c>
      <c r="M27" s="91">
        <v>18</v>
      </c>
      <c r="N27" s="91">
        <v>267</v>
      </c>
      <c r="O27" s="91">
        <v>50</v>
      </c>
      <c r="P27" s="93">
        <f t="shared" si="1"/>
        <v>18.7</v>
      </c>
      <c r="Q27" s="189">
        <v>5</v>
      </c>
      <c r="R27" s="190">
        <v>3</v>
      </c>
      <c r="S27" s="190">
        <v>33</v>
      </c>
      <c r="T27" s="190">
        <v>6</v>
      </c>
      <c r="U27" s="88">
        <f t="shared" si="2"/>
        <v>18.2</v>
      </c>
      <c r="V27" s="94">
        <v>13</v>
      </c>
      <c r="W27" s="91">
        <v>0</v>
      </c>
      <c r="X27" s="96">
        <f t="shared" si="3"/>
        <v>0</v>
      </c>
      <c r="Y27" s="97">
        <v>13</v>
      </c>
      <c r="Z27" s="91">
        <v>0</v>
      </c>
      <c r="AA27" s="93">
        <f t="shared" si="4"/>
        <v>0</v>
      </c>
    </row>
    <row r="28" spans="1:27" ht="13.5" customHeight="1">
      <c r="A28" s="48">
        <v>3</v>
      </c>
      <c r="B28" s="49">
        <v>305</v>
      </c>
      <c r="C28" s="50" t="s">
        <v>66</v>
      </c>
      <c r="D28" s="52" t="s">
        <v>90</v>
      </c>
      <c r="E28" s="94">
        <v>40</v>
      </c>
      <c r="F28" s="91" t="s">
        <v>127</v>
      </c>
      <c r="G28" s="91">
        <v>32</v>
      </c>
      <c r="H28" s="91">
        <v>24</v>
      </c>
      <c r="I28" s="91">
        <v>366</v>
      </c>
      <c r="J28" s="91">
        <v>77</v>
      </c>
      <c r="K28" s="88">
        <f t="shared" si="0"/>
        <v>21</v>
      </c>
      <c r="L28" s="92">
        <v>27</v>
      </c>
      <c r="M28" s="91">
        <v>22</v>
      </c>
      <c r="N28" s="91">
        <v>337</v>
      </c>
      <c r="O28" s="91">
        <v>75</v>
      </c>
      <c r="P28" s="93">
        <f t="shared" si="1"/>
        <v>22.3</v>
      </c>
      <c r="Q28" s="189">
        <v>5</v>
      </c>
      <c r="R28" s="190">
        <v>2</v>
      </c>
      <c r="S28" s="190">
        <v>29</v>
      </c>
      <c r="T28" s="190">
        <v>2</v>
      </c>
      <c r="U28" s="88">
        <f t="shared" si="2"/>
        <v>6.9</v>
      </c>
      <c r="V28" s="94">
        <v>44</v>
      </c>
      <c r="W28" s="91">
        <v>3</v>
      </c>
      <c r="X28" s="95">
        <f t="shared" si="3"/>
        <v>6.8</v>
      </c>
      <c r="Y28" s="91">
        <v>44</v>
      </c>
      <c r="Z28" s="91">
        <v>3</v>
      </c>
      <c r="AA28" s="93">
        <f t="shared" si="4"/>
        <v>6.8</v>
      </c>
    </row>
    <row r="29" spans="1:27" ht="13.5" customHeight="1">
      <c r="A29" s="48">
        <v>3</v>
      </c>
      <c r="B29" s="49">
        <v>321</v>
      </c>
      <c r="C29" s="50" t="s">
        <v>66</v>
      </c>
      <c r="D29" s="52" t="s">
        <v>91</v>
      </c>
      <c r="E29" s="94">
        <v>30</v>
      </c>
      <c r="F29" s="91" t="s">
        <v>124</v>
      </c>
      <c r="G29" s="91">
        <v>53</v>
      </c>
      <c r="H29" s="91">
        <v>45</v>
      </c>
      <c r="I29" s="91">
        <v>716</v>
      </c>
      <c r="J29" s="91">
        <v>206</v>
      </c>
      <c r="K29" s="88">
        <f t="shared" si="0"/>
        <v>28.8</v>
      </c>
      <c r="L29" s="92">
        <v>48</v>
      </c>
      <c r="M29" s="91">
        <v>42</v>
      </c>
      <c r="N29" s="91">
        <v>681</v>
      </c>
      <c r="O29" s="91">
        <v>203</v>
      </c>
      <c r="P29" s="93">
        <f t="shared" si="1"/>
        <v>29.8</v>
      </c>
      <c r="Q29" s="189">
        <v>5</v>
      </c>
      <c r="R29" s="190">
        <v>3</v>
      </c>
      <c r="S29" s="190">
        <v>35</v>
      </c>
      <c r="T29" s="190">
        <v>3</v>
      </c>
      <c r="U29" s="88">
        <f t="shared" si="2"/>
        <v>8.6</v>
      </c>
      <c r="V29" s="94">
        <v>26</v>
      </c>
      <c r="W29" s="91">
        <v>3</v>
      </c>
      <c r="X29" s="95">
        <f t="shared" si="3"/>
        <v>11.5</v>
      </c>
      <c r="Y29" s="91">
        <v>24</v>
      </c>
      <c r="Z29" s="91">
        <v>3</v>
      </c>
      <c r="AA29" s="93">
        <f t="shared" si="4"/>
        <v>12.5</v>
      </c>
    </row>
    <row r="30" spans="1:27" ht="13.5" customHeight="1">
      <c r="A30" s="48">
        <v>3</v>
      </c>
      <c r="B30" s="49">
        <v>322</v>
      </c>
      <c r="C30" s="50" t="s">
        <v>66</v>
      </c>
      <c r="D30" s="52" t="s">
        <v>92</v>
      </c>
      <c r="E30" s="94">
        <v>35</v>
      </c>
      <c r="F30" s="91" t="s">
        <v>74</v>
      </c>
      <c r="G30" s="91">
        <v>40</v>
      </c>
      <c r="H30" s="91">
        <v>26</v>
      </c>
      <c r="I30" s="91">
        <v>906</v>
      </c>
      <c r="J30" s="91">
        <v>300</v>
      </c>
      <c r="K30" s="88">
        <f t="shared" si="0"/>
        <v>33.1</v>
      </c>
      <c r="L30" s="92">
        <v>26</v>
      </c>
      <c r="M30" s="91">
        <v>22</v>
      </c>
      <c r="N30" s="91">
        <v>372</v>
      </c>
      <c r="O30" s="91">
        <v>71</v>
      </c>
      <c r="P30" s="93">
        <f t="shared" si="1"/>
        <v>19.1</v>
      </c>
      <c r="Q30" s="189">
        <v>5</v>
      </c>
      <c r="R30" s="190">
        <v>4</v>
      </c>
      <c r="S30" s="190">
        <v>29</v>
      </c>
      <c r="T30" s="190">
        <v>3</v>
      </c>
      <c r="U30" s="88">
        <f t="shared" si="2"/>
        <v>10.3</v>
      </c>
      <c r="V30" s="94">
        <v>16</v>
      </c>
      <c r="W30" s="91">
        <v>2</v>
      </c>
      <c r="X30" s="95">
        <f t="shared" si="3"/>
        <v>12.5</v>
      </c>
      <c r="Y30" s="91">
        <v>16</v>
      </c>
      <c r="Z30" s="91">
        <v>2</v>
      </c>
      <c r="AA30" s="93">
        <f t="shared" si="4"/>
        <v>12.5</v>
      </c>
    </row>
    <row r="31" spans="1:27" ht="13.5" customHeight="1">
      <c r="A31" s="48">
        <v>3</v>
      </c>
      <c r="B31" s="49">
        <v>366</v>
      </c>
      <c r="C31" s="50" t="s">
        <v>66</v>
      </c>
      <c r="D31" s="52" t="s">
        <v>93</v>
      </c>
      <c r="E31" s="94"/>
      <c r="F31" s="91"/>
      <c r="G31" s="91"/>
      <c r="H31" s="91"/>
      <c r="I31" s="91"/>
      <c r="J31" s="91"/>
      <c r="K31" s="88" t="str">
        <f t="shared" si="0"/>
        <v> </v>
      </c>
      <c r="L31" s="92">
        <v>17</v>
      </c>
      <c r="M31" s="91">
        <v>13</v>
      </c>
      <c r="N31" s="91">
        <v>214</v>
      </c>
      <c r="O31" s="91">
        <v>31</v>
      </c>
      <c r="P31" s="93">
        <f t="shared" si="1"/>
        <v>14.5</v>
      </c>
      <c r="Q31" s="189">
        <v>5</v>
      </c>
      <c r="R31" s="190">
        <v>3</v>
      </c>
      <c r="S31" s="190">
        <v>37</v>
      </c>
      <c r="T31" s="190">
        <v>3</v>
      </c>
      <c r="U31" s="88">
        <f t="shared" si="2"/>
        <v>8.1</v>
      </c>
      <c r="V31" s="94">
        <v>20</v>
      </c>
      <c r="W31" s="91">
        <v>3</v>
      </c>
      <c r="X31" s="95">
        <f t="shared" si="3"/>
        <v>15</v>
      </c>
      <c r="Y31" s="91">
        <v>14</v>
      </c>
      <c r="Z31" s="91">
        <v>0</v>
      </c>
      <c r="AA31" s="93">
        <f t="shared" si="4"/>
        <v>0</v>
      </c>
    </row>
    <row r="32" spans="1:27" ht="13.5" customHeight="1">
      <c r="A32" s="48">
        <v>3</v>
      </c>
      <c r="B32" s="49">
        <v>381</v>
      </c>
      <c r="C32" s="50" t="s">
        <v>66</v>
      </c>
      <c r="D32" s="52" t="s">
        <v>94</v>
      </c>
      <c r="E32" s="94"/>
      <c r="F32" s="91"/>
      <c r="G32" s="91"/>
      <c r="H32" s="91"/>
      <c r="I32" s="91"/>
      <c r="J32" s="91"/>
      <c r="K32" s="88" t="str">
        <f t="shared" si="0"/>
        <v> </v>
      </c>
      <c r="L32" s="92">
        <v>6</v>
      </c>
      <c r="M32" s="91">
        <v>5</v>
      </c>
      <c r="N32" s="91">
        <v>92</v>
      </c>
      <c r="O32" s="91">
        <v>8</v>
      </c>
      <c r="P32" s="93">
        <f t="shared" si="1"/>
        <v>8.7</v>
      </c>
      <c r="Q32" s="189">
        <v>5</v>
      </c>
      <c r="R32" s="190">
        <v>4</v>
      </c>
      <c r="S32" s="190">
        <v>33</v>
      </c>
      <c r="T32" s="190">
        <v>6</v>
      </c>
      <c r="U32" s="88">
        <f t="shared" si="2"/>
        <v>18.2</v>
      </c>
      <c r="V32" s="94">
        <v>18</v>
      </c>
      <c r="W32" s="91">
        <v>0</v>
      </c>
      <c r="X32" s="95">
        <f t="shared" si="3"/>
        <v>0</v>
      </c>
      <c r="Y32" s="91">
        <v>18</v>
      </c>
      <c r="Z32" s="91">
        <v>0</v>
      </c>
      <c r="AA32" s="93">
        <f t="shared" si="4"/>
        <v>0</v>
      </c>
    </row>
    <row r="33" spans="1:27" ht="13.5" customHeight="1">
      <c r="A33" s="48">
        <v>3</v>
      </c>
      <c r="B33" s="49">
        <v>402</v>
      </c>
      <c r="C33" s="50" t="s">
        <v>66</v>
      </c>
      <c r="D33" s="52" t="s">
        <v>95</v>
      </c>
      <c r="E33" s="94">
        <v>30</v>
      </c>
      <c r="F33" s="91" t="s">
        <v>74</v>
      </c>
      <c r="G33" s="91"/>
      <c r="H33" s="91"/>
      <c r="I33" s="91"/>
      <c r="J33" s="91"/>
      <c r="K33" s="88" t="str">
        <f t="shared" si="0"/>
        <v> </v>
      </c>
      <c r="L33" s="92">
        <v>25</v>
      </c>
      <c r="M33" s="91">
        <v>21</v>
      </c>
      <c r="N33" s="91">
        <v>247</v>
      </c>
      <c r="O33" s="91">
        <v>53</v>
      </c>
      <c r="P33" s="93">
        <f t="shared" si="1"/>
        <v>21.5</v>
      </c>
      <c r="Q33" s="189">
        <v>5</v>
      </c>
      <c r="R33" s="190">
        <v>1</v>
      </c>
      <c r="S33" s="190">
        <v>24</v>
      </c>
      <c r="T33" s="190">
        <v>1</v>
      </c>
      <c r="U33" s="88">
        <f t="shared" si="2"/>
        <v>4.2</v>
      </c>
      <c r="V33" s="94">
        <v>12</v>
      </c>
      <c r="W33" s="91">
        <v>4</v>
      </c>
      <c r="X33" s="95">
        <f t="shared" si="3"/>
        <v>33.3</v>
      </c>
      <c r="Y33" s="91">
        <v>12</v>
      </c>
      <c r="Z33" s="91">
        <v>4</v>
      </c>
      <c r="AA33" s="93">
        <f t="shared" si="4"/>
        <v>33.3</v>
      </c>
    </row>
    <row r="34" spans="1:27" ht="13.5" customHeight="1">
      <c r="A34" s="48">
        <v>3</v>
      </c>
      <c r="B34" s="49">
        <v>422</v>
      </c>
      <c r="C34" s="50" t="s">
        <v>66</v>
      </c>
      <c r="D34" s="52" t="s">
        <v>96</v>
      </c>
      <c r="E34" s="94"/>
      <c r="F34" s="91"/>
      <c r="G34" s="91"/>
      <c r="H34" s="91"/>
      <c r="I34" s="91"/>
      <c r="J34" s="91"/>
      <c r="K34" s="88" t="str">
        <f t="shared" si="0"/>
        <v> </v>
      </c>
      <c r="L34" s="92">
        <v>16</v>
      </c>
      <c r="M34" s="91">
        <v>13</v>
      </c>
      <c r="N34" s="91">
        <v>228</v>
      </c>
      <c r="O34" s="91">
        <v>30</v>
      </c>
      <c r="P34" s="93">
        <f t="shared" si="1"/>
        <v>13.2</v>
      </c>
      <c r="Q34" s="189">
        <v>5</v>
      </c>
      <c r="R34" s="190">
        <v>1</v>
      </c>
      <c r="S34" s="190">
        <v>23</v>
      </c>
      <c r="T34" s="190">
        <v>1</v>
      </c>
      <c r="U34" s="88">
        <f t="shared" si="2"/>
        <v>4.3</v>
      </c>
      <c r="V34" s="94">
        <v>15</v>
      </c>
      <c r="W34" s="91">
        <v>0</v>
      </c>
      <c r="X34" s="95">
        <f t="shared" si="3"/>
        <v>0</v>
      </c>
      <c r="Y34" s="91">
        <v>15</v>
      </c>
      <c r="Z34" s="91">
        <v>0</v>
      </c>
      <c r="AA34" s="93">
        <f t="shared" si="4"/>
        <v>0</v>
      </c>
    </row>
    <row r="35" spans="1:27" ht="13.5" customHeight="1">
      <c r="A35" s="48">
        <v>3</v>
      </c>
      <c r="B35" s="49">
        <v>441</v>
      </c>
      <c r="C35" s="50" t="s">
        <v>66</v>
      </c>
      <c r="D35" s="52" t="s">
        <v>97</v>
      </c>
      <c r="E35" s="94"/>
      <c r="F35" s="91"/>
      <c r="G35" s="91"/>
      <c r="H35" s="91"/>
      <c r="I35" s="91"/>
      <c r="J35" s="91"/>
      <c r="K35" s="88" t="str">
        <f t="shared" si="0"/>
        <v> </v>
      </c>
      <c r="L35" s="92">
        <v>11</v>
      </c>
      <c r="M35" s="91">
        <v>9</v>
      </c>
      <c r="N35" s="91">
        <v>216</v>
      </c>
      <c r="O35" s="91">
        <v>50</v>
      </c>
      <c r="P35" s="93">
        <f t="shared" si="1"/>
        <v>23.1</v>
      </c>
      <c r="Q35" s="189">
        <v>5</v>
      </c>
      <c r="R35" s="190">
        <v>2</v>
      </c>
      <c r="S35" s="190">
        <v>30</v>
      </c>
      <c r="T35" s="190">
        <v>2</v>
      </c>
      <c r="U35" s="88">
        <f t="shared" si="2"/>
        <v>6.7</v>
      </c>
      <c r="V35" s="94">
        <v>11</v>
      </c>
      <c r="W35" s="91">
        <v>0</v>
      </c>
      <c r="X35" s="95">
        <f t="shared" si="3"/>
        <v>0</v>
      </c>
      <c r="Y35" s="91">
        <v>11</v>
      </c>
      <c r="Z35" s="91">
        <v>0</v>
      </c>
      <c r="AA35" s="93">
        <f t="shared" si="4"/>
        <v>0</v>
      </c>
    </row>
    <row r="36" spans="1:27" ht="13.5" customHeight="1">
      <c r="A36" s="48">
        <v>3</v>
      </c>
      <c r="B36" s="49">
        <v>461</v>
      </c>
      <c r="C36" s="50" t="s">
        <v>66</v>
      </c>
      <c r="D36" s="59" t="s">
        <v>98</v>
      </c>
      <c r="E36" s="94">
        <v>30</v>
      </c>
      <c r="F36" s="91" t="s">
        <v>74</v>
      </c>
      <c r="G36" s="91">
        <v>22</v>
      </c>
      <c r="H36" s="91">
        <v>10</v>
      </c>
      <c r="I36" s="91">
        <v>184</v>
      </c>
      <c r="J36" s="91">
        <v>17</v>
      </c>
      <c r="K36" s="88">
        <f t="shared" si="0"/>
        <v>9.2</v>
      </c>
      <c r="L36" s="92">
        <v>27</v>
      </c>
      <c r="M36" s="91">
        <v>13</v>
      </c>
      <c r="N36" s="91">
        <v>233</v>
      </c>
      <c r="O36" s="91">
        <v>26</v>
      </c>
      <c r="P36" s="93">
        <f t="shared" si="1"/>
        <v>11.2</v>
      </c>
      <c r="Q36" s="189">
        <v>5</v>
      </c>
      <c r="R36" s="190">
        <v>4</v>
      </c>
      <c r="S36" s="190">
        <v>29</v>
      </c>
      <c r="T36" s="190">
        <v>5</v>
      </c>
      <c r="U36" s="88">
        <f t="shared" si="2"/>
        <v>17.2</v>
      </c>
      <c r="V36" s="94">
        <v>12</v>
      </c>
      <c r="W36" s="91">
        <v>0</v>
      </c>
      <c r="X36" s="95">
        <f t="shared" si="3"/>
        <v>0</v>
      </c>
      <c r="Y36" s="91">
        <v>11</v>
      </c>
      <c r="Z36" s="91">
        <v>0</v>
      </c>
      <c r="AA36" s="93">
        <f t="shared" si="4"/>
        <v>0</v>
      </c>
    </row>
    <row r="37" spans="1:27" ht="13.5" customHeight="1">
      <c r="A37" s="48">
        <v>3</v>
      </c>
      <c r="B37" s="49">
        <v>482</v>
      </c>
      <c r="C37" s="50" t="s">
        <v>66</v>
      </c>
      <c r="D37" s="59" t="s">
        <v>99</v>
      </c>
      <c r="E37" s="94">
        <v>30</v>
      </c>
      <c r="F37" s="91" t="s">
        <v>74</v>
      </c>
      <c r="G37" s="91">
        <v>52</v>
      </c>
      <c r="H37" s="91">
        <v>27</v>
      </c>
      <c r="I37" s="91">
        <v>503</v>
      </c>
      <c r="J37" s="91">
        <v>140</v>
      </c>
      <c r="K37" s="88">
        <f t="shared" si="0"/>
        <v>27.8</v>
      </c>
      <c r="L37" s="92">
        <v>31</v>
      </c>
      <c r="M37" s="91">
        <v>10</v>
      </c>
      <c r="N37" s="91">
        <v>184</v>
      </c>
      <c r="O37" s="91">
        <v>22</v>
      </c>
      <c r="P37" s="93">
        <f t="shared" si="1"/>
        <v>12</v>
      </c>
      <c r="Q37" s="189">
        <v>5</v>
      </c>
      <c r="R37" s="190">
        <v>4</v>
      </c>
      <c r="S37" s="190">
        <v>29</v>
      </c>
      <c r="T37" s="190">
        <v>5</v>
      </c>
      <c r="U37" s="88">
        <f t="shared" si="2"/>
        <v>17.2</v>
      </c>
      <c r="V37" s="94">
        <v>21</v>
      </c>
      <c r="W37" s="91">
        <v>6</v>
      </c>
      <c r="X37" s="95">
        <f t="shared" si="3"/>
        <v>28.6</v>
      </c>
      <c r="Y37" s="91">
        <v>12</v>
      </c>
      <c r="Z37" s="91">
        <v>0</v>
      </c>
      <c r="AA37" s="93">
        <f t="shared" si="4"/>
        <v>0</v>
      </c>
    </row>
    <row r="38" spans="1:27" ht="13.5" customHeight="1">
      <c r="A38" s="48">
        <v>3</v>
      </c>
      <c r="B38" s="49">
        <v>483</v>
      </c>
      <c r="C38" s="50" t="s">
        <v>66</v>
      </c>
      <c r="D38" s="59" t="s">
        <v>100</v>
      </c>
      <c r="E38" s="94"/>
      <c r="F38" s="91"/>
      <c r="G38" s="91"/>
      <c r="H38" s="91"/>
      <c r="I38" s="91"/>
      <c r="J38" s="91"/>
      <c r="K38" s="88" t="str">
        <f t="shared" si="0"/>
        <v> </v>
      </c>
      <c r="L38" s="92">
        <v>21</v>
      </c>
      <c r="M38" s="91">
        <v>15</v>
      </c>
      <c r="N38" s="91">
        <v>258</v>
      </c>
      <c r="O38" s="91">
        <v>34</v>
      </c>
      <c r="P38" s="93">
        <f t="shared" si="1"/>
        <v>13.2</v>
      </c>
      <c r="Q38" s="189">
        <v>5</v>
      </c>
      <c r="R38" s="190">
        <v>2</v>
      </c>
      <c r="S38" s="190">
        <v>32</v>
      </c>
      <c r="T38" s="190">
        <v>3</v>
      </c>
      <c r="U38" s="88">
        <f t="shared" si="2"/>
        <v>9.4</v>
      </c>
      <c r="V38" s="94">
        <v>17</v>
      </c>
      <c r="W38" s="91">
        <v>0</v>
      </c>
      <c r="X38" s="95">
        <f t="shared" si="3"/>
        <v>0</v>
      </c>
      <c r="Y38" s="91">
        <v>16</v>
      </c>
      <c r="Z38" s="91">
        <v>0</v>
      </c>
      <c r="AA38" s="93">
        <f t="shared" si="4"/>
        <v>0</v>
      </c>
    </row>
    <row r="39" spans="1:27" ht="13.5" customHeight="1">
      <c r="A39" s="48">
        <v>3</v>
      </c>
      <c r="B39" s="49">
        <v>484</v>
      </c>
      <c r="C39" s="50" t="s">
        <v>66</v>
      </c>
      <c r="D39" s="59" t="s">
        <v>101</v>
      </c>
      <c r="E39" s="94"/>
      <c r="F39" s="91"/>
      <c r="G39" s="91"/>
      <c r="H39" s="91"/>
      <c r="I39" s="91"/>
      <c r="J39" s="91"/>
      <c r="K39" s="88" t="str">
        <f t="shared" si="0"/>
        <v> </v>
      </c>
      <c r="L39" s="92">
        <v>10</v>
      </c>
      <c r="M39" s="91">
        <v>7</v>
      </c>
      <c r="N39" s="91">
        <v>110</v>
      </c>
      <c r="O39" s="91">
        <v>18</v>
      </c>
      <c r="P39" s="93">
        <f t="shared" si="1"/>
        <v>16.4</v>
      </c>
      <c r="Q39" s="189">
        <v>5</v>
      </c>
      <c r="R39" s="190">
        <v>4</v>
      </c>
      <c r="S39" s="190">
        <v>25</v>
      </c>
      <c r="T39" s="190">
        <v>5</v>
      </c>
      <c r="U39" s="88">
        <f t="shared" si="2"/>
        <v>20</v>
      </c>
      <c r="V39" s="94">
        <v>15</v>
      </c>
      <c r="W39" s="91">
        <v>3</v>
      </c>
      <c r="X39" s="95">
        <f t="shared" si="3"/>
        <v>20</v>
      </c>
      <c r="Y39" s="91">
        <v>13</v>
      </c>
      <c r="Z39" s="91">
        <v>3</v>
      </c>
      <c r="AA39" s="93">
        <f t="shared" si="4"/>
        <v>23.1</v>
      </c>
    </row>
    <row r="40" spans="1:27" ht="13.5" customHeight="1">
      <c r="A40" s="48">
        <v>3</v>
      </c>
      <c r="B40" s="49">
        <v>485</v>
      </c>
      <c r="C40" s="50" t="s">
        <v>66</v>
      </c>
      <c r="D40" s="59" t="s">
        <v>102</v>
      </c>
      <c r="E40" s="94"/>
      <c r="F40" s="91"/>
      <c r="G40" s="91"/>
      <c r="H40" s="91"/>
      <c r="I40" s="91"/>
      <c r="J40" s="91"/>
      <c r="K40" s="88" t="str">
        <f t="shared" si="0"/>
        <v> </v>
      </c>
      <c r="L40" s="92">
        <v>8</v>
      </c>
      <c r="M40" s="91">
        <v>8</v>
      </c>
      <c r="N40" s="91">
        <v>128</v>
      </c>
      <c r="O40" s="91">
        <v>15</v>
      </c>
      <c r="P40" s="93">
        <f t="shared" si="1"/>
        <v>11.7</v>
      </c>
      <c r="Q40" s="189">
        <v>5</v>
      </c>
      <c r="R40" s="190">
        <v>3</v>
      </c>
      <c r="S40" s="190">
        <v>24</v>
      </c>
      <c r="T40" s="190">
        <v>5</v>
      </c>
      <c r="U40" s="88">
        <f t="shared" si="2"/>
        <v>20.8</v>
      </c>
      <c r="V40" s="94">
        <v>13</v>
      </c>
      <c r="W40" s="91">
        <v>0</v>
      </c>
      <c r="X40" s="95">
        <f t="shared" si="3"/>
        <v>0</v>
      </c>
      <c r="Y40" s="91">
        <v>13</v>
      </c>
      <c r="Z40" s="91">
        <v>0</v>
      </c>
      <c r="AA40" s="93">
        <f t="shared" si="4"/>
        <v>0</v>
      </c>
    </row>
    <row r="41" spans="1:27" ht="13.5" customHeight="1">
      <c r="A41" s="48">
        <v>3</v>
      </c>
      <c r="B41" s="49">
        <v>487</v>
      </c>
      <c r="C41" s="50" t="s">
        <v>66</v>
      </c>
      <c r="D41" s="59" t="s">
        <v>103</v>
      </c>
      <c r="E41" s="94"/>
      <c r="F41" s="91"/>
      <c r="G41" s="91"/>
      <c r="H41" s="91"/>
      <c r="I41" s="91"/>
      <c r="J41" s="91"/>
      <c r="K41" s="88" t="str">
        <f t="shared" si="0"/>
        <v> </v>
      </c>
      <c r="L41" s="92">
        <v>16</v>
      </c>
      <c r="M41" s="91">
        <v>7</v>
      </c>
      <c r="N41" s="91">
        <v>184</v>
      </c>
      <c r="O41" s="91">
        <v>11</v>
      </c>
      <c r="P41" s="93">
        <f t="shared" si="1"/>
        <v>6</v>
      </c>
      <c r="Q41" s="189">
        <v>5</v>
      </c>
      <c r="R41" s="190">
        <v>1</v>
      </c>
      <c r="S41" s="190">
        <v>25</v>
      </c>
      <c r="T41" s="190">
        <v>1</v>
      </c>
      <c r="U41" s="88">
        <f t="shared" si="2"/>
        <v>4</v>
      </c>
      <c r="V41" s="94">
        <v>14</v>
      </c>
      <c r="W41" s="91">
        <v>0</v>
      </c>
      <c r="X41" s="95">
        <f t="shared" si="3"/>
        <v>0</v>
      </c>
      <c r="Y41" s="91">
        <v>12</v>
      </c>
      <c r="Z41" s="91">
        <v>0</v>
      </c>
      <c r="AA41" s="93">
        <f t="shared" si="4"/>
        <v>0</v>
      </c>
    </row>
    <row r="42" spans="1:27" ht="13.5" customHeight="1">
      <c r="A42" s="48">
        <v>3</v>
      </c>
      <c r="B42" s="49">
        <v>501</v>
      </c>
      <c r="C42" s="50" t="s">
        <v>66</v>
      </c>
      <c r="D42" s="51" t="s">
        <v>104</v>
      </c>
      <c r="E42" s="92"/>
      <c r="F42" s="91"/>
      <c r="G42" s="91"/>
      <c r="H42" s="91"/>
      <c r="I42" s="91"/>
      <c r="J42" s="91"/>
      <c r="K42" s="88" t="str">
        <f t="shared" si="0"/>
        <v> </v>
      </c>
      <c r="L42" s="92">
        <v>7</v>
      </c>
      <c r="M42" s="91">
        <v>5</v>
      </c>
      <c r="N42" s="91">
        <v>102</v>
      </c>
      <c r="O42" s="91">
        <v>17</v>
      </c>
      <c r="P42" s="93">
        <f t="shared" si="1"/>
        <v>16.7</v>
      </c>
      <c r="Q42" s="189">
        <v>5</v>
      </c>
      <c r="R42" s="190">
        <v>3</v>
      </c>
      <c r="S42" s="190">
        <v>32</v>
      </c>
      <c r="T42" s="190">
        <v>4</v>
      </c>
      <c r="U42" s="88">
        <f t="shared" si="2"/>
        <v>12.5</v>
      </c>
      <c r="V42" s="94">
        <v>20</v>
      </c>
      <c r="W42" s="91">
        <v>0</v>
      </c>
      <c r="X42" s="95">
        <f t="shared" si="3"/>
        <v>0</v>
      </c>
      <c r="Y42" s="91">
        <v>20</v>
      </c>
      <c r="Z42" s="91">
        <v>0</v>
      </c>
      <c r="AA42" s="93">
        <f t="shared" si="4"/>
        <v>0</v>
      </c>
    </row>
    <row r="43" spans="1:27" ht="13.5" customHeight="1">
      <c r="A43" s="48">
        <v>3</v>
      </c>
      <c r="B43" s="49">
        <v>503</v>
      </c>
      <c r="C43" s="50" t="s">
        <v>66</v>
      </c>
      <c r="D43" s="59" t="s">
        <v>105</v>
      </c>
      <c r="E43" s="94">
        <v>35</v>
      </c>
      <c r="F43" s="91" t="s">
        <v>167</v>
      </c>
      <c r="G43" s="91">
        <v>14</v>
      </c>
      <c r="H43" s="91">
        <v>10</v>
      </c>
      <c r="I43" s="91">
        <v>111</v>
      </c>
      <c r="J43" s="91">
        <v>23</v>
      </c>
      <c r="K43" s="88">
        <f t="shared" si="0"/>
        <v>20.7</v>
      </c>
      <c r="L43" s="92">
        <v>9</v>
      </c>
      <c r="M43" s="91">
        <v>8</v>
      </c>
      <c r="N43" s="91">
        <v>85</v>
      </c>
      <c r="O43" s="91">
        <v>19</v>
      </c>
      <c r="P43" s="93">
        <f t="shared" si="1"/>
        <v>22.4</v>
      </c>
      <c r="Q43" s="189">
        <v>5</v>
      </c>
      <c r="R43" s="190">
        <v>2</v>
      </c>
      <c r="S43" s="190">
        <v>26</v>
      </c>
      <c r="T43" s="190">
        <v>4</v>
      </c>
      <c r="U43" s="88">
        <f t="shared" si="2"/>
        <v>15.4</v>
      </c>
      <c r="V43" s="94">
        <v>9</v>
      </c>
      <c r="W43" s="91">
        <v>0</v>
      </c>
      <c r="X43" s="95">
        <f>IF(V43=""," ",ROUND(W43/V43*100,1))</f>
        <v>0</v>
      </c>
      <c r="Y43" s="91">
        <v>9</v>
      </c>
      <c r="Z43" s="91">
        <v>0</v>
      </c>
      <c r="AA43" s="93">
        <f t="shared" si="4"/>
        <v>0</v>
      </c>
    </row>
    <row r="44" spans="1:27" ht="13.5" customHeight="1">
      <c r="A44" s="48">
        <v>3</v>
      </c>
      <c r="B44" s="49">
        <v>506</v>
      </c>
      <c r="C44" s="50" t="s">
        <v>66</v>
      </c>
      <c r="D44" s="59" t="s">
        <v>106</v>
      </c>
      <c r="E44" s="94">
        <v>30</v>
      </c>
      <c r="F44" s="91" t="s">
        <v>74</v>
      </c>
      <c r="G44" s="91">
        <v>20</v>
      </c>
      <c r="H44" s="91">
        <v>11</v>
      </c>
      <c r="I44" s="91">
        <v>189</v>
      </c>
      <c r="J44" s="91">
        <v>25</v>
      </c>
      <c r="K44" s="88">
        <f t="shared" si="0"/>
        <v>13.2</v>
      </c>
      <c r="L44" s="92">
        <v>15</v>
      </c>
      <c r="M44" s="91">
        <v>9</v>
      </c>
      <c r="N44" s="91">
        <v>161</v>
      </c>
      <c r="O44" s="91">
        <v>20</v>
      </c>
      <c r="P44" s="93">
        <f t="shared" si="1"/>
        <v>12.4</v>
      </c>
      <c r="Q44" s="189">
        <v>5</v>
      </c>
      <c r="R44" s="190">
        <v>2</v>
      </c>
      <c r="S44" s="190">
        <v>28</v>
      </c>
      <c r="T44" s="190">
        <v>5</v>
      </c>
      <c r="U44" s="88">
        <f t="shared" si="2"/>
        <v>17.9</v>
      </c>
      <c r="V44" s="94">
        <v>7</v>
      </c>
      <c r="W44" s="91">
        <v>0</v>
      </c>
      <c r="X44" s="95">
        <f>IF(V44=""," ",ROUND(W44/V44*100,1))</f>
        <v>0</v>
      </c>
      <c r="Y44" s="91">
        <v>7</v>
      </c>
      <c r="Z44" s="91">
        <v>0</v>
      </c>
      <c r="AA44" s="93">
        <f t="shared" si="4"/>
        <v>0</v>
      </c>
    </row>
    <row r="45" spans="1:27" ht="13.5" customHeight="1">
      <c r="A45" s="48">
        <v>3</v>
      </c>
      <c r="B45" s="49">
        <v>507</v>
      </c>
      <c r="C45" s="50" t="s">
        <v>66</v>
      </c>
      <c r="D45" s="59" t="s">
        <v>107</v>
      </c>
      <c r="E45" s="94"/>
      <c r="F45" s="91"/>
      <c r="G45" s="91"/>
      <c r="H45" s="91"/>
      <c r="I45" s="91"/>
      <c r="J45" s="91"/>
      <c r="K45" s="88" t="str">
        <f t="shared" si="0"/>
        <v> </v>
      </c>
      <c r="L45" s="92">
        <v>10</v>
      </c>
      <c r="M45" s="91">
        <v>9</v>
      </c>
      <c r="N45" s="91">
        <v>182</v>
      </c>
      <c r="O45" s="91">
        <v>32</v>
      </c>
      <c r="P45" s="93">
        <f>IF(L45=""," ",ROUND(O45/N45*100,1))</f>
        <v>17.6</v>
      </c>
      <c r="Q45" s="189">
        <v>5</v>
      </c>
      <c r="R45" s="190">
        <v>2</v>
      </c>
      <c r="S45" s="190">
        <v>35</v>
      </c>
      <c r="T45" s="190">
        <v>6</v>
      </c>
      <c r="U45" s="88">
        <f aca="true" t="shared" si="5" ref="U45:U50">IF(Q45=""," ",ROUND(T45/S45*100,1))</f>
        <v>17.1</v>
      </c>
      <c r="V45" s="94">
        <v>32</v>
      </c>
      <c r="W45" s="91">
        <v>3</v>
      </c>
      <c r="X45" s="95">
        <f>IF(V45=""," ",ROUND(W45/V45*100,1))</f>
        <v>9.4</v>
      </c>
      <c r="Y45" s="91">
        <v>26</v>
      </c>
      <c r="Z45" s="91">
        <v>1</v>
      </c>
      <c r="AA45" s="93">
        <f t="shared" si="4"/>
        <v>3.8</v>
      </c>
    </row>
    <row r="46" spans="1:27" ht="13.5" customHeight="1" thickBot="1">
      <c r="A46" s="48">
        <v>3</v>
      </c>
      <c r="B46" s="49">
        <v>524</v>
      </c>
      <c r="C46" s="50" t="s">
        <v>66</v>
      </c>
      <c r="D46" s="59" t="s">
        <v>108</v>
      </c>
      <c r="E46" s="100"/>
      <c r="F46" s="98"/>
      <c r="G46" s="98"/>
      <c r="H46" s="91"/>
      <c r="I46" s="98"/>
      <c r="J46" s="91"/>
      <c r="K46" s="88" t="str">
        <f t="shared" si="0"/>
        <v> </v>
      </c>
      <c r="L46" s="99">
        <v>13</v>
      </c>
      <c r="M46" s="91">
        <v>8</v>
      </c>
      <c r="N46" s="98">
        <v>238</v>
      </c>
      <c r="O46" s="91">
        <v>23</v>
      </c>
      <c r="P46" s="93">
        <f>IF(L46=""," ",ROUND(O46/N46*100,1))</f>
        <v>9.7</v>
      </c>
      <c r="Q46" s="191">
        <v>5</v>
      </c>
      <c r="R46" s="190">
        <v>3</v>
      </c>
      <c r="S46" s="192">
        <v>31</v>
      </c>
      <c r="T46" s="190">
        <v>5</v>
      </c>
      <c r="U46" s="88">
        <f t="shared" si="5"/>
        <v>16.1</v>
      </c>
      <c r="V46" s="100">
        <v>15</v>
      </c>
      <c r="W46" s="91">
        <v>0</v>
      </c>
      <c r="X46" s="95">
        <f>IF(V46=""," ",ROUND(W46/V46*100,1))</f>
        <v>0</v>
      </c>
      <c r="Y46" s="91">
        <v>15</v>
      </c>
      <c r="Z46" s="91">
        <v>0</v>
      </c>
      <c r="AA46" s="93">
        <f t="shared" si="4"/>
        <v>0</v>
      </c>
    </row>
    <row r="47" spans="1:27" ht="18" customHeight="1" thickBot="1">
      <c r="A47" s="101"/>
      <c r="B47" s="102"/>
      <c r="C47" s="103"/>
      <c r="D47" s="104" t="s">
        <v>13</v>
      </c>
      <c r="E47" s="39"/>
      <c r="F47" s="76"/>
      <c r="G47" s="76"/>
      <c r="H47" s="76"/>
      <c r="I47" s="76"/>
      <c r="J47" s="76"/>
      <c r="K47" s="136"/>
      <c r="L47" s="105">
        <f>SUM(L12:L46)</f>
        <v>827</v>
      </c>
      <c r="M47" s="105">
        <f>SUM(M12:M46)</f>
        <v>653</v>
      </c>
      <c r="N47" s="105">
        <f>SUM(N12:N46)</f>
        <v>11478</v>
      </c>
      <c r="O47" s="105">
        <f>SUM(O12:O46)</f>
        <v>2524</v>
      </c>
      <c r="P47" s="128">
        <f>IF(L47=" "," ",ROUND(O47/N47*100,1))</f>
        <v>22</v>
      </c>
      <c r="Q47" s="105">
        <f>SUM(Q12:Q46)</f>
        <v>176</v>
      </c>
      <c r="R47" s="105">
        <f>SUM(R12:R46)</f>
        <v>99</v>
      </c>
      <c r="S47" s="105">
        <f>SUM(S12:S46)</f>
        <v>1244</v>
      </c>
      <c r="T47" s="105">
        <f>SUM(T12:T46)</f>
        <v>152</v>
      </c>
      <c r="U47" s="128">
        <f t="shared" si="5"/>
        <v>12.2</v>
      </c>
      <c r="V47" s="106"/>
      <c r="W47" s="137"/>
      <c r="X47" s="132"/>
      <c r="Y47" s="137"/>
      <c r="Z47" s="137"/>
      <c r="AA47" s="138"/>
    </row>
    <row r="48" spans="1:27" ht="12.75" customHeight="1">
      <c r="A48" s="107"/>
      <c r="B48" s="108"/>
      <c r="C48" s="109"/>
      <c r="D48" s="110"/>
      <c r="E48" s="111"/>
      <c r="F48" s="112"/>
      <c r="G48" s="112"/>
      <c r="H48" s="112"/>
      <c r="I48" s="112"/>
      <c r="J48" s="112"/>
      <c r="K48" s="133"/>
      <c r="L48" s="99"/>
      <c r="M48" s="91"/>
      <c r="N48" s="98"/>
      <c r="O48" s="91"/>
      <c r="P48" s="113" t="str">
        <f>IF(L48=""," ",ROUND(O48/N48*100,1))</f>
        <v> </v>
      </c>
      <c r="Q48" s="58"/>
      <c r="R48" s="56"/>
      <c r="S48" s="61"/>
      <c r="T48" s="56"/>
      <c r="U48" s="113" t="str">
        <f t="shared" si="5"/>
        <v> </v>
      </c>
      <c r="V48" s="114"/>
      <c r="W48" s="112"/>
      <c r="X48" s="129"/>
      <c r="Y48" s="112"/>
      <c r="Z48" s="112"/>
      <c r="AA48" s="139"/>
    </row>
    <row r="49" spans="1:27" ht="12.75" customHeight="1">
      <c r="A49" s="48"/>
      <c r="B49" s="89"/>
      <c r="C49" s="50"/>
      <c r="D49" s="51"/>
      <c r="E49" s="115"/>
      <c r="F49" s="116"/>
      <c r="G49" s="116"/>
      <c r="H49" s="116"/>
      <c r="I49" s="116"/>
      <c r="J49" s="116"/>
      <c r="K49" s="134"/>
      <c r="L49" s="99"/>
      <c r="M49" s="91"/>
      <c r="N49" s="98"/>
      <c r="O49" s="91"/>
      <c r="P49" s="93" t="str">
        <f>IF(L49=""," ",ROUND(O49/N49*100,1))</f>
        <v> </v>
      </c>
      <c r="Q49" s="58"/>
      <c r="R49" s="56"/>
      <c r="S49" s="61"/>
      <c r="T49" s="56"/>
      <c r="U49" s="93" t="str">
        <f t="shared" si="5"/>
        <v> </v>
      </c>
      <c r="V49" s="117"/>
      <c r="W49" s="116"/>
      <c r="X49" s="130"/>
      <c r="Y49" s="116"/>
      <c r="Z49" s="116"/>
      <c r="AA49" s="140"/>
    </row>
    <row r="50" spans="1:27" ht="12.75" customHeight="1" thickBot="1">
      <c r="A50" s="118"/>
      <c r="B50" s="119"/>
      <c r="C50" s="120"/>
      <c r="D50" s="121"/>
      <c r="E50" s="122"/>
      <c r="F50" s="123"/>
      <c r="G50" s="123"/>
      <c r="H50" s="123"/>
      <c r="I50" s="123"/>
      <c r="J50" s="123"/>
      <c r="K50" s="135"/>
      <c r="L50" s="99"/>
      <c r="M50" s="91"/>
      <c r="N50" s="98"/>
      <c r="O50" s="91"/>
      <c r="P50" s="124" t="str">
        <f>IF(L50=""," ",ROUND(O50/N50*100,1))</f>
        <v> </v>
      </c>
      <c r="Q50" s="58"/>
      <c r="R50" s="56"/>
      <c r="S50" s="61"/>
      <c r="T50" s="56"/>
      <c r="U50" s="124" t="str">
        <f t="shared" si="5"/>
        <v> </v>
      </c>
      <c r="V50" s="125"/>
      <c r="W50" s="123"/>
      <c r="X50" s="131"/>
      <c r="Y50" s="123"/>
      <c r="Z50" s="123"/>
      <c r="AA50" s="141"/>
    </row>
    <row r="51" spans="1:27" ht="18" customHeight="1" thickBot="1">
      <c r="A51" s="101"/>
      <c r="B51" s="102"/>
      <c r="C51" s="292" t="s">
        <v>12</v>
      </c>
      <c r="D51" s="300"/>
      <c r="E51" s="39"/>
      <c r="F51" s="76"/>
      <c r="G51" s="76"/>
      <c r="H51" s="76"/>
      <c r="I51" s="76"/>
      <c r="J51" s="76"/>
      <c r="K51" s="136"/>
      <c r="L51" s="126">
        <f>SUM(L48:L50)</f>
        <v>0</v>
      </c>
      <c r="M51" s="126">
        <f>SUM(M48:M50)</f>
        <v>0</v>
      </c>
      <c r="N51" s="126">
        <f>SUM(N48:N50)</f>
        <v>0</v>
      </c>
      <c r="O51" s="126">
        <f>SUM(O48:O50)</f>
        <v>0</v>
      </c>
      <c r="P51" s="128">
        <f>IF(L51=0,"",ROUND(O51/N51*100,1))</f>
      </c>
      <c r="Q51" s="126">
        <f>SUM(Q48:Q50)</f>
        <v>0</v>
      </c>
      <c r="R51" s="126">
        <f>SUM(R48:R50)</f>
        <v>0</v>
      </c>
      <c r="S51" s="126">
        <f>SUM(S48:S50)</f>
        <v>0</v>
      </c>
      <c r="T51" s="126">
        <f>SUM(T48:T50)</f>
        <v>0</v>
      </c>
      <c r="U51" s="128" t="str">
        <f>IF(Q51=0," ",ROUND(T51/S51*100,1))</f>
        <v> </v>
      </c>
      <c r="V51" s="106"/>
      <c r="W51" s="76"/>
      <c r="X51" s="132"/>
      <c r="Y51" s="76"/>
      <c r="Z51" s="76"/>
      <c r="AA51" s="142"/>
    </row>
    <row r="52" spans="1:27" ht="18" customHeight="1" thickBot="1">
      <c r="A52" s="101"/>
      <c r="B52" s="127"/>
      <c r="C52" s="292" t="s">
        <v>4</v>
      </c>
      <c r="D52" s="293"/>
      <c r="E52" s="39"/>
      <c r="F52" s="76"/>
      <c r="G52" s="79">
        <f>SUM(G12:G46)</f>
        <v>768</v>
      </c>
      <c r="H52" s="79">
        <f>SUM(H12:H46)</f>
        <v>585</v>
      </c>
      <c r="I52" s="79">
        <f>SUM(I12:I46)</f>
        <v>10267</v>
      </c>
      <c r="J52" s="79">
        <f>SUM(J12:J46)</f>
        <v>2683</v>
      </c>
      <c r="K52" s="128">
        <f>IF(G52=" "," ",ROUND(J52/I52*100,1))</f>
        <v>26.1</v>
      </c>
      <c r="L52" s="81">
        <f>L47+L51</f>
        <v>827</v>
      </c>
      <c r="M52" s="79">
        <f>M47+M51</f>
        <v>653</v>
      </c>
      <c r="N52" s="79">
        <f>N47+N51</f>
        <v>11478</v>
      </c>
      <c r="O52" s="79">
        <f>O47+O51</f>
        <v>2524</v>
      </c>
      <c r="P52" s="128">
        <f>IF(L52=""," ",ROUND(O52/N52*100,1))</f>
        <v>22</v>
      </c>
      <c r="Q52" s="81">
        <f>Q47+Q51</f>
        <v>176</v>
      </c>
      <c r="R52" s="79">
        <f>R47+R51</f>
        <v>99</v>
      </c>
      <c r="S52" s="79">
        <f>S47+S51</f>
        <v>1244</v>
      </c>
      <c r="T52" s="79">
        <f>T47+T51</f>
        <v>152</v>
      </c>
      <c r="U52" s="128">
        <f>IF(Q52=""," ",ROUND(T52/S52*100,1))</f>
        <v>12.2</v>
      </c>
      <c r="V52" s="78">
        <f>SUM(V12:V46)</f>
        <v>1384</v>
      </c>
      <c r="W52" s="79">
        <f>SUM(W12:W46)</f>
        <v>87</v>
      </c>
      <c r="X52" s="143">
        <f>IF(V52=""," ",ROUND(W52/V52*100,1))</f>
        <v>6.3</v>
      </c>
      <c r="Y52" s="81">
        <f>SUM(Y12:Y46)</f>
        <v>1194</v>
      </c>
      <c r="Z52" s="79">
        <f>SUM(Z12:Z46)</f>
        <v>55</v>
      </c>
      <c r="AA52" s="128">
        <f>IF(Y52=0," ",ROUND(Z52/Y52*100,1))</f>
        <v>4.6</v>
      </c>
    </row>
  </sheetData>
  <sheetProtection/>
  <mergeCells count="42">
    <mergeCell ref="L6:N6"/>
    <mergeCell ref="L7:P7"/>
    <mergeCell ref="E6:F6"/>
    <mergeCell ref="Q6:S6"/>
    <mergeCell ref="V6:X6"/>
    <mergeCell ref="Q7:U7"/>
    <mergeCell ref="V7:AA7"/>
    <mergeCell ref="L8:L11"/>
    <mergeCell ref="P9:P11"/>
    <mergeCell ref="S8:S11"/>
    <mergeCell ref="Y8:AA8"/>
    <mergeCell ref="V8:V11"/>
    <mergeCell ref="U9:U11"/>
    <mergeCell ref="X9:X11"/>
    <mergeCell ref="Y9:Y11"/>
    <mergeCell ref="A7:A11"/>
    <mergeCell ref="C7:C11"/>
    <mergeCell ref="D7:D11"/>
    <mergeCell ref="B7:B11"/>
    <mergeCell ref="C52:D52"/>
    <mergeCell ref="E7:K7"/>
    <mergeCell ref="I8:I11"/>
    <mergeCell ref="E8:E11"/>
    <mergeCell ref="G8:G11"/>
    <mergeCell ref="F8:F11"/>
    <mergeCell ref="C51:D51"/>
    <mergeCell ref="K9:K11"/>
    <mergeCell ref="Y2:AA2"/>
    <mergeCell ref="E4:F4"/>
    <mergeCell ref="H4:J4"/>
    <mergeCell ref="L4:N4"/>
    <mergeCell ref="P4:T4"/>
    <mergeCell ref="AA9:AA11"/>
    <mergeCell ref="H10:H11"/>
    <mergeCell ref="J10:J11"/>
    <mergeCell ref="M10:M11"/>
    <mergeCell ref="O10:O11"/>
    <mergeCell ref="R10:R11"/>
    <mergeCell ref="T10:T11"/>
    <mergeCell ref="W10:W11"/>
    <mergeCell ref="Q8:Q11"/>
    <mergeCell ref="N8:N11"/>
  </mergeCells>
  <conditionalFormatting sqref="T48:T50 R48:R50 O48:O50 M48:M50 Z12:Z25 J12:J46 H12:H46 O12:O46 M12:M46 R12:R46 W12:W46 T12:T46 Z33:Z34 Z36:Z37 Z39:Z40 Z42:Z43 Z45:Z46 Z27:Z31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28:Y46 Y12:Y26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26 Z44 Z32 Z35 Z38 Z41">
    <cfRule type="cellIs" priority="5" dxfId="0" operator="lessThanOrEqual" stopIfTrue="1">
      <formula>V27</formula>
    </cfRule>
    <cfRule type="cellIs" priority="6" dxfId="1" operator="greaterThan" stopIfTrue="1">
      <formula>V27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2009-12-17T09:07:15Z</cp:lastPrinted>
  <dcterms:created xsi:type="dcterms:W3CDTF">2002-01-07T10:53:07Z</dcterms:created>
  <dcterms:modified xsi:type="dcterms:W3CDTF">2009-12-21T13:05:31Z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636176943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