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223" windowWidth="7684" windowHeight="7855" tabRatio="591" activeTab="0"/>
  </bookViews>
  <sheets>
    <sheet name="5-2女性公務員の採用状況" sheetId="1" r:id="rId1"/>
  </sheets>
  <definedNames/>
  <calcPr fullCalcOnLoad="1"/>
</workbook>
</file>

<file path=xl/sharedStrings.xml><?xml version="1.0" encoding="utf-8"?>
<sst xmlns="http://schemas.openxmlformats.org/spreadsheetml/2006/main" count="490" uniqueCount="89">
  <si>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</si>
  <si>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</si>
  <si>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</si>
  <si>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</si>
  <si>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</si>
  <si>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</si>
  <si>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</si>
  <si>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</si>
  <si>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</si>
  <si>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</si>
  <si>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</si>
  <si>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</si>
  <si>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</si>
  <si>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</si>
  <si>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</si>
  <si>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</si>
  <si>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</si>
  <si>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</si>
  <si>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</si>
  <si>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</si>
  <si>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</si>
  <si>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</si>
  <si>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</si>
  <si>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</si>
  <si>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</si>
  <si>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</si>
  <si>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</si>
  <si>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</si>
  <si>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</si>
  <si>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</si>
  <si>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</si>
  <si>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</si>
  <si>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</si>
  <si>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</si>
  <si>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</si>
  <si>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</si>
  <si>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</si>
  <si>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</si>
  <si>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</si>
  <si>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</si>
  <si>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</si>
  <si>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</si>
  <si>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</si>
  <si>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</si>
  <si>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</si>
  <si>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</si>
  <si>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</si>
  <si>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</si>
  <si>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</si>
  <si>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</si>
  <si>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</si>
  <si>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</si>
  <si>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</si>
  <si>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</si>
  <si>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</si>
  <si>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</si>
  <si>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</si>
  <si>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</si>
  <si>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</si>
  <si>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合計</t>
  </si>
  <si>
    <t>計</t>
  </si>
  <si>
    <t>静岡市</t>
  </si>
  <si>
    <t>新潟市</t>
  </si>
  <si>
    <t>浜松市</t>
  </si>
  <si>
    <t>さいたま市</t>
  </si>
  <si>
    <t>堺市</t>
  </si>
  <si>
    <t>－　</t>
  </si>
  <si>
    <t>－　</t>
  </si>
  <si>
    <t>－　</t>
  </si>
  <si>
    <t>－　</t>
  </si>
  <si>
    <t>上級
(人）</t>
  </si>
  <si>
    <t>中級
(人）</t>
  </si>
  <si>
    <t>初級
（人）</t>
  </si>
  <si>
    <r>
      <t xml:space="preserve">警察
</t>
    </r>
    <r>
      <rPr>
        <sz val="9"/>
        <rFont val="ＭＳ Ｐゴシック"/>
        <family val="3"/>
      </rPr>
      <t>本部
（人）</t>
    </r>
  </si>
  <si>
    <r>
      <t xml:space="preserve">女性
比率
</t>
    </r>
    <r>
      <rPr>
        <sz val="9"/>
        <rFont val="ＭＳ Ｐゴシック"/>
        <family val="3"/>
      </rPr>
      <t>（％）</t>
    </r>
  </si>
  <si>
    <r>
      <t xml:space="preserve">うち
 女性
　 </t>
    </r>
    <r>
      <rPr>
        <sz val="9"/>
        <rFont val="ＭＳ Ｐゴシック"/>
        <family val="3"/>
      </rPr>
      <t>(人)</t>
    </r>
  </si>
  <si>
    <t>５－２　女性公務員の採用状況（都道府県・政令指定都市）</t>
  </si>
  <si>
    <t>全体
(人)</t>
  </si>
  <si>
    <t>都道府県
政令都市</t>
  </si>
  <si>
    <t>都道府県
政令都市</t>
  </si>
  <si>
    <t>－　</t>
  </si>
  <si>
    <t>－　</t>
  </si>
  <si>
    <t>（注３） 「－」は該当なし。</t>
  </si>
  <si>
    <t>岡山市</t>
  </si>
  <si>
    <t>（注１） 女性公務員の採用状況は平成20年4月1日から21年3月31日。</t>
  </si>
  <si>
    <t>－</t>
  </si>
  <si>
    <t>－</t>
  </si>
  <si>
    <t>－　</t>
  </si>
  <si>
    <t>（注２） 上級：大学卒業程度、中級：短大卒業程度、初級：高校卒業程度としてとりまとめたもの。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</si>
</sst>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General&quot;／&quot;&quot;14&quot;"/>
    <numFmt numFmtId="231" formatCode="General&quot;／&quot;&quot;61&quot;"/>
    <numFmt numFmtId="232" formatCode="General&quot;／&quot;&quot;15&quot;"/>
    <numFmt numFmtId="233" formatCode="General&quot;／&quot;&quot;62&quot;"/>
    <numFmt numFmtId="234" formatCode="General&quot;／&quot;&quot;17&quot;"/>
    <numFmt numFmtId="235" formatCode="General&quot;／&quot;&quot;64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 style="double"/>
      <top style="double"/>
      <bottom style="hair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>
        <color indexed="8"/>
      </top>
      <bottom style="medium">
        <color indexed="8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 style="double"/>
      <bottom style="hair"/>
    </border>
    <border>
      <left style="thin"/>
      <right style="double"/>
      <top style="hair"/>
      <bottom style="medium"/>
    </border>
    <border>
      <left style="double"/>
      <right style="thin"/>
      <top style="double"/>
      <bottom style="hair"/>
    </border>
    <border>
      <left style="thin"/>
      <right style="thin">
        <color indexed="8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 style="thin">
        <color indexed="8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8" fillId="0" borderId="0" xfId="0" applyFont="1" applyFill="1" applyAlignment="1">
      <alignment/>
    </xf>
    <xf numFmtId="177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right"/>
    </xf>
    <xf numFmtId="176" fontId="7" fillId="0" borderId="10" xfId="0" applyNumberFormat="1" applyFont="1" applyFill="1" applyBorder="1" applyAlignment="1">
      <alignment horizontal="distributed" vertical="center"/>
    </xf>
    <xf numFmtId="176" fontId="9" fillId="0" borderId="11" xfId="0" applyNumberFormat="1" applyFont="1" applyFill="1" applyBorder="1" applyAlignment="1">
      <alignment horizontal="distributed" vertical="center"/>
    </xf>
    <xf numFmtId="180" fontId="9" fillId="0" borderId="12" xfId="0" applyNumberFormat="1" applyFont="1" applyFill="1" applyBorder="1" applyAlignment="1">
      <alignment vertical="center"/>
    </xf>
    <xf numFmtId="180" fontId="9" fillId="0" borderId="13" xfId="0" applyNumberFormat="1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vertical="center"/>
    </xf>
    <xf numFmtId="187" fontId="9" fillId="0" borderId="14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horizontal="distributed" vertical="center"/>
    </xf>
    <xf numFmtId="180" fontId="9" fillId="0" borderId="15" xfId="0" applyNumberFormat="1" applyFont="1" applyFill="1" applyBorder="1" applyAlignment="1">
      <alignment vertical="center"/>
    </xf>
    <xf numFmtId="180" fontId="9" fillId="0" borderId="16" xfId="0" applyNumberFormat="1" applyFont="1" applyFill="1" applyBorder="1" applyAlignment="1">
      <alignment vertical="center"/>
    </xf>
    <xf numFmtId="177" fontId="9" fillId="0" borderId="16" xfId="0" applyNumberFormat="1" applyFont="1" applyFill="1" applyBorder="1" applyAlignment="1">
      <alignment vertical="center"/>
    </xf>
    <xf numFmtId="187" fontId="9" fillId="0" borderId="16" xfId="0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180" fontId="9" fillId="0" borderId="18" xfId="0" applyNumberFormat="1" applyFont="1" applyFill="1" applyBorder="1" applyAlignment="1">
      <alignment vertical="center"/>
    </xf>
    <xf numFmtId="177" fontId="9" fillId="0" borderId="19" xfId="0" applyNumberFormat="1" applyFont="1" applyFill="1" applyBorder="1" applyAlignment="1">
      <alignment vertical="center"/>
    </xf>
    <xf numFmtId="187" fontId="9" fillId="0" borderId="20" xfId="0" applyNumberFormat="1" applyFont="1" applyFill="1" applyBorder="1" applyAlignment="1">
      <alignment vertical="center"/>
    </xf>
    <xf numFmtId="177" fontId="9" fillId="0" borderId="21" xfId="0" applyNumberFormat="1" applyFont="1" applyFill="1" applyBorder="1" applyAlignment="1">
      <alignment vertical="center"/>
    </xf>
    <xf numFmtId="177" fontId="9" fillId="0" borderId="22" xfId="0" applyNumberFormat="1" applyFont="1" applyFill="1" applyBorder="1" applyAlignment="1">
      <alignment vertical="center"/>
    </xf>
    <xf numFmtId="187" fontId="9" fillId="0" borderId="23" xfId="0" applyNumberFormat="1" applyFont="1" applyFill="1" applyBorder="1" applyAlignment="1">
      <alignment vertical="center"/>
    </xf>
    <xf numFmtId="177" fontId="9" fillId="0" borderId="24" xfId="0" applyNumberFormat="1" applyFont="1" applyFill="1" applyBorder="1" applyAlignment="1">
      <alignment vertical="center"/>
    </xf>
    <xf numFmtId="177" fontId="9" fillId="0" borderId="25" xfId="0" applyNumberFormat="1" applyFont="1" applyFill="1" applyBorder="1" applyAlignment="1">
      <alignment vertical="center"/>
    </xf>
    <xf numFmtId="177" fontId="9" fillId="0" borderId="26" xfId="0" applyNumberFormat="1" applyFont="1" applyFill="1" applyBorder="1" applyAlignment="1">
      <alignment vertical="center"/>
    </xf>
    <xf numFmtId="187" fontId="9" fillId="0" borderId="27" xfId="0" applyNumberFormat="1" applyFont="1" applyFill="1" applyBorder="1" applyAlignment="1">
      <alignment vertical="center"/>
    </xf>
    <xf numFmtId="177" fontId="9" fillId="0" borderId="28" xfId="0" applyNumberFormat="1" applyFont="1" applyFill="1" applyBorder="1" applyAlignment="1">
      <alignment vertical="center"/>
    </xf>
    <xf numFmtId="177" fontId="9" fillId="0" borderId="29" xfId="0" applyNumberFormat="1" applyFont="1" applyFill="1" applyBorder="1" applyAlignment="1">
      <alignment vertical="center"/>
    </xf>
    <xf numFmtId="187" fontId="9" fillId="0" borderId="30" xfId="0" applyNumberFormat="1" applyFont="1" applyFill="1" applyBorder="1" applyAlignment="1">
      <alignment vertical="center"/>
    </xf>
    <xf numFmtId="187" fontId="9" fillId="0" borderId="13" xfId="0" applyNumberFormat="1" applyFont="1" applyFill="1" applyBorder="1" applyAlignment="1">
      <alignment vertical="center"/>
    </xf>
    <xf numFmtId="187" fontId="9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horizontal="distributed" vertical="center"/>
    </xf>
    <xf numFmtId="176" fontId="7" fillId="0" borderId="33" xfId="0" applyNumberFormat="1" applyFont="1" applyFill="1" applyBorder="1" applyAlignment="1">
      <alignment horizontal="distributed" vertical="center"/>
    </xf>
    <xf numFmtId="176" fontId="7" fillId="0" borderId="34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35" xfId="0" applyNumberFormat="1" applyFont="1" applyFill="1" applyBorder="1" applyAlignment="1">
      <alignment horizontal="distributed" vertical="center"/>
    </xf>
    <xf numFmtId="176" fontId="7" fillId="0" borderId="36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7" fontId="9" fillId="0" borderId="37" xfId="0" applyNumberFormat="1" applyFont="1" applyFill="1" applyBorder="1" applyAlignment="1">
      <alignment vertical="center"/>
    </xf>
    <xf numFmtId="177" fontId="9" fillId="0" borderId="38" xfId="0" applyNumberFormat="1" applyFont="1" applyFill="1" applyBorder="1" applyAlignment="1">
      <alignment vertical="center"/>
    </xf>
    <xf numFmtId="187" fontId="9" fillId="0" borderId="39" xfId="0" applyNumberFormat="1" applyFont="1" applyFill="1" applyBorder="1" applyAlignment="1">
      <alignment vertical="center"/>
    </xf>
    <xf numFmtId="187" fontId="9" fillId="0" borderId="4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4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176" fontId="9" fillId="0" borderId="54" xfId="0" applyNumberFormat="1" applyFont="1" applyFill="1" applyBorder="1" applyAlignment="1">
      <alignment horizontal="distributed" vertical="center"/>
    </xf>
    <xf numFmtId="176" fontId="7" fillId="0" borderId="55" xfId="0" applyNumberFormat="1" applyFont="1" applyFill="1" applyBorder="1" applyAlignment="1">
      <alignment horizontal="distributed" vertical="center"/>
    </xf>
    <xf numFmtId="176" fontId="7" fillId="0" borderId="56" xfId="0" applyNumberFormat="1" applyFont="1" applyFill="1" applyBorder="1" applyAlignment="1">
      <alignment horizontal="distributed" vertical="center"/>
    </xf>
    <xf numFmtId="187" fontId="9" fillId="0" borderId="57" xfId="0" applyNumberFormat="1" applyFont="1" applyFill="1" applyBorder="1" applyAlignment="1">
      <alignment vertical="center"/>
    </xf>
    <xf numFmtId="177" fontId="9" fillId="0" borderId="58" xfId="0" applyNumberFormat="1" applyFont="1" applyFill="1" applyBorder="1" applyAlignment="1" quotePrefix="1">
      <alignment horizontal="right" vertical="center"/>
    </xf>
    <xf numFmtId="177" fontId="9" fillId="0" borderId="59" xfId="0" applyNumberFormat="1" applyFont="1" applyFill="1" applyBorder="1" applyAlignment="1" quotePrefix="1">
      <alignment horizontal="right" vertical="center"/>
    </xf>
    <xf numFmtId="177" fontId="9" fillId="0" borderId="10" xfId="0" applyNumberFormat="1" applyFont="1" applyFill="1" applyBorder="1" applyAlignment="1" quotePrefix="1">
      <alignment horizontal="right" vertical="center"/>
    </xf>
    <xf numFmtId="187" fontId="9" fillId="0" borderId="16" xfId="0" applyNumberFormat="1" applyFont="1" applyFill="1" applyBorder="1" applyAlignment="1" quotePrefix="1">
      <alignment horizontal="right" vertical="center"/>
    </xf>
    <xf numFmtId="176" fontId="7" fillId="0" borderId="60" xfId="0" applyNumberFormat="1" applyFont="1" applyFill="1" applyBorder="1" applyAlignment="1">
      <alignment horizontal="distributed" vertical="center"/>
    </xf>
    <xf numFmtId="187" fontId="9" fillId="0" borderId="58" xfId="0" applyNumberFormat="1" applyFont="1" applyFill="1" applyBorder="1" applyAlignment="1">
      <alignment vertical="center"/>
    </xf>
    <xf numFmtId="187" fontId="9" fillId="0" borderId="40" xfId="0" applyNumberFormat="1" applyFont="1" applyFill="1" applyBorder="1" applyAlignment="1" quotePrefix="1">
      <alignment horizontal="right" vertical="center"/>
    </xf>
    <xf numFmtId="176" fontId="9" fillId="0" borderId="61" xfId="0" applyNumberFormat="1" applyFont="1" applyFill="1" applyBorder="1" applyAlignment="1">
      <alignment horizontal="distributed" vertical="center"/>
    </xf>
    <xf numFmtId="176" fontId="9" fillId="0" borderId="62" xfId="0" applyNumberFormat="1" applyFont="1" applyFill="1" applyBorder="1" applyAlignment="1">
      <alignment horizontal="distributed" vertical="center"/>
    </xf>
    <xf numFmtId="187" fontId="9" fillId="0" borderId="63" xfId="0" applyNumberFormat="1" applyFont="1" applyFill="1" applyBorder="1" applyAlignment="1">
      <alignment vertical="center"/>
    </xf>
    <xf numFmtId="187" fontId="9" fillId="0" borderId="64" xfId="0" applyNumberFormat="1" applyFont="1" applyFill="1" applyBorder="1" applyAlignment="1" quotePrefix="1">
      <alignment horizontal="right" vertical="center"/>
    </xf>
    <xf numFmtId="187" fontId="9" fillId="0" borderId="64" xfId="0" applyNumberFormat="1" applyFont="1" applyFill="1" applyBorder="1" applyAlignment="1">
      <alignment vertical="center"/>
    </xf>
    <xf numFmtId="187" fontId="9" fillId="0" borderId="19" xfId="0" applyNumberFormat="1" applyFont="1" applyFill="1" applyBorder="1" applyAlignment="1" quotePrefix="1">
      <alignment horizontal="right" vertical="center"/>
    </xf>
    <xf numFmtId="176" fontId="7" fillId="0" borderId="65" xfId="0" applyNumberFormat="1" applyFont="1" applyFill="1" applyBorder="1" applyAlignment="1">
      <alignment horizontal="distributed" vertical="center"/>
    </xf>
    <xf numFmtId="176" fontId="7" fillId="0" borderId="66" xfId="0" applyNumberFormat="1" applyFont="1" applyFill="1" applyBorder="1" applyAlignment="1">
      <alignment horizontal="distributed" vertical="center"/>
    </xf>
    <xf numFmtId="176" fontId="9" fillId="0" borderId="36" xfId="0" applyNumberFormat="1" applyFont="1" applyFill="1" applyBorder="1" applyAlignment="1">
      <alignment horizontal="distributed" vertical="center"/>
    </xf>
    <xf numFmtId="176" fontId="7" fillId="0" borderId="67" xfId="0" applyNumberFormat="1" applyFont="1" applyFill="1" applyBorder="1" applyAlignment="1">
      <alignment horizontal="distributed" vertical="center"/>
    </xf>
    <xf numFmtId="176" fontId="7" fillId="0" borderId="68" xfId="0" applyNumberFormat="1" applyFont="1" applyFill="1" applyBorder="1" applyAlignment="1">
      <alignment horizontal="distributed" vertical="center"/>
    </xf>
    <xf numFmtId="176" fontId="9" fillId="0" borderId="69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horizontal="distributed" vertical="center"/>
    </xf>
    <xf numFmtId="180" fontId="9" fillId="0" borderId="70" xfId="0" applyNumberFormat="1" applyFont="1" applyFill="1" applyBorder="1" applyAlignment="1">
      <alignment vertical="center"/>
    </xf>
    <xf numFmtId="180" fontId="9" fillId="0" borderId="46" xfId="0" applyNumberFormat="1" applyFont="1" applyFill="1" applyBorder="1" applyAlignment="1">
      <alignment vertical="center"/>
    </xf>
    <xf numFmtId="177" fontId="9" fillId="0" borderId="57" xfId="0" applyNumberFormat="1" applyFont="1" applyFill="1" applyBorder="1" applyAlignment="1" quotePrefix="1">
      <alignment horizontal="right" vertical="center"/>
    </xf>
    <xf numFmtId="177" fontId="9" fillId="0" borderId="33" xfId="0" applyNumberFormat="1" applyFont="1" applyFill="1" applyBorder="1" applyAlignment="1" quotePrefix="1">
      <alignment horizontal="right" vertical="center"/>
    </xf>
    <xf numFmtId="187" fontId="9" fillId="0" borderId="71" xfId="0" applyNumberFormat="1" applyFont="1" applyFill="1" applyBorder="1" applyAlignment="1">
      <alignment vertical="center"/>
    </xf>
    <xf numFmtId="187" fontId="9" fillId="0" borderId="72" xfId="0" applyNumberFormat="1" applyFont="1" applyFill="1" applyBorder="1" applyAlignment="1">
      <alignment vertical="center"/>
    </xf>
    <xf numFmtId="177" fontId="9" fillId="0" borderId="16" xfId="0" applyNumberFormat="1" applyFont="1" applyFill="1" applyBorder="1" applyAlignment="1" quotePrefix="1">
      <alignment horizontal="right" vertical="center"/>
    </xf>
    <xf numFmtId="177" fontId="9" fillId="0" borderId="28" xfId="0" applyNumberFormat="1" applyFont="1" applyFill="1" applyBorder="1" applyAlignment="1" quotePrefix="1">
      <alignment horizontal="right" vertical="center"/>
    </xf>
    <xf numFmtId="176" fontId="7" fillId="0" borderId="73" xfId="0" applyNumberFormat="1" applyFont="1" applyFill="1" applyBorder="1" applyAlignment="1">
      <alignment horizontal="distributed" vertical="center"/>
    </xf>
    <xf numFmtId="176" fontId="7" fillId="0" borderId="74" xfId="0" applyNumberFormat="1" applyFont="1" applyFill="1" applyBorder="1" applyAlignment="1">
      <alignment horizontal="distributed" vertical="center"/>
    </xf>
    <xf numFmtId="176" fontId="9" fillId="0" borderId="75" xfId="0" applyNumberFormat="1" applyFont="1" applyFill="1" applyBorder="1" applyAlignment="1">
      <alignment horizontal="distributed" vertical="center"/>
    </xf>
    <xf numFmtId="180" fontId="9" fillId="0" borderId="76" xfId="0" applyNumberFormat="1" applyFont="1" applyFill="1" applyBorder="1" applyAlignment="1">
      <alignment vertical="center"/>
    </xf>
    <xf numFmtId="180" fontId="9" fillId="0" borderId="21" xfId="0" applyNumberFormat="1" applyFont="1" applyFill="1" applyBorder="1" applyAlignment="1">
      <alignment vertical="center"/>
    </xf>
    <xf numFmtId="187" fontId="9" fillId="0" borderId="24" xfId="0" applyNumberFormat="1" applyFont="1" applyFill="1" applyBorder="1" applyAlignment="1">
      <alignment vertical="center"/>
    </xf>
    <xf numFmtId="176" fontId="9" fillId="0" borderId="77" xfId="0" applyNumberFormat="1" applyFont="1" applyFill="1" applyBorder="1" applyAlignment="1">
      <alignment horizontal="distributed" vertical="center"/>
    </xf>
    <xf numFmtId="177" fontId="9" fillId="0" borderId="78" xfId="0" applyNumberFormat="1" applyFont="1" applyFill="1" applyBorder="1" applyAlignment="1" quotePrefix="1">
      <alignment horizontal="right" vertical="center"/>
    </xf>
    <xf numFmtId="177" fontId="9" fillId="0" borderId="77" xfId="0" applyNumberFormat="1" applyFont="1" applyFill="1" applyBorder="1" applyAlignment="1" quotePrefix="1">
      <alignment horizontal="right" vertical="center"/>
    </xf>
    <xf numFmtId="177" fontId="9" fillId="0" borderId="63" xfId="0" applyNumberFormat="1" applyFont="1" applyFill="1" applyBorder="1" applyAlignment="1" quotePrefix="1">
      <alignment horizontal="right" vertical="center"/>
    </xf>
    <xf numFmtId="177" fontId="9" fillId="0" borderId="79" xfId="0" applyNumberFormat="1" applyFont="1" applyFill="1" applyBorder="1" applyAlignment="1" quotePrefix="1">
      <alignment horizontal="right" vertical="center"/>
    </xf>
    <xf numFmtId="177" fontId="9" fillId="0" borderId="20" xfId="0" applyNumberFormat="1" applyFont="1" applyFill="1" applyBorder="1" applyAlignment="1" quotePrefix="1">
      <alignment horizontal="right" vertical="center"/>
    </xf>
    <xf numFmtId="177" fontId="9" fillId="0" borderId="80" xfId="0" applyNumberFormat="1" applyFont="1" applyFill="1" applyBorder="1" applyAlignment="1" quotePrefix="1">
      <alignment horizontal="right" vertical="center"/>
    </xf>
    <xf numFmtId="176" fontId="9" fillId="0" borderId="81" xfId="0" applyNumberFormat="1" applyFont="1" applyFill="1" applyBorder="1" applyAlignment="1">
      <alignment horizontal="distributed" vertical="center"/>
    </xf>
    <xf numFmtId="176" fontId="9" fillId="0" borderId="82" xfId="0" applyNumberFormat="1" applyFont="1" applyFill="1" applyBorder="1" applyAlignment="1">
      <alignment horizontal="distributed" vertical="center"/>
    </xf>
    <xf numFmtId="215" fontId="9" fillId="0" borderId="83" xfId="49" applyNumberFormat="1" applyFont="1" applyFill="1" applyBorder="1" applyAlignment="1">
      <alignment vertical="center"/>
    </xf>
    <xf numFmtId="215" fontId="9" fillId="0" borderId="84" xfId="49" applyNumberFormat="1" applyFont="1" applyFill="1" applyBorder="1" applyAlignment="1">
      <alignment vertical="center"/>
    </xf>
    <xf numFmtId="177" fontId="9" fillId="0" borderId="85" xfId="0" applyNumberFormat="1" applyFont="1" applyFill="1" applyBorder="1" applyAlignment="1" quotePrefix="1">
      <alignment horizontal="right" vertical="center"/>
    </xf>
    <xf numFmtId="177" fontId="9" fillId="0" borderId="82" xfId="0" applyNumberFormat="1" applyFont="1" applyFill="1" applyBorder="1" applyAlignment="1" quotePrefix="1">
      <alignment horizontal="right" vertical="center"/>
    </xf>
    <xf numFmtId="177" fontId="9" fillId="0" borderId="86" xfId="0" applyNumberFormat="1" applyFont="1" applyFill="1" applyBorder="1" applyAlignment="1" quotePrefix="1">
      <alignment horizontal="right" vertical="center"/>
    </xf>
    <xf numFmtId="177" fontId="9" fillId="0" borderId="87" xfId="0" applyNumberFormat="1" applyFont="1" applyFill="1" applyBorder="1" applyAlignment="1" quotePrefix="1">
      <alignment horizontal="right" vertical="center"/>
    </xf>
    <xf numFmtId="215" fontId="9" fillId="0" borderId="88" xfId="49" applyNumberFormat="1" applyFont="1" applyFill="1" applyBorder="1" applyAlignment="1">
      <alignment vertical="center"/>
    </xf>
    <xf numFmtId="187" fontId="9" fillId="0" borderId="89" xfId="0" applyNumberFormat="1" applyFont="1" applyFill="1" applyBorder="1" applyAlignment="1">
      <alignment vertical="center"/>
    </xf>
    <xf numFmtId="215" fontId="9" fillId="0" borderId="90" xfId="49" applyNumberFormat="1" applyFont="1" applyFill="1" applyBorder="1" applyAlignment="1">
      <alignment vertical="center"/>
    </xf>
    <xf numFmtId="177" fontId="9" fillId="0" borderId="29" xfId="0" applyNumberFormat="1" applyFont="1" applyFill="1" applyBorder="1" applyAlignment="1" quotePrefix="1">
      <alignment horizontal="right" vertical="center"/>
    </xf>
    <xf numFmtId="177" fontId="9" fillId="0" borderId="91" xfId="0" applyNumberFormat="1" applyFont="1" applyFill="1" applyBorder="1" applyAlignment="1" quotePrefix="1">
      <alignment horizontal="right" vertical="center"/>
    </xf>
    <xf numFmtId="176" fontId="7" fillId="0" borderId="92" xfId="0" applyNumberFormat="1" applyFont="1" applyFill="1" applyBorder="1" applyAlignment="1">
      <alignment horizontal="distributed" vertical="center"/>
    </xf>
    <xf numFmtId="176" fontId="7" fillId="0" borderId="93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177" fontId="9" fillId="0" borderId="46" xfId="0" applyNumberFormat="1" applyFont="1" applyFill="1" applyBorder="1" applyAlignment="1">
      <alignment vertical="center"/>
    </xf>
    <xf numFmtId="180" fontId="9" fillId="0" borderId="94" xfId="0" applyNumberFormat="1" applyFont="1" applyFill="1" applyBorder="1" applyAlignment="1">
      <alignment vertical="center"/>
    </xf>
    <xf numFmtId="177" fontId="9" fillId="0" borderId="94" xfId="0" applyNumberFormat="1" applyFont="1" applyFill="1" applyBorder="1" applyAlignment="1">
      <alignment vertical="center"/>
    </xf>
    <xf numFmtId="177" fontId="9" fillId="0" borderId="59" xfId="0" applyNumberFormat="1" applyFont="1" applyFill="1" applyBorder="1" applyAlignment="1">
      <alignment vertical="center"/>
    </xf>
    <xf numFmtId="177" fontId="9" fillId="0" borderId="72" xfId="0" applyNumberFormat="1" applyFont="1" applyFill="1" applyBorder="1" applyAlignment="1">
      <alignment vertical="center"/>
    </xf>
    <xf numFmtId="177" fontId="9" fillId="0" borderId="95" xfId="0" applyNumberFormat="1" applyFont="1" applyFill="1" applyBorder="1" applyAlignment="1" quotePrefix="1">
      <alignment horizontal="right" vertical="center"/>
    </xf>
    <xf numFmtId="180" fontId="9" fillId="0" borderId="96" xfId="0" applyNumberFormat="1" applyFont="1" applyFill="1" applyBorder="1" applyAlignment="1">
      <alignment vertical="center"/>
    </xf>
    <xf numFmtId="180" fontId="9" fillId="0" borderId="97" xfId="0" applyNumberFormat="1" applyFont="1" applyFill="1" applyBorder="1" applyAlignment="1">
      <alignment vertical="center"/>
    </xf>
    <xf numFmtId="180" fontId="9" fillId="0" borderId="98" xfId="0" applyNumberFormat="1" applyFont="1" applyFill="1" applyBorder="1" applyAlignment="1">
      <alignment vertical="center"/>
    </xf>
    <xf numFmtId="177" fontId="9" fillId="0" borderId="99" xfId="0" applyNumberFormat="1" applyFont="1" applyFill="1" applyBorder="1" applyAlignment="1">
      <alignment vertical="center"/>
    </xf>
    <xf numFmtId="177" fontId="9" fillId="0" borderId="95" xfId="0" applyNumberFormat="1" applyFont="1" applyFill="1" applyBorder="1" applyAlignment="1">
      <alignment vertical="center"/>
    </xf>
    <xf numFmtId="177" fontId="9" fillId="0" borderId="100" xfId="0" applyNumberFormat="1" applyFont="1" applyFill="1" applyBorder="1" applyAlignment="1">
      <alignment vertical="center"/>
    </xf>
    <xf numFmtId="180" fontId="9" fillId="0" borderId="101" xfId="0" applyNumberFormat="1" applyFont="1" applyFill="1" applyBorder="1" applyAlignment="1">
      <alignment vertical="center"/>
    </xf>
    <xf numFmtId="177" fontId="9" fillId="0" borderId="24" xfId="0" applyNumberFormat="1" applyFont="1" applyFill="1" applyBorder="1" applyAlignment="1">
      <alignment horizontal="center" vertical="center"/>
    </xf>
    <xf numFmtId="180" fontId="9" fillId="0" borderId="58" xfId="0" applyNumberFormat="1" applyFont="1" applyFill="1" applyBorder="1" applyAlignment="1" quotePrefix="1">
      <alignment horizontal="right" vertical="center"/>
    </xf>
    <xf numFmtId="0" fontId="6" fillId="0" borderId="62" xfId="0" applyFont="1" applyFill="1" applyBorder="1" applyAlignment="1">
      <alignment vertical="center"/>
    </xf>
    <xf numFmtId="180" fontId="9" fillId="0" borderId="59" xfId="0" applyNumberFormat="1" applyFont="1" applyFill="1" applyBorder="1" applyAlignment="1" quotePrefix="1">
      <alignment horizontal="right" vertical="center"/>
    </xf>
    <xf numFmtId="180" fontId="9" fillId="0" borderId="57" xfId="0" applyNumberFormat="1" applyFont="1" applyFill="1" applyBorder="1" applyAlignment="1">
      <alignment vertical="center"/>
    </xf>
    <xf numFmtId="187" fontId="9" fillId="0" borderId="102" xfId="0" applyNumberFormat="1" applyFont="1" applyFill="1" applyBorder="1" applyAlignment="1" quotePrefix="1">
      <alignment vertical="center"/>
    </xf>
    <xf numFmtId="187" fontId="9" fillId="0" borderId="59" xfId="0" applyNumberFormat="1" applyFont="1" applyFill="1" applyBorder="1" applyAlignment="1" quotePrefix="1">
      <alignment vertical="center"/>
    </xf>
    <xf numFmtId="0" fontId="2" fillId="0" borderId="6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7" fontId="9" fillId="0" borderId="103" xfId="0" applyNumberFormat="1" applyFont="1" applyFill="1" applyBorder="1" applyAlignment="1">
      <alignment vertical="center"/>
    </xf>
    <xf numFmtId="177" fontId="9" fillId="0" borderId="104" xfId="0" applyNumberFormat="1" applyFont="1" applyFill="1" applyBorder="1" applyAlignment="1">
      <alignment horizontal="center" vertical="center"/>
    </xf>
    <xf numFmtId="187" fontId="9" fillId="0" borderId="105" xfId="0" applyNumberFormat="1" applyFont="1" applyFill="1" applyBorder="1" applyAlignment="1">
      <alignment vertical="center"/>
    </xf>
    <xf numFmtId="177" fontId="9" fillId="0" borderId="40" xfId="0" applyNumberFormat="1" applyFont="1" applyFill="1" applyBorder="1" applyAlignment="1" quotePrefix="1">
      <alignment horizontal="right" vertical="center"/>
    </xf>
    <xf numFmtId="177" fontId="9" fillId="0" borderId="106" xfId="0" applyNumberFormat="1" applyFont="1" applyFill="1" applyBorder="1" applyAlignment="1" quotePrefix="1">
      <alignment horizontal="right" vertical="center"/>
    </xf>
    <xf numFmtId="0" fontId="2" fillId="0" borderId="107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180" fontId="9" fillId="0" borderId="117" xfId="0" applyNumberFormat="1" applyFont="1" applyFill="1" applyBorder="1" applyAlignment="1">
      <alignment vertical="center"/>
    </xf>
    <xf numFmtId="180" fontId="9" fillId="0" borderId="90" xfId="0" applyNumberFormat="1" applyFont="1" applyFill="1" applyBorder="1" applyAlignment="1">
      <alignment vertical="center"/>
    </xf>
    <xf numFmtId="177" fontId="9" fillId="0" borderId="84" xfId="0" applyNumberFormat="1" applyFont="1" applyFill="1" applyBorder="1" applyAlignment="1">
      <alignment vertical="center"/>
    </xf>
    <xf numFmtId="177" fontId="9" fillId="0" borderId="36" xfId="0" applyNumberFormat="1" applyFont="1" applyFill="1" applyBorder="1" applyAlignment="1">
      <alignment vertical="center"/>
    </xf>
    <xf numFmtId="177" fontId="9" fillId="0" borderId="93" xfId="0" applyNumberFormat="1" applyFont="1" applyFill="1" applyBorder="1" applyAlignment="1">
      <alignment vertical="center"/>
    </xf>
    <xf numFmtId="215" fontId="9" fillId="0" borderId="61" xfId="49" applyNumberFormat="1" applyFont="1" applyFill="1" applyBorder="1" applyAlignment="1">
      <alignment vertical="center"/>
    </xf>
    <xf numFmtId="177" fontId="9" fillId="0" borderId="118" xfId="0" applyNumberFormat="1" applyFont="1" applyFill="1" applyBorder="1" applyAlignment="1">
      <alignment vertical="center"/>
    </xf>
    <xf numFmtId="180" fontId="9" fillId="0" borderId="62" xfId="0" applyNumberFormat="1" applyFont="1" applyFill="1" applyBorder="1" applyAlignment="1">
      <alignment vertical="center"/>
    </xf>
    <xf numFmtId="177" fontId="9" fillId="0" borderId="90" xfId="0" applyNumberFormat="1" applyFont="1" applyFill="1" applyBorder="1" applyAlignment="1">
      <alignment vertical="center"/>
    </xf>
    <xf numFmtId="177" fontId="9" fillId="0" borderId="119" xfId="0" applyNumberFormat="1" applyFont="1" applyFill="1" applyBorder="1" applyAlignment="1">
      <alignment vertical="center"/>
    </xf>
    <xf numFmtId="180" fontId="9" fillId="0" borderId="119" xfId="0" applyNumberFormat="1" applyFont="1" applyFill="1" applyBorder="1" applyAlignment="1">
      <alignment vertical="center"/>
    </xf>
    <xf numFmtId="177" fontId="9" fillId="0" borderId="62" xfId="0" applyNumberFormat="1" applyFont="1" applyFill="1" applyBorder="1" applyAlignment="1">
      <alignment vertical="center"/>
    </xf>
    <xf numFmtId="187" fontId="9" fillId="0" borderId="119" xfId="0" applyNumberFormat="1" applyFont="1" applyFill="1" applyBorder="1" applyAlignment="1">
      <alignment vertical="center"/>
    </xf>
    <xf numFmtId="177" fontId="9" fillId="0" borderId="120" xfId="0" applyNumberFormat="1" applyFont="1" applyFill="1" applyBorder="1" applyAlignment="1">
      <alignment vertical="center"/>
    </xf>
    <xf numFmtId="215" fontId="9" fillId="0" borderId="121" xfId="49" applyNumberFormat="1" applyFont="1" applyFill="1" applyBorder="1" applyAlignment="1">
      <alignment vertical="center"/>
    </xf>
    <xf numFmtId="177" fontId="9" fillId="0" borderId="122" xfId="0" applyNumberFormat="1" applyFont="1" applyFill="1" applyBorder="1" applyAlignment="1">
      <alignment vertical="center"/>
    </xf>
    <xf numFmtId="197" fontId="9" fillId="0" borderId="90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9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0.74609375" style="40" customWidth="1"/>
    <col min="2" max="2" width="10.125" style="40" customWidth="1"/>
    <col min="3" max="3" width="0.74609375" style="40" customWidth="1"/>
    <col min="4" max="4" width="9.125" style="40" customWidth="1"/>
    <col min="5" max="15" width="7.125" style="40" customWidth="1"/>
    <col min="16" max="16" width="7.625" style="40" customWidth="1"/>
    <col min="17" max="17" width="7.125" style="40" customWidth="1"/>
    <col min="18" max="19" width="7.625" style="40" customWidth="1"/>
    <col min="20" max="20" width="7.125" style="40" customWidth="1"/>
    <col min="21" max="22" width="7.625" style="40" customWidth="1"/>
    <col min="23" max="23" width="7.125" style="40" customWidth="1"/>
    <col min="24" max="25" width="7.625" style="40" customWidth="1"/>
    <col min="26" max="26" width="7.125" style="40" customWidth="1"/>
    <col min="27" max="27" width="7.625" style="40" customWidth="1"/>
    <col min="28" max="28" width="0.74609375" style="40" customWidth="1"/>
    <col min="29" max="29" width="10.125" style="40" customWidth="1"/>
    <col min="30" max="30" width="0.74609375" style="40" customWidth="1"/>
    <col min="31" max="16384" width="9.00390625" style="40" customWidth="1"/>
  </cols>
  <sheetData>
    <row r="1" spans="1:30" s="45" customFormat="1" ht="19.5" customHeight="1" thickBot="1">
      <c r="A1" s="150"/>
      <c r="B1" s="145" t="s">
        <v>76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AB1" s="46"/>
      <c r="AC1" s="47"/>
      <c r="AD1" s="47"/>
    </row>
    <row r="2" spans="1:30" ht="8.25" customHeight="1">
      <c r="A2" s="157"/>
      <c r="B2" s="159" t="s">
        <v>78</v>
      </c>
      <c r="C2" s="49"/>
      <c r="D2" s="173" t="s">
        <v>77</v>
      </c>
      <c r="E2" s="49"/>
      <c r="F2" s="50"/>
      <c r="G2" s="50"/>
      <c r="H2" s="51"/>
      <c r="I2" s="51"/>
      <c r="J2" s="162" t="s">
        <v>70</v>
      </c>
      <c r="K2" s="49"/>
      <c r="L2" s="50"/>
      <c r="N2" s="51"/>
      <c r="O2" s="52"/>
      <c r="P2" s="175" t="s">
        <v>71</v>
      </c>
      <c r="Q2" s="49"/>
      <c r="R2" s="50"/>
      <c r="T2" s="51"/>
      <c r="U2" s="52"/>
      <c r="V2" s="175" t="s">
        <v>72</v>
      </c>
      <c r="W2" s="48"/>
      <c r="X2" s="53"/>
      <c r="Y2" s="54"/>
      <c r="Z2" s="51"/>
      <c r="AA2" s="55"/>
      <c r="AB2" s="169"/>
      <c r="AC2" s="167" t="s">
        <v>79</v>
      </c>
      <c r="AD2" s="171"/>
    </row>
    <row r="3" spans="1:30" ht="7.5" customHeight="1">
      <c r="A3" s="157"/>
      <c r="B3" s="160"/>
      <c r="C3" s="49"/>
      <c r="D3" s="163"/>
      <c r="E3" s="56"/>
      <c r="F3" s="57"/>
      <c r="G3" s="165" t="s">
        <v>73</v>
      </c>
      <c r="H3" s="58"/>
      <c r="I3" s="56"/>
      <c r="J3" s="163"/>
      <c r="K3" s="56"/>
      <c r="L3" s="57"/>
      <c r="M3" s="165" t="s">
        <v>73</v>
      </c>
      <c r="N3" s="58"/>
      <c r="O3" s="59"/>
      <c r="P3" s="176"/>
      <c r="Q3" s="56"/>
      <c r="R3" s="57"/>
      <c r="S3" s="165" t="s">
        <v>73</v>
      </c>
      <c r="T3" s="58"/>
      <c r="U3" s="56"/>
      <c r="V3" s="176"/>
      <c r="W3" s="56"/>
      <c r="X3" s="57"/>
      <c r="Y3" s="165" t="s">
        <v>73</v>
      </c>
      <c r="Z3" s="60"/>
      <c r="AA3" s="59"/>
      <c r="AB3" s="170"/>
      <c r="AC3" s="168"/>
      <c r="AD3" s="172"/>
    </row>
    <row r="4" spans="1:30" ht="37.5" customHeight="1" thickBot="1">
      <c r="A4" s="158"/>
      <c r="B4" s="161"/>
      <c r="C4" s="61"/>
      <c r="D4" s="164"/>
      <c r="E4" s="62" t="s">
        <v>75</v>
      </c>
      <c r="F4" s="63" t="s">
        <v>74</v>
      </c>
      <c r="G4" s="166"/>
      <c r="H4" s="62" t="s">
        <v>75</v>
      </c>
      <c r="I4" s="64" t="s">
        <v>74</v>
      </c>
      <c r="J4" s="164"/>
      <c r="K4" s="62" t="s">
        <v>75</v>
      </c>
      <c r="L4" s="63" t="s">
        <v>74</v>
      </c>
      <c r="M4" s="166"/>
      <c r="N4" s="62" t="s">
        <v>75</v>
      </c>
      <c r="O4" s="65" t="s">
        <v>74</v>
      </c>
      <c r="P4" s="177"/>
      <c r="Q4" s="62" t="s">
        <v>75</v>
      </c>
      <c r="R4" s="63" t="s">
        <v>74</v>
      </c>
      <c r="S4" s="166"/>
      <c r="T4" s="62" t="s">
        <v>75</v>
      </c>
      <c r="U4" s="63" t="s">
        <v>74</v>
      </c>
      <c r="V4" s="178"/>
      <c r="W4" s="62" t="s">
        <v>75</v>
      </c>
      <c r="X4" s="63" t="s">
        <v>74</v>
      </c>
      <c r="Y4" s="174"/>
      <c r="Z4" s="62" t="s">
        <v>75</v>
      </c>
      <c r="AA4" s="66" t="s">
        <v>74</v>
      </c>
      <c r="AB4" s="170"/>
      <c r="AC4" s="168"/>
      <c r="AD4" s="172"/>
    </row>
    <row r="5" spans="1:30" s="16" customFormat="1" ht="12" customHeight="1" thickTop="1">
      <c r="A5" s="67"/>
      <c r="B5" s="5" t="s">
        <v>0</v>
      </c>
      <c r="C5" s="5"/>
      <c r="D5" s="142">
        <f>J5+P5+V5</f>
        <v>687</v>
      </c>
      <c r="E5" s="7">
        <f>K5+Q5+W5</f>
        <v>133</v>
      </c>
      <c r="F5" s="8">
        <f>ROUND(E5/D5*100,1)</f>
        <v>19.4</v>
      </c>
      <c r="G5" s="30">
        <f>M5+S5+Y5</f>
        <v>512</v>
      </c>
      <c r="H5" s="30">
        <f>N5+T5+Z5</f>
        <v>50</v>
      </c>
      <c r="I5" s="42">
        <f>ROUND(H5/G5*100,1)</f>
        <v>9.8</v>
      </c>
      <c r="J5" s="6">
        <v>353</v>
      </c>
      <c r="K5" s="7">
        <v>40</v>
      </c>
      <c r="L5" s="23">
        <f>ROUND(K5/J5*100,1)</f>
        <v>11.3</v>
      </c>
      <c r="M5" s="22">
        <v>258</v>
      </c>
      <c r="N5" s="9">
        <v>12</v>
      </c>
      <c r="O5" s="41">
        <f>ROUND(N5/M5*100,1)</f>
        <v>4.7</v>
      </c>
      <c r="P5" s="43">
        <v>64</v>
      </c>
      <c r="Q5" s="7">
        <v>41</v>
      </c>
      <c r="R5" s="24">
        <f>ROUND(Q5/P5*100,1)</f>
        <v>64.1</v>
      </c>
      <c r="S5" s="26">
        <v>22</v>
      </c>
      <c r="T5" s="9">
        <v>7</v>
      </c>
      <c r="U5" s="139">
        <f>ROUND(T5/S5*100,1)</f>
        <v>31.8</v>
      </c>
      <c r="V5" s="29">
        <v>270</v>
      </c>
      <c r="W5" s="30">
        <v>52</v>
      </c>
      <c r="X5" s="8">
        <f>ROUND(W5/V5*100,1)</f>
        <v>19.3</v>
      </c>
      <c r="Y5" s="9">
        <v>232</v>
      </c>
      <c r="Z5" s="9">
        <v>31</v>
      </c>
      <c r="AA5" s="42">
        <f aca="true" t="shared" si="0" ref="AA5:AA28">ROUND(Z5/Y5*100,1)</f>
        <v>13.4</v>
      </c>
      <c r="AB5" s="68"/>
      <c r="AC5" s="32" t="s">
        <v>0</v>
      </c>
      <c r="AD5" s="69"/>
    </row>
    <row r="6" spans="1:30" s="16" customFormat="1" ht="12" customHeight="1">
      <c r="A6" s="15"/>
      <c r="B6" s="10" t="s">
        <v>1</v>
      </c>
      <c r="C6" s="10"/>
      <c r="D6" s="11">
        <f>J6+P6+V6</f>
        <v>192</v>
      </c>
      <c r="E6" s="12">
        <f>K6+Q6+W6</f>
        <v>80</v>
      </c>
      <c r="F6" s="13">
        <f>ROUND(E6/D6*100,1)</f>
        <v>41.7</v>
      </c>
      <c r="G6" s="14">
        <f>M6+S6+Y6</f>
        <v>88</v>
      </c>
      <c r="H6" s="14">
        <f>N6+T6+Z6</f>
        <v>15</v>
      </c>
      <c r="I6" s="140">
        <f>ROUND(H6/G6*100,1)</f>
        <v>17</v>
      </c>
      <c r="J6" s="11">
        <v>89</v>
      </c>
      <c r="K6" s="12">
        <v>19</v>
      </c>
      <c r="L6" s="13">
        <f>ROUND(K6/J6*100,1)</f>
        <v>21.3</v>
      </c>
      <c r="M6" s="70">
        <v>53</v>
      </c>
      <c r="N6" s="14">
        <v>6</v>
      </c>
      <c r="O6" s="27">
        <f>ROUND(N6/M6*100,1)</f>
        <v>11.3</v>
      </c>
      <c r="P6" s="44">
        <v>63</v>
      </c>
      <c r="Q6" s="12">
        <v>52</v>
      </c>
      <c r="R6" s="25">
        <f>ROUND(Q6/P6*100,1)</f>
        <v>82.5</v>
      </c>
      <c r="S6" s="144">
        <v>2</v>
      </c>
      <c r="T6" s="146">
        <v>2</v>
      </c>
      <c r="U6" s="27">
        <f>ROUND(T6/S6*100,1)</f>
        <v>100</v>
      </c>
      <c r="V6" s="31">
        <v>40</v>
      </c>
      <c r="W6" s="14">
        <v>9</v>
      </c>
      <c r="X6" s="13">
        <f>ROUND(W6/V6*100,1)</f>
        <v>22.5</v>
      </c>
      <c r="Y6" s="74">
        <v>33</v>
      </c>
      <c r="Z6" s="74">
        <v>7</v>
      </c>
      <c r="AA6" s="41">
        <f t="shared" si="0"/>
        <v>21.2</v>
      </c>
      <c r="AB6" s="75"/>
      <c r="AC6" s="4" t="s">
        <v>1</v>
      </c>
      <c r="AD6" s="33"/>
    </row>
    <row r="7" spans="1:30" s="16" customFormat="1" ht="12" customHeight="1">
      <c r="A7" s="15"/>
      <c r="B7" s="10" t="s">
        <v>2</v>
      </c>
      <c r="C7" s="10"/>
      <c r="D7" s="11">
        <f aca="true" t="shared" si="1" ref="D7:D50">J7+P7+V7</f>
        <v>472</v>
      </c>
      <c r="E7" s="12">
        <f aca="true" t="shared" si="2" ref="E7:E50">K7+Q7+W7</f>
        <v>240</v>
      </c>
      <c r="F7" s="13">
        <f aca="true" t="shared" si="3" ref="F7:F51">ROUND(E7/D7*100,1)</f>
        <v>50.8</v>
      </c>
      <c r="G7" s="14">
        <f>M7+Y7</f>
        <v>114</v>
      </c>
      <c r="H7" s="14">
        <f>N7+Z7</f>
        <v>21</v>
      </c>
      <c r="I7" s="140">
        <f aca="true" t="shared" si="4" ref="I7:I51">ROUND(H7/G7*100,1)</f>
        <v>18.4</v>
      </c>
      <c r="J7" s="11">
        <v>200</v>
      </c>
      <c r="K7" s="12">
        <v>50</v>
      </c>
      <c r="L7" s="13">
        <f aca="true" t="shared" si="5" ref="L7:L51">ROUND(K7/J7*100,1)</f>
        <v>25</v>
      </c>
      <c r="M7" s="70">
        <v>53</v>
      </c>
      <c r="N7" s="14">
        <v>5</v>
      </c>
      <c r="O7" s="27">
        <f aca="true" t="shared" si="6" ref="O7:O51">ROUND(N7/M7*100,1)</f>
        <v>9.4</v>
      </c>
      <c r="P7" s="44">
        <v>207</v>
      </c>
      <c r="Q7" s="12">
        <v>173</v>
      </c>
      <c r="R7" s="25">
        <f aca="true" t="shared" si="7" ref="R7:R51">ROUND(Q7/P7*100,1)</f>
        <v>83.6</v>
      </c>
      <c r="S7" s="71" t="s">
        <v>80</v>
      </c>
      <c r="T7" s="72" t="s">
        <v>80</v>
      </c>
      <c r="U7" s="73" t="s">
        <v>80</v>
      </c>
      <c r="V7" s="31">
        <v>65</v>
      </c>
      <c r="W7" s="14">
        <v>17</v>
      </c>
      <c r="X7" s="13">
        <f aca="true" t="shared" si="8" ref="X7:X31">ROUND(W7/V7*100,1)</f>
        <v>26.2</v>
      </c>
      <c r="Y7" s="74">
        <v>61</v>
      </c>
      <c r="Z7" s="74">
        <v>16</v>
      </c>
      <c r="AA7" s="27">
        <f t="shared" si="0"/>
        <v>26.2</v>
      </c>
      <c r="AB7" s="75"/>
      <c r="AC7" s="4" t="s">
        <v>2</v>
      </c>
      <c r="AD7" s="33"/>
    </row>
    <row r="8" spans="1:30" s="16" customFormat="1" ht="12" customHeight="1">
      <c r="A8" s="15"/>
      <c r="B8" s="10" t="s">
        <v>3</v>
      </c>
      <c r="C8" s="10"/>
      <c r="D8" s="11">
        <f t="shared" si="1"/>
        <v>332</v>
      </c>
      <c r="E8" s="12">
        <f t="shared" si="2"/>
        <v>109</v>
      </c>
      <c r="F8" s="13">
        <f t="shared" si="3"/>
        <v>32.8</v>
      </c>
      <c r="G8" s="14">
        <f>M8+S8+Y8</f>
        <v>175</v>
      </c>
      <c r="H8" s="14">
        <f>N8+Z8+T8</f>
        <v>32</v>
      </c>
      <c r="I8" s="140">
        <f t="shared" si="4"/>
        <v>18.3</v>
      </c>
      <c r="J8" s="11">
        <v>198</v>
      </c>
      <c r="K8" s="12">
        <v>49</v>
      </c>
      <c r="L8" s="13">
        <f t="shared" si="5"/>
        <v>24.7</v>
      </c>
      <c r="M8" s="70">
        <v>109</v>
      </c>
      <c r="N8" s="14">
        <v>16</v>
      </c>
      <c r="O8" s="27">
        <f t="shared" si="6"/>
        <v>14.7</v>
      </c>
      <c r="P8" s="44">
        <v>50</v>
      </c>
      <c r="Q8" s="12">
        <v>36</v>
      </c>
      <c r="R8" s="25">
        <f t="shared" si="7"/>
        <v>72</v>
      </c>
      <c r="S8" s="76">
        <v>7</v>
      </c>
      <c r="T8" s="14">
        <v>6</v>
      </c>
      <c r="U8" s="27">
        <f>ROUND(T8/S8*100,1)</f>
        <v>85.7</v>
      </c>
      <c r="V8" s="31">
        <v>84</v>
      </c>
      <c r="W8" s="14">
        <v>24</v>
      </c>
      <c r="X8" s="13">
        <f t="shared" si="8"/>
        <v>28.6</v>
      </c>
      <c r="Y8" s="14">
        <v>59</v>
      </c>
      <c r="Z8" s="14">
        <v>10</v>
      </c>
      <c r="AA8" s="27">
        <f t="shared" si="0"/>
        <v>16.9</v>
      </c>
      <c r="AB8" s="75"/>
      <c r="AC8" s="4" t="s">
        <v>3</v>
      </c>
      <c r="AD8" s="33"/>
    </row>
    <row r="9" spans="1:30" s="16" customFormat="1" ht="12" customHeight="1">
      <c r="A9" s="15"/>
      <c r="B9" s="10" t="s">
        <v>4</v>
      </c>
      <c r="C9" s="10"/>
      <c r="D9" s="11">
        <f t="shared" si="1"/>
        <v>219</v>
      </c>
      <c r="E9" s="12">
        <f t="shared" si="2"/>
        <v>63</v>
      </c>
      <c r="F9" s="13">
        <f t="shared" si="3"/>
        <v>28.8</v>
      </c>
      <c r="G9" s="14">
        <f>M9+Y9</f>
        <v>117</v>
      </c>
      <c r="H9" s="14">
        <f>N9+Z9</f>
        <v>15</v>
      </c>
      <c r="I9" s="140">
        <f t="shared" si="4"/>
        <v>12.8</v>
      </c>
      <c r="J9" s="11">
        <v>122</v>
      </c>
      <c r="K9" s="12">
        <v>28</v>
      </c>
      <c r="L9" s="13">
        <f t="shared" si="5"/>
        <v>23</v>
      </c>
      <c r="M9" s="70">
        <v>70</v>
      </c>
      <c r="N9" s="14">
        <v>8</v>
      </c>
      <c r="O9" s="27">
        <f t="shared" si="6"/>
        <v>11.4</v>
      </c>
      <c r="P9" s="44">
        <v>44</v>
      </c>
      <c r="Q9" s="12">
        <v>26</v>
      </c>
      <c r="R9" s="25">
        <f t="shared" si="7"/>
        <v>59.1</v>
      </c>
      <c r="S9" s="71" t="s">
        <v>80</v>
      </c>
      <c r="T9" s="72" t="s">
        <v>80</v>
      </c>
      <c r="U9" s="73" t="s">
        <v>80</v>
      </c>
      <c r="V9" s="31">
        <v>53</v>
      </c>
      <c r="W9" s="14">
        <v>9</v>
      </c>
      <c r="X9" s="13">
        <f t="shared" si="8"/>
        <v>17</v>
      </c>
      <c r="Y9" s="74">
        <v>47</v>
      </c>
      <c r="Z9" s="74">
        <v>7</v>
      </c>
      <c r="AA9" s="27">
        <f t="shared" si="0"/>
        <v>14.9</v>
      </c>
      <c r="AB9" s="75"/>
      <c r="AC9" s="4" t="s">
        <v>4</v>
      </c>
      <c r="AD9" s="33"/>
    </row>
    <row r="10" spans="1:30" s="16" customFormat="1" ht="12" customHeight="1">
      <c r="A10" s="15"/>
      <c r="B10" s="10" t="s">
        <v>5</v>
      </c>
      <c r="C10" s="10"/>
      <c r="D10" s="11">
        <f t="shared" si="1"/>
        <v>280</v>
      </c>
      <c r="E10" s="12">
        <f t="shared" si="2"/>
        <v>113</v>
      </c>
      <c r="F10" s="13">
        <f t="shared" si="3"/>
        <v>40.4</v>
      </c>
      <c r="G10" s="14">
        <f>M10+S10+Y10</f>
        <v>103</v>
      </c>
      <c r="H10" s="14">
        <f>N10+T10+Z10</f>
        <v>15</v>
      </c>
      <c r="I10" s="140">
        <f t="shared" si="4"/>
        <v>14.6</v>
      </c>
      <c r="J10" s="11">
        <v>140</v>
      </c>
      <c r="K10" s="12">
        <v>23</v>
      </c>
      <c r="L10" s="13">
        <f t="shared" si="5"/>
        <v>16.4</v>
      </c>
      <c r="M10" s="70">
        <v>67</v>
      </c>
      <c r="N10" s="14">
        <v>8</v>
      </c>
      <c r="O10" s="27">
        <f t="shared" si="6"/>
        <v>11.9</v>
      </c>
      <c r="P10" s="44">
        <v>122</v>
      </c>
      <c r="Q10" s="12">
        <v>82</v>
      </c>
      <c r="R10" s="25">
        <f t="shared" si="7"/>
        <v>67.2</v>
      </c>
      <c r="S10" s="76">
        <v>33</v>
      </c>
      <c r="T10" s="14">
        <v>5</v>
      </c>
      <c r="U10" s="25">
        <f>ROUND(T10/S10*100,1)</f>
        <v>15.2</v>
      </c>
      <c r="V10" s="31">
        <v>18</v>
      </c>
      <c r="W10" s="14">
        <v>8</v>
      </c>
      <c r="X10" s="13">
        <f t="shared" si="8"/>
        <v>44.4</v>
      </c>
      <c r="Y10" s="14">
        <v>3</v>
      </c>
      <c r="Z10" s="14">
        <v>2</v>
      </c>
      <c r="AA10" s="27">
        <f t="shared" si="0"/>
        <v>66.7</v>
      </c>
      <c r="AB10" s="75"/>
      <c r="AC10" s="4" t="s">
        <v>5</v>
      </c>
      <c r="AD10" s="33"/>
    </row>
    <row r="11" spans="1:30" s="16" customFormat="1" ht="12" customHeight="1">
      <c r="A11" s="15"/>
      <c r="B11" s="10" t="s">
        <v>6</v>
      </c>
      <c r="C11" s="10"/>
      <c r="D11" s="11">
        <f t="shared" si="1"/>
        <v>318</v>
      </c>
      <c r="E11" s="12">
        <f t="shared" si="2"/>
        <v>75</v>
      </c>
      <c r="F11" s="13">
        <f t="shared" si="3"/>
        <v>23.6</v>
      </c>
      <c r="G11" s="14">
        <f>M11+Y11</f>
        <v>196</v>
      </c>
      <c r="H11" s="14">
        <f>N11+Z11</f>
        <v>19</v>
      </c>
      <c r="I11" s="140">
        <f t="shared" si="4"/>
        <v>9.7</v>
      </c>
      <c r="J11" s="11">
        <v>208</v>
      </c>
      <c r="K11" s="12">
        <v>36</v>
      </c>
      <c r="L11" s="13">
        <f t="shared" si="5"/>
        <v>17.3</v>
      </c>
      <c r="M11" s="70">
        <v>133</v>
      </c>
      <c r="N11" s="14">
        <v>11</v>
      </c>
      <c r="O11" s="27">
        <f t="shared" si="6"/>
        <v>8.3</v>
      </c>
      <c r="P11" s="44">
        <v>40</v>
      </c>
      <c r="Q11" s="12">
        <v>30</v>
      </c>
      <c r="R11" s="25">
        <f t="shared" si="7"/>
        <v>75</v>
      </c>
      <c r="S11" s="71" t="s">
        <v>80</v>
      </c>
      <c r="T11" s="72" t="s">
        <v>80</v>
      </c>
      <c r="U11" s="73" t="s">
        <v>80</v>
      </c>
      <c r="V11" s="31">
        <v>70</v>
      </c>
      <c r="W11" s="14">
        <v>9</v>
      </c>
      <c r="X11" s="13">
        <f t="shared" si="8"/>
        <v>12.9</v>
      </c>
      <c r="Y11" s="74">
        <v>63</v>
      </c>
      <c r="Z11" s="74">
        <v>8</v>
      </c>
      <c r="AA11" s="27">
        <f t="shared" si="0"/>
        <v>12.7</v>
      </c>
      <c r="AB11" s="75"/>
      <c r="AC11" s="4" t="s">
        <v>6</v>
      </c>
      <c r="AD11" s="33"/>
    </row>
    <row r="12" spans="1:30" s="16" customFormat="1" ht="12" customHeight="1">
      <c r="A12" s="15"/>
      <c r="B12" s="10" t="s">
        <v>7</v>
      </c>
      <c r="C12" s="10"/>
      <c r="D12" s="11">
        <f t="shared" si="1"/>
        <v>422</v>
      </c>
      <c r="E12" s="12">
        <f t="shared" si="2"/>
        <v>196</v>
      </c>
      <c r="F12" s="13">
        <f t="shared" si="3"/>
        <v>46.4</v>
      </c>
      <c r="G12" s="14">
        <f>M12+S12+Y12</f>
        <v>30</v>
      </c>
      <c r="H12" s="14">
        <f>N12+T12+Z12</f>
        <v>17</v>
      </c>
      <c r="I12" s="140">
        <f t="shared" si="4"/>
        <v>56.7</v>
      </c>
      <c r="J12" s="11">
        <v>231</v>
      </c>
      <c r="K12" s="12">
        <v>74</v>
      </c>
      <c r="L12" s="13">
        <f t="shared" si="5"/>
        <v>32</v>
      </c>
      <c r="M12" s="70">
        <v>5</v>
      </c>
      <c r="N12" s="14">
        <v>1</v>
      </c>
      <c r="O12" s="27">
        <f t="shared" si="6"/>
        <v>20</v>
      </c>
      <c r="P12" s="44">
        <v>140</v>
      </c>
      <c r="Q12" s="12">
        <v>95</v>
      </c>
      <c r="R12" s="25">
        <f t="shared" si="7"/>
        <v>67.9</v>
      </c>
      <c r="S12" s="76">
        <v>16</v>
      </c>
      <c r="T12" s="14">
        <v>10</v>
      </c>
      <c r="U12" s="25">
        <f>ROUND(T12/S12*100,1)</f>
        <v>62.5</v>
      </c>
      <c r="V12" s="31">
        <v>51</v>
      </c>
      <c r="W12" s="14">
        <v>27</v>
      </c>
      <c r="X12" s="13">
        <f t="shared" si="8"/>
        <v>52.9</v>
      </c>
      <c r="Y12" s="14">
        <v>9</v>
      </c>
      <c r="Z12" s="14">
        <v>6</v>
      </c>
      <c r="AA12" s="27">
        <f t="shared" si="0"/>
        <v>66.7</v>
      </c>
      <c r="AB12" s="75"/>
      <c r="AC12" s="4" t="s">
        <v>7</v>
      </c>
      <c r="AD12" s="33"/>
    </row>
    <row r="13" spans="1:30" s="16" customFormat="1" ht="12" customHeight="1">
      <c r="A13" s="15"/>
      <c r="B13" s="10" t="s">
        <v>8</v>
      </c>
      <c r="C13" s="10"/>
      <c r="D13" s="11">
        <f t="shared" si="1"/>
        <v>343</v>
      </c>
      <c r="E13" s="12">
        <f t="shared" si="2"/>
        <v>103</v>
      </c>
      <c r="F13" s="13">
        <f t="shared" si="3"/>
        <v>30</v>
      </c>
      <c r="G13" s="14">
        <f>M13+Y13</f>
        <v>176</v>
      </c>
      <c r="H13" s="14">
        <f>N13+Z13</f>
        <v>22</v>
      </c>
      <c r="I13" s="140">
        <f t="shared" si="4"/>
        <v>12.5</v>
      </c>
      <c r="J13" s="11">
        <v>234</v>
      </c>
      <c r="K13" s="12">
        <v>59</v>
      </c>
      <c r="L13" s="13">
        <f t="shared" si="5"/>
        <v>25.2</v>
      </c>
      <c r="M13" s="70">
        <v>118</v>
      </c>
      <c r="N13" s="14">
        <v>13</v>
      </c>
      <c r="O13" s="27">
        <f t="shared" si="6"/>
        <v>11</v>
      </c>
      <c r="P13" s="44">
        <v>41</v>
      </c>
      <c r="Q13" s="12">
        <v>32</v>
      </c>
      <c r="R13" s="25">
        <f t="shared" si="7"/>
        <v>78</v>
      </c>
      <c r="S13" s="71" t="s">
        <v>80</v>
      </c>
      <c r="T13" s="72" t="s">
        <v>80</v>
      </c>
      <c r="U13" s="73" t="s">
        <v>80</v>
      </c>
      <c r="V13" s="31">
        <v>68</v>
      </c>
      <c r="W13" s="14">
        <v>12</v>
      </c>
      <c r="X13" s="13">
        <f t="shared" si="8"/>
        <v>17.6</v>
      </c>
      <c r="Y13" s="74">
        <v>58</v>
      </c>
      <c r="Z13" s="74">
        <v>9</v>
      </c>
      <c r="AA13" s="27">
        <f t="shared" si="0"/>
        <v>15.5</v>
      </c>
      <c r="AB13" s="75"/>
      <c r="AC13" s="4" t="s">
        <v>8</v>
      </c>
      <c r="AD13" s="33"/>
    </row>
    <row r="14" spans="1:30" s="16" customFormat="1" ht="12" customHeight="1">
      <c r="A14" s="15"/>
      <c r="B14" s="10" t="s">
        <v>9</v>
      </c>
      <c r="C14" s="10"/>
      <c r="D14" s="11">
        <f>J14+P14+V14</f>
        <v>297</v>
      </c>
      <c r="E14" s="12">
        <f>K14+Q14+W14</f>
        <v>69</v>
      </c>
      <c r="F14" s="13">
        <f t="shared" si="3"/>
        <v>23.2</v>
      </c>
      <c r="G14" s="14">
        <f aca="true" t="shared" si="9" ref="G14:H17">M14+S14+Y14</f>
        <v>188</v>
      </c>
      <c r="H14" s="14">
        <f t="shared" si="9"/>
        <v>29</v>
      </c>
      <c r="I14" s="140">
        <f t="shared" si="4"/>
        <v>15.4</v>
      </c>
      <c r="J14" s="11">
        <v>218</v>
      </c>
      <c r="K14" s="12">
        <v>42</v>
      </c>
      <c r="L14" s="13">
        <f t="shared" si="5"/>
        <v>19.3</v>
      </c>
      <c r="M14" s="70">
        <v>130</v>
      </c>
      <c r="N14" s="14">
        <v>11</v>
      </c>
      <c r="O14" s="27">
        <f t="shared" si="6"/>
        <v>8.5</v>
      </c>
      <c r="P14" s="44">
        <v>15</v>
      </c>
      <c r="Q14" s="12">
        <v>11</v>
      </c>
      <c r="R14" s="25">
        <f t="shared" si="7"/>
        <v>73.3</v>
      </c>
      <c r="S14" s="76">
        <v>6</v>
      </c>
      <c r="T14" s="14">
        <v>6</v>
      </c>
      <c r="U14" s="25">
        <f>ROUND(T14/S14*100,1)</f>
        <v>100</v>
      </c>
      <c r="V14" s="31">
        <v>64</v>
      </c>
      <c r="W14" s="14">
        <v>16</v>
      </c>
      <c r="X14" s="13">
        <f t="shared" si="8"/>
        <v>25</v>
      </c>
      <c r="Y14" s="14">
        <v>52</v>
      </c>
      <c r="Z14" s="14">
        <v>12</v>
      </c>
      <c r="AA14" s="27">
        <f t="shared" si="0"/>
        <v>23.1</v>
      </c>
      <c r="AB14" s="75"/>
      <c r="AC14" s="4" t="s">
        <v>9</v>
      </c>
      <c r="AD14" s="33"/>
    </row>
    <row r="15" spans="1:30" s="16" customFormat="1" ht="12" customHeight="1">
      <c r="A15" s="15"/>
      <c r="B15" s="10" t="s">
        <v>10</v>
      </c>
      <c r="C15" s="10"/>
      <c r="D15" s="11">
        <f t="shared" si="1"/>
        <v>1086</v>
      </c>
      <c r="E15" s="12">
        <f t="shared" si="2"/>
        <v>284</v>
      </c>
      <c r="F15" s="13">
        <f t="shared" si="3"/>
        <v>26.2</v>
      </c>
      <c r="G15" s="14">
        <f t="shared" si="9"/>
        <v>704</v>
      </c>
      <c r="H15" s="14">
        <f t="shared" si="9"/>
        <v>100</v>
      </c>
      <c r="I15" s="140">
        <f t="shared" si="4"/>
        <v>14.2</v>
      </c>
      <c r="J15" s="11">
        <v>700</v>
      </c>
      <c r="K15" s="12">
        <v>137</v>
      </c>
      <c r="L15" s="13">
        <f t="shared" si="5"/>
        <v>19.6</v>
      </c>
      <c r="M15" s="70">
        <v>451</v>
      </c>
      <c r="N15" s="14">
        <v>61</v>
      </c>
      <c r="O15" s="27">
        <f t="shared" si="6"/>
        <v>13.5</v>
      </c>
      <c r="P15" s="44">
        <v>169</v>
      </c>
      <c r="Q15" s="12">
        <v>112</v>
      </c>
      <c r="R15" s="25">
        <f t="shared" si="7"/>
        <v>66.3</v>
      </c>
      <c r="S15" s="76">
        <v>45</v>
      </c>
      <c r="T15" s="14">
        <v>10</v>
      </c>
      <c r="U15" s="25">
        <f>ROUND(T15/S15*100,1)</f>
        <v>22.2</v>
      </c>
      <c r="V15" s="31">
        <v>217</v>
      </c>
      <c r="W15" s="14">
        <v>35</v>
      </c>
      <c r="X15" s="13">
        <f t="shared" si="8"/>
        <v>16.1</v>
      </c>
      <c r="Y15" s="14">
        <v>208</v>
      </c>
      <c r="Z15" s="14">
        <v>29</v>
      </c>
      <c r="AA15" s="27">
        <f t="shared" si="0"/>
        <v>13.9</v>
      </c>
      <c r="AB15" s="75"/>
      <c r="AC15" s="4" t="s">
        <v>10</v>
      </c>
      <c r="AD15" s="33"/>
    </row>
    <row r="16" spans="1:30" s="16" customFormat="1" ht="12" customHeight="1">
      <c r="A16" s="15"/>
      <c r="B16" s="10" t="s">
        <v>11</v>
      </c>
      <c r="C16" s="10"/>
      <c r="D16" s="11">
        <f t="shared" si="1"/>
        <v>720</v>
      </c>
      <c r="E16" s="12">
        <f t="shared" si="2"/>
        <v>187</v>
      </c>
      <c r="F16" s="13">
        <f t="shared" si="3"/>
        <v>26</v>
      </c>
      <c r="G16" s="14">
        <f t="shared" si="9"/>
        <v>455</v>
      </c>
      <c r="H16" s="14">
        <f t="shared" si="9"/>
        <v>61</v>
      </c>
      <c r="I16" s="140">
        <f t="shared" si="4"/>
        <v>13.4</v>
      </c>
      <c r="J16" s="11">
        <v>165</v>
      </c>
      <c r="K16" s="12">
        <v>60</v>
      </c>
      <c r="L16" s="13">
        <f t="shared" si="5"/>
        <v>36.4</v>
      </c>
      <c r="M16" s="70">
        <v>5</v>
      </c>
      <c r="N16" s="14">
        <v>3</v>
      </c>
      <c r="O16" s="27">
        <f t="shared" si="6"/>
        <v>60</v>
      </c>
      <c r="P16" s="44">
        <v>58</v>
      </c>
      <c r="Q16" s="12">
        <v>28</v>
      </c>
      <c r="R16" s="25">
        <f t="shared" si="7"/>
        <v>48.3</v>
      </c>
      <c r="S16" s="76">
        <v>19</v>
      </c>
      <c r="T16" s="14">
        <v>7</v>
      </c>
      <c r="U16" s="25">
        <f>ROUND(T16/S16*100,1)</f>
        <v>36.8</v>
      </c>
      <c r="V16" s="31">
        <v>497</v>
      </c>
      <c r="W16" s="14">
        <v>99</v>
      </c>
      <c r="X16" s="13">
        <f t="shared" si="8"/>
        <v>19.9</v>
      </c>
      <c r="Y16" s="14">
        <v>431</v>
      </c>
      <c r="Z16" s="14">
        <v>51</v>
      </c>
      <c r="AA16" s="27">
        <f t="shared" si="0"/>
        <v>11.8</v>
      </c>
      <c r="AB16" s="75"/>
      <c r="AC16" s="4" t="s">
        <v>11</v>
      </c>
      <c r="AD16" s="33"/>
    </row>
    <row r="17" spans="1:30" s="16" customFormat="1" ht="12" customHeight="1">
      <c r="A17" s="15"/>
      <c r="B17" s="10" t="s">
        <v>12</v>
      </c>
      <c r="C17" s="10"/>
      <c r="D17" s="11">
        <f t="shared" si="1"/>
        <v>2488</v>
      </c>
      <c r="E17" s="12">
        <f t="shared" si="2"/>
        <v>546</v>
      </c>
      <c r="F17" s="13">
        <f t="shared" si="3"/>
        <v>21.9</v>
      </c>
      <c r="G17" s="14">
        <f t="shared" si="9"/>
        <v>1958</v>
      </c>
      <c r="H17" s="14">
        <f t="shared" si="9"/>
        <v>293</v>
      </c>
      <c r="I17" s="140">
        <f t="shared" si="4"/>
        <v>15</v>
      </c>
      <c r="J17" s="11">
        <v>1877</v>
      </c>
      <c r="K17" s="12">
        <v>370</v>
      </c>
      <c r="L17" s="13">
        <f t="shared" si="5"/>
        <v>19.7</v>
      </c>
      <c r="M17" s="147">
        <v>1419</v>
      </c>
      <c r="N17" s="14">
        <v>169</v>
      </c>
      <c r="O17" s="27">
        <f t="shared" si="6"/>
        <v>11.9</v>
      </c>
      <c r="P17" s="44">
        <v>109</v>
      </c>
      <c r="Q17" s="12">
        <v>56</v>
      </c>
      <c r="R17" s="25">
        <f t="shared" si="7"/>
        <v>51.4</v>
      </c>
      <c r="S17" s="76">
        <v>81</v>
      </c>
      <c r="T17" s="14">
        <v>29</v>
      </c>
      <c r="U17" s="25">
        <f>ROUND(T17/S17*100,1)</f>
        <v>35.8</v>
      </c>
      <c r="V17" s="31">
        <v>502</v>
      </c>
      <c r="W17" s="14">
        <v>120</v>
      </c>
      <c r="X17" s="13">
        <f t="shared" si="8"/>
        <v>23.9</v>
      </c>
      <c r="Y17" s="14">
        <v>458</v>
      </c>
      <c r="Z17" s="14">
        <v>95</v>
      </c>
      <c r="AA17" s="27">
        <f t="shared" si="0"/>
        <v>20.7</v>
      </c>
      <c r="AB17" s="75"/>
      <c r="AC17" s="4" t="s">
        <v>12</v>
      </c>
      <c r="AD17" s="33"/>
    </row>
    <row r="18" spans="1:30" s="16" customFormat="1" ht="12" customHeight="1">
      <c r="A18" s="15"/>
      <c r="B18" s="10" t="s">
        <v>13</v>
      </c>
      <c r="C18" s="10"/>
      <c r="D18" s="11">
        <f t="shared" si="1"/>
        <v>2132</v>
      </c>
      <c r="E18" s="12">
        <f t="shared" si="2"/>
        <v>515</v>
      </c>
      <c r="F18" s="13">
        <f t="shared" si="3"/>
        <v>24.2</v>
      </c>
      <c r="G18" s="14">
        <f aca="true" t="shared" si="10" ref="G18:H20">M18+Y18</f>
        <v>806</v>
      </c>
      <c r="H18" s="14">
        <f t="shared" si="10"/>
        <v>144</v>
      </c>
      <c r="I18" s="140">
        <f>ROUND(H18/G18*100,1)</f>
        <v>17.9</v>
      </c>
      <c r="J18" s="11">
        <v>1352</v>
      </c>
      <c r="K18" s="12">
        <v>264</v>
      </c>
      <c r="L18" s="13">
        <f t="shared" si="5"/>
        <v>19.5</v>
      </c>
      <c r="M18" s="70">
        <v>494</v>
      </c>
      <c r="N18" s="14">
        <v>79</v>
      </c>
      <c r="O18" s="27">
        <f t="shared" si="6"/>
        <v>16</v>
      </c>
      <c r="P18" s="44">
        <v>133</v>
      </c>
      <c r="Q18" s="12">
        <v>110</v>
      </c>
      <c r="R18" s="25">
        <f t="shared" si="7"/>
        <v>82.7</v>
      </c>
      <c r="S18" s="71" t="s">
        <v>80</v>
      </c>
      <c r="T18" s="72" t="s">
        <v>80</v>
      </c>
      <c r="U18" s="73" t="s">
        <v>80</v>
      </c>
      <c r="V18" s="31">
        <v>647</v>
      </c>
      <c r="W18" s="14">
        <v>141</v>
      </c>
      <c r="X18" s="13">
        <f t="shared" si="8"/>
        <v>21.8</v>
      </c>
      <c r="Y18" s="74">
        <v>312</v>
      </c>
      <c r="Z18" s="74">
        <v>65</v>
      </c>
      <c r="AA18" s="27">
        <f t="shared" si="0"/>
        <v>20.8</v>
      </c>
      <c r="AB18" s="75"/>
      <c r="AC18" s="4" t="s">
        <v>13</v>
      </c>
      <c r="AD18" s="33"/>
    </row>
    <row r="19" spans="1:30" s="16" customFormat="1" ht="12" customHeight="1">
      <c r="A19" s="15"/>
      <c r="B19" s="10" t="s">
        <v>14</v>
      </c>
      <c r="C19" s="10"/>
      <c r="D19" s="11">
        <f t="shared" si="1"/>
        <v>587</v>
      </c>
      <c r="E19" s="12">
        <f t="shared" si="2"/>
        <v>250</v>
      </c>
      <c r="F19" s="13">
        <f t="shared" si="3"/>
        <v>42.6</v>
      </c>
      <c r="G19" s="14">
        <f t="shared" si="10"/>
        <v>215</v>
      </c>
      <c r="H19" s="14">
        <f t="shared" si="10"/>
        <v>51</v>
      </c>
      <c r="I19" s="140">
        <f t="shared" si="4"/>
        <v>23.7</v>
      </c>
      <c r="J19" s="11">
        <v>341</v>
      </c>
      <c r="K19" s="12">
        <v>93</v>
      </c>
      <c r="L19" s="13">
        <f t="shared" si="5"/>
        <v>27.3</v>
      </c>
      <c r="M19" s="70">
        <v>134</v>
      </c>
      <c r="N19" s="14">
        <v>30</v>
      </c>
      <c r="O19" s="27">
        <f t="shared" si="6"/>
        <v>22.4</v>
      </c>
      <c r="P19" s="44">
        <v>130</v>
      </c>
      <c r="Q19" s="12">
        <v>116</v>
      </c>
      <c r="R19" s="25">
        <f t="shared" si="7"/>
        <v>89.2</v>
      </c>
      <c r="S19" s="71" t="s">
        <v>80</v>
      </c>
      <c r="T19" s="72" t="s">
        <v>80</v>
      </c>
      <c r="U19" s="73" t="s">
        <v>80</v>
      </c>
      <c r="V19" s="31">
        <v>116</v>
      </c>
      <c r="W19" s="14">
        <v>41</v>
      </c>
      <c r="X19" s="13">
        <f t="shared" si="8"/>
        <v>35.3</v>
      </c>
      <c r="Y19" s="14">
        <v>81</v>
      </c>
      <c r="Z19" s="14">
        <v>21</v>
      </c>
      <c r="AA19" s="27">
        <f t="shared" si="0"/>
        <v>25.9</v>
      </c>
      <c r="AB19" s="75"/>
      <c r="AC19" s="4" t="s">
        <v>14</v>
      </c>
      <c r="AD19" s="33"/>
    </row>
    <row r="20" spans="1:30" s="16" customFormat="1" ht="12" customHeight="1">
      <c r="A20" s="15"/>
      <c r="B20" s="10" t="s">
        <v>15</v>
      </c>
      <c r="C20" s="10"/>
      <c r="D20" s="11">
        <f t="shared" si="1"/>
        <v>158</v>
      </c>
      <c r="E20" s="12">
        <f t="shared" si="2"/>
        <v>41</v>
      </c>
      <c r="F20" s="13">
        <f t="shared" si="3"/>
        <v>25.9</v>
      </c>
      <c r="G20" s="14">
        <f t="shared" si="10"/>
        <v>112</v>
      </c>
      <c r="H20" s="14">
        <f t="shared" si="10"/>
        <v>19</v>
      </c>
      <c r="I20" s="140">
        <f t="shared" si="4"/>
        <v>17</v>
      </c>
      <c r="J20" s="11">
        <v>116</v>
      </c>
      <c r="K20" s="12">
        <v>32</v>
      </c>
      <c r="L20" s="13">
        <f t="shared" si="5"/>
        <v>27.6</v>
      </c>
      <c r="M20" s="70">
        <v>75</v>
      </c>
      <c r="N20" s="14">
        <v>14</v>
      </c>
      <c r="O20" s="27">
        <f t="shared" si="6"/>
        <v>18.7</v>
      </c>
      <c r="P20" s="44">
        <v>4</v>
      </c>
      <c r="Q20" s="12">
        <v>3</v>
      </c>
      <c r="R20" s="25">
        <f t="shared" si="7"/>
        <v>75</v>
      </c>
      <c r="S20" s="71" t="s">
        <v>80</v>
      </c>
      <c r="T20" s="72" t="s">
        <v>80</v>
      </c>
      <c r="U20" s="73" t="s">
        <v>80</v>
      </c>
      <c r="V20" s="31">
        <v>38</v>
      </c>
      <c r="W20" s="14">
        <v>6</v>
      </c>
      <c r="X20" s="13">
        <f t="shared" si="8"/>
        <v>15.8</v>
      </c>
      <c r="Y20" s="74">
        <v>37</v>
      </c>
      <c r="Z20" s="74">
        <v>5</v>
      </c>
      <c r="AA20" s="27">
        <f t="shared" si="0"/>
        <v>13.5</v>
      </c>
      <c r="AB20" s="75"/>
      <c r="AC20" s="4" t="s">
        <v>15</v>
      </c>
      <c r="AD20" s="33"/>
    </row>
    <row r="21" spans="1:30" s="16" customFormat="1" ht="12" customHeight="1">
      <c r="A21" s="15"/>
      <c r="B21" s="10" t="s">
        <v>16</v>
      </c>
      <c r="C21" s="10"/>
      <c r="D21" s="11">
        <f t="shared" si="1"/>
        <v>233</v>
      </c>
      <c r="E21" s="12">
        <f t="shared" si="2"/>
        <v>46</v>
      </c>
      <c r="F21" s="13">
        <f t="shared" si="3"/>
        <v>19.7</v>
      </c>
      <c r="G21" s="14">
        <f>M21+S21+Y21</f>
        <v>116</v>
      </c>
      <c r="H21" s="14">
        <f>N21+T21+Z21</f>
        <v>13</v>
      </c>
      <c r="I21" s="140">
        <f t="shared" si="4"/>
        <v>11.2</v>
      </c>
      <c r="J21" s="11">
        <v>190</v>
      </c>
      <c r="K21" s="12">
        <v>33</v>
      </c>
      <c r="L21" s="13">
        <f t="shared" si="5"/>
        <v>17.4</v>
      </c>
      <c r="M21" s="70">
        <v>87</v>
      </c>
      <c r="N21" s="14">
        <v>7</v>
      </c>
      <c r="O21" s="27">
        <f t="shared" si="6"/>
        <v>8</v>
      </c>
      <c r="P21" s="44">
        <v>1</v>
      </c>
      <c r="Q21" s="12">
        <v>0</v>
      </c>
      <c r="R21" s="25">
        <f t="shared" si="7"/>
        <v>0</v>
      </c>
      <c r="S21" s="76">
        <v>1</v>
      </c>
      <c r="T21" s="14">
        <v>0</v>
      </c>
      <c r="U21" s="25">
        <f>ROUND(T21/S21*100,1)</f>
        <v>0</v>
      </c>
      <c r="V21" s="31">
        <v>42</v>
      </c>
      <c r="W21" s="14">
        <v>13</v>
      </c>
      <c r="X21" s="13">
        <f t="shared" si="8"/>
        <v>31</v>
      </c>
      <c r="Y21" s="14">
        <v>28</v>
      </c>
      <c r="Z21" s="14">
        <v>6</v>
      </c>
      <c r="AA21" s="27">
        <f t="shared" si="0"/>
        <v>21.4</v>
      </c>
      <c r="AB21" s="75"/>
      <c r="AC21" s="4" t="s">
        <v>16</v>
      </c>
      <c r="AD21" s="33"/>
    </row>
    <row r="22" spans="1:30" s="16" customFormat="1" ht="12" customHeight="1">
      <c r="A22" s="15"/>
      <c r="B22" s="10" t="s">
        <v>17</v>
      </c>
      <c r="C22" s="10"/>
      <c r="D22" s="11">
        <f t="shared" si="1"/>
        <v>228</v>
      </c>
      <c r="E22" s="12">
        <f t="shared" si="2"/>
        <v>69</v>
      </c>
      <c r="F22" s="13">
        <f t="shared" si="3"/>
        <v>30.3</v>
      </c>
      <c r="G22" s="14">
        <f>M22+S22+Y22</f>
        <v>102</v>
      </c>
      <c r="H22" s="14">
        <f>N22+T22+Z22</f>
        <v>9</v>
      </c>
      <c r="I22" s="140">
        <f t="shared" si="4"/>
        <v>8.8</v>
      </c>
      <c r="J22" s="11">
        <v>142</v>
      </c>
      <c r="K22" s="12">
        <v>32</v>
      </c>
      <c r="L22" s="13">
        <f t="shared" si="5"/>
        <v>22.5</v>
      </c>
      <c r="M22" s="70">
        <v>59</v>
      </c>
      <c r="N22" s="14">
        <v>5</v>
      </c>
      <c r="O22" s="27">
        <f t="shared" si="6"/>
        <v>8.5</v>
      </c>
      <c r="P22" s="44">
        <v>41</v>
      </c>
      <c r="Q22" s="12">
        <v>31</v>
      </c>
      <c r="R22" s="25">
        <f t="shared" si="7"/>
        <v>75.6</v>
      </c>
      <c r="S22" s="76">
        <v>1</v>
      </c>
      <c r="T22" s="14">
        <v>0</v>
      </c>
      <c r="U22" s="25">
        <f>ROUND(T22/S22*100,1)</f>
        <v>0</v>
      </c>
      <c r="V22" s="31">
        <v>45</v>
      </c>
      <c r="W22" s="14">
        <v>6</v>
      </c>
      <c r="X22" s="13">
        <f t="shared" si="8"/>
        <v>13.3</v>
      </c>
      <c r="Y22" s="14">
        <v>42</v>
      </c>
      <c r="Z22" s="14">
        <v>4</v>
      </c>
      <c r="AA22" s="27">
        <f t="shared" si="0"/>
        <v>9.5</v>
      </c>
      <c r="AB22" s="75"/>
      <c r="AC22" s="4" t="s">
        <v>17</v>
      </c>
      <c r="AD22" s="33"/>
    </row>
    <row r="23" spans="1:30" s="16" customFormat="1" ht="12" customHeight="1">
      <c r="A23" s="15"/>
      <c r="B23" s="10" t="s">
        <v>18</v>
      </c>
      <c r="C23" s="10"/>
      <c r="D23" s="11">
        <f t="shared" si="1"/>
        <v>199</v>
      </c>
      <c r="E23" s="12">
        <f t="shared" si="2"/>
        <v>89</v>
      </c>
      <c r="F23" s="13">
        <f t="shared" si="3"/>
        <v>44.7</v>
      </c>
      <c r="G23" s="14">
        <f>M23+Y23</f>
        <v>75</v>
      </c>
      <c r="H23" s="14">
        <f>N23+Z23</f>
        <v>9</v>
      </c>
      <c r="I23" s="140">
        <f t="shared" si="4"/>
        <v>12</v>
      </c>
      <c r="J23" s="11">
        <v>123</v>
      </c>
      <c r="K23" s="12">
        <v>38</v>
      </c>
      <c r="L23" s="13">
        <f t="shared" si="5"/>
        <v>30.9</v>
      </c>
      <c r="M23" s="70">
        <v>57</v>
      </c>
      <c r="N23" s="14">
        <v>6</v>
      </c>
      <c r="O23" s="27">
        <f t="shared" si="6"/>
        <v>10.5</v>
      </c>
      <c r="P23" s="44">
        <v>50</v>
      </c>
      <c r="Q23" s="12">
        <v>41</v>
      </c>
      <c r="R23" s="25">
        <f t="shared" si="7"/>
        <v>82</v>
      </c>
      <c r="S23" s="71" t="s">
        <v>80</v>
      </c>
      <c r="T23" s="72" t="s">
        <v>80</v>
      </c>
      <c r="U23" s="73" t="s">
        <v>80</v>
      </c>
      <c r="V23" s="31">
        <v>26</v>
      </c>
      <c r="W23" s="14">
        <v>10</v>
      </c>
      <c r="X23" s="13">
        <f t="shared" si="8"/>
        <v>38.5</v>
      </c>
      <c r="Y23" s="74">
        <v>18</v>
      </c>
      <c r="Z23" s="74">
        <v>3</v>
      </c>
      <c r="AA23" s="27">
        <f t="shared" si="0"/>
        <v>16.7</v>
      </c>
      <c r="AB23" s="75"/>
      <c r="AC23" s="4" t="s">
        <v>18</v>
      </c>
      <c r="AD23" s="33"/>
    </row>
    <row r="24" spans="1:30" s="16" customFormat="1" ht="12" customHeight="1">
      <c r="A24" s="15"/>
      <c r="B24" s="10" t="s">
        <v>19</v>
      </c>
      <c r="C24" s="10"/>
      <c r="D24" s="11">
        <f t="shared" si="1"/>
        <v>434</v>
      </c>
      <c r="E24" s="12">
        <f t="shared" si="2"/>
        <v>146</v>
      </c>
      <c r="F24" s="13">
        <f t="shared" si="3"/>
        <v>33.6</v>
      </c>
      <c r="G24" s="14">
        <f>M24+Y24</f>
        <v>183</v>
      </c>
      <c r="H24" s="14">
        <f>N24+Z24</f>
        <v>30</v>
      </c>
      <c r="I24" s="140">
        <f t="shared" si="4"/>
        <v>16.4</v>
      </c>
      <c r="J24" s="11">
        <v>299</v>
      </c>
      <c r="K24" s="12">
        <v>77</v>
      </c>
      <c r="L24" s="13">
        <f t="shared" si="5"/>
        <v>25.8</v>
      </c>
      <c r="M24" s="70">
        <v>133</v>
      </c>
      <c r="N24" s="14">
        <v>17</v>
      </c>
      <c r="O24" s="27">
        <f t="shared" si="6"/>
        <v>12.8</v>
      </c>
      <c r="P24" s="44">
        <v>68</v>
      </c>
      <c r="Q24" s="12">
        <v>54</v>
      </c>
      <c r="R24" s="25">
        <f t="shared" si="7"/>
        <v>79.4</v>
      </c>
      <c r="S24" s="71" t="s">
        <v>80</v>
      </c>
      <c r="T24" s="72" t="s">
        <v>80</v>
      </c>
      <c r="U24" s="73" t="s">
        <v>80</v>
      </c>
      <c r="V24" s="31">
        <v>67</v>
      </c>
      <c r="W24" s="14">
        <v>15</v>
      </c>
      <c r="X24" s="13">
        <f t="shared" si="8"/>
        <v>22.4</v>
      </c>
      <c r="Y24" s="74">
        <v>50</v>
      </c>
      <c r="Z24" s="74">
        <v>13</v>
      </c>
      <c r="AA24" s="27">
        <f t="shared" si="0"/>
        <v>26</v>
      </c>
      <c r="AB24" s="75"/>
      <c r="AC24" s="4" t="s">
        <v>19</v>
      </c>
      <c r="AD24" s="33"/>
    </row>
    <row r="25" spans="1:30" s="16" customFormat="1" ht="12" customHeight="1">
      <c r="A25" s="15"/>
      <c r="B25" s="10" t="s">
        <v>20</v>
      </c>
      <c r="C25" s="10"/>
      <c r="D25" s="11">
        <f t="shared" si="1"/>
        <v>399</v>
      </c>
      <c r="E25" s="12">
        <f t="shared" si="2"/>
        <v>151</v>
      </c>
      <c r="F25" s="13">
        <f t="shared" si="3"/>
        <v>37.8</v>
      </c>
      <c r="G25" s="14">
        <f>M25+S25+Y25</f>
        <v>180</v>
      </c>
      <c r="H25" s="14">
        <f>N25+T25+Z25</f>
        <v>19</v>
      </c>
      <c r="I25" s="140">
        <f t="shared" si="4"/>
        <v>10.6</v>
      </c>
      <c r="J25" s="11">
        <v>223</v>
      </c>
      <c r="K25" s="12">
        <v>45</v>
      </c>
      <c r="L25" s="13">
        <f t="shared" si="5"/>
        <v>20.2</v>
      </c>
      <c r="M25" s="70">
        <v>119</v>
      </c>
      <c r="N25" s="14">
        <v>8</v>
      </c>
      <c r="O25" s="27">
        <f t="shared" si="6"/>
        <v>6.7</v>
      </c>
      <c r="P25" s="44">
        <v>115</v>
      </c>
      <c r="Q25" s="12">
        <v>96</v>
      </c>
      <c r="R25" s="25">
        <f t="shared" si="7"/>
        <v>83.5</v>
      </c>
      <c r="S25" s="76">
        <v>2</v>
      </c>
      <c r="T25" s="14">
        <v>2</v>
      </c>
      <c r="U25" s="25">
        <f>ROUND(T25/S25*100,1)</f>
        <v>100</v>
      </c>
      <c r="V25" s="31">
        <v>61</v>
      </c>
      <c r="W25" s="14">
        <v>10</v>
      </c>
      <c r="X25" s="13">
        <f t="shared" si="8"/>
        <v>16.4</v>
      </c>
      <c r="Y25" s="74">
        <v>59</v>
      </c>
      <c r="Z25" s="74">
        <v>9</v>
      </c>
      <c r="AA25" s="27">
        <f t="shared" si="0"/>
        <v>15.3</v>
      </c>
      <c r="AB25" s="75">
        <v>356</v>
      </c>
      <c r="AC25" s="4" t="s">
        <v>20</v>
      </c>
      <c r="AD25" s="33"/>
    </row>
    <row r="26" spans="1:30" s="16" customFormat="1" ht="12" customHeight="1">
      <c r="A26" s="15"/>
      <c r="B26" s="10" t="s">
        <v>21</v>
      </c>
      <c r="C26" s="10"/>
      <c r="D26" s="11">
        <f t="shared" si="1"/>
        <v>781</v>
      </c>
      <c r="E26" s="12">
        <f t="shared" si="2"/>
        <v>329</v>
      </c>
      <c r="F26" s="13">
        <f t="shared" si="3"/>
        <v>42.1</v>
      </c>
      <c r="G26" s="14">
        <f>M26+Y26</f>
        <v>345</v>
      </c>
      <c r="H26" s="14">
        <f>N26+Z26</f>
        <v>53</v>
      </c>
      <c r="I26" s="140">
        <f t="shared" si="4"/>
        <v>15.4</v>
      </c>
      <c r="J26" s="11">
        <v>423</v>
      </c>
      <c r="K26" s="12">
        <v>108</v>
      </c>
      <c r="L26" s="13">
        <f t="shared" si="5"/>
        <v>25.5</v>
      </c>
      <c r="M26" s="70">
        <v>219</v>
      </c>
      <c r="N26" s="14">
        <v>32</v>
      </c>
      <c r="O26" s="27">
        <f t="shared" si="6"/>
        <v>14.6</v>
      </c>
      <c r="P26" s="44">
        <v>209</v>
      </c>
      <c r="Q26" s="12">
        <v>187</v>
      </c>
      <c r="R26" s="25">
        <f t="shared" si="7"/>
        <v>89.5</v>
      </c>
      <c r="S26" s="71" t="s">
        <v>80</v>
      </c>
      <c r="T26" s="72" t="s">
        <v>80</v>
      </c>
      <c r="U26" s="73" t="s">
        <v>80</v>
      </c>
      <c r="V26" s="31">
        <v>149</v>
      </c>
      <c r="W26" s="14">
        <v>34</v>
      </c>
      <c r="X26" s="13">
        <f t="shared" si="8"/>
        <v>22.8</v>
      </c>
      <c r="Y26" s="74">
        <v>126</v>
      </c>
      <c r="Z26" s="74">
        <v>21</v>
      </c>
      <c r="AA26" s="27">
        <f t="shared" si="0"/>
        <v>16.7</v>
      </c>
      <c r="AB26" s="75"/>
      <c r="AC26" s="4" t="s">
        <v>21</v>
      </c>
      <c r="AD26" s="33"/>
    </row>
    <row r="27" spans="1:30" s="16" customFormat="1" ht="12" customHeight="1">
      <c r="A27" s="15"/>
      <c r="B27" s="10" t="s">
        <v>22</v>
      </c>
      <c r="C27" s="10"/>
      <c r="D27" s="11">
        <f t="shared" si="1"/>
        <v>1105</v>
      </c>
      <c r="E27" s="12">
        <f t="shared" si="2"/>
        <v>363</v>
      </c>
      <c r="F27" s="13">
        <f t="shared" si="3"/>
        <v>32.9</v>
      </c>
      <c r="G27" s="14">
        <f>M27+Y27</f>
        <v>667</v>
      </c>
      <c r="H27" s="14">
        <f>N27+Z27</f>
        <v>115</v>
      </c>
      <c r="I27" s="140">
        <f t="shared" si="4"/>
        <v>17.2</v>
      </c>
      <c r="J27" s="11">
        <v>735</v>
      </c>
      <c r="K27" s="12">
        <v>187</v>
      </c>
      <c r="L27" s="13">
        <f t="shared" si="5"/>
        <v>25.4</v>
      </c>
      <c r="M27" s="70">
        <v>472</v>
      </c>
      <c r="N27" s="14">
        <v>82</v>
      </c>
      <c r="O27" s="27">
        <f t="shared" si="6"/>
        <v>17.4</v>
      </c>
      <c r="P27" s="44">
        <v>155</v>
      </c>
      <c r="Q27" s="12">
        <v>137</v>
      </c>
      <c r="R27" s="25">
        <f t="shared" si="7"/>
        <v>88.4</v>
      </c>
      <c r="S27" s="71" t="s">
        <v>80</v>
      </c>
      <c r="T27" s="72" t="s">
        <v>80</v>
      </c>
      <c r="U27" s="73" t="s">
        <v>80</v>
      </c>
      <c r="V27" s="31">
        <v>215</v>
      </c>
      <c r="W27" s="14">
        <v>39</v>
      </c>
      <c r="X27" s="13">
        <f t="shared" si="8"/>
        <v>18.1</v>
      </c>
      <c r="Y27" s="74">
        <v>195</v>
      </c>
      <c r="Z27" s="74">
        <v>33</v>
      </c>
      <c r="AA27" s="27">
        <f t="shared" si="0"/>
        <v>16.9</v>
      </c>
      <c r="AB27" s="75"/>
      <c r="AC27" s="4" t="s">
        <v>22</v>
      </c>
      <c r="AD27" s="33"/>
    </row>
    <row r="28" spans="1:30" s="16" customFormat="1" ht="12" customHeight="1">
      <c r="A28" s="15"/>
      <c r="B28" s="10" t="s">
        <v>23</v>
      </c>
      <c r="C28" s="10"/>
      <c r="D28" s="11">
        <f t="shared" si="1"/>
        <v>340</v>
      </c>
      <c r="E28" s="12">
        <f t="shared" si="2"/>
        <v>100</v>
      </c>
      <c r="F28" s="13">
        <f t="shared" si="3"/>
        <v>29.4</v>
      </c>
      <c r="G28" s="14">
        <f>M28+S28+Y28</f>
        <v>161</v>
      </c>
      <c r="H28" s="14">
        <f>N28+T28+Z28</f>
        <v>10</v>
      </c>
      <c r="I28" s="140">
        <f t="shared" si="4"/>
        <v>6.2</v>
      </c>
      <c r="J28" s="11">
        <v>216</v>
      </c>
      <c r="K28" s="12">
        <v>37</v>
      </c>
      <c r="L28" s="13">
        <f t="shared" si="5"/>
        <v>17.1</v>
      </c>
      <c r="M28" s="70">
        <v>106</v>
      </c>
      <c r="N28" s="14">
        <v>2</v>
      </c>
      <c r="O28" s="27">
        <f t="shared" si="6"/>
        <v>1.9</v>
      </c>
      <c r="P28" s="44">
        <v>68</v>
      </c>
      <c r="Q28" s="12">
        <v>55</v>
      </c>
      <c r="R28" s="25">
        <f t="shared" si="7"/>
        <v>80.9</v>
      </c>
      <c r="S28" s="76">
        <v>5</v>
      </c>
      <c r="T28" s="14">
        <v>2</v>
      </c>
      <c r="U28" s="25">
        <f>ROUND(T28/S28*100,1)</f>
        <v>40</v>
      </c>
      <c r="V28" s="31">
        <v>56</v>
      </c>
      <c r="W28" s="14">
        <v>8</v>
      </c>
      <c r="X28" s="13">
        <f t="shared" si="8"/>
        <v>14.3</v>
      </c>
      <c r="Y28" s="14">
        <v>50</v>
      </c>
      <c r="Z28" s="14">
        <v>6</v>
      </c>
      <c r="AA28" s="27">
        <f t="shared" si="0"/>
        <v>12</v>
      </c>
      <c r="AB28" s="75"/>
      <c r="AC28" s="4" t="s">
        <v>23</v>
      </c>
      <c r="AD28" s="33"/>
    </row>
    <row r="29" spans="1:30" s="16" customFormat="1" ht="12" customHeight="1">
      <c r="A29" s="15"/>
      <c r="B29" s="10" t="s">
        <v>24</v>
      </c>
      <c r="C29" s="10"/>
      <c r="D29" s="11">
        <f t="shared" si="1"/>
        <v>227</v>
      </c>
      <c r="E29" s="12">
        <f t="shared" si="2"/>
        <v>98</v>
      </c>
      <c r="F29" s="13">
        <f t="shared" si="3"/>
        <v>43.2</v>
      </c>
      <c r="G29" s="14">
        <f>M29+Y29</f>
        <v>89</v>
      </c>
      <c r="H29" s="14">
        <f>N29+Z29</f>
        <v>18</v>
      </c>
      <c r="I29" s="140">
        <f>ROUND(H29/G29*100,1)</f>
        <v>20.2</v>
      </c>
      <c r="J29" s="11">
        <v>141</v>
      </c>
      <c r="K29" s="12">
        <v>37</v>
      </c>
      <c r="L29" s="13">
        <f t="shared" si="5"/>
        <v>26.2</v>
      </c>
      <c r="M29" s="70">
        <v>68</v>
      </c>
      <c r="N29" s="14">
        <v>12</v>
      </c>
      <c r="O29" s="27">
        <f t="shared" si="6"/>
        <v>17.6</v>
      </c>
      <c r="P29" s="44">
        <v>62</v>
      </c>
      <c r="Q29" s="12">
        <v>53</v>
      </c>
      <c r="R29" s="25">
        <f t="shared" si="7"/>
        <v>85.5</v>
      </c>
      <c r="S29" s="71" t="s">
        <v>80</v>
      </c>
      <c r="T29" s="72" t="s">
        <v>80</v>
      </c>
      <c r="U29" s="73" t="s">
        <v>80</v>
      </c>
      <c r="V29" s="31">
        <v>24</v>
      </c>
      <c r="W29" s="14">
        <v>8</v>
      </c>
      <c r="X29" s="13">
        <f t="shared" si="8"/>
        <v>33.3</v>
      </c>
      <c r="Y29" s="74">
        <v>21</v>
      </c>
      <c r="Z29" s="74">
        <v>6</v>
      </c>
      <c r="AA29" s="27">
        <f aca="true" t="shared" si="11" ref="AA29:AA38">ROUND(Z29/Y29*100,1)</f>
        <v>28.6</v>
      </c>
      <c r="AB29" s="75"/>
      <c r="AC29" s="4" t="s">
        <v>24</v>
      </c>
      <c r="AD29" s="33"/>
    </row>
    <row r="30" spans="1:30" s="16" customFormat="1" ht="12" customHeight="1">
      <c r="A30" s="15"/>
      <c r="B30" s="10" t="s">
        <v>25</v>
      </c>
      <c r="C30" s="10"/>
      <c r="D30" s="11">
        <f t="shared" si="1"/>
        <v>329</v>
      </c>
      <c r="E30" s="12">
        <f t="shared" si="2"/>
        <v>28</v>
      </c>
      <c r="F30" s="13">
        <f t="shared" si="3"/>
        <v>8.5</v>
      </c>
      <c r="G30" s="14">
        <f>M30+S30</f>
        <v>296</v>
      </c>
      <c r="H30" s="14">
        <f>N30+T30</f>
        <v>17</v>
      </c>
      <c r="I30" s="140">
        <f t="shared" si="4"/>
        <v>5.7</v>
      </c>
      <c r="J30" s="11">
        <v>227</v>
      </c>
      <c r="K30" s="12">
        <v>19</v>
      </c>
      <c r="L30" s="13">
        <f t="shared" si="5"/>
        <v>8.4</v>
      </c>
      <c r="M30" s="70">
        <v>197</v>
      </c>
      <c r="N30" s="14">
        <v>10</v>
      </c>
      <c r="O30" s="27">
        <f t="shared" si="6"/>
        <v>5.1</v>
      </c>
      <c r="P30" s="77">
        <v>99</v>
      </c>
      <c r="Q30" s="12">
        <v>7</v>
      </c>
      <c r="R30" s="25">
        <f t="shared" si="7"/>
        <v>7.1</v>
      </c>
      <c r="S30" s="76">
        <v>99</v>
      </c>
      <c r="T30" s="14">
        <v>7</v>
      </c>
      <c r="U30" s="25">
        <f>ROUND(T30/S30*100,1)</f>
        <v>7.1</v>
      </c>
      <c r="V30" s="31">
        <v>3</v>
      </c>
      <c r="W30" s="74">
        <v>2</v>
      </c>
      <c r="X30" s="13">
        <f t="shared" si="8"/>
        <v>66.7</v>
      </c>
      <c r="Y30" s="97" t="s">
        <v>80</v>
      </c>
      <c r="Z30" s="97" t="s">
        <v>80</v>
      </c>
      <c r="AA30" s="135" t="s">
        <v>80</v>
      </c>
      <c r="AB30" s="75"/>
      <c r="AC30" s="4" t="s">
        <v>25</v>
      </c>
      <c r="AD30" s="33"/>
    </row>
    <row r="31" spans="1:30" s="16" customFormat="1" ht="12" customHeight="1">
      <c r="A31" s="15"/>
      <c r="B31" s="10" t="s">
        <v>26</v>
      </c>
      <c r="C31" s="10"/>
      <c r="D31" s="11">
        <f t="shared" si="1"/>
        <v>1325</v>
      </c>
      <c r="E31" s="12">
        <f t="shared" si="2"/>
        <v>280</v>
      </c>
      <c r="F31" s="13">
        <f t="shared" si="3"/>
        <v>21.1</v>
      </c>
      <c r="G31" s="14">
        <f>M31+S31+Y31</f>
        <v>1093</v>
      </c>
      <c r="H31" s="14">
        <f>N31+Z31</f>
        <v>174</v>
      </c>
      <c r="I31" s="140">
        <f t="shared" si="4"/>
        <v>15.9</v>
      </c>
      <c r="J31" s="11">
        <v>859</v>
      </c>
      <c r="K31" s="12">
        <v>180</v>
      </c>
      <c r="L31" s="13">
        <f t="shared" si="5"/>
        <v>21</v>
      </c>
      <c r="M31" s="70">
        <v>681</v>
      </c>
      <c r="N31" s="14">
        <v>105</v>
      </c>
      <c r="O31" s="27">
        <f t="shared" si="6"/>
        <v>15.4</v>
      </c>
      <c r="P31" s="44">
        <v>20</v>
      </c>
      <c r="Q31" s="12">
        <v>19</v>
      </c>
      <c r="R31" s="25">
        <f t="shared" si="7"/>
        <v>95</v>
      </c>
      <c r="S31" s="76">
        <v>1</v>
      </c>
      <c r="T31" s="14">
        <v>0</v>
      </c>
      <c r="U31" s="25">
        <f>ROUND(T31/S31*100,1)</f>
        <v>0</v>
      </c>
      <c r="V31" s="31">
        <v>446</v>
      </c>
      <c r="W31" s="14">
        <v>81</v>
      </c>
      <c r="X31" s="13">
        <f t="shared" si="8"/>
        <v>18.2</v>
      </c>
      <c r="Y31" s="74">
        <v>411</v>
      </c>
      <c r="Z31" s="74">
        <v>69</v>
      </c>
      <c r="AA31" s="27">
        <f>ROUND(Z31/Y31*100,1)</f>
        <v>16.8</v>
      </c>
      <c r="AB31" s="75"/>
      <c r="AC31" s="4" t="s">
        <v>26</v>
      </c>
      <c r="AD31" s="33"/>
    </row>
    <row r="32" spans="1:30" s="16" customFormat="1" ht="12" customHeight="1">
      <c r="A32" s="15"/>
      <c r="B32" s="10" t="s">
        <v>27</v>
      </c>
      <c r="C32" s="10"/>
      <c r="D32" s="11">
        <f t="shared" si="1"/>
        <v>1003</v>
      </c>
      <c r="E32" s="12">
        <f t="shared" si="2"/>
        <v>321</v>
      </c>
      <c r="F32" s="13">
        <f t="shared" si="3"/>
        <v>32</v>
      </c>
      <c r="G32" s="14">
        <f>M32+Y32</f>
        <v>597</v>
      </c>
      <c r="H32" s="14">
        <f aca="true" t="shared" si="12" ref="G32:H36">N32+Z32</f>
        <v>65</v>
      </c>
      <c r="I32" s="140">
        <f t="shared" si="4"/>
        <v>10.9</v>
      </c>
      <c r="J32" s="11">
        <v>554</v>
      </c>
      <c r="K32" s="12">
        <v>97</v>
      </c>
      <c r="L32" s="13">
        <f t="shared" si="5"/>
        <v>17.5</v>
      </c>
      <c r="M32" s="70">
        <v>372</v>
      </c>
      <c r="N32" s="14">
        <v>37</v>
      </c>
      <c r="O32" s="27">
        <f t="shared" si="6"/>
        <v>9.9</v>
      </c>
      <c r="P32" s="44">
        <v>210</v>
      </c>
      <c r="Q32" s="12">
        <v>188</v>
      </c>
      <c r="R32" s="25">
        <f t="shared" si="7"/>
        <v>89.5</v>
      </c>
      <c r="S32" s="71" t="s">
        <v>80</v>
      </c>
      <c r="T32" s="72" t="s">
        <v>80</v>
      </c>
      <c r="U32" s="73" t="s">
        <v>80</v>
      </c>
      <c r="V32" s="31">
        <v>239</v>
      </c>
      <c r="W32" s="14">
        <v>36</v>
      </c>
      <c r="X32" s="13">
        <f aca="true" t="shared" si="13" ref="X32:X37">ROUND(W32/V32*100,1)</f>
        <v>15.1</v>
      </c>
      <c r="Y32" s="74">
        <v>225</v>
      </c>
      <c r="Z32" s="74">
        <v>28</v>
      </c>
      <c r="AA32" s="27">
        <f t="shared" si="11"/>
        <v>12.4</v>
      </c>
      <c r="AB32" s="75"/>
      <c r="AC32" s="4" t="s">
        <v>27</v>
      </c>
      <c r="AD32" s="33"/>
    </row>
    <row r="33" spans="1:30" s="16" customFormat="1" ht="12" customHeight="1">
      <c r="A33" s="15"/>
      <c r="B33" s="10" t="s">
        <v>28</v>
      </c>
      <c r="C33" s="10"/>
      <c r="D33" s="11">
        <f t="shared" si="1"/>
        <v>311</v>
      </c>
      <c r="E33" s="12">
        <f t="shared" si="2"/>
        <v>137</v>
      </c>
      <c r="F33" s="13">
        <f t="shared" si="3"/>
        <v>44.1</v>
      </c>
      <c r="G33" s="14">
        <f>M33+Y33</f>
        <v>147</v>
      </c>
      <c r="H33" s="14">
        <f t="shared" si="12"/>
        <v>26</v>
      </c>
      <c r="I33" s="140">
        <f t="shared" si="4"/>
        <v>17.7</v>
      </c>
      <c r="J33" s="11">
        <v>167</v>
      </c>
      <c r="K33" s="12">
        <v>38</v>
      </c>
      <c r="L33" s="13">
        <f t="shared" si="5"/>
        <v>22.8</v>
      </c>
      <c r="M33" s="70">
        <v>103</v>
      </c>
      <c r="N33" s="14">
        <v>16</v>
      </c>
      <c r="O33" s="27">
        <f t="shared" si="6"/>
        <v>15.5</v>
      </c>
      <c r="P33" s="44">
        <v>92</v>
      </c>
      <c r="Q33" s="12">
        <v>83</v>
      </c>
      <c r="R33" s="25">
        <f t="shared" si="7"/>
        <v>90.2</v>
      </c>
      <c r="S33" s="71" t="s">
        <v>80</v>
      </c>
      <c r="T33" s="72" t="s">
        <v>80</v>
      </c>
      <c r="U33" s="73" t="s">
        <v>80</v>
      </c>
      <c r="V33" s="31">
        <v>52</v>
      </c>
      <c r="W33" s="14">
        <v>16</v>
      </c>
      <c r="X33" s="13">
        <f t="shared" si="13"/>
        <v>30.8</v>
      </c>
      <c r="Y33" s="74">
        <v>44</v>
      </c>
      <c r="Z33" s="74">
        <v>10</v>
      </c>
      <c r="AA33" s="27">
        <f>ROUND(Z33/Y33*100,1)</f>
        <v>22.7</v>
      </c>
      <c r="AB33" s="75"/>
      <c r="AC33" s="4" t="s">
        <v>28</v>
      </c>
      <c r="AD33" s="33"/>
    </row>
    <row r="34" spans="1:30" s="16" customFormat="1" ht="12" customHeight="1">
      <c r="A34" s="15"/>
      <c r="B34" s="10" t="s">
        <v>29</v>
      </c>
      <c r="C34" s="10"/>
      <c r="D34" s="11">
        <f t="shared" si="1"/>
        <v>255</v>
      </c>
      <c r="E34" s="12">
        <f t="shared" si="2"/>
        <v>52</v>
      </c>
      <c r="F34" s="13">
        <f t="shared" si="3"/>
        <v>20.4</v>
      </c>
      <c r="G34" s="14">
        <f t="shared" si="12"/>
        <v>134</v>
      </c>
      <c r="H34" s="14">
        <f t="shared" si="12"/>
        <v>13</v>
      </c>
      <c r="I34" s="140">
        <f t="shared" si="4"/>
        <v>9.7</v>
      </c>
      <c r="J34" s="11">
        <v>179</v>
      </c>
      <c r="K34" s="12">
        <v>35</v>
      </c>
      <c r="L34" s="13">
        <f t="shared" si="5"/>
        <v>19.6</v>
      </c>
      <c r="M34" s="70">
        <v>84</v>
      </c>
      <c r="N34" s="14">
        <v>8</v>
      </c>
      <c r="O34" s="27">
        <f t="shared" si="6"/>
        <v>9.5</v>
      </c>
      <c r="P34" s="44">
        <v>11</v>
      </c>
      <c r="Q34" s="12">
        <v>9</v>
      </c>
      <c r="R34" s="25">
        <f t="shared" si="7"/>
        <v>81.8</v>
      </c>
      <c r="S34" s="71" t="s">
        <v>80</v>
      </c>
      <c r="T34" s="72" t="s">
        <v>80</v>
      </c>
      <c r="U34" s="73" t="s">
        <v>80</v>
      </c>
      <c r="V34" s="31">
        <v>65</v>
      </c>
      <c r="W34" s="14">
        <v>8</v>
      </c>
      <c r="X34" s="13">
        <f t="shared" si="13"/>
        <v>12.3</v>
      </c>
      <c r="Y34" s="74">
        <v>50</v>
      </c>
      <c r="Z34" s="74">
        <v>5</v>
      </c>
      <c r="AA34" s="27">
        <f t="shared" si="11"/>
        <v>10</v>
      </c>
      <c r="AB34" s="75"/>
      <c r="AC34" s="4" t="s">
        <v>29</v>
      </c>
      <c r="AD34" s="33"/>
    </row>
    <row r="35" spans="1:30" s="16" customFormat="1" ht="12" customHeight="1">
      <c r="A35" s="15"/>
      <c r="B35" s="10" t="s">
        <v>30</v>
      </c>
      <c r="C35" s="10"/>
      <c r="D35" s="11">
        <f t="shared" si="1"/>
        <v>263</v>
      </c>
      <c r="E35" s="12">
        <f t="shared" si="2"/>
        <v>127</v>
      </c>
      <c r="F35" s="13">
        <f t="shared" si="3"/>
        <v>48.3</v>
      </c>
      <c r="G35" s="14">
        <f t="shared" si="12"/>
        <v>85</v>
      </c>
      <c r="H35" s="14">
        <f t="shared" si="12"/>
        <v>10</v>
      </c>
      <c r="I35" s="140">
        <f t="shared" si="4"/>
        <v>11.8</v>
      </c>
      <c r="J35" s="11">
        <v>127</v>
      </c>
      <c r="K35" s="12">
        <v>27</v>
      </c>
      <c r="L35" s="13">
        <f t="shared" si="5"/>
        <v>21.3</v>
      </c>
      <c r="M35" s="70">
        <v>50</v>
      </c>
      <c r="N35" s="14">
        <v>0</v>
      </c>
      <c r="O35" s="27">
        <f t="shared" si="6"/>
        <v>0</v>
      </c>
      <c r="P35" s="44">
        <v>95</v>
      </c>
      <c r="Q35" s="12">
        <v>87</v>
      </c>
      <c r="R35" s="25">
        <f t="shared" si="7"/>
        <v>91.6</v>
      </c>
      <c r="S35" s="71" t="s">
        <v>80</v>
      </c>
      <c r="T35" s="72" t="s">
        <v>80</v>
      </c>
      <c r="U35" s="73" t="s">
        <v>80</v>
      </c>
      <c r="V35" s="31">
        <v>41</v>
      </c>
      <c r="W35" s="14">
        <v>13</v>
      </c>
      <c r="X35" s="13">
        <f t="shared" si="13"/>
        <v>31.7</v>
      </c>
      <c r="Y35" s="74">
        <v>35</v>
      </c>
      <c r="Z35" s="74">
        <v>10</v>
      </c>
      <c r="AA35" s="27">
        <f t="shared" si="11"/>
        <v>28.6</v>
      </c>
      <c r="AB35" s="75"/>
      <c r="AC35" s="4" t="s">
        <v>30</v>
      </c>
      <c r="AD35" s="33"/>
    </row>
    <row r="36" spans="1:30" s="16" customFormat="1" ht="12" customHeight="1">
      <c r="A36" s="15"/>
      <c r="B36" s="10" t="s">
        <v>31</v>
      </c>
      <c r="C36" s="10"/>
      <c r="D36" s="11">
        <f t="shared" si="1"/>
        <v>226</v>
      </c>
      <c r="E36" s="12">
        <f t="shared" si="2"/>
        <v>118</v>
      </c>
      <c r="F36" s="13">
        <f t="shared" si="3"/>
        <v>52.2</v>
      </c>
      <c r="G36" s="14">
        <f t="shared" si="12"/>
        <v>83</v>
      </c>
      <c r="H36" s="14">
        <f t="shared" si="12"/>
        <v>16</v>
      </c>
      <c r="I36" s="140">
        <f t="shared" si="4"/>
        <v>19.3</v>
      </c>
      <c r="J36" s="11">
        <v>86</v>
      </c>
      <c r="K36" s="12">
        <v>16</v>
      </c>
      <c r="L36" s="13">
        <f t="shared" si="5"/>
        <v>18.6</v>
      </c>
      <c r="M36" s="70">
        <v>58</v>
      </c>
      <c r="N36" s="14">
        <v>13</v>
      </c>
      <c r="O36" s="27">
        <f t="shared" si="6"/>
        <v>22.4</v>
      </c>
      <c r="P36" s="44">
        <v>111</v>
      </c>
      <c r="Q36" s="12">
        <v>96</v>
      </c>
      <c r="R36" s="25">
        <f t="shared" si="7"/>
        <v>86.5</v>
      </c>
      <c r="S36" s="71" t="s">
        <v>80</v>
      </c>
      <c r="T36" s="72" t="s">
        <v>80</v>
      </c>
      <c r="U36" s="73" t="s">
        <v>80</v>
      </c>
      <c r="V36" s="31">
        <v>29</v>
      </c>
      <c r="W36" s="14">
        <v>6</v>
      </c>
      <c r="X36" s="13">
        <f t="shared" si="13"/>
        <v>20.7</v>
      </c>
      <c r="Y36" s="74">
        <v>25</v>
      </c>
      <c r="Z36" s="74">
        <v>3</v>
      </c>
      <c r="AA36" s="27">
        <f t="shared" si="11"/>
        <v>12</v>
      </c>
      <c r="AB36" s="75"/>
      <c r="AC36" s="4" t="s">
        <v>31</v>
      </c>
      <c r="AD36" s="33"/>
    </row>
    <row r="37" spans="1:30" s="16" customFormat="1" ht="12" customHeight="1">
      <c r="A37" s="15"/>
      <c r="B37" s="10" t="s">
        <v>32</v>
      </c>
      <c r="C37" s="10"/>
      <c r="D37" s="11">
        <f>J37+V37</f>
        <v>319</v>
      </c>
      <c r="E37" s="12">
        <f>K37+W37</f>
        <v>88</v>
      </c>
      <c r="F37" s="13">
        <f t="shared" si="3"/>
        <v>27.6</v>
      </c>
      <c r="G37" s="14">
        <f>M37+Y37</f>
        <v>191</v>
      </c>
      <c r="H37" s="14">
        <f>N37+Z37</f>
        <v>31</v>
      </c>
      <c r="I37" s="140">
        <f t="shared" si="4"/>
        <v>16.2</v>
      </c>
      <c r="J37" s="11">
        <v>258</v>
      </c>
      <c r="K37" s="12">
        <v>79</v>
      </c>
      <c r="L37" s="13">
        <f t="shared" si="5"/>
        <v>30.6</v>
      </c>
      <c r="M37" s="70">
        <v>133</v>
      </c>
      <c r="N37" s="14">
        <v>25</v>
      </c>
      <c r="O37" s="27">
        <f t="shared" si="6"/>
        <v>18.8</v>
      </c>
      <c r="P37" s="77" t="s">
        <v>80</v>
      </c>
      <c r="Q37" s="72" t="s">
        <v>80</v>
      </c>
      <c r="R37" s="73" t="s">
        <v>80</v>
      </c>
      <c r="S37" s="71" t="s">
        <v>80</v>
      </c>
      <c r="T37" s="72" t="s">
        <v>80</v>
      </c>
      <c r="U37" s="73" t="s">
        <v>80</v>
      </c>
      <c r="V37" s="31">
        <v>61</v>
      </c>
      <c r="W37" s="74">
        <v>9</v>
      </c>
      <c r="X37" s="13">
        <f t="shared" si="13"/>
        <v>14.8</v>
      </c>
      <c r="Y37" s="74">
        <v>58</v>
      </c>
      <c r="Z37" s="74">
        <v>6</v>
      </c>
      <c r="AA37" s="27">
        <f t="shared" si="11"/>
        <v>10.3</v>
      </c>
      <c r="AB37" s="75"/>
      <c r="AC37" s="4" t="s">
        <v>32</v>
      </c>
      <c r="AD37" s="33"/>
    </row>
    <row r="38" spans="1:30" s="16" customFormat="1" ht="12" customHeight="1">
      <c r="A38" s="15"/>
      <c r="B38" s="10" t="s">
        <v>33</v>
      </c>
      <c r="C38" s="10"/>
      <c r="D38" s="11">
        <f t="shared" si="1"/>
        <v>377</v>
      </c>
      <c r="E38" s="12">
        <f t="shared" si="2"/>
        <v>145</v>
      </c>
      <c r="F38" s="13">
        <f t="shared" si="3"/>
        <v>38.5</v>
      </c>
      <c r="G38" s="14">
        <f aca="true" t="shared" si="14" ref="G38:H43">M38+Y38</f>
        <v>223</v>
      </c>
      <c r="H38" s="14">
        <f t="shared" si="14"/>
        <v>53</v>
      </c>
      <c r="I38" s="140">
        <f t="shared" si="4"/>
        <v>23.8</v>
      </c>
      <c r="J38" s="11">
        <v>223</v>
      </c>
      <c r="K38" s="12">
        <v>57</v>
      </c>
      <c r="L38" s="13">
        <f t="shared" si="5"/>
        <v>25.6</v>
      </c>
      <c r="M38" s="70">
        <v>150</v>
      </c>
      <c r="N38" s="14">
        <v>33</v>
      </c>
      <c r="O38" s="27">
        <f t="shared" si="6"/>
        <v>22</v>
      </c>
      <c r="P38" s="44">
        <v>79</v>
      </c>
      <c r="Q38" s="12">
        <v>67</v>
      </c>
      <c r="R38" s="25">
        <f t="shared" si="7"/>
        <v>84.8</v>
      </c>
      <c r="S38" s="71" t="s">
        <v>80</v>
      </c>
      <c r="T38" s="72" t="s">
        <v>80</v>
      </c>
      <c r="U38" s="73" t="s">
        <v>80</v>
      </c>
      <c r="V38" s="31">
        <v>75</v>
      </c>
      <c r="W38" s="14">
        <v>21</v>
      </c>
      <c r="X38" s="13">
        <f aca="true" t="shared" si="15" ref="X38:X53">ROUND(W38/V38*100,1)</f>
        <v>28</v>
      </c>
      <c r="Y38" s="74">
        <v>73</v>
      </c>
      <c r="Z38" s="74">
        <v>20</v>
      </c>
      <c r="AA38" s="27">
        <f t="shared" si="11"/>
        <v>27.4</v>
      </c>
      <c r="AB38" s="75"/>
      <c r="AC38" s="4" t="s">
        <v>33</v>
      </c>
      <c r="AD38" s="33"/>
    </row>
    <row r="39" spans="1:30" s="16" customFormat="1" ht="12" customHeight="1">
      <c r="A39" s="15"/>
      <c r="B39" s="10" t="s">
        <v>34</v>
      </c>
      <c r="C39" s="10"/>
      <c r="D39" s="11">
        <f t="shared" si="1"/>
        <v>342</v>
      </c>
      <c r="E39" s="12">
        <f t="shared" si="2"/>
        <v>77</v>
      </c>
      <c r="F39" s="13">
        <f t="shared" si="3"/>
        <v>22.5</v>
      </c>
      <c r="G39" s="14">
        <f t="shared" si="14"/>
        <v>203</v>
      </c>
      <c r="H39" s="14">
        <f t="shared" si="14"/>
        <v>22</v>
      </c>
      <c r="I39" s="140">
        <f t="shared" si="4"/>
        <v>10.8</v>
      </c>
      <c r="J39" s="11">
        <v>200</v>
      </c>
      <c r="K39" s="12">
        <v>26</v>
      </c>
      <c r="L39" s="13">
        <f t="shared" si="5"/>
        <v>13</v>
      </c>
      <c r="M39" s="70">
        <v>116</v>
      </c>
      <c r="N39" s="14">
        <v>11</v>
      </c>
      <c r="O39" s="27">
        <f t="shared" si="6"/>
        <v>9.5</v>
      </c>
      <c r="P39" s="44">
        <v>47</v>
      </c>
      <c r="Q39" s="12">
        <v>39</v>
      </c>
      <c r="R39" s="25">
        <f t="shared" si="7"/>
        <v>83</v>
      </c>
      <c r="S39" s="71" t="s">
        <v>80</v>
      </c>
      <c r="T39" s="72" t="s">
        <v>80</v>
      </c>
      <c r="U39" s="73" t="s">
        <v>80</v>
      </c>
      <c r="V39" s="31">
        <v>95</v>
      </c>
      <c r="W39" s="14">
        <v>12</v>
      </c>
      <c r="X39" s="13">
        <f t="shared" si="15"/>
        <v>12.6</v>
      </c>
      <c r="Y39" s="14">
        <v>87</v>
      </c>
      <c r="Z39" s="14">
        <v>11</v>
      </c>
      <c r="AA39" s="27">
        <f aca="true" t="shared" si="16" ref="AA39:AA44">ROUND(Z39/Y39*100,1)</f>
        <v>12.6</v>
      </c>
      <c r="AB39" s="75"/>
      <c r="AC39" s="4" t="s">
        <v>34</v>
      </c>
      <c r="AD39" s="33"/>
    </row>
    <row r="40" spans="1:30" s="16" customFormat="1" ht="12" customHeight="1">
      <c r="A40" s="15"/>
      <c r="B40" s="10" t="s">
        <v>35</v>
      </c>
      <c r="C40" s="10"/>
      <c r="D40" s="11">
        <f t="shared" si="1"/>
        <v>150</v>
      </c>
      <c r="E40" s="12">
        <f t="shared" si="2"/>
        <v>33</v>
      </c>
      <c r="F40" s="13">
        <f t="shared" si="3"/>
        <v>22</v>
      </c>
      <c r="G40" s="14">
        <f t="shared" si="14"/>
        <v>83</v>
      </c>
      <c r="H40" s="14">
        <f t="shared" si="14"/>
        <v>12</v>
      </c>
      <c r="I40" s="140">
        <f t="shared" si="4"/>
        <v>14.5</v>
      </c>
      <c r="J40" s="11">
        <v>111</v>
      </c>
      <c r="K40" s="12">
        <v>27</v>
      </c>
      <c r="L40" s="13">
        <f t="shared" si="5"/>
        <v>24.3</v>
      </c>
      <c r="M40" s="70">
        <v>49</v>
      </c>
      <c r="N40" s="14">
        <v>9</v>
      </c>
      <c r="O40" s="27">
        <f t="shared" si="6"/>
        <v>18.4</v>
      </c>
      <c r="P40" s="44">
        <v>3</v>
      </c>
      <c r="Q40" s="12">
        <v>1</v>
      </c>
      <c r="R40" s="25">
        <f>ROUND(Q40/P40*100,1)</f>
        <v>33.3</v>
      </c>
      <c r="S40" s="71" t="s">
        <v>80</v>
      </c>
      <c r="T40" s="72" t="s">
        <v>80</v>
      </c>
      <c r="U40" s="73" t="s">
        <v>80</v>
      </c>
      <c r="V40" s="31">
        <v>36</v>
      </c>
      <c r="W40" s="74">
        <v>5</v>
      </c>
      <c r="X40" s="13">
        <f t="shared" si="15"/>
        <v>13.9</v>
      </c>
      <c r="Y40" s="74">
        <v>34</v>
      </c>
      <c r="Z40" s="74">
        <v>3</v>
      </c>
      <c r="AA40" s="27">
        <f t="shared" si="16"/>
        <v>8.8</v>
      </c>
      <c r="AB40" s="75"/>
      <c r="AC40" s="4" t="s">
        <v>35</v>
      </c>
      <c r="AD40" s="33"/>
    </row>
    <row r="41" spans="1:30" s="16" customFormat="1" ht="12" customHeight="1">
      <c r="A41" s="15"/>
      <c r="B41" s="10" t="s">
        <v>36</v>
      </c>
      <c r="C41" s="10"/>
      <c r="D41" s="11">
        <f t="shared" si="1"/>
        <v>122</v>
      </c>
      <c r="E41" s="12">
        <f t="shared" si="2"/>
        <v>38</v>
      </c>
      <c r="F41" s="13">
        <f t="shared" si="3"/>
        <v>31.1</v>
      </c>
      <c r="G41" s="14">
        <f t="shared" si="14"/>
        <v>62</v>
      </c>
      <c r="H41" s="14">
        <f t="shared" si="14"/>
        <v>9</v>
      </c>
      <c r="I41" s="140">
        <f t="shared" si="4"/>
        <v>14.5</v>
      </c>
      <c r="J41" s="11">
        <v>65</v>
      </c>
      <c r="K41" s="12">
        <v>11</v>
      </c>
      <c r="L41" s="13">
        <f t="shared" si="5"/>
        <v>16.9</v>
      </c>
      <c r="M41" s="70">
        <v>43</v>
      </c>
      <c r="N41" s="14">
        <v>5</v>
      </c>
      <c r="O41" s="27">
        <f t="shared" si="6"/>
        <v>11.6</v>
      </c>
      <c r="P41" s="44">
        <v>36</v>
      </c>
      <c r="Q41" s="12">
        <v>23</v>
      </c>
      <c r="R41" s="25">
        <f t="shared" si="7"/>
        <v>63.9</v>
      </c>
      <c r="S41" s="71" t="s">
        <v>80</v>
      </c>
      <c r="T41" s="72" t="s">
        <v>80</v>
      </c>
      <c r="U41" s="73" t="s">
        <v>80</v>
      </c>
      <c r="V41" s="31">
        <v>21</v>
      </c>
      <c r="W41" s="14">
        <v>4</v>
      </c>
      <c r="X41" s="13">
        <f t="shared" si="15"/>
        <v>19</v>
      </c>
      <c r="Y41" s="74">
        <v>19</v>
      </c>
      <c r="Z41" s="74">
        <v>4</v>
      </c>
      <c r="AA41" s="27">
        <f t="shared" si="16"/>
        <v>21.1</v>
      </c>
      <c r="AB41" s="75"/>
      <c r="AC41" s="4" t="s">
        <v>36</v>
      </c>
      <c r="AD41" s="33"/>
    </row>
    <row r="42" spans="1:30" s="16" customFormat="1" ht="12" customHeight="1">
      <c r="A42" s="15"/>
      <c r="B42" s="10" t="s">
        <v>37</v>
      </c>
      <c r="C42" s="10"/>
      <c r="D42" s="11">
        <f t="shared" si="1"/>
        <v>197</v>
      </c>
      <c r="E42" s="12">
        <f t="shared" si="2"/>
        <v>84</v>
      </c>
      <c r="F42" s="13">
        <f t="shared" si="3"/>
        <v>42.6</v>
      </c>
      <c r="G42" s="14">
        <f t="shared" si="14"/>
        <v>116</v>
      </c>
      <c r="H42" s="14">
        <f t="shared" si="14"/>
        <v>22</v>
      </c>
      <c r="I42" s="140">
        <f t="shared" si="4"/>
        <v>19</v>
      </c>
      <c r="J42" s="11">
        <v>70</v>
      </c>
      <c r="K42" s="12">
        <v>15</v>
      </c>
      <c r="L42" s="13">
        <f t="shared" si="5"/>
        <v>21.4</v>
      </c>
      <c r="M42" s="70">
        <v>54</v>
      </c>
      <c r="N42" s="14">
        <v>8</v>
      </c>
      <c r="O42" s="27">
        <f t="shared" si="6"/>
        <v>14.8</v>
      </c>
      <c r="P42" s="44">
        <v>65</v>
      </c>
      <c r="Q42" s="12">
        <v>55</v>
      </c>
      <c r="R42" s="25">
        <f t="shared" si="7"/>
        <v>84.6</v>
      </c>
      <c r="S42" s="71" t="s">
        <v>80</v>
      </c>
      <c r="T42" s="72" t="s">
        <v>80</v>
      </c>
      <c r="U42" s="73" t="s">
        <v>80</v>
      </c>
      <c r="V42" s="31">
        <v>62</v>
      </c>
      <c r="W42" s="14">
        <v>14</v>
      </c>
      <c r="X42" s="13">
        <f t="shared" si="15"/>
        <v>22.6</v>
      </c>
      <c r="Y42" s="74">
        <v>62</v>
      </c>
      <c r="Z42" s="74">
        <v>14</v>
      </c>
      <c r="AA42" s="27">
        <f t="shared" si="16"/>
        <v>22.6</v>
      </c>
      <c r="AB42" s="75"/>
      <c r="AC42" s="4" t="s">
        <v>37</v>
      </c>
      <c r="AD42" s="33"/>
    </row>
    <row r="43" spans="1:30" s="16" customFormat="1" ht="12" customHeight="1">
      <c r="A43" s="15"/>
      <c r="B43" s="10" t="s">
        <v>38</v>
      </c>
      <c r="C43" s="10"/>
      <c r="D43" s="11">
        <f t="shared" si="1"/>
        <v>174</v>
      </c>
      <c r="E43" s="12">
        <f t="shared" si="2"/>
        <v>51</v>
      </c>
      <c r="F43" s="13">
        <f t="shared" si="3"/>
        <v>29.3</v>
      </c>
      <c r="G43" s="14">
        <f t="shared" si="14"/>
        <v>85</v>
      </c>
      <c r="H43" s="14">
        <f t="shared" si="14"/>
        <v>9</v>
      </c>
      <c r="I43" s="140">
        <f t="shared" si="4"/>
        <v>10.6</v>
      </c>
      <c r="J43" s="11">
        <v>115</v>
      </c>
      <c r="K43" s="12">
        <v>26</v>
      </c>
      <c r="L43" s="13">
        <f t="shared" si="5"/>
        <v>22.6</v>
      </c>
      <c r="M43" s="70">
        <v>56</v>
      </c>
      <c r="N43" s="14">
        <v>5</v>
      </c>
      <c r="O43" s="27">
        <f t="shared" si="6"/>
        <v>8.9</v>
      </c>
      <c r="P43" s="44">
        <v>21</v>
      </c>
      <c r="Q43" s="12">
        <v>17</v>
      </c>
      <c r="R43" s="25">
        <f t="shared" si="7"/>
        <v>81</v>
      </c>
      <c r="S43" s="71" t="s">
        <v>80</v>
      </c>
      <c r="T43" s="72" t="s">
        <v>80</v>
      </c>
      <c r="U43" s="73" t="s">
        <v>80</v>
      </c>
      <c r="V43" s="31">
        <v>38</v>
      </c>
      <c r="W43" s="14">
        <v>8</v>
      </c>
      <c r="X43" s="13">
        <f t="shared" si="15"/>
        <v>21.1</v>
      </c>
      <c r="Y43" s="74">
        <v>29</v>
      </c>
      <c r="Z43" s="74">
        <v>4</v>
      </c>
      <c r="AA43" s="27">
        <f t="shared" si="16"/>
        <v>13.8</v>
      </c>
      <c r="AB43" s="75"/>
      <c r="AC43" s="4" t="s">
        <v>38</v>
      </c>
      <c r="AD43" s="33"/>
    </row>
    <row r="44" spans="1:30" s="16" customFormat="1" ht="12" customHeight="1">
      <c r="A44" s="15"/>
      <c r="B44" s="10" t="s">
        <v>39</v>
      </c>
      <c r="C44" s="10"/>
      <c r="D44" s="11">
        <f t="shared" si="1"/>
        <v>634</v>
      </c>
      <c r="E44" s="12">
        <f t="shared" si="2"/>
        <v>78</v>
      </c>
      <c r="F44" s="13">
        <f t="shared" si="3"/>
        <v>12.3</v>
      </c>
      <c r="G44" s="14">
        <f>M44+S44+Y44</f>
        <v>479</v>
      </c>
      <c r="H44" s="14">
        <f>N44+T44+Z44</f>
        <v>30</v>
      </c>
      <c r="I44" s="140">
        <f t="shared" si="4"/>
        <v>6.3</v>
      </c>
      <c r="J44" s="11">
        <v>407</v>
      </c>
      <c r="K44" s="12">
        <v>30</v>
      </c>
      <c r="L44" s="13">
        <f t="shared" si="5"/>
        <v>7.4</v>
      </c>
      <c r="M44" s="70">
        <v>311</v>
      </c>
      <c r="N44" s="14">
        <v>11</v>
      </c>
      <c r="O44" s="27">
        <f t="shared" si="6"/>
        <v>3.5</v>
      </c>
      <c r="P44" s="44">
        <v>40</v>
      </c>
      <c r="Q44" s="12">
        <v>26</v>
      </c>
      <c r="R44" s="25">
        <f t="shared" si="7"/>
        <v>65</v>
      </c>
      <c r="S44" s="76">
        <v>7</v>
      </c>
      <c r="T44" s="14">
        <v>5</v>
      </c>
      <c r="U44" s="25">
        <f>ROUND(T44/S44*100,1)</f>
        <v>71.4</v>
      </c>
      <c r="V44" s="31">
        <v>187</v>
      </c>
      <c r="W44" s="14">
        <v>22</v>
      </c>
      <c r="X44" s="13">
        <f t="shared" si="15"/>
        <v>11.8</v>
      </c>
      <c r="Y44" s="14">
        <v>161</v>
      </c>
      <c r="Z44" s="14">
        <v>14</v>
      </c>
      <c r="AA44" s="27">
        <f t="shared" si="16"/>
        <v>8.7</v>
      </c>
      <c r="AB44" s="75"/>
      <c r="AC44" s="4" t="s">
        <v>39</v>
      </c>
      <c r="AD44" s="33"/>
    </row>
    <row r="45" spans="1:30" s="16" customFormat="1" ht="12" customHeight="1">
      <c r="A45" s="15"/>
      <c r="B45" s="10" t="s">
        <v>40</v>
      </c>
      <c r="C45" s="10"/>
      <c r="D45" s="11">
        <f t="shared" si="1"/>
        <v>219</v>
      </c>
      <c r="E45" s="12">
        <f t="shared" si="2"/>
        <v>73</v>
      </c>
      <c r="F45" s="13">
        <f t="shared" si="3"/>
        <v>33.3</v>
      </c>
      <c r="G45" s="14">
        <f aca="true" t="shared" si="17" ref="G45:H50">M45+Y45</f>
        <v>83</v>
      </c>
      <c r="H45" s="14">
        <f t="shared" si="17"/>
        <v>6</v>
      </c>
      <c r="I45" s="140">
        <f t="shared" si="4"/>
        <v>7.2</v>
      </c>
      <c r="J45" s="11">
        <v>158</v>
      </c>
      <c r="K45" s="12">
        <v>38</v>
      </c>
      <c r="L45" s="13">
        <f t="shared" si="5"/>
        <v>24.1</v>
      </c>
      <c r="M45" s="70">
        <v>61</v>
      </c>
      <c r="N45" s="14">
        <v>3</v>
      </c>
      <c r="O45" s="27">
        <f t="shared" si="6"/>
        <v>4.9</v>
      </c>
      <c r="P45" s="44">
        <v>33</v>
      </c>
      <c r="Q45" s="12">
        <v>30</v>
      </c>
      <c r="R45" s="25">
        <f t="shared" si="7"/>
        <v>90.9</v>
      </c>
      <c r="S45" s="71" t="s">
        <v>80</v>
      </c>
      <c r="T45" s="72" t="s">
        <v>80</v>
      </c>
      <c r="U45" s="73" t="s">
        <v>80</v>
      </c>
      <c r="V45" s="31">
        <v>28</v>
      </c>
      <c r="W45" s="14">
        <v>5</v>
      </c>
      <c r="X45" s="13">
        <f t="shared" si="15"/>
        <v>17.9</v>
      </c>
      <c r="Y45" s="74">
        <v>22</v>
      </c>
      <c r="Z45" s="74">
        <v>3</v>
      </c>
      <c r="AA45" s="27">
        <f aca="true" t="shared" si="18" ref="AA45:AA51">ROUND(Z45/Y45*100,1)</f>
        <v>13.6</v>
      </c>
      <c r="AB45" s="75"/>
      <c r="AC45" s="4" t="s">
        <v>40</v>
      </c>
      <c r="AD45" s="33"/>
    </row>
    <row r="46" spans="1:30" s="16" customFormat="1" ht="12" customHeight="1">
      <c r="A46" s="15"/>
      <c r="B46" s="10" t="s">
        <v>41</v>
      </c>
      <c r="C46" s="10"/>
      <c r="D46" s="11">
        <f>J46+P46+V46</f>
        <v>237</v>
      </c>
      <c r="E46" s="12">
        <f>K46+Q46+W46</f>
        <v>54</v>
      </c>
      <c r="F46" s="13">
        <f t="shared" si="3"/>
        <v>22.8</v>
      </c>
      <c r="G46" s="14">
        <f t="shared" si="17"/>
        <v>139</v>
      </c>
      <c r="H46" s="14">
        <f t="shared" si="17"/>
        <v>22</v>
      </c>
      <c r="I46" s="140">
        <f t="shared" si="4"/>
        <v>15.8</v>
      </c>
      <c r="J46" s="11">
        <v>187</v>
      </c>
      <c r="K46" s="12">
        <v>43</v>
      </c>
      <c r="L46" s="13">
        <f t="shared" si="5"/>
        <v>23</v>
      </c>
      <c r="M46" s="70">
        <v>103</v>
      </c>
      <c r="N46" s="14">
        <v>16</v>
      </c>
      <c r="O46" s="27">
        <f t="shared" si="6"/>
        <v>15.5</v>
      </c>
      <c r="P46" s="77">
        <v>6</v>
      </c>
      <c r="Q46" s="12">
        <v>3</v>
      </c>
      <c r="R46" s="25">
        <f>ROUND(Q46/P46*100,1)</f>
        <v>50</v>
      </c>
      <c r="S46" s="71" t="s">
        <v>80</v>
      </c>
      <c r="T46" s="72" t="s">
        <v>80</v>
      </c>
      <c r="U46" s="73" t="s">
        <v>80</v>
      </c>
      <c r="V46" s="31">
        <v>44</v>
      </c>
      <c r="W46" s="74">
        <v>8</v>
      </c>
      <c r="X46" s="13">
        <f t="shared" si="15"/>
        <v>18.2</v>
      </c>
      <c r="Y46" s="74">
        <v>36</v>
      </c>
      <c r="Z46" s="74">
        <v>6</v>
      </c>
      <c r="AA46" s="27">
        <f t="shared" si="18"/>
        <v>16.7</v>
      </c>
      <c r="AB46" s="75"/>
      <c r="AC46" s="4" t="s">
        <v>41</v>
      </c>
      <c r="AD46" s="33"/>
    </row>
    <row r="47" spans="1:30" s="16" customFormat="1" ht="12" customHeight="1">
      <c r="A47" s="15"/>
      <c r="B47" s="10" t="s">
        <v>42</v>
      </c>
      <c r="C47" s="10"/>
      <c r="D47" s="11">
        <f>J47+P47+V47</f>
        <v>244</v>
      </c>
      <c r="E47" s="12">
        <f>K47+Q47+W47</f>
        <v>41</v>
      </c>
      <c r="F47" s="13">
        <f t="shared" si="3"/>
        <v>16.8</v>
      </c>
      <c r="G47" s="14">
        <f t="shared" si="17"/>
        <v>161</v>
      </c>
      <c r="H47" s="14">
        <f t="shared" si="17"/>
        <v>15</v>
      </c>
      <c r="I47" s="140">
        <f t="shared" si="4"/>
        <v>9.3</v>
      </c>
      <c r="J47" s="11">
        <v>160</v>
      </c>
      <c r="K47" s="12">
        <v>34</v>
      </c>
      <c r="L47" s="13">
        <f t="shared" si="5"/>
        <v>21.3</v>
      </c>
      <c r="M47" s="70">
        <v>99</v>
      </c>
      <c r="N47" s="14">
        <v>11</v>
      </c>
      <c r="O47" s="27">
        <f t="shared" si="6"/>
        <v>11.1</v>
      </c>
      <c r="P47" s="77">
        <v>1</v>
      </c>
      <c r="Q47" s="12">
        <v>1</v>
      </c>
      <c r="R47" s="25">
        <f>ROUND(Q47/P47*100,1)</f>
        <v>100</v>
      </c>
      <c r="S47" s="71" t="s">
        <v>80</v>
      </c>
      <c r="T47" s="72" t="s">
        <v>80</v>
      </c>
      <c r="U47" s="73" t="s">
        <v>80</v>
      </c>
      <c r="V47" s="31">
        <v>83</v>
      </c>
      <c r="W47" s="74">
        <v>6</v>
      </c>
      <c r="X47" s="13">
        <f t="shared" si="15"/>
        <v>7.2</v>
      </c>
      <c r="Y47" s="74">
        <v>62</v>
      </c>
      <c r="Z47" s="74">
        <v>4</v>
      </c>
      <c r="AA47" s="27">
        <f t="shared" si="18"/>
        <v>6.5</v>
      </c>
      <c r="AB47" s="75"/>
      <c r="AC47" s="4" t="s">
        <v>42</v>
      </c>
      <c r="AD47" s="33"/>
    </row>
    <row r="48" spans="1:30" s="16" customFormat="1" ht="12" customHeight="1">
      <c r="A48" s="15"/>
      <c r="B48" s="10" t="s">
        <v>43</v>
      </c>
      <c r="C48" s="10"/>
      <c r="D48" s="11">
        <f t="shared" si="1"/>
        <v>340</v>
      </c>
      <c r="E48" s="12">
        <f>K48+Q48+W48</f>
        <v>84</v>
      </c>
      <c r="F48" s="13">
        <f t="shared" si="3"/>
        <v>24.7</v>
      </c>
      <c r="G48" s="14">
        <f t="shared" si="17"/>
        <v>116</v>
      </c>
      <c r="H48" s="14">
        <f t="shared" si="17"/>
        <v>19</v>
      </c>
      <c r="I48" s="140">
        <f t="shared" si="4"/>
        <v>16.4</v>
      </c>
      <c r="J48" s="11">
        <v>199</v>
      </c>
      <c r="K48" s="12">
        <v>35</v>
      </c>
      <c r="L48" s="13">
        <f t="shared" si="5"/>
        <v>17.6</v>
      </c>
      <c r="M48" s="70">
        <v>81</v>
      </c>
      <c r="N48" s="14">
        <v>11</v>
      </c>
      <c r="O48" s="27">
        <f t="shared" si="6"/>
        <v>13.6</v>
      </c>
      <c r="P48" s="44">
        <v>43</v>
      </c>
      <c r="Q48" s="12">
        <v>39</v>
      </c>
      <c r="R48" s="25">
        <f t="shared" si="7"/>
        <v>90.7</v>
      </c>
      <c r="S48" s="71" t="s">
        <v>80</v>
      </c>
      <c r="T48" s="72" t="s">
        <v>80</v>
      </c>
      <c r="U48" s="73" t="s">
        <v>80</v>
      </c>
      <c r="V48" s="31">
        <v>98</v>
      </c>
      <c r="W48" s="14">
        <v>10</v>
      </c>
      <c r="X48" s="13">
        <f t="shared" si="15"/>
        <v>10.2</v>
      </c>
      <c r="Y48" s="74">
        <v>35</v>
      </c>
      <c r="Z48" s="74">
        <v>8</v>
      </c>
      <c r="AA48" s="27">
        <f t="shared" si="18"/>
        <v>22.9</v>
      </c>
      <c r="AB48" s="75"/>
      <c r="AC48" s="4" t="s">
        <v>43</v>
      </c>
      <c r="AD48" s="33"/>
    </row>
    <row r="49" spans="1:30" s="16" customFormat="1" ht="12" customHeight="1">
      <c r="A49" s="15"/>
      <c r="B49" s="10" t="s">
        <v>44</v>
      </c>
      <c r="C49" s="10"/>
      <c r="D49" s="11">
        <f t="shared" si="1"/>
        <v>272</v>
      </c>
      <c r="E49" s="12">
        <f>K49+Q49+W49</f>
        <v>108</v>
      </c>
      <c r="F49" s="13">
        <f t="shared" si="3"/>
        <v>39.7</v>
      </c>
      <c r="G49" s="14">
        <f t="shared" si="17"/>
        <v>77</v>
      </c>
      <c r="H49" s="14">
        <f t="shared" si="17"/>
        <v>10</v>
      </c>
      <c r="I49" s="140">
        <f t="shared" si="4"/>
        <v>13</v>
      </c>
      <c r="J49" s="11">
        <v>155</v>
      </c>
      <c r="K49" s="12">
        <v>31</v>
      </c>
      <c r="L49" s="13">
        <f t="shared" si="5"/>
        <v>20</v>
      </c>
      <c r="M49" s="70">
        <v>47</v>
      </c>
      <c r="N49" s="14">
        <v>4</v>
      </c>
      <c r="O49" s="27">
        <f t="shared" si="6"/>
        <v>8.5</v>
      </c>
      <c r="P49" s="44">
        <v>75</v>
      </c>
      <c r="Q49" s="12">
        <v>67</v>
      </c>
      <c r="R49" s="25">
        <f t="shared" si="7"/>
        <v>89.3</v>
      </c>
      <c r="S49" s="71" t="s">
        <v>80</v>
      </c>
      <c r="T49" s="72" t="s">
        <v>80</v>
      </c>
      <c r="U49" s="73" t="s">
        <v>80</v>
      </c>
      <c r="V49" s="31">
        <v>42</v>
      </c>
      <c r="W49" s="14">
        <v>10</v>
      </c>
      <c r="X49" s="13">
        <f t="shared" si="15"/>
        <v>23.8</v>
      </c>
      <c r="Y49" s="74">
        <v>30</v>
      </c>
      <c r="Z49" s="74">
        <v>6</v>
      </c>
      <c r="AA49" s="27">
        <f t="shared" si="18"/>
        <v>20</v>
      </c>
      <c r="AB49" s="75"/>
      <c r="AC49" s="4" t="s">
        <v>44</v>
      </c>
      <c r="AD49" s="33"/>
    </row>
    <row r="50" spans="1:30" s="16" customFormat="1" ht="12" customHeight="1">
      <c r="A50" s="15"/>
      <c r="B50" s="10" t="s">
        <v>45</v>
      </c>
      <c r="C50" s="10"/>
      <c r="D50" s="11">
        <f t="shared" si="1"/>
        <v>263</v>
      </c>
      <c r="E50" s="12">
        <f t="shared" si="2"/>
        <v>64</v>
      </c>
      <c r="F50" s="13">
        <f t="shared" si="3"/>
        <v>24.3</v>
      </c>
      <c r="G50" s="14">
        <f t="shared" si="17"/>
        <v>152</v>
      </c>
      <c r="H50" s="14">
        <f t="shared" si="17"/>
        <v>21</v>
      </c>
      <c r="I50" s="140">
        <f t="shared" si="4"/>
        <v>13.8</v>
      </c>
      <c r="J50" s="11">
        <v>170</v>
      </c>
      <c r="K50" s="12">
        <v>23</v>
      </c>
      <c r="L50" s="13">
        <f t="shared" si="5"/>
        <v>13.5</v>
      </c>
      <c r="M50" s="70">
        <v>96</v>
      </c>
      <c r="N50" s="14">
        <v>9</v>
      </c>
      <c r="O50" s="27">
        <f t="shared" si="6"/>
        <v>9.4</v>
      </c>
      <c r="P50" s="44">
        <v>33</v>
      </c>
      <c r="Q50" s="12">
        <v>26</v>
      </c>
      <c r="R50" s="25">
        <f t="shared" si="7"/>
        <v>78.8</v>
      </c>
      <c r="S50" s="71" t="s">
        <v>80</v>
      </c>
      <c r="T50" s="72" t="s">
        <v>80</v>
      </c>
      <c r="U50" s="73" t="s">
        <v>80</v>
      </c>
      <c r="V50" s="31">
        <v>60</v>
      </c>
      <c r="W50" s="14">
        <v>15</v>
      </c>
      <c r="X50" s="13">
        <f t="shared" si="15"/>
        <v>25</v>
      </c>
      <c r="Y50" s="74">
        <v>56</v>
      </c>
      <c r="Z50" s="74">
        <v>12</v>
      </c>
      <c r="AA50" s="27">
        <f t="shared" si="18"/>
        <v>21.4</v>
      </c>
      <c r="AB50" s="75"/>
      <c r="AC50" s="4" t="s">
        <v>45</v>
      </c>
      <c r="AD50" s="33"/>
    </row>
    <row r="51" spans="1:30" s="16" customFormat="1" ht="12" customHeight="1" thickBot="1">
      <c r="A51" s="78"/>
      <c r="B51" s="79" t="s">
        <v>46</v>
      </c>
      <c r="C51" s="79"/>
      <c r="D51" s="17">
        <f>J51+V51+P51</f>
        <v>334</v>
      </c>
      <c r="E51" s="17">
        <f>K51+W51+Q51</f>
        <v>127</v>
      </c>
      <c r="F51" s="18">
        <f t="shared" si="3"/>
        <v>38</v>
      </c>
      <c r="G51" s="14">
        <f>M51+Y51+S51</f>
        <v>102</v>
      </c>
      <c r="H51" s="14">
        <f>N51+Z51+T51</f>
        <v>10</v>
      </c>
      <c r="I51" s="141">
        <f t="shared" si="4"/>
        <v>9.8</v>
      </c>
      <c r="J51" s="17">
        <v>298</v>
      </c>
      <c r="K51" s="12">
        <v>118</v>
      </c>
      <c r="L51" s="13">
        <f t="shared" si="5"/>
        <v>39.6</v>
      </c>
      <c r="M51" s="80">
        <v>68</v>
      </c>
      <c r="N51" s="19">
        <v>2</v>
      </c>
      <c r="O51" s="27">
        <f t="shared" si="6"/>
        <v>2.9</v>
      </c>
      <c r="P51" s="81">
        <v>8</v>
      </c>
      <c r="Q51" s="12">
        <v>6</v>
      </c>
      <c r="R51" s="25">
        <f t="shared" si="7"/>
        <v>75</v>
      </c>
      <c r="S51" s="148">
        <v>8</v>
      </c>
      <c r="T51" s="149">
        <v>6</v>
      </c>
      <c r="U51" s="25">
        <f>ROUND(T51/S51*100,1)</f>
        <v>75</v>
      </c>
      <c r="V51" s="82">
        <v>28</v>
      </c>
      <c r="W51" s="14">
        <v>3</v>
      </c>
      <c r="X51" s="13">
        <f t="shared" si="15"/>
        <v>10.7</v>
      </c>
      <c r="Y51" s="83">
        <v>26</v>
      </c>
      <c r="Z51" s="74">
        <v>2</v>
      </c>
      <c r="AA51" s="27">
        <f t="shared" si="18"/>
        <v>7.7</v>
      </c>
      <c r="AB51" s="84"/>
      <c r="AC51" s="34" t="s">
        <v>46</v>
      </c>
      <c r="AD51" s="85"/>
    </row>
    <row r="52" spans="1:30" s="16" customFormat="1" ht="12.75" customHeight="1" thickBot="1">
      <c r="A52" s="78"/>
      <c r="B52" s="86" t="s">
        <v>60</v>
      </c>
      <c r="C52" s="86"/>
      <c r="D52" s="179">
        <f>SUM(D5:D51)</f>
        <v>22615</v>
      </c>
      <c r="E52" s="180">
        <f>SUM(E5:E51)</f>
        <v>6603</v>
      </c>
      <c r="F52" s="181">
        <f>ROUND(E52/D52*100,1)</f>
        <v>29.2</v>
      </c>
      <c r="G52" s="180">
        <f>SUM(G5:G51)</f>
        <v>12574</v>
      </c>
      <c r="H52" s="180">
        <f>SUM(H5:H51)</f>
        <v>1791</v>
      </c>
      <c r="I52" s="182">
        <f>ROUND(H52/G52*100,1)</f>
        <v>14.2</v>
      </c>
      <c r="J52" s="179">
        <f>SUM(J5:J51)</f>
        <v>14011</v>
      </c>
      <c r="K52" s="180">
        <f>SUM(K5:K51)</f>
        <v>2975</v>
      </c>
      <c r="L52" s="181">
        <f>ROUND(K52/J52*100,1)</f>
        <v>21.2</v>
      </c>
      <c r="M52" s="180">
        <f>SUM(M5:M51)</f>
        <v>7906</v>
      </c>
      <c r="N52" s="180">
        <f>SUM(N5:N51)</f>
        <v>970</v>
      </c>
      <c r="O52" s="183">
        <f>ROUND(N52/M52*100,1)</f>
        <v>12.3</v>
      </c>
      <c r="P52" s="184">
        <f>SUM(P5:P51)</f>
        <v>3286</v>
      </c>
      <c r="Q52" s="180">
        <f>SUM(Q5:Q51)</f>
        <v>2546</v>
      </c>
      <c r="R52" s="181">
        <f>ROUND(Q52/P52*100,1)</f>
        <v>77.5</v>
      </c>
      <c r="S52" s="180">
        <f>SUM(S5:S51)</f>
        <v>355</v>
      </c>
      <c r="T52" s="180">
        <f>SUM(T5:T51)</f>
        <v>104</v>
      </c>
      <c r="U52" s="185">
        <f>ROUND(T52/S52*100,1)</f>
        <v>29.3</v>
      </c>
      <c r="V52" s="186">
        <f>SUM(V5:V51)</f>
        <v>5318</v>
      </c>
      <c r="W52" s="180">
        <f>SUM(W5:W51)</f>
        <v>1082</v>
      </c>
      <c r="X52" s="187">
        <f t="shared" si="15"/>
        <v>20.3</v>
      </c>
      <c r="Y52" s="180">
        <f>SUM(Y5:Y51)</f>
        <v>4313</v>
      </c>
      <c r="Z52" s="180">
        <f>SUM(Z5:Z51)</f>
        <v>717</v>
      </c>
      <c r="AA52" s="185">
        <f>ROUND(Z52/Y52*100,1)</f>
        <v>16.6</v>
      </c>
      <c r="AB52" s="87"/>
      <c r="AC52" s="35" t="s">
        <v>60</v>
      </c>
      <c r="AD52" s="88"/>
    </row>
    <row r="53" spans="1:30" s="16" customFormat="1" ht="12" customHeight="1">
      <c r="A53" s="89"/>
      <c r="B53" s="90" t="s">
        <v>47</v>
      </c>
      <c r="C53" s="90"/>
      <c r="D53" s="136">
        <f>J53+P53+V53</f>
        <v>437</v>
      </c>
      <c r="E53" s="137">
        <f>K53+Q53+W53</f>
        <v>246</v>
      </c>
      <c r="F53" s="130">
        <f>ROUND(E53/D53*100,1)</f>
        <v>56.3</v>
      </c>
      <c r="G53" s="106" t="s">
        <v>69</v>
      </c>
      <c r="H53" s="106" t="s">
        <v>69</v>
      </c>
      <c r="I53" s="107" t="s">
        <v>69</v>
      </c>
      <c r="J53" s="91">
        <v>212</v>
      </c>
      <c r="K53" s="92">
        <v>60</v>
      </c>
      <c r="L53" s="130">
        <f>ROUND(K53/J53*100,1)</f>
        <v>28.3</v>
      </c>
      <c r="M53" s="108" t="s">
        <v>69</v>
      </c>
      <c r="N53" s="106" t="s">
        <v>69</v>
      </c>
      <c r="O53" s="109" t="s">
        <v>69</v>
      </c>
      <c r="P53" s="95">
        <v>196</v>
      </c>
      <c r="Q53" s="92">
        <v>177</v>
      </c>
      <c r="R53" s="130">
        <f>ROUND(Q53/P53*100,1)</f>
        <v>90.3</v>
      </c>
      <c r="S53" s="108" t="s">
        <v>69</v>
      </c>
      <c r="T53" s="106" t="s">
        <v>69</v>
      </c>
      <c r="U53" s="107" t="s">
        <v>69</v>
      </c>
      <c r="V53" s="152">
        <v>29</v>
      </c>
      <c r="W53" s="96">
        <v>9</v>
      </c>
      <c r="X53" s="134">
        <f t="shared" si="15"/>
        <v>31</v>
      </c>
      <c r="Y53" s="110" t="s">
        <v>69</v>
      </c>
      <c r="Z53" s="110" t="s">
        <v>69</v>
      </c>
      <c r="AA53" s="111" t="s">
        <v>69</v>
      </c>
      <c r="AB53" s="99"/>
      <c r="AC53" s="36" t="s">
        <v>47</v>
      </c>
      <c r="AD53" s="100"/>
    </row>
    <row r="54" spans="1:30" s="16" customFormat="1" ht="12" customHeight="1">
      <c r="A54" s="101"/>
      <c r="B54" s="10" t="s">
        <v>48</v>
      </c>
      <c r="C54" s="10"/>
      <c r="D54" s="11">
        <f aca="true" t="shared" si="19" ref="D54:D69">J54+P54+V54</f>
        <v>133</v>
      </c>
      <c r="E54" s="131">
        <f aca="true" t="shared" si="20" ref="E54:E69">K54+Q54+W54</f>
        <v>62</v>
      </c>
      <c r="F54" s="132">
        <f aca="true" t="shared" si="21" ref="F54:F70">ROUND(E54/D54*100,1)</f>
        <v>46.6</v>
      </c>
      <c r="G54" s="71" t="s">
        <v>69</v>
      </c>
      <c r="H54" s="72" t="s">
        <v>69</v>
      </c>
      <c r="I54" s="73" t="s">
        <v>69</v>
      </c>
      <c r="J54" s="11">
        <v>81</v>
      </c>
      <c r="K54" s="131">
        <v>31</v>
      </c>
      <c r="L54" s="133">
        <f aca="true" t="shared" si="22" ref="L54:L70">ROUND(K54/J54*100,1)</f>
        <v>38.3</v>
      </c>
      <c r="M54" s="93" t="s">
        <v>69</v>
      </c>
      <c r="N54" s="72" t="s">
        <v>69</v>
      </c>
      <c r="O54" s="94" t="s">
        <v>69</v>
      </c>
      <c r="P54" s="44">
        <v>32</v>
      </c>
      <c r="Q54" s="131">
        <v>28</v>
      </c>
      <c r="R54" s="132">
        <f aca="true" t="shared" si="23" ref="R54:R69">ROUND(Q54/P54*100,1)</f>
        <v>87.5</v>
      </c>
      <c r="S54" s="93" t="s">
        <v>69</v>
      </c>
      <c r="T54" s="72" t="s">
        <v>69</v>
      </c>
      <c r="U54" s="73" t="s">
        <v>69</v>
      </c>
      <c r="V54" s="31">
        <v>20</v>
      </c>
      <c r="W54" s="14">
        <v>3</v>
      </c>
      <c r="X54" s="13">
        <f aca="true" t="shared" si="24" ref="X54:X64">ROUND(W54/V54*100,1)</f>
        <v>15</v>
      </c>
      <c r="Y54" s="97" t="s">
        <v>69</v>
      </c>
      <c r="Z54" s="97" t="s">
        <v>69</v>
      </c>
      <c r="AA54" s="135" t="s">
        <v>69</v>
      </c>
      <c r="AB54" s="75"/>
      <c r="AC54" s="4" t="s">
        <v>48</v>
      </c>
      <c r="AD54" s="33"/>
    </row>
    <row r="55" spans="1:30" s="16" customFormat="1" ht="12" customHeight="1">
      <c r="A55" s="15"/>
      <c r="B55" s="10" t="s">
        <v>64</v>
      </c>
      <c r="C55" s="10"/>
      <c r="D55" s="11">
        <f t="shared" si="19"/>
        <v>322</v>
      </c>
      <c r="E55" s="131">
        <f t="shared" si="20"/>
        <v>148</v>
      </c>
      <c r="F55" s="132">
        <f t="shared" si="21"/>
        <v>46</v>
      </c>
      <c r="G55" s="71" t="s">
        <v>66</v>
      </c>
      <c r="H55" s="72" t="s">
        <v>66</v>
      </c>
      <c r="I55" s="73" t="s">
        <v>66</v>
      </c>
      <c r="J55" s="11">
        <v>223</v>
      </c>
      <c r="K55" s="131">
        <v>78</v>
      </c>
      <c r="L55" s="133">
        <f t="shared" si="22"/>
        <v>35</v>
      </c>
      <c r="M55" s="93" t="s">
        <v>66</v>
      </c>
      <c r="N55" s="72" t="s">
        <v>66</v>
      </c>
      <c r="O55" s="94" t="s">
        <v>66</v>
      </c>
      <c r="P55" s="44">
        <v>75</v>
      </c>
      <c r="Q55" s="131">
        <v>66</v>
      </c>
      <c r="R55" s="132">
        <f t="shared" si="23"/>
        <v>88</v>
      </c>
      <c r="S55" s="93" t="s">
        <v>66</v>
      </c>
      <c r="T55" s="72" t="s">
        <v>66</v>
      </c>
      <c r="U55" s="73" t="s">
        <v>66</v>
      </c>
      <c r="V55" s="31">
        <v>24</v>
      </c>
      <c r="W55" s="14">
        <v>4</v>
      </c>
      <c r="X55" s="13">
        <f t="shared" si="24"/>
        <v>16.7</v>
      </c>
      <c r="Y55" s="97" t="s">
        <v>66</v>
      </c>
      <c r="Z55" s="97" t="s">
        <v>66</v>
      </c>
      <c r="AA55" s="135" t="s">
        <v>66</v>
      </c>
      <c r="AB55" s="75"/>
      <c r="AC55" s="4" t="s">
        <v>64</v>
      </c>
      <c r="AD55" s="33"/>
    </row>
    <row r="56" spans="1:30" s="16" customFormat="1" ht="12" customHeight="1">
      <c r="A56" s="15"/>
      <c r="B56" s="10" t="s">
        <v>49</v>
      </c>
      <c r="C56" s="10"/>
      <c r="D56" s="11">
        <f t="shared" si="19"/>
        <v>310</v>
      </c>
      <c r="E56" s="131">
        <f t="shared" si="20"/>
        <v>157</v>
      </c>
      <c r="F56" s="132">
        <f t="shared" si="21"/>
        <v>50.6</v>
      </c>
      <c r="G56" s="71" t="s">
        <v>66</v>
      </c>
      <c r="H56" s="72" t="s">
        <v>66</v>
      </c>
      <c r="I56" s="73" t="s">
        <v>66</v>
      </c>
      <c r="J56" s="11">
        <v>120</v>
      </c>
      <c r="K56" s="131">
        <v>42</v>
      </c>
      <c r="L56" s="133">
        <f t="shared" si="22"/>
        <v>35</v>
      </c>
      <c r="M56" s="93" t="s">
        <v>66</v>
      </c>
      <c r="N56" s="72" t="s">
        <v>66</v>
      </c>
      <c r="O56" s="94" t="s">
        <v>66</v>
      </c>
      <c r="P56" s="44">
        <v>120</v>
      </c>
      <c r="Q56" s="131">
        <v>92</v>
      </c>
      <c r="R56" s="132">
        <f t="shared" si="23"/>
        <v>76.7</v>
      </c>
      <c r="S56" s="93" t="s">
        <v>66</v>
      </c>
      <c r="T56" s="72" t="s">
        <v>66</v>
      </c>
      <c r="U56" s="73" t="s">
        <v>66</v>
      </c>
      <c r="V56" s="31">
        <v>70</v>
      </c>
      <c r="W56" s="14">
        <v>23</v>
      </c>
      <c r="X56" s="13">
        <f t="shared" si="24"/>
        <v>32.9</v>
      </c>
      <c r="Y56" s="97" t="s">
        <v>66</v>
      </c>
      <c r="Z56" s="97" t="s">
        <v>66</v>
      </c>
      <c r="AA56" s="135" t="s">
        <v>66</v>
      </c>
      <c r="AB56" s="75"/>
      <c r="AC56" s="4" t="s">
        <v>49</v>
      </c>
      <c r="AD56" s="33"/>
    </row>
    <row r="57" spans="1:30" s="16" customFormat="1" ht="12" customHeight="1">
      <c r="A57" s="15"/>
      <c r="B57" s="10" t="s">
        <v>50</v>
      </c>
      <c r="C57" s="10"/>
      <c r="D57" s="11">
        <f t="shared" si="19"/>
        <v>914</v>
      </c>
      <c r="E57" s="131">
        <f t="shared" si="20"/>
        <v>431</v>
      </c>
      <c r="F57" s="20">
        <f t="shared" si="21"/>
        <v>47.2</v>
      </c>
      <c r="G57" s="71" t="s">
        <v>66</v>
      </c>
      <c r="H57" s="72" t="s">
        <v>66</v>
      </c>
      <c r="I57" s="73" t="s">
        <v>66</v>
      </c>
      <c r="J57" s="11">
        <v>631</v>
      </c>
      <c r="K57" s="131">
        <v>263</v>
      </c>
      <c r="L57" s="132">
        <f t="shared" si="22"/>
        <v>41.7</v>
      </c>
      <c r="M57" s="93" t="s">
        <v>66</v>
      </c>
      <c r="N57" s="72" t="s">
        <v>66</v>
      </c>
      <c r="O57" s="94" t="s">
        <v>66</v>
      </c>
      <c r="P57" s="44">
        <v>167</v>
      </c>
      <c r="Q57" s="131">
        <v>142</v>
      </c>
      <c r="R57" s="132">
        <f t="shared" si="23"/>
        <v>85</v>
      </c>
      <c r="S57" s="93" t="s">
        <v>66</v>
      </c>
      <c r="T57" s="72" t="s">
        <v>66</v>
      </c>
      <c r="U57" s="73" t="s">
        <v>66</v>
      </c>
      <c r="V57" s="31">
        <v>116</v>
      </c>
      <c r="W57" s="14">
        <v>26</v>
      </c>
      <c r="X57" s="13">
        <f t="shared" si="24"/>
        <v>22.4</v>
      </c>
      <c r="Y57" s="97" t="s">
        <v>66</v>
      </c>
      <c r="Z57" s="97" t="s">
        <v>66</v>
      </c>
      <c r="AA57" s="135" t="s">
        <v>66</v>
      </c>
      <c r="AB57" s="75"/>
      <c r="AC57" s="4" t="s">
        <v>50</v>
      </c>
      <c r="AD57" s="33"/>
    </row>
    <row r="58" spans="1:30" s="16" customFormat="1" ht="12" customHeight="1">
      <c r="A58" s="15"/>
      <c r="B58" s="10" t="s">
        <v>51</v>
      </c>
      <c r="C58" s="10"/>
      <c r="D58" s="11">
        <f t="shared" si="19"/>
        <v>599</v>
      </c>
      <c r="E58" s="131">
        <f t="shared" si="20"/>
        <v>260</v>
      </c>
      <c r="F58" s="20">
        <f t="shared" si="21"/>
        <v>43.4</v>
      </c>
      <c r="G58" s="71" t="s">
        <v>66</v>
      </c>
      <c r="H58" s="72" t="s">
        <v>66</v>
      </c>
      <c r="I58" s="73" t="s">
        <v>66</v>
      </c>
      <c r="J58" s="11">
        <v>406</v>
      </c>
      <c r="K58" s="131">
        <v>97</v>
      </c>
      <c r="L58" s="132">
        <f t="shared" si="22"/>
        <v>23.9</v>
      </c>
      <c r="M58" s="93" t="s">
        <v>66</v>
      </c>
      <c r="N58" s="72" t="s">
        <v>66</v>
      </c>
      <c r="O58" s="94" t="s">
        <v>66</v>
      </c>
      <c r="P58" s="44">
        <v>171</v>
      </c>
      <c r="Q58" s="131">
        <v>159</v>
      </c>
      <c r="R58" s="132">
        <f t="shared" si="23"/>
        <v>93</v>
      </c>
      <c r="S58" s="93" t="s">
        <v>66</v>
      </c>
      <c r="T58" s="72" t="s">
        <v>66</v>
      </c>
      <c r="U58" s="73" t="s">
        <v>66</v>
      </c>
      <c r="V58" s="31">
        <v>22</v>
      </c>
      <c r="W58" s="14">
        <v>4</v>
      </c>
      <c r="X58" s="13">
        <f t="shared" si="24"/>
        <v>18.2</v>
      </c>
      <c r="Y58" s="97" t="s">
        <v>66</v>
      </c>
      <c r="Z58" s="97" t="s">
        <v>66</v>
      </c>
      <c r="AA58" s="135" t="s">
        <v>66</v>
      </c>
      <c r="AB58" s="75"/>
      <c r="AC58" s="4" t="s">
        <v>51</v>
      </c>
      <c r="AD58" s="33"/>
    </row>
    <row r="59" spans="1:30" s="16" customFormat="1" ht="12" customHeight="1">
      <c r="A59" s="15"/>
      <c r="B59" s="10" t="s">
        <v>62</v>
      </c>
      <c r="C59" s="10"/>
      <c r="D59" s="11">
        <f t="shared" si="19"/>
        <v>149</v>
      </c>
      <c r="E59" s="131">
        <f t="shared" si="20"/>
        <v>79</v>
      </c>
      <c r="F59" s="20">
        <f t="shared" si="21"/>
        <v>53</v>
      </c>
      <c r="G59" s="71" t="s">
        <v>67</v>
      </c>
      <c r="H59" s="72" t="s">
        <v>67</v>
      </c>
      <c r="I59" s="73" t="s">
        <v>67</v>
      </c>
      <c r="J59" s="11">
        <v>68</v>
      </c>
      <c r="K59" s="131">
        <v>25</v>
      </c>
      <c r="L59" s="132">
        <f t="shared" si="22"/>
        <v>36.8</v>
      </c>
      <c r="M59" s="93" t="s">
        <v>67</v>
      </c>
      <c r="N59" s="72" t="s">
        <v>67</v>
      </c>
      <c r="O59" s="94" t="s">
        <v>67</v>
      </c>
      <c r="P59" s="44">
        <v>60</v>
      </c>
      <c r="Q59" s="131">
        <v>50</v>
      </c>
      <c r="R59" s="132">
        <f t="shared" si="23"/>
        <v>83.3</v>
      </c>
      <c r="S59" s="93" t="s">
        <v>67</v>
      </c>
      <c r="T59" s="72" t="s">
        <v>67</v>
      </c>
      <c r="U59" s="73" t="s">
        <v>67</v>
      </c>
      <c r="V59" s="31">
        <v>21</v>
      </c>
      <c r="W59" s="14">
        <v>4</v>
      </c>
      <c r="X59" s="13">
        <f t="shared" si="24"/>
        <v>19</v>
      </c>
      <c r="Y59" s="97" t="s">
        <v>67</v>
      </c>
      <c r="Z59" s="97" t="s">
        <v>67</v>
      </c>
      <c r="AA59" s="135" t="s">
        <v>67</v>
      </c>
      <c r="AB59" s="75"/>
      <c r="AC59" s="4" t="s">
        <v>62</v>
      </c>
      <c r="AD59" s="33"/>
    </row>
    <row r="60" spans="1:30" s="16" customFormat="1" ht="12" customHeight="1">
      <c r="A60" s="15"/>
      <c r="B60" s="10" t="s">
        <v>61</v>
      </c>
      <c r="C60" s="10"/>
      <c r="D60" s="11">
        <f t="shared" si="19"/>
        <v>357</v>
      </c>
      <c r="E60" s="131">
        <f t="shared" si="20"/>
        <v>195</v>
      </c>
      <c r="F60" s="20">
        <f t="shared" si="21"/>
        <v>54.6</v>
      </c>
      <c r="G60" s="72" t="s">
        <v>66</v>
      </c>
      <c r="H60" s="72" t="s">
        <v>66</v>
      </c>
      <c r="I60" s="73" t="s">
        <v>66</v>
      </c>
      <c r="J60" s="102">
        <v>194</v>
      </c>
      <c r="K60" s="103">
        <v>71</v>
      </c>
      <c r="L60" s="20">
        <f t="shared" si="22"/>
        <v>36.6</v>
      </c>
      <c r="M60" s="93" t="s">
        <v>66</v>
      </c>
      <c r="N60" s="72" t="s">
        <v>66</v>
      </c>
      <c r="O60" s="94" t="s">
        <v>66</v>
      </c>
      <c r="P60" s="44">
        <v>146</v>
      </c>
      <c r="Q60" s="103">
        <v>122</v>
      </c>
      <c r="R60" s="20">
        <f t="shared" si="23"/>
        <v>83.6</v>
      </c>
      <c r="S60" s="93" t="s">
        <v>66</v>
      </c>
      <c r="T60" s="72" t="s">
        <v>66</v>
      </c>
      <c r="U60" s="73" t="s">
        <v>66</v>
      </c>
      <c r="V60" s="31">
        <v>17</v>
      </c>
      <c r="W60" s="104">
        <v>2</v>
      </c>
      <c r="X60" s="23">
        <f t="shared" si="24"/>
        <v>11.8</v>
      </c>
      <c r="Y60" s="97" t="s">
        <v>66</v>
      </c>
      <c r="Z60" s="97" t="s">
        <v>66</v>
      </c>
      <c r="AA60" s="98" t="s">
        <v>66</v>
      </c>
      <c r="AB60" s="75"/>
      <c r="AC60" s="4" t="s">
        <v>61</v>
      </c>
      <c r="AD60" s="33"/>
    </row>
    <row r="61" spans="1:30" s="16" customFormat="1" ht="12" customHeight="1">
      <c r="A61" s="15"/>
      <c r="B61" s="10" t="s">
        <v>63</v>
      </c>
      <c r="C61" s="10"/>
      <c r="D61" s="11">
        <f t="shared" si="19"/>
        <v>200</v>
      </c>
      <c r="E61" s="131">
        <f t="shared" si="20"/>
        <v>72</v>
      </c>
      <c r="F61" s="20">
        <f t="shared" si="21"/>
        <v>36</v>
      </c>
      <c r="G61" s="72" t="s">
        <v>68</v>
      </c>
      <c r="H61" s="72" t="s">
        <v>68</v>
      </c>
      <c r="I61" s="73" t="s">
        <v>68</v>
      </c>
      <c r="J61" s="102">
        <v>147</v>
      </c>
      <c r="K61" s="103">
        <v>44</v>
      </c>
      <c r="L61" s="20">
        <f t="shared" si="22"/>
        <v>29.9</v>
      </c>
      <c r="M61" s="93" t="s">
        <v>68</v>
      </c>
      <c r="N61" s="72" t="s">
        <v>68</v>
      </c>
      <c r="O61" s="94" t="s">
        <v>68</v>
      </c>
      <c r="P61" s="44">
        <v>33</v>
      </c>
      <c r="Q61" s="103">
        <v>27</v>
      </c>
      <c r="R61" s="20">
        <f t="shared" si="23"/>
        <v>81.8</v>
      </c>
      <c r="S61" s="93" t="s">
        <v>68</v>
      </c>
      <c r="T61" s="72" t="s">
        <v>68</v>
      </c>
      <c r="U61" s="73" t="s">
        <v>68</v>
      </c>
      <c r="V61" s="31">
        <v>20</v>
      </c>
      <c r="W61" s="104">
        <v>1</v>
      </c>
      <c r="X61" s="23">
        <f t="shared" si="24"/>
        <v>5</v>
      </c>
      <c r="Y61" s="97" t="s">
        <v>68</v>
      </c>
      <c r="Z61" s="97" t="s">
        <v>68</v>
      </c>
      <c r="AA61" s="98" t="s">
        <v>68</v>
      </c>
      <c r="AB61" s="75"/>
      <c r="AC61" s="4" t="s">
        <v>63</v>
      </c>
      <c r="AD61" s="33"/>
    </row>
    <row r="62" spans="1:30" s="16" customFormat="1" ht="12" customHeight="1">
      <c r="A62" s="15"/>
      <c r="B62" s="10" t="s">
        <v>52</v>
      </c>
      <c r="C62" s="10"/>
      <c r="D62" s="11">
        <f t="shared" si="19"/>
        <v>1011</v>
      </c>
      <c r="E62" s="131">
        <f t="shared" si="20"/>
        <v>358</v>
      </c>
      <c r="F62" s="20">
        <f t="shared" si="21"/>
        <v>35.4</v>
      </c>
      <c r="G62" s="72" t="s">
        <v>68</v>
      </c>
      <c r="H62" s="72" t="s">
        <v>68</v>
      </c>
      <c r="I62" s="73" t="s">
        <v>68</v>
      </c>
      <c r="J62" s="102">
        <v>543</v>
      </c>
      <c r="K62" s="103">
        <v>143</v>
      </c>
      <c r="L62" s="20">
        <f t="shared" si="22"/>
        <v>26.3</v>
      </c>
      <c r="M62" s="93" t="s">
        <v>68</v>
      </c>
      <c r="N62" s="72" t="s">
        <v>68</v>
      </c>
      <c r="O62" s="94" t="s">
        <v>68</v>
      </c>
      <c r="P62" s="44">
        <v>199</v>
      </c>
      <c r="Q62" s="103">
        <v>175</v>
      </c>
      <c r="R62" s="20">
        <f t="shared" si="23"/>
        <v>87.9</v>
      </c>
      <c r="S62" s="93" t="s">
        <v>68</v>
      </c>
      <c r="T62" s="72" t="s">
        <v>68</v>
      </c>
      <c r="U62" s="73" t="s">
        <v>68</v>
      </c>
      <c r="V62" s="31">
        <v>269</v>
      </c>
      <c r="W62" s="104">
        <v>40</v>
      </c>
      <c r="X62" s="23">
        <f t="shared" si="24"/>
        <v>14.9</v>
      </c>
      <c r="Y62" s="97" t="s">
        <v>68</v>
      </c>
      <c r="Z62" s="97" t="s">
        <v>68</v>
      </c>
      <c r="AA62" s="98" t="s">
        <v>68</v>
      </c>
      <c r="AB62" s="75"/>
      <c r="AC62" s="4" t="s">
        <v>52</v>
      </c>
      <c r="AD62" s="33"/>
    </row>
    <row r="63" spans="1:30" s="16" customFormat="1" ht="12" customHeight="1">
      <c r="A63" s="15"/>
      <c r="B63" s="10" t="s">
        <v>53</v>
      </c>
      <c r="C63" s="10"/>
      <c r="D63" s="11">
        <f>J63+P63</f>
        <v>320</v>
      </c>
      <c r="E63" s="131">
        <f>K63+Q63</f>
        <v>54</v>
      </c>
      <c r="F63" s="20">
        <f t="shared" si="21"/>
        <v>16.9</v>
      </c>
      <c r="G63" s="72" t="s">
        <v>68</v>
      </c>
      <c r="H63" s="72" t="s">
        <v>68</v>
      </c>
      <c r="I63" s="73" t="s">
        <v>68</v>
      </c>
      <c r="J63" s="102">
        <v>277</v>
      </c>
      <c r="K63" s="103">
        <v>50</v>
      </c>
      <c r="L63" s="20">
        <f t="shared" si="22"/>
        <v>18.1</v>
      </c>
      <c r="M63" s="93" t="s">
        <v>68</v>
      </c>
      <c r="N63" s="72" t="s">
        <v>68</v>
      </c>
      <c r="O63" s="94" t="s">
        <v>68</v>
      </c>
      <c r="P63" s="44">
        <v>43</v>
      </c>
      <c r="Q63" s="103">
        <v>4</v>
      </c>
      <c r="R63" s="20">
        <f t="shared" si="23"/>
        <v>9.3</v>
      </c>
      <c r="S63" s="93" t="s">
        <v>68</v>
      </c>
      <c r="T63" s="72" t="s">
        <v>68</v>
      </c>
      <c r="U63" s="73" t="s">
        <v>68</v>
      </c>
      <c r="V63" s="153" t="s">
        <v>85</v>
      </c>
      <c r="W63" s="143" t="s">
        <v>85</v>
      </c>
      <c r="X63" s="143" t="s">
        <v>85</v>
      </c>
      <c r="Y63" s="97" t="s">
        <v>68</v>
      </c>
      <c r="Z63" s="97" t="s">
        <v>68</v>
      </c>
      <c r="AA63" s="98" t="s">
        <v>68</v>
      </c>
      <c r="AB63" s="75"/>
      <c r="AC63" s="4" t="s">
        <v>53</v>
      </c>
      <c r="AD63" s="33"/>
    </row>
    <row r="64" spans="1:30" s="16" customFormat="1" ht="12" customHeight="1">
      <c r="A64" s="15"/>
      <c r="B64" s="10" t="s">
        <v>54</v>
      </c>
      <c r="C64" s="10"/>
      <c r="D64" s="11">
        <f>J64+V64</f>
        <v>69</v>
      </c>
      <c r="E64" s="131">
        <f>K64+W64</f>
        <v>16</v>
      </c>
      <c r="F64" s="20">
        <f t="shared" si="21"/>
        <v>23.2</v>
      </c>
      <c r="G64" s="72" t="s">
        <v>68</v>
      </c>
      <c r="H64" s="72" t="s">
        <v>68</v>
      </c>
      <c r="I64" s="73" t="s">
        <v>68</v>
      </c>
      <c r="J64" s="102">
        <v>41</v>
      </c>
      <c r="K64" s="103">
        <v>10</v>
      </c>
      <c r="L64" s="20">
        <f t="shared" si="22"/>
        <v>24.4</v>
      </c>
      <c r="M64" s="93" t="s">
        <v>68</v>
      </c>
      <c r="N64" s="72" t="s">
        <v>68</v>
      </c>
      <c r="O64" s="94" t="s">
        <v>68</v>
      </c>
      <c r="P64" s="155" t="s">
        <v>68</v>
      </c>
      <c r="Q64" s="72" t="s">
        <v>68</v>
      </c>
      <c r="R64" s="93" t="s">
        <v>68</v>
      </c>
      <c r="S64" s="72" t="s">
        <v>68</v>
      </c>
      <c r="T64" s="72" t="s">
        <v>68</v>
      </c>
      <c r="U64" s="73" t="s">
        <v>68</v>
      </c>
      <c r="V64" s="31">
        <v>28</v>
      </c>
      <c r="W64" s="104">
        <v>6</v>
      </c>
      <c r="X64" s="23">
        <f t="shared" si="24"/>
        <v>21.4</v>
      </c>
      <c r="Y64" s="97" t="s">
        <v>68</v>
      </c>
      <c r="Z64" s="97" t="s">
        <v>68</v>
      </c>
      <c r="AA64" s="98" t="s">
        <v>68</v>
      </c>
      <c r="AB64" s="75"/>
      <c r="AC64" s="4" t="s">
        <v>54</v>
      </c>
      <c r="AD64" s="33"/>
    </row>
    <row r="65" spans="1:30" s="16" customFormat="1" ht="12" customHeight="1">
      <c r="A65" s="15"/>
      <c r="B65" s="10" t="s">
        <v>65</v>
      </c>
      <c r="C65" s="10"/>
      <c r="D65" s="11">
        <f t="shared" si="19"/>
        <v>251</v>
      </c>
      <c r="E65" s="131">
        <f t="shared" si="20"/>
        <v>100</v>
      </c>
      <c r="F65" s="20">
        <f t="shared" si="21"/>
        <v>39.8</v>
      </c>
      <c r="G65" s="72" t="s">
        <v>81</v>
      </c>
      <c r="H65" s="72" t="s">
        <v>81</v>
      </c>
      <c r="I65" s="73" t="s">
        <v>81</v>
      </c>
      <c r="J65" s="102">
        <v>171</v>
      </c>
      <c r="K65" s="103">
        <v>51</v>
      </c>
      <c r="L65" s="20">
        <f t="shared" si="22"/>
        <v>29.8</v>
      </c>
      <c r="M65" s="93" t="s">
        <v>81</v>
      </c>
      <c r="N65" s="72" t="s">
        <v>81</v>
      </c>
      <c r="O65" s="94" t="s">
        <v>81</v>
      </c>
      <c r="P65" s="44">
        <v>53</v>
      </c>
      <c r="Q65" s="103">
        <v>44</v>
      </c>
      <c r="R65" s="20">
        <f t="shared" si="23"/>
        <v>83</v>
      </c>
      <c r="S65" s="93" t="s">
        <v>81</v>
      </c>
      <c r="T65" s="72" t="s">
        <v>81</v>
      </c>
      <c r="U65" s="73" t="s">
        <v>81</v>
      </c>
      <c r="V65" s="31">
        <v>27</v>
      </c>
      <c r="W65" s="104">
        <v>5</v>
      </c>
      <c r="X65" s="23">
        <f aca="true" t="shared" si="25" ref="X65:X72">ROUND(W65/V65*100,1)</f>
        <v>18.5</v>
      </c>
      <c r="Y65" s="97" t="s">
        <v>81</v>
      </c>
      <c r="Z65" s="97" t="s">
        <v>81</v>
      </c>
      <c r="AA65" s="98" t="s">
        <v>81</v>
      </c>
      <c r="AB65" s="75"/>
      <c r="AC65" s="4" t="s">
        <v>65</v>
      </c>
      <c r="AD65" s="33"/>
    </row>
    <row r="66" spans="1:30" s="16" customFormat="1" ht="12" customHeight="1">
      <c r="A66" s="15"/>
      <c r="B66" s="10" t="s">
        <v>55</v>
      </c>
      <c r="C66" s="10"/>
      <c r="D66" s="11">
        <f t="shared" si="19"/>
        <v>374</v>
      </c>
      <c r="E66" s="131">
        <f t="shared" si="20"/>
        <v>162</v>
      </c>
      <c r="F66" s="20">
        <f t="shared" si="21"/>
        <v>43.3</v>
      </c>
      <c r="G66" s="72" t="s">
        <v>81</v>
      </c>
      <c r="H66" s="72" t="s">
        <v>81</v>
      </c>
      <c r="I66" s="73" t="s">
        <v>81</v>
      </c>
      <c r="J66" s="102">
        <v>264</v>
      </c>
      <c r="K66" s="103">
        <v>94</v>
      </c>
      <c r="L66" s="20">
        <f t="shared" si="22"/>
        <v>35.6</v>
      </c>
      <c r="M66" s="93" t="s">
        <v>81</v>
      </c>
      <c r="N66" s="72" t="s">
        <v>81</v>
      </c>
      <c r="O66" s="94" t="s">
        <v>81</v>
      </c>
      <c r="P66" s="44">
        <v>65</v>
      </c>
      <c r="Q66" s="103">
        <v>55</v>
      </c>
      <c r="R66" s="20">
        <f t="shared" si="23"/>
        <v>84.6</v>
      </c>
      <c r="S66" s="93" t="s">
        <v>81</v>
      </c>
      <c r="T66" s="72" t="s">
        <v>81</v>
      </c>
      <c r="U66" s="73" t="s">
        <v>81</v>
      </c>
      <c r="V66" s="31">
        <v>45</v>
      </c>
      <c r="W66" s="104">
        <v>13</v>
      </c>
      <c r="X66" s="23">
        <f t="shared" si="25"/>
        <v>28.9</v>
      </c>
      <c r="Y66" s="97" t="s">
        <v>81</v>
      </c>
      <c r="Z66" s="97" t="s">
        <v>81</v>
      </c>
      <c r="AA66" s="98" t="s">
        <v>81</v>
      </c>
      <c r="AB66" s="75"/>
      <c r="AC66" s="4" t="s">
        <v>55</v>
      </c>
      <c r="AD66" s="33"/>
    </row>
    <row r="67" spans="1:30" s="16" customFormat="1" ht="12" customHeight="1">
      <c r="A67" s="15"/>
      <c r="B67" s="10" t="s">
        <v>83</v>
      </c>
      <c r="C67" s="10"/>
      <c r="D67" s="11">
        <f>J67+P67</f>
        <v>78</v>
      </c>
      <c r="E67" s="131">
        <f>K67+Q67</f>
        <v>70</v>
      </c>
      <c r="F67" s="20">
        <f>ROUND(E67/D67*100,1)</f>
        <v>89.7</v>
      </c>
      <c r="G67" s="72"/>
      <c r="H67" s="72"/>
      <c r="I67" s="73"/>
      <c r="J67" s="102">
        <v>27</v>
      </c>
      <c r="K67" s="103">
        <v>23</v>
      </c>
      <c r="L67" s="20">
        <f t="shared" si="22"/>
        <v>85.2</v>
      </c>
      <c r="M67" s="93"/>
      <c r="N67" s="72"/>
      <c r="O67" s="94"/>
      <c r="P67" s="44">
        <v>51</v>
      </c>
      <c r="Q67" s="103">
        <v>47</v>
      </c>
      <c r="R67" s="20">
        <f t="shared" si="23"/>
        <v>92.2</v>
      </c>
      <c r="S67" s="93"/>
      <c r="T67" s="72"/>
      <c r="U67" s="73"/>
      <c r="V67" s="153" t="s">
        <v>86</v>
      </c>
      <c r="W67" s="143" t="s">
        <v>86</v>
      </c>
      <c r="X67" s="143" t="s">
        <v>86</v>
      </c>
      <c r="Y67" s="97"/>
      <c r="Z67" s="97"/>
      <c r="AA67" s="98"/>
      <c r="AB67" s="75"/>
      <c r="AC67" s="4" t="s">
        <v>83</v>
      </c>
      <c r="AD67" s="33"/>
    </row>
    <row r="68" spans="1:30" s="16" customFormat="1" ht="12" customHeight="1">
      <c r="A68" s="15"/>
      <c r="B68" s="10" t="s">
        <v>56</v>
      </c>
      <c r="C68" s="10"/>
      <c r="D68" s="11">
        <f t="shared" si="19"/>
        <v>539</v>
      </c>
      <c r="E68" s="131">
        <f t="shared" si="20"/>
        <v>245</v>
      </c>
      <c r="F68" s="20">
        <f t="shared" si="21"/>
        <v>45.5</v>
      </c>
      <c r="G68" s="72" t="s">
        <v>87</v>
      </c>
      <c r="H68" s="72" t="s">
        <v>87</v>
      </c>
      <c r="I68" s="73" t="s">
        <v>87</v>
      </c>
      <c r="J68" s="102">
        <v>240</v>
      </c>
      <c r="K68" s="103">
        <v>79</v>
      </c>
      <c r="L68" s="20">
        <f t="shared" si="22"/>
        <v>32.9</v>
      </c>
      <c r="M68" s="93" t="s">
        <v>87</v>
      </c>
      <c r="N68" s="72" t="s">
        <v>87</v>
      </c>
      <c r="O68" s="94" t="s">
        <v>87</v>
      </c>
      <c r="P68" s="77">
        <v>178</v>
      </c>
      <c r="Q68" s="103">
        <v>147</v>
      </c>
      <c r="R68" s="20">
        <f t="shared" si="23"/>
        <v>82.6</v>
      </c>
      <c r="S68" s="93" t="s">
        <v>87</v>
      </c>
      <c r="T68" s="72" t="s">
        <v>87</v>
      </c>
      <c r="U68" s="73" t="s">
        <v>87</v>
      </c>
      <c r="V68" s="31">
        <v>121</v>
      </c>
      <c r="W68" s="104">
        <v>19</v>
      </c>
      <c r="X68" s="23">
        <f t="shared" si="25"/>
        <v>15.7</v>
      </c>
      <c r="Y68" s="97" t="s">
        <v>87</v>
      </c>
      <c r="Z68" s="97" t="s">
        <v>87</v>
      </c>
      <c r="AA68" s="98" t="s">
        <v>87</v>
      </c>
      <c r="AB68" s="75"/>
      <c r="AC68" s="4" t="s">
        <v>56</v>
      </c>
      <c r="AD68" s="33"/>
    </row>
    <row r="69" spans="1:30" s="16" customFormat="1" ht="12" customHeight="1">
      <c r="A69" s="15"/>
      <c r="B69" s="10" t="s">
        <v>57</v>
      </c>
      <c r="C69" s="10"/>
      <c r="D69" s="11">
        <f t="shared" si="19"/>
        <v>223</v>
      </c>
      <c r="E69" s="131">
        <f t="shared" si="20"/>
        <v>110</v>
      </c>
      <c r="F69" s="20">
        <f t="shared" si="21"/>
        <v>49.3</v>
      </c>
      <c r="G69" s="72" t="s">
        <v>87</v>
      </c>
      <c r="H69" s="72" t="s">
        <v>87</v>
      </c>
      <c r="I69" s="73" t="s">
        <v>87</v>
      </c>
      <c r="J69" s="102">
        <v>90</v>
      </c>
      <c r="K69" s="103">
        <v>36</v>
      </c>
      <c r="L69" s="20">
        <f t="shared" si="22"/>
        <v>40</v>
      </c>
      <c r="M69" s="93" t="s">
        <v>87</v>
      </c>
      <c r="N69" s="72" t="s">
        <v>87</v>
      </c>
      <c r="O69" s="94" t="s">
        <v>87</v>
      </c>
      <c r="P69" s="44">
        <v>56</v>
      </c>
      <c r="Q69" s="103">
        <v>46</v>
      </c>
      <c r="R69" s="20">
        <f t="shared" si="23"/>
        <v>82.1</v>
      </c>
      <c r="S69" s="93" t="s">
        <v>87</v>
      </c>
      <c r="T69" s="72" t="s">
        <v>87</v>
      </c>
      <c r="U69" s="73" t="s">
        <v>87</v>
      </c>
      <c r="V69" s="31">
        <v>77</v>
      </c>
      <c r="W69" s="104">
        <v>28</v>
      </c>
      <c r="X69" s="23">
        <f t="shared" si="25"/>
        <v>36.4</v>
      </c>
      <c r="Y69" s="97" t="s">
        <v>87</v>
      </c>
      <c r="Z69" s="97" t="s">
        <v>87</v>
      </c>
      <c r="AA69" s="98" t="s">
        <v>87</v>
      </c>
      <c r="AB69" s="75"/>
      <c r="AC69" s="4" t="s">
        <v>57</v>
      </c>
      <c r="AD69" s="33"/>
    </row>
    <row r="70" spans="1:30" s="16" customFormat="1" ht="12" customHeight="1" thickBot="1">
      <c r="A70" s="15"/>
      <c r="B70" s="105" t="s">
        <v>58</v>
      </c>
      <c r="C70" s="105"/>
      <c r="D70" s="17">
        <f>J70+V70</f>
        <v>102</v>
      </c>
      <c r="E70" s="138">
        <f>K70+W70</f>
        <v>29</v>
      </c>
      <c r="F70" s="20">
        <f t="shared" si="21"/>
        <v>28.4</v>
      </c>
      <c r="G70" s="106" t="s">
        <v>87</v>
      </c>
      <c r="H70" s="106" t="s">
        <v>87</v>
      </c>
      <c r="I70" s="107" t="s">
        <v>87</v>
      </c>
      <c r="J70" s="102">
        <v>75</v>
      </c>
      <c r="K70" s="103">
        <v>20</v>
      </c>
      <c r="L70" s="20">
        <f t="shared" si="22"/>
        <v>26.7</v>
      </c>
      <c r="M70" s="108" t="s">
        <v>87</v>
      </c>
      <c r="N70" s="106" t="s">
        <v>87</v>
      </c>
      <c r="O70" s="109" t="s">
        <v>87</v>
      </c>
      <c r="P70" s="156" t="s">
        <v>87</v>
      </c>
      <c r="Q70" s="106" t="s">
        <v>87</v>
      </c>
      <c r="R70" s="107" t="s">
        <v>87</v>
      </c>
      <c r="S70" s="108" t="s">
        <v>87</v>
      </c>
      <c r="T70" s="106" t="s">
        <v>87</v>
      </c>
      <c r="U70" s="107" t="s">
        <v>87</v>
      </c>
      <c r="V70" s="154">
        <v>27</v>
      </c>
      <c r="W70" s="104">
        <v>9</v>
      </c>
      <c r="X70" s="23">
        <f t="shared" si="25"/>
        <v>33.3</v>
      </c>
      <c r="Y70" s="110" t="s">
        <v>87</v>
      </c>
      <c r="Z70" s="110" t="s">
        <v>87</v>
      </c>
      <c r="AA70" s="111" t="s">
        <v>87</v>
      </c>
      <c r="AB70" s="84"/>
      <c r="AC70" s="34" t="s">
        <v>58</v>
      </c>
      <c r="AD70" s="85"/>
    </row>
    <row r="71" spans="1:30" s="16" customFormat="1" ht="12.75" customHeight="1" thickBot="1">
      <c r="A71" s="112"/>
      <c r="B71" s="113" t="s">
        <v>60</v>
      </c>
      <c r="C71" s="113"/>
      <c r="D71" s="114">
        <f>SUM(D53:D70)</f>
        <v>6388</v>
      </c>
      <c r="E71" s="115">
        <f>SUM(E53:E70)</f>
        <v>2794</v>
      </c>
      <c r="F71" s="21">
        <f>ROUND(E71/D71*100,1)</f>
        <v>43.7</v>
      </c>
      <c r="G71" s="116" t="s">
        <v>69</v>
      </c>
      <c r="H71" s="116" t="s">
        <v>69</v>
      </c>
      <c r="I71" s="117" t="s">
        <v>69</v>
      </c>
      <c r="J71" s="114">
        <f>SUM(J53:J70)</f>
        <v>3810</v>
      </c>
      <c r="K71" s="115">
        <f>SUM(K53:K70)</f>
        <v>1217</v>
      </c>
      <c r="L71" s="21">
        <f>ROUND(K71/J71*100,1)</f>
        <v>31.9</v>
      </c>
      <c r="M71" s="118" t="s">
        <v>69</v>
      </c>
      <c r="N71" s="116" t="s">
        <v>69</v>
      </c>
      <c r="O71" s="119" t="s">
        <v>69</v>
      </c>
      <c r="P71" s="120">
        <f>SUM(P53:P70)</f>
        <v>1645</v>
      </c>
      <c r="Q71" s="115">
        <f>SUM(Q53:Q70)</f>
        <v>1381</v>
      </c>
      <c r="R71" s="21">
        <f>ROUND(Q71/P71*100,1)</f>
        <v>84</v>
      </c>
      <c r="S71" s="118" t="s">
        <v>69</v>
      </c>
      <c r="T71" s="116" t="s">
        <v>69</v>
      </c>
      <c r="U71" s="117" t="s">
        <v>69</v>
      </c>
      <c r="V71" s="121">
        <f>SUM(V53:V70)</f>
        <v>933</v>
      </c>
      <c r="W71" s="122">
        <f>SUM(W53:W70)</f>
        <v>196</v>
      </c>
      <c r="X71" s="28">
        <f t="shared" si="25"/>
        <v>21</v>
      </c>
      <c r="Y71" s="123" t="s">
        <v>69</v>
      </c>
      <c r="Z71" s="123" t="s">
        <v>69</v>
      </c>
      <c r="AA71" s="124" t="s">
        <v>69</v>
      </c>
      <c r="AB71" s="125"/>
      <c r="AC71" s="37" t="s">
        <v>60</v>
      </c>
      <c r="AD71" s="126"/>
    </row>
    <row r="72" spans="1:30" s="16" customFormat="1" ht="12.75" customHeight="1" thickBot="1">
      <c r="A72" s="112"/>
      <c r="B72" s="79" t="s">
        <v>59</v>
      </c>
      <c r="C72" s="79"/>
      <c r="D72" s="114">
        <f>D52+D71</f>
        <v>29003</v>
      </c>
      <c r="E72" s="115">
        <f>E52+E71</f>
        <v>9397</v>
      </c>
      <c r="F72" s="188">
        <f>ROUND(E72/D72*100,1)</f>
        <v>32.4</v>
      </c>
      <c r="G72" s="189">
        <f>G52</f>
        <v>12574</v>
      </c>
      <c r="H72" s="189">
        <f>H52</f>
        <v>1791</v>
      </c>
      <c r="I72" s="190">
        <f>ROUND(H72/G72*100,1)</f>
        <v>14.2</v>
      </c>
      <c r="J72" s="114">
        <f>J52+J71</f>
        <v>17821</v>
      </c>
      <c r="K72" s="115">
        <f>K52+K71</f>
        <v>4192</v>
      </c>
      <c r="L72" s="188">
        <f>ROUND(K72/J72*100,1)</f>
        <v>23.5</v>
      </c>
      <c r="M72" s="189">
        <f>M52</f>
        <v>7906</v>
      </c>
      <c r="N72" s="191">
        <f>N52</f>
        <v>970</v>
      </c>
      <c r="O72" s="192">
        <f>ROUND(N72/M72*100,1)</f>
        <v>12.3</v>
      </c>
      <c r="P72" s="120">
        <f>P52+P71</f>
        <v>4931</v>
      </c>
      <c r="Q72" s="115">
        <f>Q52+Q71</f>
        <v>3927</v>
      </c>
      <c r="R72" s="188">
        <f>ROUND(Q72/P72*100,1)</f>
        <v>79.6</v>
      </c>
      <c r="S72" s="191">
        <f>S52</f>
        <v>355</v>
      </c>
      <c r="T72" s="191">
        <f>T52</f>
        <v>104</v>
      </c>
      <c r="U72" s="190">
        <f>ROUND(T72/S72*100,1)</f>
        <v>29.3</v>
      </c>
      <c r="V72" s="193">
        <f>V52+V71</f>
        <v>6251</v>
      </c>
      <c r="W72" s="122">
        <f>W52+W71</f>
        <v>1278</v>
      </c>
      <c r="X72" s="194">
        <f t="shared" si="25"/>
        <v>20.4</v>
      </c>
      <c r="Y72" s="122">
        <f>Y52</f>
        <v>4313</v>
      </c>
      <c r="Z72" s="122">
        <f>Z52</f>
        <v>717</v>
      </c>
      <c r="AA72" s="195">
        <f>ROUND(Z72/Y72*100,1)</f>
        <v>16.6</v>
      </c>
      <c r="AB72" s="125"/>
      <c r="AC72" s="37" t="s">
        <v>59</v>
      </c>
      <c r="AD72" s="126"/>
    </row>
    <row r="73" spans="16:30" s="1" customFormat="1" ht="4.5" customHeight="1">
      <c r="P73" s="129"/>
      <c r="Q73" s="129"/>
      <c r="R73" s="129"/>
      <c r="S73" s="129"/>
      <c r="T73" s="129"/>
      <c r="U73" s="129"/>
      <c r="V73" s="129"/>
      <c r="W73" s="129"/>
      <c r="AB73" s="35"/>
      <c r="AC73" s="38"/>
      <c r="AD73" s="35"/>
    </row>
    <row r="74" spans="2:30" s="1" customFormat="1" ht="12" customHeight="1">
      <c r="B74" s="151" t="s">
        <v>84</v>
      </c>
      <c r="C74" s="127"/>
      <c r="D74" s="47"/>
      <c r="E74" s="47"/>
      <c r="F74" s="47"/>
      <c r="G74" s="47"/>
      <c r="H74" s="47"/>
      <c r="I74" s="128"/>
      <c r="J74" s="47"/>
      <c r="K74" s="47"/>
      <c r="L74" s="128"/>
      <c r="M74" s="128"/>
      <c r="N74" s="47"/>
      <c r="O74" s="128"/>
      <c r="P74" s="127"/>
      <c r="Q74" s="47"/>
      <c r="R74" s="128"/>
      <c r="S74" s="128"/>
      <c r="T74" s="47"/>
      <c r="U74" s="128"/>
      <c r="V74" s="127"/>
      <c r="W74" s="47"/>
      <c r="X74" s="3"/>
      <c r="Y74" s="3"/>
      <c r="AA74" s="3"/>
      <c r="AB74" s="35"/>
      <c r="AC74" s="39"/>
      <c r="AD74" s="35"/>
    </row>
    <row r="75" spans="2:30" s="1" customFormat="1" ht="13.5" customHeight="1">
      <c r="B75" s="151" t="s">
        <v>88</v>
      </c>
      <c r="C75" s="2"/>
      <c r="D75" s="40"/>
      <c r="E75" s="40"/>
      <c r="I75" s="3"/>
      <c r="J75" s="40"/>
      <c r="K75" s="40"/>
      <c r="L75" s="3"/>
      <c r="M75" s="3"/>
      <c r="O75" s="3"/>
      <c r="P75" s="2"/>
      <c r="Q75" s="40"/>
      <c r="R75" s="3"/>
      <c r="S75" s="3"/>
      <c r="U75" s="3"/>
      <c r="V75" s="2"/>
      <c r="W75" s="40"/>
      <c r="X75" s="3"/>
      <c r="Y75" s="3"/>
      <c r="AA75" s="3"/>
      <c r="AB75" s="35"/>
      <c r="AC75" s="39"/>
      <c r="AD75" s="35"/>
    </row>
    <row r="76" spans="2:30" ht="11.25">
      <c r="B76" s="151" t="s">
        <v>82</v>
      </c>
      <c r="AB76" s="35"/>
      <c r="AC76" s="39"/>
      <c r="AD76" s="35"/>
    </row>
    <row r="77" spans="28:30" ht="11.25">
      <c r="AB77" s="35"/>
      <c r="AC77" s="39"/>
      <c r="AD77" s="35"/>
    </row>
    <row r="78" spans="28:30" ht="11.25">
      <c r="AB78" s="35"/>
      <c r="AC78" s="39"/>
      <c r="AD78" s="35"/>
    </row>
    <row r="79" ht="11.25">
      <c r="AD79" s="47"/>
    </row>
  </sheetData>
  <sheetProtection/>
  <mergeCells count="13">
    <mergeCell ref="AD2:AD4"/>
    <mergeCell ref="D2:D4"/>
    <mergeCell ref="Y3:Y4"/>
    <mergeCell ref="P2:P4"/>
    <mergeCell ref="S3:S4"/>
    <mergeCell ref="V2:V4"/>
    <mergeCell ref="A2:A4"/>
    <mergeCell ref="B2:B4"/>
    <mergeCell ref="J2:J4"/>
    <mergeCell ref="M3:M4"/>
    <mergeCell ref="G3:G4"/>
    <mergeCell ref="AC2:AC4"/>
    <mergeCell ref="AB2:AB4"/>
  </mergeCells>
  <printOptions horizontalCentered="1"/>
  <pageMargins left="0.5905511811023623" right="0.5905511811023623" top="0.5905511811023623" bottom="0.5511811023622047" header="0.31496062992125984" footer="0.31496062992125984"/>
  <pageSetup fitToWidth="0" horizontalDpi="600" verticalDpi="600" orientation="portrait" paperSize="9" scale="83" r:id="rId1"/>
  <colBreaks count="1" manualBreakCount="1">
    <brk id="15" max="75" man="1"/>
  </colBreaks>
  <ignoredErrors>
    <ignoredError sqref="U52 F44" formula="1"/>
    <ignoredError sqref="F67 R67 L6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2011-02-03T07:09:36Z</dcterms:created>
  <dcterms:modified xsi:type="dcterms:W3CDTF">2011-02-03T07:11:47Z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