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245" windowHeight="4320" activeTab="0"/>
  </bookViews>
  <sheets>
    <sheet name="調査票４－１" sheetId="1" r:id="rId1"/>
    <sheet name="調査票４－２ " sheetId="2" r:id="rId2"/>
    <sheet name="調査票４－３" sheetId="3" r:id="rId3"/>
    <sheet name="調査票４－４" sheetId="4" r:id="rId4"/>
  </sheets>
  <definedNames>
    <definedName name="_xlnm.Print_Titles" localSheetId="0">'調査票４－１'!$4:$6</definedName>
    <definedName name="_xlnm.Print_Titles" localSheetId="1">'調査票４－２ '!$4:$7</definedName>
    <definedName name="_xlnm.Print_Titles" localSheetId="2">'調査票４－３'!$4:$6</definedName>
    <definedName name="_xlnm.Print_Titles" localSheetId="3">'調査票４－４'!$7:$9</definedName>
  </definedNames>
  <calcPr fullCalcOnLoad="1"/>
</workbook>
</file>

<file path=xl/comments4.xml><?xml version="1.0" encoding="utf-8"?>
<comments xmlns="http://schemas.openxmlformats.org/spreadsheetml/2006/main">
  <authors>
    <author>宮崎県</author>
  </authors>
  <commentList>
    <comment ref="T21" authorId="0">
      <text>
        <r>
          <rPr>
            <b/>
            <sz val="9"/>
            <rFont val="ＭＳ Ｐゴシック"/>
            <family val="3"/>
          </rPr>
          <t xml:space="preserve">南郷町
</t>
        </r>
        <r>
          <rPr>
            <sz val="9"/>
            <color indexed="12"/>
            <rFont val="ＭＳ Ｐゴシック"/>
            <family val="3"/>
          </rPr>
          <t>女性委員５→４の誤りでした。</t>
        </r>
      </text>
    </comment>
    <comment ref="V24" authorId="0">
      <text>
        <r>
          <rPr>
            <b/>
            <sz val="9"/>
            <rFont val="ＭＳ Ｐゴシック"/>
            <family val="3"/>
          </rPr>
          <t xml:space="preserve">野尻町:
</t>
        </r>
        <r>
          <rPr>
            <b/>
            <sz val="9"/>
            <color indexed="12"/>
            <rFont val="ＭＳ Ｐゴシック"/>
            <family val="3"/>
          </rPr>
          <t>管理職数と女性管理職数に誤りがありました。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<sst xmlns="http://schemas.openxmlformats.org/spreadsheetml/2006/main" count="476" uniqueCount="209">
  <si>
    <t>都道府県名</t>
  </si>
  <si>
    <t>総委員数</t>
  </si>
  <si>
    <t>審議会等数</t>
  </si>
  <si>
    <t>地方自治法(第180条の５）に基づく委員会等における登用状況</t>
  </si>
  <si>
    <t>諮問機関の有無</t>
  </si>
  <si>
    <t>地方自治法（第202条の３）に基づく審議会等における登用状況</t>
  </si>
  <si>
    <t>公布日</t>
  </si>
  <si>
    <t>施行日</t>
  </si>
  <si>
    <t>合　　　　計</t>
  </si>
  <si>
    <t>合　　　計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</si>
  <si>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</si>
  <si>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</si>
  <si>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</si>
  <si>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</si>
  <si>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</si>
  <si>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</si>
  <si>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</si>
  <si>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うち一般行政職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</si>
  <si>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</si>
  <si>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</si>
  <si>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</si>
  <si>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</si>
  <si>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</si>
  <si>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</si>
  <si>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</si>
  <si>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男女共同参画関係施策についての苦情の処理を行う体制の有無</t>
  </si>
  <si>
    <t>調査時点コード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</si>
  <si>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</si>
  <si>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その他：平成　年　月　日</t>
  </si>
  <si>
    <t>調査時点ｺｰﾄﾞ</t>
  </si>
  <si>
    <t>宣　 言
年月日</t>
  </si>
  <si>
    <t>調査票４－３</t>
  </si>
  <si>
    <t>自治会長数</t>
  </si>
  <si>
    <t>条　　　例　　　名　　　称</t>
  </si>
  <si>
    <t>計　　　　　画　　　　　名</t>
  </si>
  <si>
    <t>計　画　期　間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</si>
  <si>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</si>
  <si>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</si>
  <si>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都道府県コード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</si>
  <si>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</si>
  <si>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愛称・通称</t>
  </si>
  <si>
    <t>郵便番号</t>
  </si>
  <si>
    <t>電話番号</t>
  </si>
  <si>
    <t>住　所</t>
  </si>
  <si>
    <t>所　　　　　在　　　　　地　　　　　等</t>
  </si>
  <si>
    <t>その他</t>
  </si>
  <si>
    <t>市（区）町村別集計項目（総合的な施設、苦情処理体制）　</t>
  </si>
  <si>
    <t>男 女 共 同 参 画 に 関 す る 宣 言</t>
  </si>
  <si>
    <t>管　理　職　の　在　職　状　況</t>
  </si>
  <si>
    <t>調査票４－４</t>
  </si>
  <si>
    <t>男　女　共　同　参　画　・　女　性　の　た　め　の　総　合　的　な　施　設　　(平　成　20　年　４　月　１　日　現　在　で　開　設　済　の　施　設)</t>
  </si>
  <si>
    <t>施　設　管　理</t>
  </si>
  <si>
    <t>事　業　運　営</t>
  </si>
  <si>
    <t>男女共同参画に関する計画
（平成20年4月1日現在で有効なもの）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</si>
  <si>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</si>
  <si>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</si>
  <si>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宮崎県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</si>
  <si>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</si>
  <si>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</si>
  <si>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</si>
  <si>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</si>
  <si>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</si>
  <si>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</si>
  <si>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</si>
  <si>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</si>
  <si>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</si>
  <si>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清武町</t>
  </si>
  <si>
    <t>北郷町</t>
  </si>
  <si>
    <t>南郷町</t>
  </si>
  <si>
    <t>三股町</t>
  </si>
  <si>
    <t>高原町</t>
  </si>
  <si>
    <t>野尻町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</si>
  <si>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</si>
  <si>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</si>
  <si>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</si>
  <si>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</si>
  <si>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</si>
  <si>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</si>
  <si>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</si>
  <si>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</si>
  <si>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</si>
  <si>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美郷町</t>
  </si>
  <si>
    <t>諸塚村</t>
  </si>
  <si>
    <t>椎葉村</t>
  </si>
  <si>
    <t>高千穂町</t>
  </si>
  <si>
    <t>日之影町</t>
  </si>
  <si>
    <t>五ヶ瀬町</t>
  </si>
  <si>
    <t>総務課</t>
  </si>
  <si>
    <t>企画財政課</t>
  </si>
  <si>
    <t>総務企画課</t>
  </si>
  <si>
    <t>まちづくり推進課</t>
  </si>
  <si>
    <t>総合政策課</t>
  </si>
  <si>
    <t>企画開発課</t>
  </si>
  <si>
    <t>地域コミュニティ課</t>
  </si>
  <si>
    <t>生活文化課</t>
  </si>
  <si>
    <t>男女共同参画推進室</t>
  </si>
  <si>
    <t>協働推進課</t>
  </si>
  <si>
    <t>企画調整課</t>
  </si>
  <si>
    <t>市民協働課</t>
  </si>
  <si>
    <t>市民協働推進課</t>
  </si>
  <si>
    <t>総務課人権啓発室</t>
  </si>
  <si>
    <t>企画観光課</t>
  </si>
  <si>
    <t>高鍋町男女共同参画プラン</t>
  </si>
  <si>
    <t>平成２２年度</t>
  </si>
  <si>
    <t>平成24年度</t>
  </si>
  <si>
    <t>小林市男女共同参画推進条例</t>
  </si>
  <si>
    <t>小林市男女共同参画基本計画改定版</t>
  </si>
  <si>
    <t>西都市男女共同推進条例</t>
  </si>
  <si>
    <t>西都市女性プラン２１</t>
  </si>
  <si>
    <t>平成２０年度</t>
  </si>
  <si>
    <t>日南市男女共同参画社会づくり条例</t>
  </si>
  <si>
    <t>日南市男女共同参画基本計画</t>
  </si>
  <si>
    <t>平成22年度</t>
  </si>
  <si>
    <t>えびの市男女共同参画プラン</t>
  </si>
  <si>
    <t>平成２２年度</t>
  </si>
  <si>
    <t>平成23年度</t>
  </si>
  <si>
    <t>男女共同参画都市宣言</t>
  </si>
  <si>
    <t>延岡市男女共同参画センター</t>
  </si>
  <si>
    <t>延岡市男女共同参画推進条例</t>
  </si>
  <si>
    <t>のべおか男女共同参画プラン</t>
  </si>
  <si>
    <t>くにとみ男女共同参画ｉハートプラン</t>
  </si>
  <si>
    <t>三股町男女共同参画プラン</t>
  </si>
  <si>
    <t>清武町男女共同参画社会づくり推進条例</t>
  </si>
  <si>
    <t>清武町男女共同参画基本計画</t>
  </si>
  <si>
    <t>平成２３年度</t>
  </si>
  <si>
    <t>　</t>
  </si>
  <si>
    <t>日向市男女共同参画推進条例</t>
  </si>
  <si>
    <t>第3次日向市男女共同参画プラン</t>
  </si>
  <si>
    <t>日向市男女共同参画社会づくり推進ルーム</t>
  </si>
  <si>
    <t>日向市中町1－31</t>
  </si>
  <si>
    <t>日之影町男女共同参画プラン</t>
  </si>
  <si>
    <t>串間市男女共同参画推進条例</t>
  </si>
  <si>
    <t>串間市男女共同参画基本計画</t>
  </si>
  <si>
    <t xml:space="preserve"> </t>
  </si>
  <si>
    <t>西臼杵地域介護認定審査会</t>
  </si>
  <si>
    <t>都城市男女共同参画センター</t>
  </si>
  <si>
    <t>宮崎県都城市姫城町６街区２１号</t>
  </si>
  <si>
    <t>都城市男女共同参画社会づくり条例</t>
  </si>
  <si>
    <t>東臼杵郡公平委員会</t>
  </si>
  <si>
    <t>日南串間地域介護認定審査会</t>
  </si>
  <si>
    <t>延岡市介護認定審査会</t>
  </si>
  <si>
    <t>宮崎県北部地域障害者給付認定審査会</t>
  </si>
  <si>
    <t>西諸地域介護認定審査会</t>
  </si>
  <si>
    <t>日向入郷地域介護認定審査会</t>
  </si>
  <si>
    <t>日向入郷地域障害者給付認定審査会</t>
  </si>
  <si>
    <t>高鍋・新富・木城介護認定審査会</t>
  </si>
  <si>
    <t>西都市・西米良村介護認定審査会</t>
  </si>
  <si>
    <t>西都児湯障害者認定審査会</t>
  </si>
  <si>
    <t>宮崎東諸県地域介護認定審査会</t>
  </si>
  <si>
    <t>宮崎市男女共同参画社会づくり推進条例</t>
  </si>
  <si>
    <t>宮崎市男女共同参画基本計画</t>
  </si>
  <si>
    <t>平成20年度</t>
  </si>
  <si>
    <t>西臼杵郡公平委員会</t>
  </si>
  <si>
    <t>○</t>
  </si>
  <si>
    <t>川南・都農介護認定審査会</t>
  </si>
  <si>
    <t>延岡市桜小路360番地2</t>
  </si>
  <si>
    <t>885-8555</t>
  </si>
  <si>
    <t>0986-23-2121</t>
  </si>
  <si>
    <t>http://www.city.miyakonojo.miyazaki.jp/index.jsp</t>
  </si>
  <si>
    <t>882-0816</t>
  </si>
  <si>
    <t>0982-22-7056</t>
  </si>
  <si>
    <t>danjo@city.nobeoka.miyazaki.jp</t>
  </si>
  <si>
    <t>883-0046</t>
  </si>
  <si>
    <t>0982-50-0300</t>
  </si>
  <si>
    <t>http://hpm.city.hyuga.miyazaki.jp/kyoudou/sunpia/index.html</t>
  </si>
  <si>
    <t>平成16～25年度</t>
  </si>
  <si>
    <t>平成１６～２５年度</t>
  </si>
  <si>
    <t>平成19～23年度</t>
  </si>
  <si>
    <t>平成１７～２６年度</t>
  </si>
  <si>
    <t>平成１７～２2年度</t>
  </si>
  <si>
    <t>平成１４～２３年度</t>
  </si>
  <si>
    <t>平成１８～２７年度</t>
  </si>
  <si>
    <t>平成２０～２４年度</t>
  </si>
  <si>
    <t>平成１６～２５年</t>
  </si>
  <si>
    <t>平成１３年４月
　　　～２２年３月</t>
  </si>
  <si>
    <t>平成１１年４月
　　　～２１年３月</t>
  </si>
  <si>
    <t>コード
市（区）町村</t>
  </si>
  <si>
    <t>都道府県名</t>
  </si>
  <si>
    <t>市(区)町村名</t>
  </si>
  <si>
    <t>管　理　・　運　営　主　体</t>
  </si>
  <si>
    <t>ﾎｰﾑﾍﾟｰｼﾞ</t>
  </si>
  <si>
    <t>さんぴあ</t>
  </si>
  <si>
    <t xml:space="preserve">市
（区）
長　 </t>
  </si>
  <si>
    <t xml:space="preserve">副
市
(区)
長
数 </t>
  </si>
  <si>
    <t xml:space="preserve">
うち
　女性
　副市
　（区）
　長数</t>
  </si>
  <si>
    <t>女
性
比
率
（％）</t>
  </si>
  <si>
    <t>町村長　</t>
  </si>
  <si>
    <t>副町村長数　</t>
  </si>
  <si>
    <t xml:space="preserve"> 
うち
　女性
　副町
　村長
　数</t>
  </si>
  <si>
    <t xml:space="preserve">
うち
　女性
　自治
　会長
　数</t>
  </si>
  <si>
    <t>　調査時点コード</t>
  </si>
  <si>
    <t>　　　　 コード
　 市（区）町村　</t>
  </si>
  <si>
    <t>審議会等委員の目標
（目標を設定している市（区）町村のみ記入）</t>
  </si>
  <si>
    <t>目
標
値
（％）</t>
  </si>
  <si>
    <t xml:space="preserve">目標年度
</t>
  </si>
  <si>
    <t>うち
　女性
　委員
　を含
　む数</t>
  </si>
  <si>
    <t>うち
　女性
　委員
　等数</t>
  </si>
  <si>
    <t xml:space="preserve">うち
　女性
　管理
　職数
</t>
  </si>
  <si>
    <t>管
理
職
総
数</t>
  </si>
  <si>
    <t>平成２６年度</t>
  </si>
  <si>
    <t xml:space="preserve">  コ　ー　ド
  市（区）町</t>
  </si>
  <si>
    <t xml:space="preserve">
名　　称</t>
  </si>
  <si>
    <t>そ　の　他</t>
  </si>
  <si>
    <t>直 営</t>
  </si>
  <si>
    <t>管理者
指 定</t>
  </si>
  <si>
    <t>　　　　コード　　
　市(区)町村　　</t>
  </si>
  <si>
    <t xml:space="preserve">
担当課（室）名</t>
  </si>
  <si>
    <t>連絡会議の有無</t>
  </si>
  <si>
    <t>現在
の
状況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</si>
</sst>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#,##0_ 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8"/>
      <name val="ＭＳ Ｐゴシック"/>
      <family val="3"/>
    </font>
    <font>
      <sz val="3"/>
      <name val="ＭＳ Ｐゴシック"/>
      <family val="3"/>
    </font>
    <font>
      <sz val="9"/>
      <color indexed="10"/>
      <name val="ＭＳ Ｐゴシック"/>
      <family val="3"/>
    </font>
    <font>
      <b/>
      <sz val="9"/>
      <name val="ＭＳ Ｐゴシック"/>
      <family val="3"/>
    </font>
    <font>
      <sz val="9"/>
      <color indexed="12"/>
      <name val="ＭＳ Ｐゴシック"/>
      <family val="3"/>
    </font>
    <font>
      <b/>
      <sz val="9"/>
      <color indexed="12"/>
      <name val="ＭＳ Ｐゴシック"/>
      <family val="3"/>
    </font>
    <font>
      <b/>
      <sz val="8"/>
      <name val="ＭＳ Ｐゴシック"/>
      <family val="2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thin"/>
      <right style="medium"/>
      <top style="medium"/>
      <bottom style="medium"/>
      <diagonal style="thin"/>
    </border>
    <border>
      <left style="thin"/>
      <right style="thin"/>
      <top style="medium"/>
      <bottom style="medium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/>
      <right style="medium"/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medium"/>
      <top style="medium"/>
      <bottom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 diagonalUp="1">
      <left style="medium"/>
      <right style="thin"/>
      <top style="medium"/>
      <bottom style="thin"/>
      <diagonal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 style="medium"/>
      <top style="medium"/>
      <bottom style="thin"/>
      <diagonal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 diagonalUp="1">
      <left style="thin"/>
      <right>
        <color indexed="63"/>
      </right>
      <top style="medium"/>
      <bottom style="thin"/>
      <diagonal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8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57" fontId="2" fillId="2" borderId="1" xfId="0" applyNumberFormat="1" applyFont="1" applyFill="1" applyBorder="1" applyAlignment="1">
      <alignment/>
    </xf>
    <xf numFmtId="0" fontId="2" fillId="0" borderId="3" xfId="0" applyFont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2" borderId="5" xfId="0" applyFont="1" applyFill="1" applyBorder="1" applyAlignment="1">
      <alignment wrapText="1"/>
    </xf>
    <xf numFmtId="0" fontId="2" fillId="2" borderId="12" xfId="0" applyFont="1" applyFill="1" applyBorder="1" applyAlignment="1">
      <alignment horizontal="right"/>
    </xf>
    <xf numFmtId="0" fontId="2" fillId="0" borderId="13" xfId="0" applyFont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2" borderId="14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2" borderId="16" xfId="0" applyFont="1" applyFill="1" applyBorder="1" applyAlignment="1">
      <alignment/>
    </xf>
    <xf numFmtId="0" fontId="5" fillId="0" borderId="0" xfId="0" applyFont="1" applyAlignment="1">
      <alignment/>
    </xf>
    <xf numFmtId="57" fontId="2" fillId="2" borderId="4" xfId="0" applyNumberFormat="1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179" fontId="2" fillId="3" borderId="6" xfId="0" applyNumberFormat="1" applyFont="1" applyFill="1" applyBorder="1" applyAlignment="1">
      <alignment/>
    </xf>
    <xf numFmtId="179" fontId="2" fillId="3" borderId="18" xfId="0" applyNumberFormat="1" applyFont="1" applyFill="1" applyBorder="1" applyAlignment="1">
      <alignment/>
    </xf>
    <xf numFmtId="179" fontId="2" fillId="3" borderId="12" xfId="0" applyNumberFormat="1" applyFont="1" applyFill="1" applyBorder="1" applyAlignment="1">
      <alignment/>
    </xf>
    <xf numFmtId="0" fontId="2" fillId="3" borderId="19" xfId="0" applyFont="1" applyFill="1" applyBorder="1" applyAlignment="1">
      <alignment/>
    </xf>
    <xf numFmtId="180" fontId="2" fillId="3" borderId="12" xfId="0" applyNumberFormat="1" applyFont="1" applyFill="1" applyBorder="1" applyAlignment="1">
      <alignment/>
    </xf>
    <xf numFmtId="180" fontId="2" fillId="3" borderId="6" xfId="0" applyNumberFormat="1" applyFont="1" applyFill="1" applyBorder="1" applyAlignment="1">
      <alignment/>
    </xf>
    <xf numFmtId="180" fontId="2" fillId="3" borderId="18" xfId="0" applyNumberFormat="1" applyFont="1" applyFill="1" applyBorder="1" applyAlignment="1">
      <alignment/>
    </xf>
    <xf numFmtId="180" fontId="2" fillId="3" borderId="20" xfId="0" applyNumberFormat="1" applyFont="1" applyFill="1" applyBorder="1" applyAlignment="1">
      <alignment/>
    </xf>
    <xf numFmtId="180" fontId="2" fillId="3" borderId="21" xfId="0" applyNumberFormat="1" applyFont="1" applyFill="1" applyBorder="1" applyAlignment="1">
      <alignment/>
    </xf>
    <xf numFmtId="180" fontId="2" fillId="3" borderId="22" xfId="0" applyNumberFormat="1" applyFont="1" applyFill="1" applyBorder="1" applyAlignment="1">
      <alignment/>
    </xf>
    <xf numFmtId="180" fontId="2" fillId="3" borderId="3" xfId="0" applyNumberFormat="1" applyFont="1" applyFill="1" applyBorder="1" applyAlignment="1">
      <alignment/>
    </xf>
    <xf numFmtId="180" fontId="2" fillId="3" borderId="23" xfId="0" applyNumberFormat="1" applyFont="1" applyFill="1" applyBorder="1" applyAlignment="1">
      <alignment/>
    </xf>
    <xf numFmtId="180" fontId="2" fillId="3" borderId="24" xfId="0" applyNumberFormat="1" applyFont="1" applyFill="1" applyBorder="1" applyAlignment="1">
      <alignment/>
    </xf>
    <xf numFmtId="180" fontId="2" fillId="3" borderId="25" xfId="0" applyNumberFormat="1" applyFont="1" applyFill="1" applyBorder="1" applyAlignment="1">
      <alignment/>
    </xf>
    <xf numFmtId="180" fontId="2" fillId="3" borderId="26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4" borderId="12" xfId="0" applyFill="1" applyBorder="1" applyAlignment="1">
      <alignment/>
    </xf>
    <xf numFmtId="0" fontId="10" fillId="0" borderId="0" xfId="0" applyFont="1" applyAlignment="1">
      <alignment/>
    </xf>
    <xf numFmtId="179" fontId="2" fillId="3" borderId="1" xfId="0" applyNumberFormat="1" applyFont="1" applyFill="1" applyBorder="1" applyAlignment="1">
      <alignment/>
    </xf>
    <xf numFmtId="179" fontId="2" fillId="3" borderId="19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2" borderId="27" xfId="0" applyFont="1" applyFill="1" applyBorder="1" applyAlignment="1">
      <alignment/>
    </xf>
    <xf numFmtId="0" fontId="2" fillId="3" borderId="28" xfId="0" applyFont="1" applyFill="1" applyBorder="1" applyAlignment="1">
      <alignment/>
    </xf>
    <xf numFmtId="0" fontId="2" fillId="3" borderId="13" xfId="0" applyFont="1" applyFill="1" applyBorder="1" applyAlignment="1">
      <alignment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3" borderId="32" xfId="0" applyFont="1" applyFill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vertical="center"/>
    </xf>
    <xf numFmtId="0" fontId="2" fillId="2" borderId="33" xfId="0" applyFont="1" applyFill="1" applyBorder="1" applyAlignment="1">
      <alignment horizontal="center" wrapText="1"/>
    </xf>
    <xf numFmtId="0" fontId="2" fillId="2" borderId="34" xfId="0" applyFont="1" applyFill="1" applyBorder="1" applyAlignment="1">
      <alignment horizontal="center" wrapText="1"/>
    </xf>
    <xf numFmtId="0" fontId="2" fillId="0" borderId="35" xfId="0" applyFont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2" fillId="2" borderId="36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/>
    </xf>
    <xf numFmtId="186" fontId="2" fillId="2" borderId="5" xfId="0" applyNumberFormat="1" applyFont="1" applyFill="1" applyBorder="1" applyAlignment="1">
      <alignment/>
    </xf>
    <xf numFmtId="186" fontId="2" fillId="2" borderId="1" xfId="0" applyNumberFormat="1" applyFont="1" applyFill="1" applyBorder="1" applyAlignment="1">
      <alignment/>
    </xf>
    <xf numFmtId="0" fontId="2" fillId="0" borderId="9" xfId="0" applyFont="1" applyBorder="1" applyAlignment="1">
      <alignment/>
    </xf>
    <xf numFmtId="0" fontId="2" fillId="0" borderId="18" xfId="0" applyFont="1" applyBorder="1" applyAlignment="1">
      <alignment/>
    </xf>
    <xf numFmtId="0" fontId="4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4" xfId="0" applyFont="1" applyFill="1" applyBorder="1" applyAlignment="1">
      <alignment wrapText="1"/>
    </xf>
    <xf numFmtId="0" fontId="4" fillId="2" borderId="3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2" fillId="0" borderId="4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4" fillId="2" borderId="4" xfId="0" applyFont="1" applyFill="1" applyBorder="1" applyAlignment="1">
      <alignment vertical="top"/>
    </xf>
    <xf numFmtId="0" fontId="4" fillId="2" borderId="3" xfId="0" applyFont="1" applyFill="1" applyBorder="1" applyAlignment="1">
      <alignment vertical="top"/>
    </xf>
    <xf numFmtId="0" fontId="2" fillId="2" borderId="4" xfId="0" applyFont="1" applyFill="1" applyBorder="1" applyAlignment="1">
      <alignment vertical="top"/>
    </xf>
    <xf numFmtId="57" fontId="2" fillId="2" borderId="1" xfId="0" applyNumberFormat="1" applyFont="1" applyFill="1" applyBorder="1" applyAlignment="1">
      <alignment vertical="top"/>
    </xf>
    <xf numFmtId="0" fontId="4" fillId="2" borderId="1" xfId="0" applyNumberFormat="1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186" fontId="2" fillId="2" borderId="3" xfId="0" applyNumberFormat="1" applyFont="1" applyFill="1" applyBorder="1" applyAlignment="1">
      <alignment/>
    </xf>
    <xf numFmtId="186" fontId="2" fillId="2" borderId="6" xfId="0" applyNumberFormat="1" applyFont="1" applyFill="1" applyBorder="1" applyAlignment="1">
      <alignment/>
    </xf>
    <xf numFmtId="186" fontId="2" fillId="2" borderId="4" xfId="0" applyNumberFormat="1" applyFont="1" applyFill="1" applyBorder="1" applyAlignment="1">
      <alignment/>
    </xf>
    <xf numFmtId="186" fontId="2" fillId="2" borderId="3" xfId="0" applyNumberFormat="1" applyFont="1" applyFill="1" applyBorder="1" applyAlignment="1">
      <alignment vertical="top"/>
    </xf>
    <xf numFmtId="186" fontId="2" fillId="2" borderId="6" xfId="0" applyNumberFormat="1" applyFont="1" applyFill="1" applyBorder="1" applyAlignment="1">
      <alignment vertical="top"/>
    </xf>
    <xf numFmtId="186" fontId="2" fillId="2" borderId="4" xfId="0" applyNumberFormat="1" applyFont="1" applyFill="1" applyBorder="1" applyAlignment="1">
      <alignment vertical="top"/>
    </xf>
    <xf numFmtId="186" fontId="2" fillId="2" borderId="23" xfId="0" applyNumberFormat="1" applyFont="1" applyFill="1" applyBorder="1" applyAlignment="1">
      <alignment/>
    </xf>
    <xf numFmtId="186" fontId="2" fillId="2" borderId="18" xfId="0" applyNumberFormat="1" applyFont="1" applyFill="1" applyBorder="1" applyAlignment="1">
      <alignment/>
    </xf>
    <xf numFmtId="186" fontId="0" fillId="3" borderId="10" xfId="0" applyNumberFormat="1" applyFont="1" applyFill="1" applyBorder="1" applyAlignment="1">
      <alignment/>
    </xf>
    <xf numFmtId="186" fontId="0" fillId="3" borderId="12" xfId="0" applyNumberFormat="1" applyFont="1" applyFill="1" applyBorder="1" applyAlignment="1">
      <alignment/>
    </xf>
    <xf numFmtId="0" fontId="4" fillId="2" borderId="27" xfId="0" applyFont="1" applyFill="1" applyBorder="1" applyAlignment="1">
      <alignment/>
    </xf>
    <xf numFmtId="0" fontId="4" fillId="2" borderId="27" xfId="0" applyFont="1" applyFill="1" applyBorder="1" applyAlignment="1">
      <alignment shrinkToFit="1"/>
    </xf>
    <xf numFmtId="0" fontId="4" fillId="2" borderId="27" xfId="0" applyFont="1" applyFill="1" applyBorder="1" applyAlignment="1">
      <alignment vertical="top"/>
    </xf>
    <xf numFmtId="0" fontId="4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shrinkToFit="1"/>
    </xf>
    <xf numFmtId="0" fontId="0" fillId="0" borderId="0" xfId="0" applyAlignment="1">
      <alignment vertical="top" wrapText="1"/>
    </xf>
    <xf numFmtId="0" fontId="2" fillId="2" borderId="3" xfId="0" applyFont="1" applyFill="1" applyBorder="1" applyAlignment="1">
      <alignment horizontal="left" vertical="top" wrapText="1"/>
    </xf>
    <xf numFmtId="0" fontId="4" fillId="2" borderId="27" xfId="0" applyFont="1" applyFill="1" applyBorder="1" applyAlignment="1">
      <alignment horizontal="left" vertical="top" wrapText="1"/>
    </xf>
    <xf numFmtId="0" fontId="4" fillId="2" borderId="27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center"/>
    </xf>
    <xf numFmtId="186" fontId="2" fillId="2" borderId="37" xfId="0" applyNumberFormat="1" applyFont="1" applyFill="1" applyBorder="1" applyAlignment="1">
      <alignment vertical="top"/>
    </xf>
    <xf numFmtId="186" fontId="2" fillId="3" borderId="38" xfId="0" applyNumberFormat="1" applyFont="1" applyFill="1" applyBorder="1" applyAlignment="1">
      <alignment vertical="top"/>
    </xf>
    <xf numFmtId="186" fontId="2" fillId="0" borderId="1" xfId="0" applyNumberFormat="1" applyFont="1" applyBorder="1" applyAlignment="1">
      <alignment/>
    </xf>
    <xf numFmtId="186" fontId="2" fillId="0" borderId="6" xfId="0" applyNumberFormat="1" applyFont="1" applyBorder="1" applyAlignment="1">
      <alignment/>
    </xf>
    <xf numFmtId="186" fontId="2" fillId="2" borderId="9" xfId="0" applyNumberFormat="1" applyFont="1" applyFill="1" applyBorder="1" applyAlignment="1">
      <alignment/>
    </xf>
    <xf numFmtId="186" fontId="2" fillId="3" borderId="12" xfId="0" applyNumberFormat="1" applyFont="1" applyFill="1" applyBorder="1" applyAlignment="1">
      <alignment/>
    </xf>
    <xf numFmtId="186" fontId="2" fillId="2" borderId="4" xfId="0" applyNumberFormat="1" applyFont="1" applyFill="1" applyBorder="1" applyAlignment="1">
      <alignment wrapText="1"/>
    </xf>
    <xf numFmtId="186" fontId="2" fillId="3" borderId="10" xfId="0" applyNumberFormat="1" applyFont="1" applyFill="1" applyBorder="1" applyAlignment="1">
      <alignment/>
    </xf>
    <xf numFmtId="186" fontId="2" fillId="3" borderId="19" xfId="0" applyNumberFormat="1" applyFont="1" applyFill="1" applyBorder="1" applyAlignment="1">
      <alignment/>
    </xf>
    <xf numFmtId="186" fontId="2" fillId="2" borderId="39" xfId="0" applyNumberFormat="1" applyFont="1" applyFill="1" applyBorder="1" applyAlignment="1">
      <alignment/>
    </xf>
    <xf numFmtId="186" fontId="2" fillId="3" borderId="28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40" xfId="0" applyFont="1" applyFill="1" applyBorder="1" applyAlignment="1">
      <alignment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4" fillId="2" borderId="5" xfId="0" applyFont="1" applyFill="1" applyBorder="1" applyAlignment="1">
      <alignment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11" fillId="2" borderId="30" xfId="0" applyFont="1" applyFill="1" applyBorder="1" applyAlignment="1">
      <alignment vertical="top" wrapText="1"/>
    </xf>
    <xf numFmtId="0" fontId="11" fillId="2" borderId="6" xfId="0" applyFont="1" applyFill="1" applyBorder="1" applyAlignment="1">
      <alignment vertical="top" wrapText="1"/>
    </xf>
    <xf numFmtId="0" fontId="11" fillId="2" borderId="44" xfId="0" applyFont="1" applyFill="1" applyBorder="1" applyAlignment="1">
      <alignment vertical="top" wrapText="1"/>
    </xf>
    <xf numFmtId="0" fontId="2" fillId="2" borderId="45" xfId="0" applyFont="1" applyFill="1" applyBorder="1" applyAlignment="1">
      <alignment vertical="top"/>
    </xf>
    <xf numFmtId="0" fontId="2" fillId="2" borderId="46" xfId="0" applyFont="1" applyFill="1" applyBorder="1" applyAlignment="1">
      <alignment vertical="top"/>
    </xf>
    <xf numFmtId="179" fontId="2" fillId="3" borderId="20" xfId="0" applyNumberFormat="1" applyFont="1" applyFill="1" applyBorder="1" applyAlignment="1">
      <alignment vertical="top"/>
    </xf>
    <xf numFmtId="179" fontId="2" fillId="3" borderId="47" xfId="0" applyNumberFormat="1" applyFont="1" applyFill="1" applyBorder="1" applyAlignment="1">
      <alignment vertical="top"/>
    </xf>
    <xf numFmtId="179" fontId="2" fillId="3" borderId="30" xfId="0" applyNumberFormat="1" applyFont="1" applyFill="1" applyBorder="1" applyAlignment="1">
      <alignment vertical="top"/>
    </xf>
    <xf numFmtId="0" fontId="2" fillId="2" borderId="48" xfId="0" applyFont="1" applyFill="1" applyBorder="1" applyAlignment="1">
      <alignment vertical="top"/>
    </xf>
    <xf numFmtId="0" fontId="2" fillId="2" borderId="49" xfId="0" applyFont="1" applyFill="1" applyBorder="1" applyAlignment="1">
      <alignment vertical="top"/>
    </xf>
    <xf numFmtId="179" fontId="2" fillId="3" borderId="21" xfId="0" applyNumberFormat="1" applyFont="1" applyFill="1" applyBorder="1" applyAlignment="1">
      <alignment vertical="top"/>
    </xf>
    <xf numFmtId="179" fontId="2" fillId="3" borderId="6" xfId="0" applyNumberFormat="1" applyFont="1" applyFill="1" applyBorder="1" applyAlignment="1">
      <alignment vertical="top"/>
    </xf>
    <xf numFmtId="179" fontId="2" fillId="3" borderId="44" xfId="0" applyNumberFormat="1" applyFont="1" applyFill="1" applyBorder="1" applyAlignment="1">
      <alignment vertical="top"/>
    </xf>
    <xf numFmtId="179" fontId="2" fillId="3" borderId="7" xfId="0" applyNumberFormat="1" applyFont="1" applyFill="1" applyBorder="1" applyAlignment="1">
      <alignment vertical="top"/>
    </xf>
    <xf numFmtId="0" fontId="2" fillId="2" borderId="50" xfId="0" applyFont="1" applyFill="1" applyBorder="1" applyAlignment="1">
      <alignment vertical="top"/>
    </xf>
    <xf numFmtId="0" fontId="2" fillId="2" borderId="51" xfId="0" applyFont="1" applyFill="1" applyBorder="1" applyAlignment="1">
      <alignment vertical="top"/>
    </xf>
    <xf numFmtId="179" fontId="2" fillId="3" borderId="22" xfId="0" applyNumberFormat="1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4" fillId="2" borderId="0" xfId="0" applyFont="1" applyFill="1" applyBorder="1" applyAlignment="1">
      <alignment/>
    </xf>
    <xf numFmtId="186" fontId="2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57" fontId="2" fillId="2" borderId="0" xfId="0" applyNumberFormat="1" applyFont="1" applyFill="1" applyBorder="1" applyAlignment="1">
      <alignment/>
    </xf>
    <xf numFmtId="0" fontId="2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57" fontId="9" fillId="2" borderId="1" xfId="0" applyNumberFormat="1" applyFont="1" applyFill="1" applyBorder="1" applyAlignment="1">
      <alignment/>
    </xf>
    <xf numFmtId="0" fontId="13" fillId="2" borderId="27" xfId="0" applyFont="1" applyFill="1" applyBorder="1" applyAlignment="1">
      <alignment/>
    </xf>
    <xf numFmtId="0" fontId="13" fillId="2" borderId="1" xfId="0" applyNumberFormat="1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1" xfId="0" applyFont="1" applyFill="1" applyBorder="1" applyAlignment="1">
      <alignment shrinkToFit="1"/>
    </xf>
    <xf numFmtId="0" fontId="0" fillId="0" borderId="0" xfId="0" applyFill="1" applyAlignment="1">
      <alignment vertical="center"/>
    </xf>
    <xf numFmtId="0" fontId="4" fillId="0" borderId="1" xfId="0" applyFont="1" applyFill="1" applyBorder="1" applyAlignment="1">
      <alignment/>
    </xf>
    <xf numFmtId="187" fontId="2" fillId="2" borderId="1" xfId="0" applyNumberFormat="1" applyFont="1" applyFill="1" applyBorder="1" applyAlignment="1">
      <alignment/>
    </xf>
    <xf numFmtId="187" fontId="2" fillId="0" borderId="1" xfId="0" applyNumberFormat="1" applyFont="1" applyFill="1" applyBorder="1" applyAlignment="1">
      <alignment/>
    </xf>
    <xf numFmtId="187" fontId="2" fillId="2" borderId="9" xfId="0" applyNumberFormat="1" applyFont="1" applyFill="1" applyBorder="1" applyAlignment="1">
      <alignment/>
    </xf>
    <xf numFmtId="187" fontId="2" fillId="2" borderId="46" xfId="0" applyNumberFormat="1" applyFont="1" applyFill="1" applyBorder="1" applyAlignment="1">
      <alignment vertical="top"/>
    </xf>
    <xf numFmtId="187" fontId="2" fillId="2" borderId="49" xfId="0" applyNumberFormat="1" applyFont="1" applyFill="1" applyBorder="1" applyAlignment="1">
      <alignment vertical="top"/>
    </xf>
    <xf numFmtId="187" fontId="2" fillId="2" borderId="51" xfId="0" applyNumberFormat="1" applyFont="1" applyFill="1" applyBorder="1" applyAlignment="1">
      <alignment vertical="top"/>
    </xf>
    <xf numFmtId="187" fontId="2" fillId="3" borderId="19" xfId="0" applyNumberFormat="1" applyFont="1" applyFill="1" applyBorder="1" applyAlignment="1">
      <alignment/>
    </xf>
    <xf numFmtId="187" fontId="2" fillId="2" borderId="5" xfId="0" applyNumberFormat="1" applyFont="1" applyFill="1" applyBorder="1" applyAlignment="1">
      <alignment/>
    </xf>
    <xf numFmtId="187" fontId="2" fillId="0" borderId="5" xfId="0" applyNumberFormat="1" applyFont="1" applyFill="1" applyBorder="1" applyAlignment="1">
      <alignment/>
    </xf>
    <xf numFmtId="187" fontId="2" fillId="5" borderId="52" xfId="0" applyNumberFormat="1" applyFont="1" applyFill="1" applyBorder="1" applyAlignment="1">
      <alignment/>
    </xf>
    <xf numFmtId="187" fontId="2" fillId="2" borderId="40" xfId="0" applyNumberFormat="1" applyFont="1" applyFill="1" applyBorder="1" applyAlignment="1">
      <alignment vertical="top"/>
    </xf>
    <xf numFmtId="187" fontId="2" fillId="2" borderId="1" xfId="0" applyNumberFormat="1" applyFont="1" applyFill="1" applyBorder="1" applyAlignment="1">
      <alignment vertical="top"/>
    </xf>
    <xf numFmtId="187" fontId="2" fillId="2" borderId="2" xfId="0" applyNumberFormat="1" applyFont="1" applyFill="1" applyBorder="1" applyAlignment="1">
      <alignment vertical="top"/>
    </xf>
    <xf numFmtId="187" fontId="2" fillId="3" borderId="52" xfId="0" applyNumberFormat="1" applyFont="1" applyFill="1" applyBorder="1" applyAlignment="1">
      <alignment/>
    </xf>
    <xf numFmtId="187" fontId="2" fillId="2" borderId="5" xfId="0" applyNumberFormat="1" applyFont="1" applyFill="1" applyBorder="1" applyAlignment="1">
      <alignment vertical="top"/>
    </xf>
    <xf numFmtId="187" fontId="2" fillId="2" borderId="53" xfId="0" applyNumberFormat="1" applyFont="1" applyFill="1" applyBorder="1" applyAlignment="1">
      <alignment vertical="top"/>
    </xf>
    <xf numFmtId="187" fontId="2" fillId="2" borderId="29" xfId="0" applyNumberFormat="1" applyFont="1" applyFill="1" applyBorder="1" applyAlignment="1">
      <alignment vertical="top"/>
    </xf>
    <xf numFmtId="187" fontId="2" fillId="2" borderId="54" xfId="0" applyNumberFormat="1" applyFont="1" applyFill="1" applyBorder="1" applyAlignment="1">
      <alignment vertical="top"/>
    </xf>
    <xf numFmtId="187" fontId="2" fillId="2" borderId="4" xfId="0" applyNumberFormat="1" applyFont="1" applyFill="1" applyBorder="1" applyAlignment="1">
      <alignment/>
    </xf>
    <xf numFmtId="187" fontId="2" fillId="0" borderId="4" xfId="0" applyNumberFormat="1" applyFont="1" applyFill="1" applyBorder="1" applyAlignment="1">
      <alignment/>
    </xf>
    <xf numFmtId="187" fontId="2" fillId="2" borderId="8" xfId="0" applyNumberFormat="1" applyFont="1" applyFill="1" applyBorder="1" applyAlignment="1">
      <alignment/>
    </xf>
    <xf numFmtId="187" fontId="2" fillId="2" borderId="45" xfId="0" applyNumberFormat="1" applyFont="1" applyFill="1" applyBorder="1" applyAlignment="1">
      <alignment/>
    </xf>
    <xf numFmtId="187" fontId="2" fillId="2" borderId="46" xfId="0" applyNumberFormat="1" applyFont="1" applyFill="1" applyBorder="1" applyAlignment="1">
      <alignment/>
    </xf>
    <xf numFmtId="187" fontId="2" fillId="2" borderId="48" xfId="0" applyNumberFormat="1" applyFont="1" applyFill="1" applyBorder="1" applyAlignment="1">
      <alignment/>
    </xf>
    <xf numFmtId="187" fontId="2" fillId="2" borderId="49" xfId="0" applyNumberFormat="1" applyFont="1" applyFill="1" applyBorder="1" applyAlignment="1">
      <alignment/>
    </xf>
    <xf numFmtId="187" fontId="2" fillId="2" borderId="50" xfId="0" applyNumberFormat="1" applyFont="1" applyFill="1" applyBorder="1" applyAlignment="1">
      <alignment/>
    </xf>
    <xf numFmtId="187" fontId="2" fillId="2" borderId="51" xfId="0" applyNumberFormat="1" applyFont="1" applyFill="1" applyBorder="1" applyAlignment="1">
      <alignment/>
    </xf>
    <xf numFmtId="187" fontId="2" fillId="3" borderId="10" xfId="0" applyNumberFormat="1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186" fontId="2" fillId="0" borderId="4" xfId="0" applyNumberFormat="1" applyFont="1" applyFill="1" applyBorder="1" applyAlignment="1">
      <alignment/>
    </xf>
    <xf numFmtId="187" fontId="2" fillId="2" borderId="39" xfId="0" applyNumberFormat="1" applyFont="1" applyFill="1" applyBorder="1" applyAlignment="1">
      <alignment/>
    </xf>
    <xf numFmtId="187" fontId="2" fillId="2" borderId="3" xfId="0" applyNumberFormat="1" applyFont="1" applyFill="1" applyBorder="1" applyAlignment="1">
      <alignment/>
    </xf>
    <xf numFmtId="57" fontId="2" fillId="2" borderId="4" xfId="0" applyNumberFormat="1" applyFont="1" applyFill="1" applyBorder="1" applyAlignment="1">
      <alignment horizontal="center"/>
    </xf>
    <xf numFmtId="0" fontId="2" fillId="0" borderId="33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0" fillId="0" borderId="6" xfId="0" applyBorder="1" applyAlignment="1">
      <alignment vertical="top" wrapText="1"/>
    </xf>
    <xf numFmtId="186" fontId="0" fillId="2" borderId="18" xfId="0" applyNumberFormat="1" applyFont="1" applyFill="1" applyBorder="1" applyAlignment="1">
      <alignment/>
    </xf>
    <xf numFmtId="0" fontId="2" fillId="2" borderId="53" xfId="0" applyFont="1" applyFill="1" applyBorder="1" applyAlignment="1">
      <alignment horizontal="center" vertical="center" wrapText="1"/>
    </xf>
    <xf numFmtId="179" fontId="2" fillId="3" borderId="13" xfId="0" applyNumberFormat="1" applyFont="1" applyFill="1" applyBorder="1" applyAlignment="1">
      <alignment/>
    </xf>
    <xf numFmtId="0" fontId="4" fillId="2" borderId="1" xfId="0" applyFont="1" applyFill="1" applyBorder="1" applyAlignment="1">
      <alignment horizontal="center" vertical="top" wrapText="1"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2" fillId="2" borderId="55" xfId="0" applyFont="1" applyFill="1" applyBorder="1" applyAlignment="1">
      <alignment/>
    </xf>
    <xf numFmtId="0" fontId="11" fillId="2" borderId="56" xfId="0" applyFont="1" applyFill="1" applyBorder="1" applyAlignment="1">
      <alignment vertical="top" wrapText="1"/>
    </xf>
    <xf numFmtId="0" fontId="2" fillId="2" borderId="57" xfId="0" applyFont="1" applyFill="1" applyBorder="1" applyAlignment="1">
      <alignment vertical="top"/>
    </xf>
    <xf numFmtId="0" fontId="2" fillId="2" borderId="58" xfId="0" applyFont="1" applyFill="1" applyBorder="1" applyAlignment="1">
      <alignment vertical="top"/>
    </xf>
    <xf numFmtId="187" fontId="2" fillId="2" borderId="58" xfId="0" applyNumberFormat="1" applyFont="1" applyFill="1" applyBorder="1" applyAlignment="1">
      <alignment vertical="top"/>
    </xf>
    <xf numFmtId="179" fontId="2" fillId="3" borderId="59" xfId="0" applyNumberFormat="1" applyFont="1" applyFill="1" applyBorder="1" applyAlignment="1">
      <alignment vertical="top"/>
    </xf>
    <xf numFmtId="187" fontId="2" fillId="2" borderId="60" xfId="0" applyNumberFormat="1" applyFont="1" applyFill="1" applyBorder="1" applyAlignment="1">
      <alignment vertical="top"/>
    </xf>
    <xf numFmtId="187" fontId="2" fillId="2" borderId="61" xfId="0" applyNumberFormat="1" applyFont="1" applyFill="1" applyBorder="1" applyAlignment="1">
      <alignment vertical="top"/>
    </xf>
    <xf numFmtId="187" fontId="2" fillId="2" borderId="57" xfId="0" applyNumberFormat="1" applyFont="1" applyFill="1" applyBorder="1" applyAlignment="1">
      <alignment/>
    </xf>
    <xf numFmtId="187" fontId="2" fillId="2" borderId="58" xfId="0" applyNumberFormat="1" applyFont="1" applyFill="1" applyBorder="1" applyAlignment="1">
      <alignment/>
    </xf>
    <xf numFmtId="180" fontId="2" fillId="3" borderId="62" xfId="0" applyNumberFormat="1" applyFont="1" applyFill="1" applyBorder="1" applyAlignment="1">
      <alignment/>
    </xf>
    <xf numFmtId="180" fontId="2" fillId="3" borderId="59" xfId="0" applyNumberFormat="1" applyFont="1" applyFill="1" applyBorder="1" applyAlignment="1">
      <alignment/>
    </xf>
    <xf numFmtId="0" fontId="2" fillId="0" borderId="63" xfId="0" applyFont="1" applyBorder="1" applyAlignment="1">
      <alignment/>
    </xf>
    <xf numFmtId="0" fontId="2" fillId="0" borderId="64" xfId="0" applyFont="1" applyBorder="1" applyAlignment="1">
      <alignment/>
    </xf>
    <xf numFmtId="0" fontId="2" fillId="2" borderId="65" xfId="0" applyFont="1" applyFill="1" applyBorder="1" applyAlignment="1">
      <alignment/>
    </xf>
    <xf numFmtId="0" fontId="2" fillId="2" borderId="66" xfId="0" applyFont="1" applyFill="1" applyBorder="1" applyAlignment="1">
      <alignment/>
    </xf>
    <xf numFmtId="186" fontId="2" fillId="2" borderId="63" xfId="0" applyNumberFormat="1" applyFont="1" applyFill="1" applyBorder="1" applyAlignment="1">
      <alignment/>
    </xf>
    <xf numFmtId="0" fontId="2" fillId="2" borderId="67" xfId="0" applyFont="1" applyFill="1" applyBorder="1" applyAlignment="1">
      <alignment/>
    </xf>
    <xf numFmtId="187" fontId="2" fillId="2" borderId="67" xfId="0" applyNumberFormat="1" applyFont="1" applyFill="1" applyBorder="1" applyAlignment="1">
      <alignment/>
    </xf>
    <xf numFmtId="179" fontId="2" fillId="3" borderId="64" xfId="0" applyNumberFormat="1" applyFont="1" applyFill="1" applyBorder="1" applyAlignment="1">
      <alignment/>
    </xf>
    <xf numFmtId="187" fontId="2" fillId="2" borderId="65" xfId="0" applyNumberFormat="1" applyFont="1" applyFill="1" applyBorder="1" applyAlignment="1">
      <alignment/>
    </xf>
    <xf numFmtId="187" fontId="2" fillId="2" borderId="63" xfId="0" applyNumberFormat="1" applyFont="1" applyFill="1" applyBorder="1" applyAlignment="1">
      <alignment/>
    </xf>
    <xf numFmtId="180" fontId="2" fillId="3" borderId="66" xfId="0" applyNumberFormat="1" applyFont="1" applyFill="1" applyBorder="1" applyAlignment="1">
      <alignment/>
    </xf>
    <xf numFmtId="180" fontId="2" fillId="3" borderId="64" xfId="0" applyNumberFormat="1" applyFont="1" applyFill="1" applyBorder="1" applyAlignment="1">
      <alignment/>
    </xf>
    <xf numFmtId="0" fontId="2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55" xfId="0" applyFont="1" applyBorder="1" applyAlignment="1">
      <alignment horizontal="center" vertical="center" textRotation="255" wrapText="1"/>
    </xf>
    <xf numFmtId="0" fontId="2" fillId="0" borderId="4" xfId="0" applyFont="1" applyBorder="1" applyAlignment="1">
      <alignment horizontal="center" vertical="center" textRotation="255" wrapText="1"/>
    </xf>
    <xf numFmtId="0" fontId="2" fillId="2" borderId="68" xfId="0" applyFont="1" applyFill="1" applyBorder="1" applyAlignment="1">
      <alignment horizontal="center" vertical="center" textRotation="255"/>
    </xf>
    <xf numFmtId="0" fontId="2" fillId="2" borderId="16" xfId="0" applyFont="1" applyFill="1" applyBorder="1" applyAlignment="1">
      <alignment horizontal="center" vertical="center" textRotation="255"/>
    </xf>
    <xf numFmtId="0" fontId="2" fillId="2" borderId="14" xfId="0" applyFont="1" applyFill="1" applyBorder="1" applyAlignment="1">
      <alignment horizontal="center" vertical="center" textRotation="255"/>
    </xf>
    <xf numFmtId="0" fontId="2" fillId="2" borderId="47" xfId="0" applyFont="1" applyFill="1" applyBorder="1" applyAlignment="1">
      <alignment horizontal="center" vertical="center" textRotation="255" shrinkToFit="1"/>
    </xf>
    <xf numFmtId="0" fontId="2" fillId="2" borderId="6" xfId="0" applyFont="1" applyFill="1" applyBorder="1" applyAlignment="1">
      <alignment horizontal="center" vertical="center" textRotation="255" shrinkToFit="1"/>
    </xf>
    <xf numFmtId="0" fontId="2" fillId="0" borderId="69" xfId="0" applyFont="1" applyBorder="1" applyAlignment="1">
      <alignment horizontal="center" vertical="center" textRotation="255" wrapText="1"/>
    </xf>
    <xf numFmtId="0" fontId="2" fillId="0" borderId="44" xfId="0" applyFont="1" applyBorder="1" applyAlignment="1">
      <alignment horizontal="center" vertical="center" textRotation="255" wrapText="1"/>
    </xf>
    <xf numFmtId="0" fontId="2" fillId="0" borderId="30" xfId="0" applyFont="1" applyBorder="1" applyAlignment="1">
      <alignment horizontal="center" vertical="center" textRotation="255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186" fontId="2" fillId="2" borderId="69" xfId="0" applyNumberFormat="1" applyFont="1" applyFill="1" applyBorder="1" applyAlignment="1">
      <alignment horizontal="center" vertical="center" textRotation="255" wrapText="1"/>
    </xf>
    <xf numFmtId="186" fontId="0" fillId="0" borderId="44" xfId="0" applyNumberFormat="1" applyBorder="1" applyAlignment="1">
      <alignment horizontal="center" vertical="center" textRotation="255" wrapText="1"/>
    </xf>
    <xf numFmtId="186" fontId="0" fillId="0" borderId="30" xfId="0" applyNumberFormat="1" applyBorder="1" applyAlignment="1">
      <alignment horizontal="center" vertical="center" textRotation="255" wrapText="1"/>
    </xf>
    <xf numFmtId="186" fontId="2" fillId="2" borderId="68" xfId="0" applyNumberFormat="1" applyFont="1" applyFill="1" applyBorder="1" applyAlignment="1">
      <alignment horizontal="center" vertical="center" textRotation="255" wrapText="1"/>
    </xf>
    <xf numFmtId="186" fontId="2" fillId="2" borderId="16" xfId="0" applyNumberFormat="1" applyFont="1" applyFill="1" applyBorder="1" applyAlignment="1">
      <alignment horizontal="center" vertical="center" textRotation="255" wrapText="1"/>
    </xf>
    <xf numFmtId="186" fontId="2" fillId="2" borderId="14" xfId="0" applyNumberFormat="1" applyFont="1" applyFill="1" applyBorder="1" applyAlignment="1">
      <alignment horizontal="center" vertical="center" textRotation="255" wrapText="1"/>
    </xf>
    <xf numFmtId="0" fontId="2" fillId="2" borderId="39" xfId="0" applyFont="1" applyFill="1" applyBorder="1" applyAlignment="1">
      <alignment horizontal="center" vertical="center" wrapText="1"/>
    </xf>
    <xf numFmtId="186" fontId="2" fillId="2" borderId="70" xfId="0" applyNumberFormat="1" applyFont="1" applyFill="1" applyBorder="1" applyAlignment="1">
      <alignment horizontal="center" vertical="center" textRotation="255" wrapText="1"/>
    </xf>
    <xf numFmtId="186" fontId="2" fillId="2" borderId="54" xfId="0" applyNumberFormat="1" applyFont="1" applyFill="1" applyBorder="1" applyAlignment="1">
      <alignment horizontal="center" vertical="center" textRotation="255" wrapText="1"/>
    </xf>
    <xf numFmtId="186" fontId="2" fillId="2" borderId="29" xfId="0" applyNumberFormat="1" applyFont="1" applyFill="1" applyBorder="1" applyAlignment="1">
      <alignment horizontal="center" vertical="center" textRotation="255" wrapText="1"/>
    </xf>
    <xf numFmtId="186" fontId="2" fillId="2" borderId="69" xfId="0" applyNumberFormat="1" applyFont="1" applyFill="1" applyBorder="1" applyAlignment="1">
      <alignment horizontal="center" vertical="center" textRotation="255" shrinkToFit="1"/>
    </xf>
    <xf numFmtId="186" fontId="2" fillId="2" borderId="44" xfId="0" applyNumberFormat="1" applyFont="1" applyFill="1" applyBorder="1" applyAlignment="1">
      <alignment horizontal="center" vertical="center" textRotation="255" shrinkToFit="1"/>
    </xf>
    <xf numFmtId="186" fontId="2" fillId="2" borderId="30" xfId="0" applyNumberFormat="1" applyFont="1" applyFill="1" applyBorder="1" applyAlignment="1">
      <alignment horizontal="center" vertical="center" textRotation="255" shrinkToFit="1"/>
    </xf>
    <xf numFmtId="0" fontId="2" fillId="2" borderId="71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7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2" borderId="73" xfId="0" applyFont="1" applyFill="1" applyBorder="1" applyAlignment="1">
      <alignment horizontal="center" vertical="center" wrapText="1"/>
    </xf>
    <xf numFmtId="0" fontId="0" fillId="0" borderId="74" xfId="0" applyBorder="1" applyAlignment="1">
      <alignment/>
    </xf>
    <xf numFmtId="0" fontId="0" fillId="0" borderId="37" xfId="0" applyBorder="1" applyAlignment="1">
      <alignment/>
    </xf>
    <xf numFmtId="0" fontId="2" fillId="2" borderId="3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0" fillId="0" borderId="44" xfId="0" applyBorder="1" applyAlignment="1">
      <alignment/>
    </xf>
    <xf numFmtId="0" fontId="0" fillId="0" borderId="30" xfId="0" applyBorder="1" applyAlignment="1">
      <alignment/>
    </xf>
    <xf numFmtId="0" fontId="2" fillId="2" borderId="68" xfId="0" applyFont="1" applyFill="1" applyBorder="1" applyAlignment="1">
      <alignment horizontal="center" vertical="distributed" textRotation="255"/>
    </xf>
    <xf numFmtId="0" fontId="2" fillId="2" borderId="16" xfId="0" applyFont="1" applyFill="1" applyBorder="1" applyAlignment="1">
      <alignment horizontal="center" vertical="distributed" textRotation="255"/>
    </xf>
    <xf numFmtId="0" fontId="2" fillId="2" borderId="14" xfId="0" applyFont="1" applyFill="1" applyBorder="1" applyAlignment="1">
      <alignment horizontal="center" vertical="distributed" textRotation="255"/>
    </xf>
    <xf numFmtId="0" fontId="2" fillId="2" borderId="69" xfId="0" applyFont="1" applyFill="1" applyBorder="1" applyAlignment="1">
      <alignment horizontal="center" vertical="center" textRotation="255"/>
    </xf>
    <xf numFmtId="0" fontId="2" fillId="2" borderId="44" xfId="0" applyFont="1" applyFill="1" applyBorder="1" applyAlignment="1">
      <alignment horizontal="center" vertical="center" textRotation="255"/>
    </xf>
    <xf numFmtId="0" fontId="2" fillId="2" borderId="30" xfId="0" applyFont="1" applyFill="1" applyBorder="1" applyAlignment="1">
      <alignment horizontal="center" vertical="center" textRotation="255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72" xfId="0" applyFont="1" applyFill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textRotation="255"/>
    </xf>
    <xf numFmtId="0" fontId="2" fillId="2" borderId="2" xfId="0" applyFont="1" applyFill="1" applyBorder="1" applyAlignment="1">
      <alignment horizontal="center" vertical="center" textRotation="255" wrapText="1"/>
    </xf>
    <xf numFmtId="0" fontId="0" fillId="0" borderId="29" xfId="0" applyBorder="1" applyAlignment="1">
      <alignment horizontal="center" vertical="center" textRotation="255"/>
    </xf>
    <xf numFmtId="0" fontId="2" fillId="0" borderId="2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54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center" textRotation="255"/>
    </xf>
    <xf numFmtId="0" fontId="2" fillId="0" borderId="68" xfId="0" applyFont="1" applyBorder="1" applyAlignment="1">
      <alignment horizontal="center" textRotation="255"/>
    </xf>
    <xf numFmtId="0" fontId="2" fillId="0" borderId="16" xfId="0" applyFont="1" applyBorder="1" applyAlignment="1">
      <alignment horizontal="center" textRotation="255"/>
    </xf>
    <xf numFmtId="0" fontId="2" fillId="0" borderId="14" xfId="0" applyFont="1" applyBorder="1" applyAlignment="1">
      <alignment horizontal="center" textRotation="255"/>
    </xf>
    <xf numFmtId="0" fontId="2" fillId="0" borderId="69" xfId="0" applyFont="1" applyBorder="1" applyAlignment="1">
      <alignment horizontal="center" textRotation="255" wrapText="1"/>
    </xf>
    <xf numFmtId="0" fontId="2" fillId="0" borderId="44" xfId="0" applyFont="1" applyBorder="1" applyAlignment="1">
      <alignment horizontal="center" textRotation="255"/>
    </xf>
    <xf numFmtId="0" fontId="2" fillId="0" borderId="30" xfId="0" applyFont="1" applyBorder="1" applyAlignment="1">
      <alignment horizontal="center" textRotation="255"/>
    </xf>
    <xf numFmtId="0" fontId="2" fillId="0" borderId="7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4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0" fontId="2" fillId="2" borderId="2" xfId="0" applyFont="1" applyFill="1" applyBorder="1" applyAlignment="1">
      <alignment horizontal="center" vertical="center" textRotation="255"/>
    </xf>
    <xf numFmtId="0" fontId="2" fillId="2" borderId="29" xfId="0" applyFont="1" applyFill="1" applyBorder="1" applyAlignment="1">
      <alignment horizontal="center" vertical="center" textRotation="255"/>
    </xf>
    <xf numFmtId="0" fontId="2" fillId="0" borderId="7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2" borderId="7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/>
    </xf>
    <xf numFmtId="0" fontId="2" fillId="2" borderId="2" xfId="0" applyFont="1" applyFill="1" applyBorder="1" applyAlignment="1">
      <alignment vertical="center" textRotation="255"/>
    </xf>
    <xf numFmtId="0" fontId="2" fillId="2" borderId="29" xfId="0" applyFont="1" applyFill="1" applyBorder="1" applyAlignment="1">
      <alignment vertical="center" textRotation="255"/>
    </xf>
    <xf numFmtId="58" fontId="8" fillId="0" borderId="76" xfId="0" applyNumberFormat="1" applyFont="1" applyBorder="1" applyAlignment="1">
      <alignment horizontal="center" vertical="center"/>
    </xf>
    <xf numFmtId="58" fontId="8" fillId="0" borderId="77" xfId="0" applyNumberFormat="1" applyFont="1" applyBorder="1" applyAlignment="1">
      <alignment horizontal="center" vertical="center"/>
    </xf>
    <xf numFmtId="58" fontId="8" fillId="0" borderId="42" xfId="0" applyNumberFormat="1" applyFont="1" applyBorder="1" applyAlignment="1">
      <alignment horizontal="center" vertical="center"/>
    </xf>
    <xf numFmtId="58" fontId="8" fillId="0" borderId="78" xfId="0" applyNumberFormat="1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0" fontId="2" fillId="2" borderId="32" xfId="0" applyFont="1" applyFill="1" applyBorder="1" applyAlignment="1">
      <alignment horizontal="center"/>
    </xf>
    <xf numFmtId="0" fontId="0" fillId="0" borderId="79" xfId="0" applyBorder="1" applyAlignment="1">
      <alignment horizontal="center"/>
    </xf>
    <xf numFmtId="0" fontId="4" fillId="2" borderId="72" xfId="0" applyFont="1" applyFill="1" applyBorder="1" applyAlignment="1">
      <alignment vertical="center" wrapText="1"/>
    </xf>
    <xf numFmtId="0" fontId="4" fillId="2" borderId="71" xfId="0" applyFont="1" applyFill="1" applyBorder="1" applyAlignment="1">
      <alignment vertical="center" wrapText="1"/>
    </xf>
    <xf numFmtId="0" fontId="4" fillId="2" borderId="35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textRotation="255"/>
    </xf>
    <xf numFmtId="0" fontId="4" fillId="2" borderId="15" xfId="0" applyFont="1" applyFill="1" applyBorder="1" applyAlignment="1">
      <alignment vertical="center" textRotation="255"/>
    </xf>
    <xf numFmtId="0" fontId="4" fillId="2" borderId="7" xfId="0" applyFont="1" applyFill="1" applyBorder="1" applyAlignment="1">
      <alignment horizontal="center" wrapText="1"/>
    </xf>
    <xf numFmtId="0" fontId="4" fillId="2" borderId="30" xfId="0" applyFont="1" applyFill="1" applyBorder="1" applyAlignment="1">
      <alignment horizontal="center"/>
    </xf>
    <xf numFmtId="0" fontId="4" fillId="2" borderId="75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4" fillId="2" borderId="11" xfId="0" applyFont="1" applyFill="1" applyBorder="1" applyAlignment="1">
      <alignment vertical="center" textRotation="255" wrapText="1"/>
    </xf>
    <xf numFmtId="0" fontId="4" fillId="2" borderId="15" xfId="0" applyFont="1" applyFill="1" applyBorder="1" applyAlignment="1">
      <alignment vertical="center" textRotation="255" wrapText="1"/>
    </xf>
    <xf numFmtId="0" fontId="4" fillId="2" borderId="2" xfId="0" applyFont="1" applyFill="1" applyBorder="1" applyAlignment="1">
      <alignment horizontal="center" vertical="center" textRotation="255"/>
    </xf>
    <xf numFmtId="0" fontId="4" fillId="2" borderId="29" xfId="0" applyFont="1" applyFill="1" applyBorder="1" applyAlignment="1">
      <alignment horizontal="center" vertical="center" textRotation="255"/>
    </xf>
    <xf numFmtId="0" fontId="2" fillId="0" borderId="69" xfId="0" applyFont="1" applyBorder="1" applyAlignment="1">
      <alignment horizontal="center" vertical="top" textRotation="255" wrapText="1"/>
    </xf>
    <xf numFmtId="0" fontId="2" fillId="0" borderId="44" xfId="0" applyFont="1" applyBorder="1" applyAlignment="1">
      <alignment horizontal="center" vertical="top" textRotation="255"/>
    </xf>
    <xf numFmtId="0" fontId="2" fillId="0" borderId="30" xfId="0" applyFont="1" applyBorder="1" applyAlignment="1">
      <alignment horizontal="center" vertical="top" textRotation="255"/>
    </xf>
    <xf numFmtId="0" fontId="4" fillId="2" borderId="3" xfId="0" applyFont="1" applyFill="1" applyBorder="1" applyAlignment="1">
      <alignment horizontal="left" vertical="center"/>
    </xf>
    <xf numFmtId="0" fontId="4" fillId="2" borderId="39" xfId="0" applyFont="1" applyFill="1" applyBorder="1" applyAlignment="1">
      <alignment horizontal="left" vertical="center"/>
    </xf>
    <xf numFmtId="0" fontId="4" fillId="2" borderId="36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/>
    </xf>
    <xf numFmtId="0" fontId="4" fillId="2" borderId="80" xfId="0" applyFont="1" applyFill="1" applyBorder="1" applyAlignment="1">
      <alignment vertical="center" textRotation="255"/>
    </xf>
    <xf numFmtId="0" fontId="4" fillId="2" borderId="31" xfId="0" applyFont="1" applyFill="1" applyBorder="1" applyAlignment="1">
      <alignment vertical="center" textRotation="255"/>
    </xf>
    <xf numFmtId="0" fontId="4" fillId="2" borderId="72" xfId="0" applyFont="1" applyFill="1" applyBorder="1" applyAlignment="1">
      <alignment horizontal="center" vertical="center"/>
    </xf>
    <xf numFmtId="0" fontId="4" fillId="2" borderId="71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9.625" style="2" customWidth="1"/>
    <col min="5" max="5" width="16.00390625" style="2" customWidth="1"/>
    <col min="6" max="9" width="4.125" style="2" customWidth="1"/>
    <col min="10" max="10" width="31.375" style="2" customWidth="1"/>
    <col min="11" max="12" width="8.125" style="2" customWidth="1"/>
    <col min="13" max="13" width="4.625" style="2" customWidth="1"/>
    <col min="14" max="14" width="29.375" style="2" customWidth="1"/>
    <col min="15" max="15" width="15.75390625" style="2" customWidth="1"/>
    <col min="16" max="16" width="4.625" style="2" customWidth="1"/>
    <col min="23" max="16384" width="9.00390625" style="2" customWidth="1"/>
  </cols>
  <sheetData>
    <row r="1" ht="16.5" customHeight="1">
      <c r="A1" s="2" t="s">
        <v>20</v>
      </c>
    </row>
    <row r="2" ht="22.5" customHeight="1">
      <c r="A2" s="33" t="s">
        <v>24</v>
      </c>
    </row>
    <row r="3" ht="9.75" customHeight="1" thickBot="1"/>
    <row r="4" spans="1:16" s="1" customFormat="1" ht="31.5" customHeight="1">
      <c r="A4" s="263" t="s">
        <v>38</v>
      </c>
      <c r="B4" s="270" t="s">
        <v>205</v>
      </c>
      <c r="C4" s="265" t="s">
        <v>39</v>
      </c>
      <c r="D4" s="268" t="s">
        <v>23</v>
      </c>
      <c r="E4" s="275" t="s">
        <v>206</v>
      </c>
      <c r="F4" s="285" t="s">
        <v>36</v>
      </c>
      <c r="G4" s="278" t="s">
        <v>37</v>
      </c>
      <c r="H4" s="281" t="s">
        <v>207</v>
      </c>
      <c r="I4" s="288" t="s">
        <v>4</v>
      </c>
      <c r="J4" s="291" t="s">
        <v>27</v>
      </c>
      <c r="K4" s="291"/>
      <c r="L4" s="291"/>
      <c r="M4" s="292"/>
      <c r="N4" s="293" t="s">
        <v>53</v>
      </c>
      <c r="O4" s="291"/>
      <c r="P4" s="292"/>
    </row>
    <row r="5" spans="1:16" s="69" customFormat="1" ht="24" customHeight="1">
      <c r="A5" s="264"/>
      <c r="B5" s="271"/>
      <c r="C5" s="266"/>
      <c r="D5" s="269"/>
      <c r="E5" s="276"/>
      <c r="F5" s="286"/>
      <c r="G5" s="279"/>
      <c r="H5" s="282"/>
      <c r="I5" s="289"/>
      <c r="J5" s="284" t="s">
        <v>13</v>
      </c>
      <c r="K5" s="284"/>
      <c r="L5" s="274"/>
      <c r="M5" s="68" t="s">
        <v>14</v>
      </c>
      <c r="N5" s="273" t="s">
        <v>15</v>
      </c>
      <c r="O5" s="274"/>
      <c r="P5" s="68" t="s">
        <v>14</v>
      </c>
    </row>
    <row r="6" spans="1:16" s="1" customFormat="1" ht="43.5" customHeight="1">
      <c r="A6" s="264"/>
      <c r="B6" s="272"/>
      <c r="C6" s="267"/>
      <c r="D6" s="269"/>
      <c r="E6" s="277"/>
      <c r="F6" s="287"/>
      <c r="G6" s="280"/>
      <c r="H6" s="283"/>
      <c r="I6" s="290"/>
      <c r="J6" s="232" t="s">
        <v>33</v>
      </c>
      <c r="K6" s="70" t="s">
        <v>6</v>
      </c>
      <c r="L6" s="70" t="s">
        <v>7</v>
      </c>
      <c r="M6" s="71" t="s">
        <v>208</v>
      </c>
      <c r="N6" s="72" t="s">
        <v>34</v>
      </c>
      <c r="O6" s="73" t="s">
        <v>35</v>
      </c>
      <c r="P6" s="71" t="s">
        <v>208</v>
      </c>
    </row>
    <row r="7" spans="1:16" ht="13.5" customHeight="1">
      <c r="A7" s="11">
        <v>45</v>
      </c>
      <c r="B7" s="12">
        <v>201</v>
      </c>
      <c r="C7" s="96" t="s">
        <v>56</v>
      </c>
      <c r="D7" s="97" t="s">
        <v>57</v>
      </c>
      <c r="E7" s="98" t="s">
        <v>93</v>
      </c>
      <c r="F7" s="111">
        <v>1</v>
      </c>
      <c r="G7" s="112">
        <v>2</v>
      </c>
      <c r="H7" s="113">
        <v>1</v>
      </c>
      <c r="I7" s="112">
        <v>1</v>
      </c>
      <c r="J7" s="101" t="s">
        <v>149</v>
      </c>
      <c r="K7" s="7">
        <v>38626</v>
      </c>
      <c r="L7" s="7">
        <v>38718</v>
      </c>
      <c r="M7" s="112"/>
      <c r="N7" s="121" t="s">
        <v>150</v>
      </c>
      <c r="O7" s="94" t="s">
        <v>165</v>
      </c>
      <c r="P7" s="112"/>
    </row>
    <row r="8" spans="1:16" ht="13.5" customHeight="1">
      <c r="A8" s="11">
        <v>45</v>
      </c>
      <c r="B8" s="12">
        <v>202</v>
      </c>
      <c r="C8" s="96" t="s">
        <v>56</v>
      </c>
      <c r="D8" s="99" t="s">
        <v>58</v>
      </c>
      <c r="E8" s="98" t="s">
        <v>94</v>
      </c>
      <c r="F8" s="111">
        <v>1</v>
      </c>
      <c r="G8" s="112">
        <v>2</v>
      </c>
      <c r="H8" s="113">
        <v>1</v>
      </c>
      <c r="I8" s="112">
        <v>1</v>
      </c>
      <c r="J8" s="101" t="s">
        <v>137</v>
      </c>
      <c r="K8" s="7">
        <v>38982</v>
      </c>
      <c r="L8" s="7">
        <v>38991</v>
      </c>
      <c r="M8" s="112"/>
      <c r="N8" s="121"/>
      <c r="O8" s="94"/>
      <c r="P8" s="112">
        <v>1</v>
      </c>
    </row>
    <row r="9" spans="1:16" ht="13.5" customHeight="1">
      <c r="A9" s="11">
        <v>45</v>
      </c>
      <c r="B9" s="12">
        <v>203</v>
      </c>
      <c r="C9" s="96" t="s">
        <v>56</v>
      </c>
      <c r="D9" s="99" t="s">
        <v>59</v>
      </c>
      <c r="E9" s="96" t="s">
        <v>95</v>
      </c>
      <c r="F9" s="111">
        <v>1</v>
      </c>
      <c r="G9" s="112">
        <v>1</v>
      </c>
      <c r="H9" s="113">
        <v>1</v>
      </c>
      <c r="I9" s="112">
        <v>1</v>
      </c>
      <c r="J9" s="101" t="s">
        <v>118</v>
      </c>
      <c r="K9" s="7">
        <v>38076</v>
      </c>
      <c r="L9" s="7">
        <v>38078</v>
      </c>
      <c r="M9" s="112"/>
      <c r="N9" s="121" t="s">
        <v>119</v>
      </c>
      <c r="O9" s="94" t="s">
        <v>170</v>
      </c>
      <c r="P9" s="112"/>
    </row>
    <row r="10" spans="1:16" ht="13.5" customHeight="1">
      <c r="A10" s="11">
        <v>45</v>
      </c>
      <c r="B10" s="12">
        <v>204</v>
      </c>
      <c r="C10" s="96" t="s">
        <v>56</v>
      </c>
      <c r="D10" s="99" t="s">
        <v>60</v>
      </c>
      <c r="E10" s="96" t="s">
        <v>96</v>
      </c>
      <c r="F10" s="111">
        <v>1</v>
      </c>
      <c r="G10" s="112">
        <v>2</v>
      </c>
      <c r="H10" s="113">
        <v>1</v>
      </c>
      <c r="I10" s="90">
        <v>1</v>
      </c>
      <c r="J10" s="101" t="s">
        <v>110</v>
      </c>
      <c r="K10" s="7">
        <v>39170</v>
      </c>
      <c r="L10" s="7">
        <v>39173</v>
      </c>
      <c r="M10" s="112"/>
      <c r="N10" s="101" t="s">
        <v>111</v>
      </c>
      <c r="O10" s="94" t="s">
        <v>166</v>
      </c>
      <c r="P10" s="112"/>
    </row>
    <row r="11" spans="1:16" ht="13.5" customHeight="1">
      <c r="A11" s="11">
        <v>45</v>
      </c>
      <c r="B11" s="12">
        <v>205</v>
      </c>
      <c r="C11" s="96" t="s">
        <v>56</v>
      </c>
      <c r="D11" s="99" t="s">
        <v>61</v>
      </c>
      <c r="E11" s="96" t="s">
        <v>97</v>
      </c>
      <c r="F11" s="111">
        <v>1</v>
      </c>
      <c r="G11" s="112">
        <v>2</v>
      </c>
      <c r="H11" s="113">
        <v>1</v>
      </c>
      <c r="I11" s="112">
        <v>1</v>
      </c>
      <c r="J11" s="101" t="s">
        <v>105</v>
      </c>
      <c r="K11" s="7">
        <v>38796</v>
      </c>
      <c r="L11" s="7">
        <v>38796</v>
      </c>
      <c r="M11" s="112"/>
      <c r="N11" s="122" t="s">
        <v>106</v>
      </c>
      <c r="O11" s="94" t="s">
        <v>172</v>
      </c>
      <c r="P11" s="112"/>
    </row>
    <row r="12" spans="1:16" ht="13.5" customHeight="1">
      <c r="A12" s="11">
        <v>45</v>
      </c>
      <c r="B12" s="12">
        <v>206</v>
      </c>
      <c r="C12" s="96" t="s">
        <v>56</v>
      </c>
      <c r="D12" s="99" t="s">
        <v>62</v>
      </c>
      <c r="E12" s="96" t="s">
        <v>98</v>
      </c>
      <c r="F12" s="111">
        <v>1</v>
      </c>
      <c r="G12" s="112">
        <v>2</v>
      </c>
      <c r="H12" s="113">
        <v>1</v>
      </c>
      <c r="I12" s="112">
        <v>1</v>
      </c>
      <c r="J12" s="101" t="s">
        <v>126</v>
      </c>
      <c r="K12" s="7">
        <v>39506</v>
      </c>
      <c r="L12" s="7">
        <v>39539</v>
      </c>
      <c r="M12" s="112"/>
      <c r="N12" s="121" t="s">
        <v>127</v>
      </c>
      <c r="O12" s="94" t="s">
        <v>167</v>
      </c>
      <c r="P12" s="112"/>
    </row>
    <row r="13" spans="1:16" ht="13.5" customHeight="1">
      <c r="A13" s="11">
        <v>45</v>
      </c>
      <c r="B13" s="12">
        <v>207</v>
      </c>
      <c r="C13" s="96" t="s">
        <v>56</v>
      </c>
      <c r="D13" s="99" t="s">
        <v>63</v>
      </c>
      <c r="E13" s="96" t="s">
        <v>91</v>
      </c>
      <c r="F13" s="111">
        <v>1</v>
      </c>
      <c r="G13" s="112">
        <v>2</v>
      </c>
      <c r="H13" s="113">
        <v>1</v>
      </c>
      <c r="I13" s="112">
        <v>1</v>
      </c>
      <c r="J13" s="101" t="s">
        <v>131</v>
      </c>
      <c r="K13" s="7">
        <v>38804</v>
      </c>
      <c r="L13" s="7">
        <v>38808</v>
      </c>
      <c r="M13" s="112"/>
      <c r="N13" s="121" t="s">
        <v>132</v>
      </c>
      <c r="O13" s="94" t="s">
        <v>168</v>
      </c>
      <c r="P13" s="112"/>
    </row>
    <row r="14" spans="1:22" s="110" customFormat="1" ht="24.75" customHeight="1">
      <c r="A14" s="102">
        <v>45</v>
      </c>
      <c r="B14" s="103">
        <v>208</v>
      </c>
      <c r="C14" s="104" t="s">
        <v>56</v>
      </c>
      <c r="D14" s="105" t="s">
        <v>64</v>
      </c>
      <c r="E14" s="104" t="s">
        <v>99</v>
      </c>
      <c r="F14" s="114">
        <v>1</v>
      </c>
      <c r="G14" s="115">
        <v>2</v>
      </c>
      <c r="H14" s="116">
        <v>1</v>
      </c>
      <c r="I14" s="115">
        <v>1</v>
      </c>
      <c r="J14" s="104" t="s">
        <v>107</v>
      </c>
      <c r="K14" s="107">
        <v>38071</v>
      </c>
      <c r="L14" s="107">
        <v>38078</v>
      </c>
      <c r="M14" s="115"/>
      <c r="N14" s="123" t="s">
        <v>108</v>
      </c>
      <c r="O14" s="108" t="s">
        <v>175</v>
      </c>
      <c r="P14" s="115"/>
      <c r="Q14" s="109"/>
      <c r="R14" s="109"/>
      <c r="S14" s="109"/>
      <c r="T14" s="109"/>
      <c r="U14" s="109"/>
      <c r="V14" s="109"/>
    </row>
    <row r="15" spans="1:16" ht="13.5" customHeight="1">
      <c r="A15" s="11">
        <v>45</v>
      </c>
      <c r="B15" s="12">
        <v>209</v>
      </c>
      <c r="C15" s="96" t="s">
        <v>56</v>
      </c>
      <c r="D15" s="99" t="s">
        <v>65</v>
      </c>
      <c r="E15" s="96" t="s">
        <v>100</v>
      </c>
      <c r="F15" s="111">
        <v>1</v>
      </c>
      <c r="G15" s="112">
        <v>2</v>
      </c>
      <c r="H15" s="113">
        <v>1</v>
      </c>
      <c r="I15" s="112">
        <v>1</v>
      </c>
      <c r="J15" s="101"/>
      <c r="K15" s="7"/>
      <c r="L15" s="7"/>
      <c r="M15" s="112">
        <v>2</v>
      </c>
      <c r="N15" s="121" t="s">
        <v>113</v>
      </c>
      <c r="O15" s="94" t="s">
        <v>173</v>
      </c>
      <c r="P15" s="112"/>
    </row>
    <row r="16" spans="1:16" ht="13.5" customHeight="1">
      <c r="A16" s="11">
        <v>45</v>
      </c>
      <c r="B16" s="12">
        <v>301</v>
      </c>
      <c r="C16" s="96" t="s">
        <v>56</v>
      </c>
      <c r="D16" s="99" t="s">
        <v>66</v>
      </c>
      <c r="E16" s="96" t="s">
        <v>87</v>
      </c>
      <c r="F16" s="111">
        <v>1</v>
      </c>
      <c r="G16" s="112">
        <v>2</v>
      </c>
      <c r="H16" s="113">
        <v>1</v>
      </c>
      <c r="I16" s="112">
        <v>0</v>
      </c>
      <c r="J16" s="101" t="s">
        <v>122</v>
      </c>
      <c r="K16" s="7">
        <v>38798</v>
      </c>
      <c r="L16" s="7">
        <v>38808</v>
      </c>
      <c r="M16" s="112"/>
      <c r="N16" s="121" t="s">
        <v>123</v>
      </c>
      <c r="O16" s="94" t="s">
        <v>170</v>
      </c>
      <c r="P16" s="112"/>
    </row>
    <row r="17" spans="1:16" ht="13.5" customHeight="1">
      <c r="A17" s="11">
        <v>45</v>
      </c>
      <c r="B17" s="12">
        <v>321</v>
      </c>
      <c r="C17" s="96" t="s">
        <v>56</v>
      </c>
      <c r="D17" s="99" t="s">
        <v>67</v>
      </c>
      <c r="E17" s="96" t="s">
        <v>87</v>
      </c>
      <c r="F17" s="111">
        <v>1</v>
      </c>
      <c r="G17" s="112">
        <v>2</v>
      </c>
      <c r="H17" s="113">
        <v>0</v>
      </c>
      <c r="I17" s="112">
        <v>0</v>
      </c>
      <c r="J17" s="36"/>
      <c r="K17" s="7"/>
      <c r="L17" s="7"/>
      <c r="M17" s="112">
        <v>0</v>
      </c>
      <c r="N17" s="121"/>
      <c r="O17" s="94"/>
      <c r="P17" s="112">
        <v>0</v>
      </c>
    </row>
    <row r="18" spans="1:16" ht="13.5" customHeight="1">
      <c r="A18" s="11">
        <v>45</v>
      </c>
      <c r="B18" s="12">
        <v>322</v>
      </c>
      <c r="C18" s="96" t="s">
        <v>56</v>
      </c>
      <c r="D18" s="99" t="s">
        <v>68</v>
      </c>
      <c r="E18" s="96" t="s">
        <v>88</v>
      </c>
      <c r="F18" s="111">
        <v>1</v>
      </c>
      <c r="G18" s="112">
        <v>2</v>
      </c>
      <c r="H18" s="113">
        <v>0</v>
      </c>
      <c r="I18" s="112">
        <v>0</v>
      </c>
      <c r="J18" s="9"/>
      <c r="K18" s="5"/>
      <c r="L18" s="5"/>
      <c r="M18" s="112">
        <v>3</v>
      </c>
      <c r="N18" s="96"/>
      <c r="O18" s="124"/>
      <c r="P18" s="112">
        <v>0</v>
      </c>
    </row>
    <row r="19" spans="1:16" ht="24" customHeight="1">
      <c r="A19" s="102">
        <v>45</v>
      </c>
      <c r="B19" s="103">
        <v>341</v>
      </c>
      <c r="C19" s="104" t="s">
        <v>56</v>
      </c>
      <c r="D19" s="105" t="s">
        <v>69</v>
      </c>
      <c r="E19" s="104" t="s">
        <v>89</v>
      </c>
      <c r="F19" s="114">
        <v>1</v>
      </c>
      <c r="G19" s="115">
        <v>2</v>
      </c>
      <c r="H19" s="116">
        <v>0</v>
      </c>
      <c r="I19" s="115">
        <v>1</v>
      </c>
      <c r="J19" s="106"/>
      <c r="K19" s="107"/>
      <c r="L19" s="107"/>
      <c r="M19" s="115">
        <v>3</v>
      </c>
      <c r="N19" s="123" t="s">
        <v>121</v>
      </c>
      <c r="O19" s="108" t="s">
        <v>174</v>
      </c>
      <c r="P19" s="115"/>
    </row>
    <row r="20" spans="1:16" ht="13.5" customHeight="1">
      <c r="A20" s="11">
        <v>45</v>
      </c>
      <c r="B20" s="12">
        <v>361</v>
      </c>
      <c r="C20" s="96" t="s">
        <v>56</v>
      </c>
      <c r="D20" s="99" t="s">
        <v>70</v>
      </c>
      <c r="E20" s="96" t="s">
        <v>90</v>
      </c>
      <c r="F20" s="111">
        <v>1</v>
      </c>
      <c r="G20" s="112">
        <v>2</v>
      </c>
      <c r="H20" s="113">
        <v>0</v>
      </c>
      <c r="I20" s="112">
        <v>0</v>
      </c>
      <c r="J20" s="36"/>
      <c r="K20" s="7"/>
      <c r="L20" s="7"/>
      <c r="M20" s="112">
        <v>0</v>
      </c>
      <c r="N20" s="121"/>
      <c r="O20" s="94"/>
      <c r="P20" s="112">
        <v>0</v>
      </c>
    </row>
    <row r="21" spans="1:16" ht="13.5" customHeight="1">
      <c r="A21" s="11">
        <v>45</v>
      </c>
      <c r="B21" s="12">
        <v>362</v>
      </c>
      <c r="C21" s="96" t="s">
        <v>56</v>
      </c>
      <c r="D21" s="99" t="s">
        <v>71</v>
      </c>
      <c r="E21" s="96" t="s">
        <v>89</v>
      </c>
      <c r="F21" s="111">
        <v>1</v>
      </c>
      <c r="G21" s="112">
        <v>2</v>
      </c>
      <c r="H21" s="113">
        <v>0</v>
      </c>
      <c r="I21" s="112">
        <v>0</v>
      </c>
      <c r="J21" s="36"/>
      <c r="K21" s="7"/>
      <c r="L21" s="7"/>
      <c r="M21" s="112">
        <v>0</v>
      </c>
      <c r="N21" s="121"/>
      <c r="O21" s="94"/>
      <c r="P21" s="112">
        <v>0</v>
      </c>
    </row>
    <row r="22" spans="1:16" ht="13.5" customHeight="1">
      <c r="A22" s="11">
        <v>45</v>
      </c>
      <c r="B22" s="12">
        <v>382</v>
      </c>
      <c r="C22" s="96" t="s">
        <v>56</v>
      </c>
      <c r="D22" s="99" t="s">
        <v>72</v>
      </c>
      <c r="E22" s="96" t="s">
        <v>88</v>
      </c>
      <c r="F22" s="111">
        <v>1</v>
      </c>
      <c r="G22" s="112">
        <v>2</v>
      </c>
      <c r="H22" s="113">
        <v>1</v>
      </c>
      <c r="I22" s="112">
        <v>0</v>
      </c>
      <c r="J22" s="36"/>
      <c r="K22" s="7"/>
      <c r="L22" s="7"/>
      <c r="M22" s="112">
        <v>0</v>
      </c>
      <c r="N22" s="122" t="s">
        <v>120</v>
      </c>
      <c r="O22" s="94" t="s">
        <v>169</v>
      </c>
      <c r="P22" s="112"/>
    </row>
    <row r="23" spans="1:16" ht="13.5" customHeight="1">
      <c r="A23" s="11">
        <v>45</v>
      </c>
      <c r="B23" s="12">
        <v>383</v>
      </c>
      <c r="C23" s="96" t="s">
        <v>56</v>
      </c>
      <c r="D23" s="99" t="s">
        <v>73</v>
      </c>
      <c r="E23" s="96" t="s">
        <v>88</v>
      </c>
      <c r="F23" s="111">
        <v>1</v>
      </c>
      <c r="G23" s="112">
        <v>2</v>
      </c>
      <c r="H23" s="113">
        <v>0</v>
      </c>
      <c r="I23" s="112">
        <v>1</v>
      </c>
      <c r="J23" s="36"/>
      <c r="K23" s="7"/>
      <c r="L23" s="7"/>
      <c r="M23" s="112">
        <v>0</v>
      </c>
      <c r="N23" s="121"/>
      <c r="O23" s="94"/>
      <c r="P23" s="112">
        <v>0</v>
      </c>
    </row>
    <row r="24" spans="1:16" ht="13.5" customHeight="1">
      <c r="A24" s="11">
        <v>45</v>
      </c>
      <c r="B24" s="12">
        <v>401</v>
      </c>
      <c r="C24" s="96" t="s">
        <v>56</v>
      </c>
      <c r="D24" s="99" t="s">
        <v>74</v>
      </c>
      <c r="E24" s="96" t="s">
        <v>87</v>
      </c>
      <c r="F24" s="111">
        <v>1</v>
      </c>
      <c r="G24" s="112">
        <v>2</v>
      </c>
      <c r="H24" s="113">
        <v>1</v>
      </c>
      <c r="I24" s="112">
        <v>1</v>
      </c>
      <c r="J24" s="36"/>
      <c r="K24" s="7"/>
      <c r="L24" s="7"/>
      <c r="M24" s="112">
        <v>3</v>
      </c>
      <c r="N24" s="121" t="s">
        <v>102</v>
      </c>
      <c r="O24" s="94" t="s">
        <v>171</v>
      </c>
      <c r="P24" s="112"/>
    </row>
    <row r="25" spans="1:16" ht="13.5" customHeight="1">
      <c r="A25" s="11">
        <v>45</v>
      </c>
      <c r="B25" s="12">
        <v>402</v>
      </c>
      <c r="C25" s="96" t="s">
        <v>56</v>
      </c>
      <c r="D25" s="99" t="s">
        <v>75</v>
      </c>
      <c r="E25" s="96" t="s">
        <v>91</v>
      </c>
      <c r="F25" s="111">
        <v>1</v>
      </c>
      <c r="G25" s="112">
        <v>2</v>
      </c>
      <c r="H25" s="113">
        <v>0</v>
      </c>
      <c r="I25" s="112">
        <v>0</v>
      </c>
      <c r="J25" s="36"/>
      <c r="K25" s="7"/>
      <c r="L25" s="7"/>
      <c r="M25" s="112">
        <v>0</v>
      </c>
      <c r="N25" s="121"/>
      <c r="O25" s="94"/>
      <c r="P25" s="112">
        <v>0</v>
      </c>
    </row>
    <row r="26" spans="1:16" ht="13.5" customHeight="1">
      <c r="A26" s="11">
        <v>45</v>
      </c>
      <c r="B26" s="12">
        <v>403</v>
      </c>
      <c r="C26" s="96" t="s">
        <v>56</v>
      </c>
      <c r="D26" s="99" t="s">
        <v>76</v>
      </c>
      <c r="E26" s="96" t="s">
        <v>89</v>
      </c>
      <c r="F26" s="111">
        <v>1</v>
      </c>
      <c r="G26" s="112">
        <v>2</v>
      </c>
      <c r="H26" s="113">
        <v>0</v>
      </c>
      <c r="I26" s="112">
        <v>0</v>
      </c>
      <c r="J26" s="36"/>
      <c r="K26" s="7"/>
      <c r="L26" s="7"/>
      <c r="M26" s="112">
        <v>2</v>
      </c>
      <c r="N26" s="121"/>
      <c r="O26" s="94"/>
      <c r="P26" s="112">
        <v>1</v>
      </c>
    </row>
    <row r="27" spans="1:16" ht="13.5" customHeight="1">
      <c r="A27" s="11">
        <v>45</v>
      </c>
      <c r="B27" s="12">
        <v>404</v>
      </c>
      <c r="C27" s="96" t="s">
        <v>56</v>
      </c>
      <c r="D27" s="99" t="s">
        <v>77</v>
      </c>
      <c r="E27" s="96" t="s">
        <v>87</v>
      </c>
      <c r="F27" s="111">
        <v>1</v>
      </c>
      <c r="G27" s="112">
        <v>2</v>
      </c>
      <c r="H27" s="113">
        <v>0</v>
      </c>
      <c r="I27" s="112">
        <v>0</v>
      </c>
      <c r="J27" s="36"/>
      <c r="K27" s="7"/>
      <c r="L27" s="7"/>
      <c r="M27" s="112">
        <v>0</v>
      </c>
      <c r="N27" s="121"/>
      <c r="O27" s="94"/>
      <c r="P27" s="112">
        <v>0</v>
      </c>
    </row>
    <row r="28" spans="1:16" ht="13.5" customHeight="1">
      <c r="A28" s="11">
        <v>45</v>
      </c>
      <c r="B28" s="12">
        <v>405</v>
      </c>
      <c r="C28" s="96" t="s">
        <v>56</v>
      </c>
      <c r="D28" s="99" t="s">
        <v>78</v>
      </c>
      <c r="E28" s="96" t="s">
        <v>88</v>
      </c>
      <c r="F28" s="111">
        <v>1</v>
      </c>
      <c r="G28" s="112">
        <v>2</v>
      </c>
      <c r="H28" s="113">
        <v>1</v>
      </c>
      <c r="I28" s="112">
        <v>0</v>
      </c>
      <c r="J28" s="36"/>
      <c r="K28" s="7"/>
      <c r="L28" s="7"/>
      <c r="M28" s="112">
        <v>0</v>
      </c>
      <c r="N28" s="121"/>
      <c r="O28" s="94"/>
      <c r="P28" s="112">
        <v>0</v>
      </c>
    </row>
    <row r="29" spans="1:16" ht="13.5" customHeight="1">
      <c r="A29" s="11">
        <v>45</v>
      </c>
      <c r="B29" s="12">
        <v>406</v>
      </c>
      <c r="C29" s="96" t="s">
        <v>56</v>
      </c>
      <c r="D29" s="99" t="s">
        <v>79</v>
      </c>
      <c r="E29" s="96" t="s">
        <v>87</v>
      </c>
      <c r="F29" s="111">
        <v>1</v>
      </c>
      <c r="G29" s="112">
        <v>2</v>
      </c>
      <c r="H29" s="113">
        <v>0</v>
      </c>
      <c r="I29" s="112">
        <v>0</v>
      </c>
      <c r="J29" s="36"/>
      <c r="K29" s="7"/>
      <c r="L29" s="7"/>
      <c r="M29" s="112">
        <v>0</v>
      </c>
      <c r="N29" s="121"/>
      <c r="O29" s="94"/>
      <c r="P29" s="112">
        <v>0</v>
      </c>
    </row>
    <row r="30" spans="1:16" ht="13.5" customHeight="1">
      <c r="A30" s="11">
        <v>45</v>
      </c>
      <c r="B30" s="12">
        <v>421</v>
      </c>
      <c r="C30" s="96" t="s">
        <v>56</v>
      </c>
      <c r="D30" s="99" t="s">
        <v>80</v>
      </c>
      <c r="E30" s="96" t="s">
        <v>89</v>
      </c>
      <c r="F30" s="111">
        <v>1</v>
      </c>
      <c r="G30" s="112">
        <v>2</v>
      </c>
      <c r="H30" s="113">
        <v>0</v>
      </c>
      <c r="I30" s="112">
        <v>0</v>
      </c>
      <c r="J30" s="36"/>
      <c r="K30" s="7"/>
      <c r="L30" s="7"/>
      <c r="M30" s="112">
        <v>2</v>
      </c>
      <c r="N30" s="121"/>
      <c r="O30" s="94"/>
      <c r="P30" s="112">
        <v>1</v>
      </c>
    </row>
    <row r="31" spans="1:16" ht="13.5" customHeight="1">
      <c r="A31" s="11">
        <v>45</v>
      </c>
      <c r="B31" s="12">
        <v>429</v>
      </c>
      <c r="C31" s="96" t="s">
        <v>56</v>
      </c>
      <c r="D31" s="99" t="s">
        <v>82</v>
      </c>
      <c r="E31" s="96" t="s">
        <v>87</v>
      </c>
      <c r="F31" s="111">
        <v>1</v>
      </c>
      <c r="G31" s="112">
        <v>2</v>
      </c>
      <c r="H31" s="113">
        <v>0</v>
      </c>
      <c r="I31" s="112">
        <v>0</v>
      </c>
      <c r="J31" s="180"/>
      <c r="K31" s="181"/>
      <c r="L31" s="181"/>
      <c r="M31" s="112">
        <v>2</v>
      </c>
      <c r="N31" s="182"/>
      <c r="O31" s="183"/>
      <c r="P31" s="112">
        <v>0</v>
      </c>
    </row>
    <row r="32" spans="1:16" ht="13.5" customHeight="1">
      <c r="A32" s="11">
        <v>45</v>
      </c>
      <c r="B32" s="12">
        <v>430</v>
      </c>
      <c r="C32" s="96" t="s">
        <v>56</v>
      </c>
      <c r="D32" s="99" t="s">
        <v>83</v>
      </c>
      <c r="E32" s="96" t="s">
        <v>87</v>
      </c>
      <c r="F32" s="111">
        <v>1</v>
      </c>
      <c r="G32" s="112">
        <v>2</v>
      </c>
      <c r="H32" s="113">
        <v>0</v>
      </c>
      <c r="I32" s="112">
        <v>0</v>
      </c>
      <c r="J32" s="180"/>
      <c r="K32" s="181"/>
      <c r="L32" s="181"/>
      <c r="M32" s="112">
        <v>0</v>
      </c>
      <c r="N32" s="182"/>
      <c r="O32" s="183"/>
      <c r="P32" s="112">
        <v>0</v>
      </c>
    </row>
    <row r="33" spans="1:16" ht="13.5" customHeight="1">
      <c r="A33" s="11">
        <v>45</v>
      </c>
      <c r="B33" s="12">
        <v>431</v>
      </c>
      <c r="C33" s="96" t="s">
        <v>56</v>
      </c>
      <c r="D33" s="99" t="s">
        <v>81</v>
      </c>
      <c r="E33" s="96" t="s">
        <v>87</v>
      </c>
      <c r="F33" s="111">
        <v>1</v>
      </c>
      <c r="G33" s="112">
        <v>2</v>
      </c>
      <c r="H33" s="113">
        <v>0</v>
      </c>
      <c r="I33" s="112">
        <v>0</v>
      </c>
      <c r="J33" s="180"/>
      <c r="K33" s="181"/>
      <c r="L33" s="181"/>
      <c r="M33" s="112">
        <v>0</v>
      </c>
      <c r="N33" s="182"/>
      <c r="O33" s="183"/>
      <c r="P33" s="112">
        <v>0</v>
      </c>
    </row>
    <row r="34" spans="1:16" ht="13.5" customHeight="1">
      <c r="A34" s="11">
        <v>45</v>
      </c>
      <c r="B34" s="12">
        <v>441</v>
      </c>
      <c r="C34" s="96" t="s">
        <v>56</v>
      </c>
      <c r="D34" s="99" t="s">
        <v>84</v>
      </c>
      <c r="E34" s="96" t="s">
        <v>101</v>
      </c>
      <c r="F34" s="111">
        <v>1</v>
      </c>
      <c r="G34" s="112">
        <v>2</v>
      </c>
      <c r="H34" s="113">
        <v>1</v>
      </c>
      <c r="I34" s="112">
        <v>0</v>
      </c>
      <c r="J34" s="36"/>
      <c r="K34" s="7"/>
      <c r="L34" s="7"/>
      <c r="M34" s="112">
        <v>0</v>
      </c>
      <c r="N34" s="121"/>
      <c r="O34" s="94"/>
      <c r="P34" s="112">
        <v>0</v>
      </c>
    </row>
    <row r="35" spans="1:16" ht="13.5" customHeight="1">
      <c r="A35" s="11">
        <v>45</v>
      </c>
      <c r="B35" s="12">
        <v>442</v>
      </c>
      <c r="C35" s="96" t="s">
        <v>56</v>
      </c>
      <c r="D35" s="99" t="s">
        <v>85</v>
      </c>
      <c r="E35" s="96" t="s">
        <v>92</v>
      </c>
      <c r="F35" s="111">
        <v>1</v>
      </c>
      <c r="G35" s="112">
        <v>2</v>
      </c>
      <c r="H35" s="113">
        <v>0</v>
      </c>
      <c r="I35" s="112">
        <v>0</v>
      </c>
      <c r="J35" s="36"/>
      <c r="K35" s="7"/>
      <c r="L35" s="7"/>
      <c r="M35" s="112">
        <v>0</v>
      </c>
      <c r="N35" s="121" t="s">
        <v>130</v>
      </c>
      <c r="O35" s="94" t="s">
        <v>170</v>
      </c>
      <c r="P35" s="112"/>
    </row>
    <row r="36" spans="1:16" ht="13.5" customHeight="1" thickBot="1">
      <c r="A36" s="11">
        <v>45</v>
      </c>
      <c r="B36" s="12">
        <v>443</v>
      </c>
      <c r="C36" s="96" t="s">
        <v>56</v>
      </c>
      <c r="D36" s="100" t="s">
        <v>86</v>
      </c>
      <c r="E36" s="96" t="s">
        <v>89</v>
      </c>
      <c r="F36" s="111">
        <v>1</v>
      </c>
      <c r="G36" s="112">
        <v>2</v>
      </c>
      <c r="H36" s="113">
        <v>0</v>
      </c>
      <c r="I36" s="112">
        <v>0</v>
      </c>
      <c r="J36" s="36"/>
      <c r="K36" s="7"/>
      <c r="L36" s="7"/>
      <c r="M36" s="112">
        <v>0</v>
      </c>
      <c r="N36" s="121"/>
      <c r="O36" s="94"/>
      <c r="P36" s="112">
        <v>0</v>
      </c>
    </row>
    <row r="37" spans="1:16" ht="16.5" customHeight="1" thickBot="1">
      <c r="A37" s="20"/>
      <c r="B37" s="21">
        <v>1000</v>
      </c>
      <c r="C37" s="261" t="s">
        <v>9</v>
      </c>
      <c r="D37" s="262"/>
      <c r="E37" s="14"/>
      <c r="F37" s="117"/>
      <c r="G37" s="118"/>
      <c r="H37" s="119">
        <f>SUM(H7:H36)</f>
        <v>14</v>
      </c>
      <c r="I37" s="120">
        <f>SUM(I7:I36)</f>
        <v>12</v>
      </c>
      <c r="J37" s="37">
        <f>COUNTA(J7:J36)</f>
        <v>9</v>
      </c>
      <c r="K37" s="35"/>
      <c r="L37" s="35"/>
      <c r="M37" s="231"/>
      <c r="N37" s="37">
        <f>COUNTA(N7:N36)</f>
        <v>13</v>
      </c>
      <c r="O37" s="35"/>
      <c r="P37" s="231"/>
    </row>
    <row r="39" spans="2:16" ht="13.5">
      <c r="B39" s="171"/>
      <c r="C39" s="172"/>
      <c r="D39" s="172"/>
      <c r="E39" s="172"/>
      <c r="F39" s="173"/>
      <c r="G39" s="173"/>
      <c r="H39" s="173"/>
      <c r="I39" s="173"/>
      <c r="J39" s="174"/>
      <c r="K39" s="175"/>
      <c r="L39" s="175"/>
      <c r="M39" s="176"/>
      <c r="N39" s="177"/>
      <c r="O39" s="178"/>
      <c r="P39" s="179"/>
    </row>
  </sheetData>
  <mergeCells count="14">
    <mergeCell ref="N5:O5"/>
    <mergeCell ref="E4:E6"/>
    <mergeCell ref="G4:G6"/>
    <mergeCell ref="H4:H6"/>
    <mergeCell ref="J5:L5"/>
    <mergeCell ref="F4:F6"/>
    <mergeCell ref="I4:I6"/>
    <mergeCell ref="J4:M4"/>
    <mergeCell ref="N4:P4"/>
    <mergeCell ref="C37:D37"/>
    <mergeCell ref="A4:A6"/>
    <mergeCell ref="C4:C6"/>
    <mergeCell ref="D4:D6"/>
    <mergeCell ref="B4:B6"/>
  </mergeCells>
  <hyperlinks>
    <hyperlink ref="F32" r:id="rId1" display="http://www.stat.go.jp/index/seido/9-5.htm"/>
  </hyperlink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5" r:id="rId2"/>
  <headerFooter alignWithMargins="0">
    <oddHeader>&amp;R（宮崎県）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8"/>
  <sheetViews>
    <sheetView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8.875" style="2" customWidth="1"/>
    <col min="5" max="5" width="20.625" style="2" customWidth="1"/>
    <col min="6" max="6" width="11.625" style="2" customWidth="1"/>
    <col min="7" max="7" width="8.625" style="2" customWidth="1"/>
    <col min="8" max="8" width="23.75390625" style="2" customWidth="1"/>
    <col min="9" max="9" width="12.625" style="2" customWidth="1"/>
    <col min="10" max="10" width="20.625" style="2" customWidth="1"/>
    <col min="11" max="19" width="4.125" style="2" customWidth="1"/>
    <col min="20" max="20" width="7.125" style="2" customWidth="1"/>
    <col min="21" max="16384" width="9.00390625" style="2" customWidth="1"/>
  </cols>
  <sheetData>
    <row r="1" ht="12">
      <c r="A1" s="2" t="s">
        <v>21</v>
      </c>
    </row>
    <row r="2" ht="22.5" customHeight="1">
      <c r="A2" s="33" t="s">
        <v>46</v>
      </c>
    </row>
    <row r="3" ht="12.75" thickBot="1"/>
    <row r="4" spans="1:20" s="1" customFormat="1" ht="19.5" customHeight="1">
      <c r="A4" s="306" t="s">
        <v>38</v>
      </c>
      <c r="B4" s="270" t="s">
        <v>200</v>
      </c>
      <c r="C4" s="311" t="s">
        <v>177</v>
      </c>
      <c r="D4" s="314" t="s">
        <v>178</v>
      </c>
      <c r="E4" s="293" t="s">
        <v>50</v>
      </c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2"/>
      <c r="T4" s="299" t="s">
        <v>25</v>
      </c>
    </row>
    <row r="5" spans="1:20" s="1" customFormat="1" ht="19.5" customHeight="1">
      <c r="A5" s="307"/>
      <c r="B5" s="309"/>
      <c r="C5" s="312"/>
      <c r="D5" s="315"/>
      <c r="E5" s="80"/>
      <c r="F5" s="78"/>
      <c r="G5" s="81"/>
      <c r="H5" s="81"/>
      <c r="I5" s="81"/>
      <c r="J5" s="81"/>
      <c r="K5" s="273" t="s">
        <v>179</v>
      </c>
      <c r="L5" s="284"/>
      <c r="M5" s="284"/>
      <c r="N5" s="284"/>
      <c r="O5" s="284"/>
      <c r="P5" s="284"/>
      <c r="Q5" s="284"/>
      <c r="R5" s="284"/>
      <c r="S5" s="305"/>
      <c r="T5" s="300"/>
    </row>
    <row r="6" spans="1:20" s="1" customFormat="1" ht="19.5" customHeight="1">
      <c r="A6" s="307"/>
      <c r="B6" s="309"/>
      <c r="C6" s="312"/>
      <c r="D6" s="315"/>
      <c r="E6" s="302" t="s">
        <v>201</v>
      </c>
      <c r="F6" s="74"/>
      <c r="G6" s="294" t="s">
        <v>44</v>
      </c>
      <c r="H6" s="294"/>
      <c r="I6" s="294"/>
      <c r="J6" s="295"/>
      <c r="K6" s="296" t="s">
        <v>51</v>
      </c>
      <c r="L6" s="297"/>
      <c r="M6" s="298"/>
      <c r="N6" s="295" t="s">
        <v>52</v>
      </c>
      <c r="O6" s="297"/>
      <c r="P6" s="298"/>
      <c r="Q6" s="295" t="s">
        <v>202</v>
      </c>
      <c r="R6" s="297"/>
      <c r="S6" s="304"/>
      <c r="T6" s="300"/>
    </row>
    <row r="7" spans="1:20" ht="49.5" customHeight="1">
      <c r="A7" s="308"/>
      <c r="B7" s="310"/>
      <c r="C7" s="313"/>
      <c r="D7" s="316"/>
      <c r="E7" s="303"/>
      <c r="F7" s="76" t="s">
        <v>40</v>
      </c>
      <c r="G7" s="77" t="s">
        <v>41</v>
      </c>
      <c r="H7" s="77" t="s">
        <v>43</v>
      </c>
      <c r="I7" s="77" t="s">
        <v>42</v>
      </c>
      <c r="J7" s="79" t="s">
        <v>180</v>
      </c>
      <c r="K7" s="225" t="s">
        <v>203</v>
      </c>
      <c r="L7" s="226" t="s">
        <v>204</v>
      </c>
      <c r="M7" s="227" t="s">
        <v>45</v>
      </c>
      <c r="N7" s="228" t="s">
        <v>203</v>
      </c>
      <c r="O7" s="226" t="s">
        <v>204</v>
      </c>
      <c r="P7" s="229" t="s">
        <v>45</v>
      </c>
      <c r="Q7" s="227" t="s">
        <v>203</v>
      </c>
      <c r="R7" s="226" t="s">
        <v>204</v>
      </c>
      <c r="S7" s="227" t="s">
        <v>45</v>
      </c>
      <c r="T7" s="301"/>
    </row>
    <row r="8" spans="1:20" ht="15.75" customHeight="1">
      <c r="A8" s="11">
        <v>45</v>
      </c>
      <c r="B8" s="12">
        <v>201</v>
      </c>
      <c r="C8" s="96" t="s">
        <v>56</v>
      </c>
      <c r="D8" s="97" t="s">
        <v>57</v>
      </c>
      <c r="E8" s="65"/>
      <c r="F8" s="5"/>
      <c r="G8" s="5"/>
      <c r="H8" s="5"/>
      <c r="I8" s="5"/>
      <c r="J8" s="18"/>
      <c r="K8" s="9"/>
      <c r="L8" s="5"/>
      <c r="M8" s="5"/>
      <c r="N8" s="5"/>
      <c r="O8" s="5"/>
      <c r="P8" s="5"/>
      <c r="Q8" s="5"/>
      <c r="R8" s="5"/>
      <c r="S8" s="16"/>
      <c r="T8" s="134">
        <v>1</v>
      </c>
    </row>
    <row r="9" spans="1:20" ht="31.5" customHeight="1">
      <c r="A9" s="102">
        <v>45</v>
      </c>
      <c r="B9" s="103">
        <v>202</v>
      </c>
      <c r="C9" s="104" t="s">
        <v>56</v>
      </c>
      <c r="D9" s="105" t="s">
        <v>58</v>
      </c>
      <c r="E9" s="129" t="s">
        <v>135</v>
      </c>
      <c r="F9" s="125"/>
      <c r="G9" s="126" t="s">
        <v>156</v>
      </c>
      <c r="H9" s="132" t="s">
        <v>136</v>
      </c>
      <c r="I9" s="126" t="s">
        <v>157</v>
      </c>
      <c r="J9" s="230" t="s">
        <v>158</v>
      </c>
      <c r="K9" s="87" t="s">
        <v>153</v>
      </c>
      <c r="L9" s="83"/>
      <c r="M9" s="83"/>
      <c r="N9" s="88" t="s">
        <v>153</v>
      </c>
      <c r="O9" s="84"/>
      <c r="P9" s="84"/>
      <c r="Q9" s="84"/>
      <c r="R9" s="84"/>
      <c r="S9" s="85"/>
      <c r="T9" s="134">
        <v>0</v>
      </c>
    </row>
    <row r="10" spans="1:20" ht="30.75" customHeight="1">
      <c r="A10" s="102">
        <v>45</v>
      </c>
      <c r="B10" s="103">
        <v>203</v>
      </c>
      <c r="C10" s="104" t="s">
        <v>56</v>
      </c>
      <c r="D10" s="105" t="s">
        <v>59</v>
      </c>
      <c r="E10" s="129" t="s">
        <v>117</v>
      </c>
      <c r="F10" s="125"/>
      <c r="G10" s="125" t="s">
        <v>159</v>
      </c>
      <c r="H10" s="132" t="s">
        <v>155</v>
      </c>
      <c r="I10" s="126" t="s">
        <v>160</v>
      </c>
      <c r="J10" s="127" t="s">
        <v>161</v>
      </c>
      <c r="K10" s="87" t="s">
        <v>153</v>
      </c>
      <c r="L10" s="5"/>
      <c r="M10" s="5"/>
      <c r="N10" s="89"/>
      <c r="O10" s="5"/>
      <c r="P10" s="88" t="s">
        <v>153</v>
      </c>
      <c r="Q10" s="5"/>
      <c r="R10" s="5"/>
      <c r="S10" s="16"/>
      <c r="T10" s="134">
        <v>1</v>
      </c>
    </row>
    <row r="11" spans="1:20" ht="15" customHeight="1">
      <c r="A11" s="11">
        <v>45</v>
      </c>
      <c r="B11" s="12">
        <v>204</v>
      </c>
      <c r="C11" s="96" t="s">
        <v>56</v>
      </c>
      <c r="D11" s="99" t="s">
        <v>60</v>
      </c>
      <c r="E11" s="130"/>
      <c r="F11" s="95"/>
      <c r="G11" s="95"/>
      <c r="H11" s="133"/>
      <c r="I11" s="95"/>
      <c r="J11" s="128"/>
      <c r="K11" s="86"/>
      <c r="L11" s="5"/>
      <c r="M11" s="5"/>
      <c r="N11" s="89"/>
      <c r="O11" s="5"/>
      <c r="P11" s="5"/>
      <c r="Q11" s="5"/>
      <c r="R11" s="5"/>
      <c r="S11" s="16"/>
      <c r="T11" s="134">
        <v>1</v>
      </c>
    </row>
    <row r="12" spans="1:20" ht="15" customHeight="1">
      <c r="A12" s="11">
        <v>45</v>
      </c>
      <c r="B12" s="12">
        <v>205</v>
      </c>
      <c r="C12" s="96" t="s">
        <v>56</v>
      </c>
      <c r="D12" s="99" t="s">
        <v>61</v>
      </c>
      <c r="E12" s="130"/>
      <c r="F12" s="95"/>
      <c r="G12" s="95"/>
      <c r="H12" s="133"/>
      <c r="I12" s="95"/>
      <c r="J12" s="128"/>
      <c r="K12" s="86"/>
      <c r="L12" s="5"/>
      <c r="M12" s="5"/>
      <c r="N12" s="89"/>
      <c r="O12" s="5"/>
      <c r="P12" s="5"/>
      <c r="Q12" s="5"/>
      <c r="R12" s="5"/>
      <c r="S12" s="16"/>
      <c r="T12" s="134">
        <v>0</v>
      </c>
    </row>
    <row r="13" spans="1:20" ht="41.25" customHeight="1">
      <c r="A13" s="102">
        <v>45</v>
      </c>
      <c r="B13" s="103">
        <v>206</v>
      </c>
      <c r="C13" s="104" t="s">
        <v>56</v>
      </c>
      <c r="D13" s="105" t="s">
        <v>62</v>
      </c>
      <c r="E13" s="129" t="s">
        <v>128</v>
      </c>
      <c r="F13" s="131" t="s">
        <v>181</v>
      </c>
      <c r="G13" s="125" t="s">
        <v>162</v>
      </c>
      <c r="H13" s="132" t="s">
        <v>129</v>
      </c>
      <c r="I13" s="126" t="s">
        <v>163</v>
      </c>
      <c r="J13" s="127" t="s">
        <v>164</v>
      </c>
      <c r="K13" s="87" t="s">
        <v>153</v>
      </c>
      <c r="L13" s="5"/>
      <c r="M13" s="5"/>
      <c r="N13" s="88" t="s">
        <v>153</v>
      </c>
      <c r="O13" s="5"/>
      <c r="P13" s="5"/>
      <c r="Q13" s="5"/>
      <c r="R13" s="5"/>
      <c r="S13" s="16"/>
      <c r="T13" s="134">
        <v>0</v>
      </c>
    </row>
    <row r="14" spans="1:20" ht="15" customHeight="1">
      <c r="A14" s="11">
        <v>45</v>
      </c>
      <c r="B14" s="12">
        <v>207</v>
      </c>
      <c r="C14" s="96" t="s">
        <v>56</v>
      </c>
      <c r="D14" s="99" t="s">
        <v>63</v>
      </c>
      <c r="E14" s="65"/>
      <c r="F14" s="5"/>
      <c r="G14" s="5"/>
      <c r="H14" s="5"/>
      <c r="I14" s="5"/>
      <c r="J14" s="18"/>
      <c r="K14" s="9"/>
      <c r="L14" s="5"/>
      <c r="M14" s="5"/>
      <c r="N14" s="5"/>
      <c r="O14" s="5"/>
      <c r="P14" s="5"/>
      <c r="Q14" s="5"/>
      <c r="R14" s="5"/>
      <c r="S14" s="16"/>
      <c r="T14" s="134">
        <v>0</v>
      </c>
    </row>
    <row r="15" spans="1:20" ht="15" customHeight="1">
      <c r="A15" s="11">
        <v>45</v>
      </c>
      <c r="B15" s="12">
        <v>208</v>
      </c>
      <c r="C15" s="96" t="s">
        <v>56</v>
      </c>
      <c r="D15" s="99" t="s">
        <v>64</v>
      </c>
      <c r="E15" s="65"/>
      <c r="F15" s="5"/>
      <c r="G15" s="5"/>
      <c r="H15" s="5"/>
      <c r="I15" s="5"/>
      <c r="J15" s="18"/>
      <c r="K15" s="9"/>
      <c r="L15" s="5"/>
      <c r="M15" s="5"/>
      <c r="N15" s="5"/>
      <c r="O15" s="5"/>
      <c r="P15" s="5"/>
      <c r="Q15" s="5"/>
      <c r="R15" s="5"/>
      <c r="S15" s="16"/>
      <c r="T15" s="134">
        <v>0</v>
      </c>
    </row>
    <row r="16" spans="1:20" ht="15" customHeight="1">
      <c r="A16" s="11">
        <v>45</v>
      </c>
      <c r="B16" s="12">
        <v>209</v>
      </c>
      <c r="C16" s="96" t="s">
        <v>56</v>
      </c>
      <c r="D16" s="99" t="s">
        <v>65</v>
      </c>
      <c r="E16" s="65"/>
      <c r="F16" s="5"/>
      <c r="G16" s="5"/>
      <c r="H16" s="5"/>
      <c r="I16" s="5"/>
      <c r="J16" s="18"/>
      <c r="K16" s="9"/>
      <c r="L16" s="5"/>
      <c r="M16" s="5"/>
      <c r="N16" s="5"/>
      <c r="O16" s="5"/>
      <c r="P16" s="5"/>
      <c r="Q16" s="5"/>
      <c r="R16" s="5"/>
      <c r="S16" s="16"/>
      <c r="T16" s="134">
        <v>0</v>
      </c>
    </row>
    <row r="17" spans="1:20" ht="15" customHeight="1">
      <c r="A17" s="11">
        <v>45</v>
      </c>
      <c r="B17" s="12">
        <v>301</v>
      </c>
      <c r="C17" s="96" t="s">
        <v>56</v>
      </c>
      <c r="D17" s="99" t="s">
        <v>66</v>
      </c>
      <c r="E17" s="65"/>
      <c r="F17" s="5"/>
      <c r="G17" s="5"/>
      <c r="H17" s="5"/>
      <c r="I17" s="5"/>
      <c r="J17" s="18"/>
      <c r="K17" s="9"/>
      <c r="L17" s="5"/>
      <c r="M17" s="5"/>
      <c r="N17" s="5"/>
      <c r="O17" s="5"/>
      <c r="P17" s="5"/>
      <c r="Q17" s="5"/>
      <c r="R17" s="5"/>
      <c r="S17" s="16"/>
      <c r="T17" s="134">
        <v>1</v>
      </c>
    </row>
    <row r="18" spans="1:20" ht="15" customHeight="1">
      <c r="A18" s="11">
        <v>45</v>
      </c>
      <c r="B18" s="12">
        <v>321</v>
      </c>
      <c r="C18" s="96" t="s">
        <v>56</v>
      </c>
      <c r="D18" s="99" t="s">
        <v>67</v>
      </c>
      <c r="E18" s="65"/>
      <c r="F18" s="5"/>
      <c r="G18" s="5"/>
      <c r="H18" s="5"/>
      <c r="I18" s="5"/>
      <c r="J18" s="18"/>
      <c r="K18" s="9"/>
      <c r="L18" s="5"/>
      <c r="M18" s="5"/>
      <c r="N18" s="5"/>
      <c r="O18" s="5"/>
      <c r="P18" s="5"/>
      <c r="Q18" s="5"/>
      <c r="R18" s="5"/>
      <c r="S18" s="16"/>
      <c r="T18" s="134">
        <v>0</v>
      </c>
    </row>
    <row r="19" spans="1:20" ht="15" customHeight="1">
      <c r="A19" s="11">
        <v>45</v>
      </c>
      <c r="B19" s="12">
        <v>322</v>
      </c>
      <c r="C19" s="96" t="s">
        <v>56</v>
      </c>
      <c r="D19" s="99" t="s">
        <v>68</v>
      </c>
      <c r="E19" s="65"/>
      <c r="F19" s="5"/>
      <c r="G19" s="5"/>
      <c r="H19" s="5"/>
      <c r="I19" s="5"/>
      <c r="J19" s="18"/>
      <c r="K19" s="9"/>
      <c r="L19" s="5"/>
      <c r="M19" s="5"/>
      <c r="N19" s="5"/>
      <c r="O19" s="5"/>
      <c r="P19" s="5"/>
      <c r="Q19" s="5"/>
      <c r="R19" s="5"/>
      <c r="S19" s="16"/>
      <c r="T19" s="134">
        <v>0</v>
      </c>
    </row>
    <row r="20" spans="1:20" ht="15" customHeight="1">
      <c r="A20" s="11">
        <v>45</v>
      </c>
      <c r="B20" s="12">
        <v>341</v>
      </c>
      <c r="C20" s="96" t="s">
        <v>56</v>
      </c>
      <c r="D20" s="99" t="s">
        <v>69</v>
      </c>
      <c r="E20" s="65"/>
      <c r="F20" s="5"/>
      <c r="G20" s="5"/>
      <c r="H20" s="5"/>
      <c r="I20" s="5"/>
      <c r="J20" s="18"/>
      <c r="K20" s="9"/>
      <c r="L20" s="5"/>
      <c r="M20" s="5"/>
      <c r="N20" s="5"/>
      <c r="O20" s="5"/>
      <c r="P20" s="5"/>
      <c r="Q20" s="5"/>
      <c r="R20" s="5"/>
      <c r="S20" s="16"/>
      <c r="T20" s="134">
        <v>0</v>
      </c>
    </row>
    <row r="21" spans="1:20" ht="15" customHeight="1">
      <c r="A21" s="11">
        <v>45</v>
      </c>
      <c r="B21" s="12">
        <v>361</v>
      </c>
      <c r="C21" s="96" t="s">
        <v>56</v>
      </c>
      <c r="D21" s="99" t="s">
        <v>70</v>
      </c>
      <c r="E21" s="65"/>
      <c r="F21" s="5"/>
      <c r="G21" s="5"/>
      <c r="H21" s="5"/>
      <c r="I21" s="5"/>
      <c r="J21" s="18"/>
      <c r="K21" s="9"/>
      <c r="L21" s="5"/>
      <c r="M21" s="5"/>
      <c r="N21" s="5"/>
      <c r="O21" s="5"/>
      <c r="P21" s="5"/>
      <c r="Q21" s="5"/>
      <c r="R21" s="5"/>
      <c r="S21" s="16"/>
      <c r="T21" s="134">
        <v>0</v>
      </c>
    </row>
    <row r="22" spans="1:20" ht="15" customHeight="1">
      <c r="A22" s="11">
        <v>45</v>
      </c>
      <c r="B22" s="12">
        <v>362</v>
      </c>
      <c r="C22" s="96" t="s">
        <v>56</v>
      </c>
      <c r="D22" s="99" t="s">
        <v>71</v>
      </c>
      <c r="E22" s="65"/>
      <c r="F22" s="5"/>
      <c r="G22" s="5"/>
      <c r="H22" s="5"/>
      <c r="I22" s="5"/>
      <c r="J22" s="18"/>
      <c r="K22" s="9"/>
      <c r="L22" s="5"/>
      <c r="M22" s="5"/>
      <c r="N22" s="5"/>
      <c r="O22" s="5"/>
      <c r="P22" s="5"/>
      <c r="Q22" s="5"/>
      <c r="R22" s="5"/>
      <c r="S22" s="16"/>
      <c r="T22" s="134">
        <v>0</v>
      </c>
    </row>
    <row r="23" spans="1:20" ht="15" customHeight="1">
      <c r="A23" s="11">
        <v>45</v>
      </c>
      <c r="B23" s="12">
        <v>382</v>
      </c>
      <c r="C23" s="96" t="s">
        <v>56</v>
      </c>
      <c r="D23" s="99" t="s">
        <v>72</v>
      </c>
      <c r="E23" s="65"/>
      <c r="F23" s="5"/>
      <c r="G23" s="5"/>
      <c r="H23" s="5"/>
      <c r="I23" s="5"/>
      <c r="J23" s="18"/>
      <c r="K23" s="9"/>
      <c r="L23" s="5"/>
      <c r="M23" s="5"/>
      <c r="N23" s="5"/>
      <c r="O23" s="5"/>
      <c r="P23" s="5"/>
      <c r="Q23" s="5"/>
      <c r="R23" s="5"/>
      <c r="S23" s="16"/>
      <c r="T23" s="134">
        <v>0</v>
      </c>
    </row>
    <row r="24" spans="1:20" ht="15" customHeight="1">
      <c r="A24" s="11">
        <v>45</v>
      </c>
      <c r="B24" s="12">
        <v>383</v>
      </c>
      <c r="C24" s="96" t="s">
        <v>56</v>
      </c>
      <c r="D24" s="99" t="s">
        <v>73</v>
      </c>
      <c r="E24" s="65"/>
      <c r="F24" s="5"/>
      <c r="G24" s="5"/>
      <c r="H24" s="5"/>
      <c r="I24" s="5"/>
      <c r="J24" s="18"/>
      <c r="K24" s="9"/>
      <c r="L24" s="5"/>
      <c r="M24" s="5"/>
      <c r="N24" s="5"/>
      <c r="O24" s="5"/>
      <c r="P24" s="5"/>
      <c r="Q24" s="5"/>
      <c r="R24" s="5"/>
      <c r="S24" s="16"/>
      <c r="T24" s="134">
        <v>0</v>
      </c>
    </row>
    <row r="25" spans="1:20" ht="15" customHeight="1">
      <c r="A25" s="11">
        <v>45</v>
      </c>
      <c r="B25" s="12">
        <v>401</v>
      </c>
      <c r="C25" s="96" t="s">
        <v>56</v>
      </c>
      <c r="D25" s="99" t="s">
        <v>74</v>
      </c>
      <c r="E25" s="65"/>
      <c r="F25" s="5"/>
      <c r="G25" s="5"/>
      <c r="H25" s="5"/>
      <c r="I25" s="5"/>
      <c r="J25" s="18"/>
      <c r="K25" s="9"/>
      <c r="L25" s="5"/>
      <c r="M25" s="5"/>
      <c r="N25" s="5"/>
      <c r="O25" s="5"/>
      <c r="P25" s="5"/>
      <c r="Q25" s="5"/>
      <c r="R25" s="5"/>
      <c r="S25" s="16"/>
      <c r="T25" s="134">
        <v>0</v>
      </c>
    </row>
    <row r="26" spans="1:20" ht="15" customHeight="1">
      <c r="A26" s="11">
        <v>45</v>
      </c>
      <c r="B26" s="12">
        <v>402</v>
      </c>
      <c r="C26" s="96" t="s">
        <v>56</v>
      </c>
      <c r="D26" s="99" t="s">
        <v>75</v>
      </c>
      <c r="E26" s="65"/>
      <c r="F26" s="5"/>
      <c r="G26" s="5"/>
      <c r="H26" s="5"/>
      <c r="I26" s="5"/>
      <c r="J26" s="18"/>
      <c r="K26" s="9"/>
      <c r="L26" s="5"/>
      <c r="M26" s="5"/>
      <c r="N26" s="5"/>
      <c r="O26" s="5"/>
      <c r="P26" s="5"/>
      <c r="Q26" s="5"/>
      <c r="R26" s="5"/>
      <c r="S26" s="16"/>
      <c r="T26" s="134">
        <v>0</v>
      </c>
    </row>
    <row r="27" spans="1:20" ht="15" customHeight="1">
      <c r="A27" s="11">
        <v>45</v>
      </c>
      <c r="B27" s="12">
        <v>403</v>
      </c>
      <c r="C27" s="96" t="s">
        <v>56</v>
      </c>
      <c r="D27" s="99" t="s">
        <v>76</v>
      </c>
      <c r="E27" s="65"/>
      <c r="F27" s="5"/>
      <c r="G27" s="5"/>
      <c r="H27" s="5"/>
      <c r="I27" s="5"/>
      <c r="J27" s="18"/>
      <c r="K27" s="9"/>
      <c r="L27" s="5"/>
      <c r="M27" s="5"/>
      <c r="N27" s="5"/>
      <c r="O27" s="5"/>
      <c r="P27" s="5"/>
      <c r="Q27" s="5"/>
      <c r="R27" s="5"/>
      <c r="S27" s="16"/>
      <c r="T27" s="134">
        <v>0</v>
      </c>
    </row>
    <row r="28" spans="1:20" ht="15" customHeight="1">
      <c r="A28" s="11">
        <v>45</v>
      </c>
      <c r="B28" s="12">
        <v>404</v>
      </c>
      <c r="C28" s="96" t="s">
        <v>56</v>
      </c>
      <c r="D28" s="99" t="s">
        <v>77</v>
      </c>
      <c r="E28" s="65"/>
      <c r="F28" s="5"/>
      <c r="G28" s="5"/>
      <c r="H28" s="5"/>
      <c r="I28" s="5"/>
      <c r="J28" s="18"/>
      <c r="K28" s="9"/>
      <c r="L28" s="5"/>
      <c r="M28" s="5"/>
      <c r="N28" s="5"/>
      <c r="O28" s="5"/>
      <c r="P28" s="5"/>
      <c r="Q28" s="5"/>
      <c r="R28" s="5"/>
      <c r="S28" s="16"/>
      <c r="T28" s="134">
        <v>0</v>
      </c>
    </row>
    <row r="29" spans="1:20" ht="15" customHeight="1">
      <c r="A29" s="11">
        <v>45</v>
      </c>
      <c r="B29" s="12">
        <v>405</v>
      </c>
      <c r="C29" s="96" t="s">
        <v>56</v>
      </c>
      <c r="D29" s="99" t="s">
        <v>78</v>
      </c>
      <c r="E29" s="65"/>
      <c r="F29" s="5"/>
      <c r="G29" s="5"/>
      <c r="H29" s="5"/>
      <c r="I29" s="5"/>
      <c r="J29" s="18"/>
      <c r="K29" s="9"/>
      <c r="L29" s="5"/>
      <c r="M29" s="5"/>
      <c r="N29" s="5"/>
      <c r="O29" s="5"/>
      <c r="P29" s="5"/>
      <c r="Q29" s="5"/>
      <c r="R29" s="5"/>
      <c r="S29" s="16"/>
      <c r="T29" s="134">
        <v>0</v>
      </c>
    </row>
    <row r="30" spans="1:20" ht="15" customHeight="1">
      <c r="A30" s="11">
        <v>45</v>
      </c>
      <c r="B30" s="12">
        <v>406</v>
      </c>
      <c r="C30" s="96" t="s">
        <v>56</v>
      </c>
      <c r="D30" s="99" t="s">
        <v>79</v>
      </c>
      <c r="E30" s="65"/>
      <c r="F30" s="5"/>
      <c r="G30" s="5"/>
      <c r="H30" s="5"/>
      <c r="I30" s="5"/>
      <c r="J30" s="18"/>
      <c r="K30" s="9"/>
      <c r="L30" s="5"/>
      <c r="M30" s="5"/>
      <c r="N30" s="5"/>
      <c r="O30" s="5"/>
      <c r="P30" s="5"/>
      <c r="Q30" s="5"/>
      <c r="R30" s="5"/>
      <c r="S30" s="16"/>
      <c r="T30" s="134">
        <v>0</v>
      </c>
    </row>
    <row r="31" spans="1:20" ht="15" customHeight="1">
      <c r="A31" s="11">
        <v>45</v>
      </c>
      <c r="B31" s="12">
        <v>421</v>
      </c>
      <c r="C31" s="96" t="s">
        <v>56</v>
      </c>
      <c r="D31" s="99" t="s">
        <v>80</v>
      </c>
      <c r="E31" s="9"/>
      <c r="F31" s="22"/>
      <c r="G31" s="5"/>
      <c r="H31" s="5"/>
      <c r="I31" s="5"/>
      <c r="J31" s="18"/>
      <c r="K31" s="9"/>
      <c r="L31" s="5"/>
      <c r="M31" s="5"/>
      <c r="N31" s="5"/>
      <c r="O31" s="5"/>
      <c r="P31" s="5"/>
      <c r="Q31" s="5"/>
      <c r="R31" s="5"/>
      <c r="S31" s="16"/>
      <c r="T31" s="134">
        <v>0</v>
      </c>
    </row>
    <row r="32" spans="1:20" ht="15" customHeight="1">
      <c r="A32" s="11">
        <v>45</v>
      </c>
      <c r="B32" s="12">
        <v>429</v>
      </c>
      <c r="C32" s="96" t="s">
        <v>56</v>
      </c>
      <c r="D32" s="99" t="s">
        <v>82</v>
      </c>
      <c r="E32" s="65"/>
      <c r="F32" s="5"/>
      <c r="G32" s="5"/>
      <c r="H32" s="5"/>
      <c r="I32" s="5"/>
      <c r="J32" s="18"/>
      <c r="K32" s="9"/>
      <c r="L32" s="5"/>
      <c r="M32" s="5"/>
      <c r="N32" s="5"/>
      <c r="O32" s="5"/>
      <c r="P32" s="5"/>
      <c r="Q32" s="5"/>
      <c r="R32" s="5"/>
      <c r="S32" s="16"/>
      <c r="T32" s="134">
        <v>0</v>
      </c>
    </row>
    <row r="33" spans="1:20" ht="15" customHeight="1">
      <c r="A33" s="11">
        <v>45</v>
      </c>
      <c r="B33" s="12">
        <v>430</v>
      </c>
      <c r="C33" s="96" t="s">
        <v>56</v>
      </c>
      <c r="D33" s="99" t="s">
        <v>83</v>
      </c>
      <c r="E33" s="65"/>
      <c r="F33" s="5"/>
      <c r="G33" s="5"/>
      <c r="H33" s="5"/>
      <c r="I33" s="5"/>
      <c r="J33" s="18"/>
      <c r="K33" s="9"/>
      <c r="L33" s="5"/>
      <c r="M33" s="5"/>
      <c r="N33" s="5"/>
      <c r="O33" s="5"/>
      <c r="P33" s="5"/>
      <c r="Q33" s="5"/>
      <c r="R33" s="5"/>
      <c r="S33" s="16"/>
      <c r="T33" s="134">
        <v>0</v>
      </c>
    </row>
    <row r="34" spans="1:20" ht="15" customHeight="1">
      <c r="A34" s="11">
        <v>45</v>
      </c>
      <c r="B34" s="12">
        <v>431</v>
      </c>
      <c r="C34" s="96" t="s">
        <v>56</v>
      </c>
      <c r="D34" s="99" t="s">
        <v>81</v>
      </c>
      <c r="E34" s="65"/>
      <c r="F34" s="5"/>
      <c r="G34" s="5"/>
      <c r="H34" s="5"/>
      <c r="I34" s="5"/>
      <c r="J34" s="18"/>
      <c r="K34" s="9"/>
      <c r="L34" s="5"/>
      <c r="M34" s="5"/>
      <c r="N34" s="5"/>
      <c r="O34" s="5"/>
      <c r="P34" s="5"/>
      <c r="Q34" s="5"/>
      <c r="R34" s="5"/>
      <c r="S34" s="16"/>
      <c r="T34" s="134">
        <v>0</v>
      </c>
    </row>
    <row r="35" spans="1:20" ht="15" customHeight="1">
      <c r="A35" s="11">
        <v>45</v>
      </c>
      <c r="B35" s="12">
        <v>441</v>
      </c>
      <c r="C35" s="96" t="s">
        <v>56</v>
      </c>
      <c r="D35" s="99" t="s">
        <v>84</v>
      </c>
      <c r="E35" s="65"/>
      <c r="F35" s="5"/>
      <c r="G35" s="5"/>
      <c r="H35" s="5"/>
      <c r="I35" s="5"/>
      <c r="J35" s="18"/>
      <c r="K35" s="9"/>
      <c r="L35" s="5"/>
      <c r="M35" s="5"/>
      <c r="N35" s="5"/>
      <c r="O35" s="5"/>
      <c r="P35" s="5"/>
      <c r="Q35" s="5"/>
      <c r="R35" s="5"/>
      <c r="S35" s="16"/>
      <c r="T35" s="134">
        <v>0</v>
      </c>
    </row>
    <row r="36" spans="1:20" ht="15" customHeight="1">
      <c r="A36" s="11">
        <v>45</v>
      </c>
      <c r="B36" s="12">
        <v>442</v>
      </c>
      <c r="C36" s="96" t="s">
        <v>56</v>
      </c>
      <c r="D36" s="99" t="s">
        <v>85</v>
      </c>
      <c r="E36" s="65"/>
      <c r="F36" s="5"/>
      <c r="G36" s="5"/>
      <c r="H36" s="5"/>
      <c r="I36" s="5"/>
      <c r="J36" s="18"/>
      <c r="K36" s="9"/>
      <c r="L36" s="5"/>
      <c r="M36" s="5"/>
      <c r="N36" s="5"/>
      <c r="O36" s="5"/>
      <c r="P36" s="5"/>
      <c r="Q36" s="5"/>
      <c r="R36" s="5"/>
      <c r="S36" s="16"/>
      <c r="T36" s="134">
        <v>0</v>
      </c>
    </row>
    <row r="37" spans="1:20" ht="15" customHeight="1" thickBot="1">
      <c r="A37" s="11">
        <v>45</v>
      </c>
      <c r="B37" s="13">
        <v>443</v>
      </c>
      <c r="C37" s="96" t="s">
        <v>56</v>
      </c>
      <c r="D37" s="100" t="s">
        <v>86</v>
      </c>
      <c r="E37" s="65"/>
      <c r="F37" s="6"/>
      <c r="G37" s="6"/>
      <c r="H37" s="6"/>
      <c r="I37" s="6"/>
      <c r="J37" s="19"/>
      <c r="K37" s="9"/>
      <c r="L37" s="5"/>
      <c r="M37" s="5"/>
      <c r="N37" s="5"/>
      <c r="O37" s="5"/>
      <c r="P37" s="5"/>
      <c r="Q37" s="5"/>
      <c r="R37" s="5"/>
      <c r="S37" s="16"/>
      <c r="T37" s="134">
        <v>0</v>
      </c>
    </row>
    <row r="38" spans="1:20" ht="16.5" customHeight="1" thickBot="1">
      <c r="A38" s="20"/>
      <c r="B38" s="21">
        <v>1000</v>
      </c>
      <c r="C38" s="261" t="s">
        <v>9</v>
      </c>
      <c r="D38" s="261"/>
      <c r="E38" s="75">
        <f>COUNTA(E8:E37)</f>
        <v>3</v>
      </c>
      <c r="F38" s="92"/>
      <c r="G38" s="92"/>
      <c r="H38" s="92"/>
      <c r="I38" s="92"/>
      <c r="J38" s="93"/>
      <c r="K38" s="75"/>
      <c r="L38" s="41"/>
      <c r="M38" s="41"/>
      <c r="N38" s="41"/>
      <c r="O38" s="41"/>
      <c r="P38" s="41"/>
      <c r="Q38" s="41"/>
      <c r="R38" s="41"/>
      <c r="S38" s="66"/>
      <c r="T38" s="135">
        <f>SUM(T8:T37)</f>
        <v>4</v>
      </c>
    </row>
  </sheetData>
  <mergeCells count="13">
    <mergeCell ref="A4:A7"/>
    <mergeCell ref="B4:B7"/>
    <mergeCell ref="C4:C7"/>
    <mergeCell ref="D4:D7"/>
    <mergeCell ref="G6:J6"/>
    <mergeCell ref="K6:M6"/>
    <mergeCell ref="C38:D38"/>
    <mergeCell ref="T4:T7"/>
    <mergeCell ref="E6:E7"/>
    <mergeCell ref="N6:P6"/>
    <mergeCell ref="Q6:S6"/>
    <mergeCell ref="K5:S5"/>
    <mergeCell ref="E4:S4"/>
  </mergeCells>
  <hyperlinks>
    <hyperlink ref="F32" r:id="rId1" display="http://www.stat.go.jp/index/seido/9-5.htm"/>
  </hyperlink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0" r:id="rId2"/>
  <headerFooter alignWithMargins="0">
    <oddHeader>&amp;R（宮崎県）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37"/>
  <sheetViews>
    <sheetView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9.375" style="2" customWidth="1"/>
    <col min="5" max="5" width="9.625" style="2" customWidth="1"/>
    <col min="6" max="6" width="32.125" style="2" customWidth="1"/>
    <col min="7" max="8" width="5.875" style="2" customWidth="1"/>
    <col min="9" max="12" width="6.125" style="2" customWidth="1"/>
    <col min="13" max="16" width="6.25390625" style="2" customWidth="1"/>
    <col min="17" max="19" width="6.375" style="2" customWidth="1"/>
    <col min="20" max="16384" width="9.00390625" style="2" customWidth="1"/>
  </cols>
  <sheetData>
    <row r="1" ht="12">
      <c r="A1" s="2" t="s">
        <v>31</v>
      </c>
    </row>
    <row r="2" spans="1:5" ht="22.5" customHeight="1">
      <c r="A2" s="33" t="s">
        <v>55</v>
      </c>
      <c r="E2" s="58"/>
    </row>
    <row r="3" ht="12.75" thickBot="1"/>
    <row r="4" spans="1:19" s="1" customFormat="1" ht="24" customHeight="1">
      <c r="A4" s="331" t="s">
        <v>38</v>
      </c>
      <c r="B4" s="334" t="s">
        <v>176</v>
      </c>
      <c r="C4" s="311" t="s">
        <v>0</v>
      </c>
      <c r="D4" s="314" t="s">
        <v>23</v>
      </c>
      <c r="E4" s="319" t="s">
        <v>47</v>
      </c>
      <c r="F4" s="320"/>
      <c r="G4" s="320"/>
      <c r="H4" s="82"/>
      <c r="I4" s="337" t="s">
        <v>54</v>
      </c>
      <c r="J4" s="320"/>
      <c r="K4" s="320"/>
      <c r="L4" s="320"/>
      <c r="M4" s="320"/>
      <c r="N4" s="320"/>
      <c r="O4" s="320"/>
      <c r="P4" s="320"/>
      <c r="Q4" s="320"/>
      <c r="R4" s="320"/>
      <c r="S4" s="338"/>
    </row>
    <row r="5" spans="1:19" s="1" customFormat="1" ht="46.5" customHeight="1">
      <c r="A5" s="332"/>
      <c r="B5" s="335"/>
      <c r="C5" s="312"/>
      <c r="D5" s="315"/>
      <c r="E5" s="317" t="s">
        <v>30</v>
      </c>
      <c r="F5" s="294" t="s">
        <v>10</v>
      </c>
      <c r="G5" s="321" t="s">
        <v>11</v>
      </c>
      <c r="H5" s="329" t="s">
        <v>12</v>
      </c>
      <c r="I5" s="345" t="s">
        <v>182</v>
      </c>
      <c r="J5" s="346" t="s">
        <v>183</v>
      </c>
      <c r="K5" s="339" t="s">
        <v>184</v>
      </c>
      <c r="L5" s="327" t="s">
        <v>185</v>
      </c>
      <c r="M5" s="323" t="s">
        <v>186</v>
      </c>
      <c r="N5" s="341" t="s">
        <v>187</v>
      </c>
      <c r="O5" s="325" t="s">
        <v>188</v>
      </c>
      <c r="P5" s="327" t="s">
        <v>185</v>
      </c>
      <c r="Q5" s="348" t="s">
        <v>32</v>
      </c>
      <c r="R5" s="339" t="s">
        <v>189</v>
      </c>
      <c r="S5" s="343" t="s">
        <v>185</v>
      </c>
    </row>
    <row r="6" spans="1:19" ht="27" customHeight="1">
      <c r="A6" s="333"/>
      <c r="B6" s="336"/>
      <c r="C6" s="313"/>
      <c r="D6" s="316"/>
      <c r="E6" s="318"/>
      <c r="F6" s="294"/>
      <c r="G6" s="322"/>
      <c r="H6" s="330"/>
      <c r="I6" s="277"/>
      <c r="J6" s="347"/>
      <c r="K6" s="340"/>
      <c r="L6" s="328"/>
      <c r="M6" s="324"/>
      <c r="N6" s="342"/>
      <c r="O6" s="326"/>
      <c r="P6" s="328"/>
      <c r="Q6" s="349"/>
      <c r="R6" s="340"/>
      <c r="S6" s="344"/>
    </row>
    <row r="7" spans="1:19" ht="14.25" customHeight="1">
      <c r="A7" s="11">
        <v>45</v>
      </c>
      <c r="B7" s="12">
        <v>201</v>
      </c>
      <c r="C7" s="96" t="s">
        <v>56</v>
      </c>
      <c r="D7" s="97" t="s">
        <v>57</v>
      </c>
      <c r="E7" s="34"/>
      <c r="F7" s="5"/>
      <c r="G7" s="136"/>
      <c r="H7" s="137">
        <v>0</v>
      </c>
      <c r="I7" s="140">
        <v>1</v>
      </c>
      <c r="J7" s="111">
        <v>5</v>
      </c>
      <c r="K7" s="111">
        <v>0</v>
      </c>
      <c r="L7" s="59">
        <f>IF(J7=""," ",ROUND(K7/J7*100,1))</f>
        <v>0</v>
      </c>
      <c r="M7" s="143"/>
      <c r="N7" s="91"/>
      <c r="O7" s="111"/>
      <c r="P7" s="59" t="str">
        <f aca="true" t="shared" si="0" ref="P7:P12">IF(O7=""," ",ROUND(O7/N7*100,1))</f>
        <v> </v>
      </c>
      <c r="Q7" s="222">
        <v>701</v>
      </c>
      <c r="R7" s="223">
        <v>24</v>
      </c>
      <c r="S7" s="38">
        <f aca="true" t="shared" si="1" ref="S7:S12">IF(Q7=""," ",ROUND(R7/Q7*100,1))</f>
        <v>3.4</v>
      </c>
    </row>
    <row r="8" spans="1:19" ht="14.25" customHeight="1">
      <c r="A8" s="11">
        <v>45</v>
      </c>
      <c r="B8" s="12">
        <v>202</v>
      </c>
      <c r="C8" s="145" t="s">
        <v>56</v>
      </c>
      <c r="D8" s="99" t="s">
        <v>58</v>
      </c>
      <c r="E8" s="34"/>
      <c r="F8" s="5"/>
      <c r="G8" s="136"/>
      <c r="H8" s="137">
        <v>0</v>
      </c>
      <c r="I8" s="140">
        <v>1</v>
      </c>
      <c r="J8" s="111">
        <v>2</v>
      </c>
      <c r="K8" s="111">
        <v>0</v>
      </c>
      <c r="L8" s="59">
        <f aca="true" t="shared" si="2" ref="L8:L37">IF(J8=""," ",ROUND(K8/J8*100,1))</f>
        <v>0</v>
      </c>
      <c r="M8" s="143"/>
      <c r="N8" s="91"/>
      <c r="O8" s="111"/>
      <c r="P8" s="59" t="str">
        <f t="shared" si="0"/>
        <v> </v>
      </c>
      <c r="Q8" s="222">
        <v>300</v>
      </c>
      <c r="R8" s="223">
        <v>0</v>
      </c>
      <c r="S8" s="38">
        <f t="shared" si="1"/>
        <v>0</v>
      </c>
    </row>
    <row r="9" spans="1:19" ht="14.25" customHeight="1">
      <c r="A9" s="11">
        <v>45</v>
      </c>
      <c r="B9" s="12">
        <v>203</v>
      </c>
      <c r="C9" s="145" t="s">
        <v>56</v>
      </c>
      <c r="D9" s="99" t="s">
        <v>59</v>
      </c>
      <c r="E9" s="224">
        <v>36540</v>
      </c>
      <c r="F9" s="5" t="s">
        <v>116</v>
      </c>
      <c r="G9" s="136">
        <v>1</v>
      </c>
      <c r="H9" s="137">
        <v>1</v>
      </c>
      <c r="I9" s="140">
        <v>1</v>
      </c>
      <c r="J9" s="111">
        <v>1</v>
      </c>
      <c r="K9" s="111">
        <v>0</v>
      </c>
      <c r="L9" s="59">
        <f t="shared" si="2"/>
        <v>0</v>
      </c>
      <c r="M9" s="143"/>
      <c r="N9" s="91"/>
      <c r="O9" s="111"/>
      <c r="P9" s="59" t="str">
        <f t="shared" si="0"/>
        <v> </v>
      </c>
      <c r="Q9" s="222">
        <v>392</v>
      </c>
      <c r="R9" s="223">
        <v>11</v>
      </c>
      <c r="S9" s="38">
        <f t="shared" si="1"/>
        <v>2.8</v>
      </c>
    </row>
    <row r="10" spans="1:19" ht="14.25" customHeight="1">
      <c r="A10" s="11">
        <v>45</v>
      </c>
      <c r="B10" s="12">
        <v>204</v>
      </c>
      <c r="C10" s="145" t="s">
        <v>56</v>
      </c>
      <c r="D10" s="99" t="s">
        <v>60</v>
      </c>
      <c r="E10" s="34"/>
      <c r="F10" s="5"/>
      <c r="G10" s="136"/>
      <c r="H10" s="137">
        <v>0</v>
      </c>
      <c r="I10" s="140">
        <v>1</v>
      </c>
      <c r="J10" s="111">
        <v>1</v>
      </c>
      <c r="K10" s="111">
        <v>0</v>
      </c>
      <c r="L10" s="59">
        <f t="shared" si="2"/>
        <v>0</v>
      </c>
      <c r="M10" s="143"/>
      <c r="N10" s="91"/>
      <c r="O10" s="111"/>
      <c r="P10" s="59" t="str">
        <f t="shared" si="0"/>
        <v> </v>
      </c>
      <c r="Q10" s="222">
        <v>111</v>
      </c>
      <c r="R10" s="223">
        <v>1</v>
      </c>
      <c r="S10" s="38">
        <f t="shared" si="1"/>
        <v>0.9</v>
      </c>
    </row>
    <row r="11" spans="1:19" ht="14.25" customHeight="1">
      <c r="A11" s="11">
        <v>45</v>
      </c>
      <c r="B11" s="12">
        <v>205</v>
      </c>
      <c r="C11" s="145" t="s">
        <v>56</v>
      </c>
      <c r="D11" s="99" t="s">
        <v>61</v>
      </c>
      <c r="E11" s="9"/>
      <c r="F11" s="3"/>
      <c r="G11" s="136"/>
      <c r="H11" s="137">
        <v>0</v>
      </c>
      <c r="I11" s="140">
        <v>1</v>
      </c>
      <c r="J11" s="111">
        <v>2</v>
      </c>
      <c r="K11" s="111">
        <v>0</v>
      </c>
      <c r="L11" s="59">
        <f>IF(J11=""," ",ROUND(K11/J11*100,1))</f>
        <v>0</v>
      </c>
      <c r="M11" s="143"/>
      <c r="N11" s="91"/>
      <c r="O11" s="111"/>
      <c r="P11" s="59" t="str">
        <f t="shared" si="0"/>
        <v> </v>
      </c>
      <c r="Q11" s="222">
        <v>51</v>
      </c>
      <c r="R11" s="223">
        <v>1</v>
      </c>
      <c r="S11" s="38">
        <f t="shared" si="1"/>
        <v>2</v>
      </c>
    </row>
    <row r="12" spans="1:19" ht="14.25" customHeight="1">
      <c r="A12" s="11">
        <v>45</v>
      </c>
      <c r="B12" s="12">
        <v>206</v>
      </c>
      <c r="C12" s="145" t="s">
        <v>56</v>
      </c>
      <c r="D12" s="99" t="s">
        <v>62</v>
      </c>
      <c r="E12" s="34"/>
      <c r="F12" s="5"/>
      <c r="G12" s="136"/>
      <c r="H12" s="137">
        <v>0</v>
      </c>
      <c r="I12" s="140">
        <v>1</v>
      </c>
      <c r="J12" s="111">
        <v>1</v>
      </c>
      <c r="K12" s="111">
        <v>0</v>
      </c>
      <c r="L12" s="59">
        <f>IF(J12=""," ",ROUND(K12/J12*100,1))</f>
        <v>0</v>
      </c>
      <c r="M12" s="143"/>
      <c r="N12" s="91"/>
      <c r="O12" s="111"/>
      <c r="P12" s="59" t="str">
        <f t="shared" si="0"/>
        <v> </v>
      </c>
      <c r="Q12" s="222">
        <v>100</v>
      </c>
      <c r="R12" s="223">
        <v>1</v>
      </c>
      <c r="S12" s="38">
        <f t="shared" si="1"/>
        <v>1</v>
      </c>
    </row>
    <row r="13" spans="1:19" ht="14.25" customHeight="1">
      <c r="A13" s="11">
        <v>45</v>
      </c>
      <c r="B13" s="12">
        <v>207</v>
      </c>
      <c r="C13" s="145" t="s">
        <v>56</v>
      </c>
      <c r="D13" s="99" t="s">
        <v>63</v>
      </c>
      <c r="E13" s="34"/>
      <c r="F13" s="5"/>
      <c r="G13" s="136"/>
      <c r="H13" s="137">
        <v>0</v>
      </c>
      <c r="I13" s="140">
        <v>1</v>
      </c>
      <c r="J13" s="111">
        <v>1</v>
      </c>
      <c r="K13" s="111">
        <v>0</v>
      </c>
      <c r="L13" s="59">
        <v>0</v>
      </c>
      <c r="M13" s="143"/>
      <c r="N13" s="91"/>
      <c r="O13" s="111"/>
      <c r="P13" s="59" t="s">
        <v>133</v>
      </c>
      <c r="Q13" s="222">
        <v>153</v>
      </c>
      <c r="R13" s="223">
        <v>8</v>
      </c>
      <c r="S13" s="38">
        <v>5.2</v>
      </c>
    </row>
    <row r="14" spans="1:19" ht="14.25" customHeight="1">
      <c r="A14" s="11">
        <v>45</v>
      </c>
      <c r="B14" s="12">
        <v>208</v>
      </c>
      <c r="C14" s="145" t="s">
        <v>56</v>
      </c>
      <c r="D14" s="99" t="s">
        <v>64</v>
      </c>
      <c r="E14" s="34"/>
      <c r="F14" s="5"/>
      <c r="G14" s="136"/>
      <c r="H14" s="137">
        <v>0</v>
      </c>
      <c r="I14" s="140">
        <v>1</v>
      </c>
      <c r="J14" s="111">
        <v>1</v>
      </c>
      <c r="K14" s="111">
        <v>0</v>
      </c>
      <c r="L14" s="59">
        <f>IF(J14=""," ",ROUND(K14/J14*100,1))</f>
        <v>0</v>
      </c>
      <c r="M14" s="143"/>
      <c r="N14" s="91"/>
      <c r="O14" s="111"/>
      <c r="P14" s="59" t="str">
        <f aca="true" t="shared" si="3" ref="P14:P21">IF(O14=""," ",ROUND(O14/N14*100,1))</f>
        <v> </v>
      </c>
      <c r="Q14" s="222">
        <v>128</v>
      </c>
      <c r="R14" s="223">
        <v>1</v>
      </c>
      <c r="S14" s="38">
        <f aca="true" t="shared" si="4" ref="S14:S21">IF(Q14=""," ",ROUND(R14/Q14*100,1))</f>
        <v>0.8</v>
      </c>
    </row>
    <row r="15" spans="1:19" ht="14.25" customHeight="1">
      <c r="A15" s="11">
        <v>45</v>
      </c>
      <c r="B15" s="12">
        <v>209</v>
      </c>
      <c r="C15" s="145" t="s">
        <v>56</v>
      </c>
      <c r="D15" s="99" t="s">
        <v>65</v>
      </c>
      <c r="E15" s="34"/>
      <c r="F15" s="5"/>
      <c r="G15" s="136"/>
      <c r="H15" s="137">
        <v>0</v>
      </c>
      <c r="I15" s="140">
        <v>1</v>
      </c>
      <c r="J15" s="111"/>
      <c r="K15" s="111"/>
      <c r="L15" s="59" t="str">
        <f>IF(J15=""," ",ROUND(K15/J15*100,1))</f>
        <v> </v>
      </c>
      <c r="M15" s="143"/>
      <c r="N15" s="91"/>
      <c r="O15" s="111"/>
      <c r="P15" s="59" t="str">
        <f t="shared" si="3"/>
        <v> </v>
      </c>
      <c r="Q15" s="222">
        <v>65</v>
      </c>
      <c r="R15" s="223">
        <v>1</v>
      </c>
      <c r="S15" s="38">
        <f t="shared" si="4"/>
        <v>1.5</v>
      </c>
    </row>
    <row r="16" spans="1:19" ht="14.25" customHeight="1">
      <c r="A16" s="11">
        <v>45</v>
      </c>
      <c r="B16" s="12">
        <v>301</v>
      </c>
      <c r="C16" s="145" t="s">
        <v>56</v>
      </c>
      <c r="D16" s="99" t="s">
        <v>66</v>
      </c>
      <c r="E16" s="34"/>
      <c r="F16" s="5"/>
      <c r="G16" s="136"/>
      <c r="H16" s="137">
        <v>0</v>
      </c>
      <c r="I16" s="140"/>
      <c r="J16" s="111"/>
      <c r="K16" s="111"/>
      <c r="L16" s="59" t="str">
        <f>IF(J16=""," ",ROUND(K16/J16*100,1))</f>
        <v> </v>
      </c>
      <c r="M16" s="143">
        <v>1</v>
      </c>
      <c r="N16" s="91">
        <v>1</v>
      </c>
      <c r="O16" s="111">
        <v>0</v>
      </c>
      <c r="P16" s="59">
        <f t="shared" si="3"/>
        <v>0</v>
      </c>
      <c r="Q16" s="222">
        <v>37</v>
      </c>
      <c r="R16" s="223">
        <v>0</v>
      </c>
      <c r="S16" s="38">
        <f t="shared" si="4"/>
        <v>0</v>
      </c>
    </row>
    <row r="17" spans="1:19" ht="14.25" customHeight="1">
      <c r="A17" s="11">
        <v>45</v>
      </c>
      <c r="B17" s="12">
        <v>321</v>
      </c>
      <c r="C17" s="145" t="s">
        <v>56</v>
      </c>
      <c r="D17" s="99" t="s">
        <v>67</v>
      </c>
      <c r="E17" s="34"/>
      <c r="F17" s="5"/>
      <c r="G17" s="136"/>
      <c r="H17" s="137">
        <v>0</v>
      </c>
      <c r="I17" s="140"/>
      <c r="J17" s="111"/>
      <c r="K17" s="111"/>
      <c r="L17" s="59" t="str">
        <f>IF(J17=""," ",ROUND(K17/J17*100,1))</f>
        <v> </v>
      </c>
      <c r="M17" s="143">
        <v>1</v>
      </c>
      <c r="N17" s="91">
        <v>1</v>
      </c>
      <c r="O17" s="111">
        <v>0</v>
      </c>
      <c r="P17" s="59">
        <f t="shared" si="3"/>
        <v>0</v>
      </c>
      <c r="Q17" s="222">
        <v>23</v>
      </c>
      <c r="R17" s="223">
        <v>0</v>
      </c>
      <c r="S17" s="38">
        <f t="shared" si="4"/>
        <v>0</v>
      </c>
    </row>
    <row r="18" spans="1:19" ht="14.25" customHeight="1">
      <c r="A18" s="11">
        <v>45</v>
      </c>
      <c r="B18" s="12">
        <v>322</v>
      </c>
      <c r="C18" s="145" t="s">
        <v>56</v>
      </c>
      <c r="D18" s="99" t="s">
        <v>68</v>
      </c>
      <c r="E18" s="34"/>
      <c r="F18" s="5"/>
      <c r="G18" s="136"/>
      <c r="H18" s="137">
        <v>0</v>
      </c>
      <c r="I18" s="140"/>
      <c r="J18" s="111"/>
      <c r="K18" s="111"/>
      <c r="L18" s="59" t="str">
        <f>IF(J18=""," ",ROUND(K18/J18*100,1))</f>
        <v> </v>
      </c>
      <c r="M18" s="143">
        <v>1</v>
      </c>
      <c r="N18" s="91">
        <v>1</v>
      </c>
      <c r="O18" s="111">
        <v>0</v>
      </c>
      <c r="P18" s="59">
        <f t="shared" si="3"/>
        <v>0</v>
      </c>
      <c r="Q18" s="222">
        <v>17</v>
      </c>
      <c r="R18" s="223">
        <v>0</v>
      </c>
      <c r="S18" s="38">
        <f t="shared" si="4"/>
        <v>0</v>
      </c>
    </row>
    <row r="19" spans="1:19" ht="14.25" customHeight="1">
      <c r="A19" s="11">
        <v>45</v>
      </c>
      <c r="B19" s="12">
        <v>341</v>
      </c>
      <c r="C19" s="145" t="s">
        <v>56</v>
      </c>
      <c r="D19" s="99" t="s">
        <v>69</v>
      </c>
      <c r="E19" s="34"/>
      <c r="F19" s="5"/>
      <c r="G19" s="136"/>
      <c r="H19" s="137">
        <v>0</v>
      </c>
      <c r="I19" s="140"/>
      <c r="J19" s="111"/>
      <c r="K19" s="111"/>
      <c r="L19" s="59" t="str">
        <f t="shared" si="2"/>
        <v> </v>
      </c>
      <c r="M19" s="143">
        <v>1</v>
      </c>
      <c r="N19" s="91">
        <v>1</v>
      </c>
      <c r="O19" s="111">
        <v>0</v>
      </c>
      <c r="P19" s="59">
        <f t="shared" si="3"/>
        <v>0</v>
      </c>
      <c r="Q19" s="222">
        <v>30</v>
      </c>
      <c r="R19" s="223">
        <v>0</v>
      </c>
      <c r="S19" s="38">
        <f t="shared" si="4"/>
        <v>0</v>
      </c>
    </row>
    <row r="20" spans="1:19" ht="14.25" customHeight="1">
      <c r="A20" s="11">
        <v>45</v>
      </c>
      <c r="B20" s="12">
        <v>361</v>
      </c>
      <c r="C20" s="145" t="s">
        <v>56</v>
      </c>
      <c r="D20" s="99" t="s">
        <v>70</v>
      </c>
      <c r="E20" s="34"/>
      <c r="F20" s="5"/>
      <c r="G20" s="136"/>
      <c r="H20" s="137">
        <v>0</v>
      </c>
      <c r="I20" s="140"/>
      <c r="J20" s="111"/>
      <c r="K20" s="111"/>
      <c r="L20" s="59" t="str">
        <f t="shared" si="2"/>
        <v> </v>
      </c>
      <c r="M20" s="143">
        <v>1</v>
      </c>
      <c r="N20" s="91">
        <v>1</v>
      </c>
      <c r="O20" s="111">
        <v>0</v>
      </c>
      <c r="P20" s="59">
        <f t="shared" si="3"/>
        <v>0</v>
      </c>
      <c r="Q20" s="222">
        <v>20</v>
      </c>
      <c r="R20" s="223">
        <v>1</v>
      </c>
      <c r="S20" s="38">
        <f t="shared" si="4"/>
        <v>5</v>
      </c>
    </row>
    <row r="21" spans="1:19" ht="14.25" customHeight="1">
      <c r="A21" s="11">
        <v>45</v>
      </c>
      <c r="B21" s="12">
        <v>362</v>
      </c>
      <c r="C21" s="145" t="s">
        <v>56</v>
      </c>
      <c r="D21" s="99" t="s">
        <v>71</v>
      </c>
      <c r="E21" s="34"/>
      <c r="F21" s="5"/>
      <c r="G21" s="136"/>
      <c r="H21" s="137">
        <v>0</v>
      </c>
      <c r="I21" s="140"/>
      <c r="J21" s="111"/>
      <c r="K21" s="111"/>
      <c r="L21" s="59" t="str">
        <f t="shared" si="2"/>
        <v> </v>
      </c>
      <c r="M21" s="143">
        <v>1</v>
      </c>
      <c r="N21" s="91">
        <v>1</v>
      </c>
      <c r="O21" s="111">
        <v>0</v>
      </c>
      <c r="P21" s="59">
        <f t="shared" si="3"/>
        <v>0</v>
      </c>
      <c r="Q21" s="222">
        <v>125</v>
      </c>
      <c r="R21" s="223">
        <v>10</v>
      </c>
      <c r="S21" s="38">
        <f t="shared" si="4"/>
        <v>8</v>
      </c>
    </row>
    <row r="22" spans="1:19" ht="14.25" customHeight="1">
      <c r="A22" s="11">
        <v>45</v>
      </c>
      <c r="B22" s="12">
        <v>382</v>
      </c>
      <c r="C22" s="145" t="s">
        <v>56</v>
      </c>
      <c r="D22" s="99" t="s">
        <v>72</v>
      </c>
      <c r="E22" s="34"/>
      <c r="F22" s="5"/>
      <c r="G22" s="136"/>
      <c r="H22" s="137">
        <v>0</v>
      </c>
      <c r="I22" s="140"/>
      <c r="J22" s="111"/>
      <c r="K22" s="111"/>
      <c r="L22" s="59" t="str">
        <f t="shared" si="2"/>
        <v> </v>
      </c>
      <c r="M22" s="143">
        <v>1</v>
      </c>
      <c r="N22" s="91">
        <v>1</v>
      </c>
      <c r="O22" s="111">
        <v>0</v>
      </c>
      <c r="P22" s="59">
        <f>IF(O22=""," ",ROUND(O22/N22*100,1))</f>
        <v>0</v>
      </c>
      <c r="Q22" s="222">
        <v>61</v>
      </c>
      <c r="R22" s="223">
        <v>1</v>
      </c>
      <c r="S22" s="38">
        <f>IF(Q22=""," ",ROUND(R22/Q22*100,1))</f>
        <v>1.6</v>
      </c>
    </row>
    <row r="23" spans="1:19" ht="14.25" customHeight="1">
      <c r="A23" s="11">
        <v>45</v>
      </c>
      <c r="B23" s="12">
        <v>383</v>
      </c>
      <c r="C23" s="145" t="s">
        <v>56</v>
      </c>
      <c r="D23" s="99" t="s">
        <v>73</v>
      </c>
      <c r="E23" s="34"/>
      <c r="F23" s="5"/>
      <c r="G23" s="136"/>
      <c r="H23" s="137">
        <v>0</v>
      </c>
      <c r="I23" s="140"/>
      <c r="J23" s="111"/>
      <c r="K23" s="111"/>
      <c r="L23" s="59" t="str">
        <f t="shared" si="2"/>
        <v> </v>
      </c>
      <c r="M23" s="143">
        <v>1</v>
      </c>
      <c r="N23" s="91">
        <v>1</v>
      </c>
      <c r="O23" s="111">
        <v>0</v>
      </c>
      <c r="P23" s="59">
        <f>IF(O23=""," ",ROUND(O23/N23*100,1))</f>
        <v>0</v>
      </c>
      <c r="Q23" s="222">
        <v>22</v>
      </c>
      <c r="R23" s="223">
        <v>1</v>
      </c>
      <c r="S23" s="38">
        <f>IF(Q23=""," ",ROUND(R23/Q23*100,1))</f>
        <v>4.5</v>
      </c>
    </row>
    <row r="24" spans="1:19" ht="14.25" customHeight="1">
      <c r="A24" s="11">
        <v>45</v>
      </c>
      <c r="B24" s="12">
        <v>401</v>
      </c>
      <c r="C24" s="145" t="s">
        <v>56</v>
      </c>
      <c r="D24" s="99" t="s">
        <v>74</v>
      </c>
      <c r="E24" s="34"/>
      <c r="F24" s="5"/>
      <c r="G24" s="136"/>
      <c r="H24" s="137">
        <v>0</v>
      </c>
      <c r="I24" s="140"/>
      <c r="J24" s="111"/>
      <c r="K24" s="111"/>
      <c r="L24" s="59" t="str">
        <f t="shared" si="2"/>
        <v> </v>
      </c>
      <c r="M24" s="143">
        <v>1</v>
      </c>
      <c r="N24" s="91">
        <v>1</v>
      </c>
      <c r="O24" s="111">
        <v>0</v>
      </c>
      <c r="P24" s="59">
        <f>IF(O24=""," ",ROUND(O24/N24*100,1))</f>
        <v>0</v>
      </c>
      <c r="Q24" s="222">
        <v>84</v>
      </c>
      <c r="R24" s="223">
        <v>4</v>
      </c>
      <c r="S24" s="38">
        <f>IF(Q24=""," ",ROUND(R24/Q24*100,1))</f>
        <v>4.8</v>
      </c>
    </row>
    <row r="25" spans="1:19" ht="14.25" customHeight="1">
      <c r="A25" s="11">
        <v>45</v>
      </c>
      <c r="B25" s="12">
        <v>402</v>
      </c>
      <c r="C25" s="145" t="s">
        <v>56</v>
      </c>
      <c r="D25" s="99" t="s">
        <v>75</v>
      </c>
      <c r="E25" s="34"/>
      <c r="F25" s="5"/>
      <c r="G25" s="136"/>
      <c r="H25" s="137">
        <v>0</v>
      </c>
      <c r="I25" s="140"/>
      <c r="J25" s="111"/>
      <c r="K25" s="111"/>
      <c r="L25" s="59" t="str">
        <f t="shared" si="2"/>
        <v> </v>
      </c>
      <c r="M25" s="143">
        <v>1</v>
      </c>
      <c r="N25" s="91">
        <v>1</v>
      </c>
      <c r="O25" s="111">
        <v>0</v>
      </c>
      <c r="P25" s="59">
        <f>IF(O25=""," ",ROUND(O25/N25*100,1))</f>
        <v>0</v>
      </c>
      <c r="Q25" s="222">
        <v>62</v>
      </c>
      <c r="R25" s="223">
        <v>0</v>
      </c>
      <c r="S25" s="38">
        <f>IF(Q25=""," ",ROUND(R25/Q25*100,1))</f>
        <v>0</v>
      </c>
    </row>
    <row r="26" spans="1:19" ht="14.25" customHeight="1">
      <c r="A26" s="11">
        <v>45</v>
      </c>
      <c r="B26" s="12">
        <v>403</v>
      </c>
      <c r="C26" s="145" t="s">
        <v>56</v>
      </c>
      <c r="D26" s="99" t="s">
        <v>76</v>
      </c>
      <c r="E26" s="34"/>
      <c r="F26" s="5"/>
      <c r="G26" s="136"/>
      <c r="H26" s="137">
        <v>0</v>
      </c>
      <c r="I26" s="140"/>
      <c r="J26" s="111"/>
      <c r="K26" s="111"/>
      <c r="L26" s="59" t="str">
        <f t="shared" si="2"/>
        <v> </v>
      </c>
      <c r="M26" s="143">
        <v>1</v>
      </c>
      <c r="N26" s="91">
        <v>1</v>
      </c>
      <c r="O26" s="111">
        <v>0</v>
      </c>
      <c r="P26" s="59">
        <f>IF(O26=""," ",ROUND(O26/N26*100,1))</f>
        <v>0</v>
      </c>
      <c r="Q26" s="222">
        <v>8</v>
      </c>
      <c r="R26" s="223">
        <v>0</v>
      </c>
      <c r="S26" s="38">
        <f>IF(Q26=""," ",ROUND(R26/Q26*100,1))</f>
        <v>0</v>
      </c>
    </row>
    <row r="27" spans="1:19" ht="14.25" customHeight="1">
      <c r="A27" s="11">
        <v>45</v>
      </c>
      <c r="B27" s="12">
        <v>404</v>
      </c>
      <c r="C27" s="145" t="s">
        <v>56</v>
      </c>
      <c r="D27" s="99" t="s">
        <v>77</v>
      </c>
      <c r="E27" s="34"/>
      <c r="F27" s="5"/>
      <c r="G27" s="136"/>
      <c r="H27" s="137">
        <v>0</v>
      </c>
      <c r="I27" s="140"/>
      <c r="J27" s="111"/>
      <c r="K27" s="111"/>
      <c r="L27" s="59" t="str">
        <f t="shared" si="2"/>
        <v> </v>
      </c>
      <c r="M27" s="143">
        <v>1</v>
      </c>
      <c r="N27" s="91">
        <v>1</v>
      </c>
      <c r="O27" s="111">
        <v>0</v>
      </c>
      <c r="P27" s="59">
        <f aca="true" t="shared" si="5" ref="P27:P36">IF(O27=""," ",ROUND(O27/N27*100,1))</f>
        <v>0</v>
      </c>
      <c r="Q27" s="222">
        <v>36</v>
      </c>
      <c r="R27" s="223">
        <v>1</v>
      </c>
      <c r="S27" s="38">
        <f aca="true" t="shared" si="6" ref="S27:S37">IF(Q27=""," ",ROUND(R27/Q27*100,1))</f>
        <v>2.8</v>
      </c>
    </row>
    <row r="28" spans="1:19" ht="14.25" customHeight="1">
      <c r="A28" s="11">
        <v>45</v>
      </c>
      <c r="B28" s="12">
        <v>405</v>
      </c>
      <c r="C28" s="145" t="s">
        <v>56</v>
      </c>
      <c r="D28" s="99" t="s">
        <v>78</v>
      </c>
      <c r="E28" s="34" t="s">
        <v>125</v>
      </c>
      <c r="F28" s="5"/>
      <c r="G28" s="136"/>
      <c r="H28" s="137">
        <v>0</v>
      </c>
      <c r="I28" s="140"/>
      <c r="J28" s="111"/>
      <c r="K28" s="111"/>
      <c r="L28" s="59" t="str">
        <f aca="true" t="shared" si="7" ref="L28:L33">IF(J28=""," ",ROUND(K28/J28*100,1))</f>
        <v> </v>
      </c>
      <c r="M28" s="143">
        <v>1</v>
      </c>
      <c r="N28" s="91">
        <v>1</v>
      </c>
      <c r="O28" s="111">
        <v>0</v>
      </c>
      <c r="P28" s="59">
        <f t="shared" si="5"/>
        <v>0</v>
      </c>
      <c r="Q28" s="222">
        <v>24</v>
      </c>
      <c r="R28" s="223">
        <v>0</v>
      </c>
      <c r="S28" s="38">
        <f t="shared" si="6"/>
        <v>0</v>
      </c>
    </row>
    <row r="29" spans="1:19" ht="14.25" customHeight="1">
      <c r="A29" s="11">
        <v>45</v>
      </c>
      <c r="B29" s="12">
        <v>406</v>
      </c>
      <c r="C29" s="145" t="s">
        <v>56</v>
      </c>
      <c r="D29" s="99" t="s">
        <v>79</v>
      </c>
      <c r="E29" s="34"/>
      <c r="F29" s="5"/>
      <c r="G29" s="136"/>
      <c r="H29" s="137">
        <v>0</v>
      </c>
      <c r="I29" s="140"/>
      <c r="J29" s="111"/>
      <c r="K29" s="111"/>
      <c r="L29" s="59" t="str">
        <f t="shared" si="7"/>
        <v> </v>
      </c>
      <c r="M29" s="143">
        <v>1</v>
      </c>
      <c r="N29" s="91">
        <v>1</v>
      </c>
      <c r="O29" s="111">
        <v>0</v>
      </c>
      <c r="P29" s="59">
        <f t="shared" si="5"/>
        <v>0</v>
      </c>
      <c r="Q29" s="222">
        <v>44</v>
      </c>
      <c r="R29" s="223">
        <v>0</v>
      </c>
      <c r="S29" s="38">
        <f t="shared" si="6"/>
        <v>0</v>
      </c>
    </row>
    <row r="30" spans="1:19" ht="14.25" customHeight="1">
      <c r="A30" s="11">
        <v>45</v>
      </c>
      <c r="B30" s="12">
        <v>421</v>
      </c>
      <c r="C30" s="145" t="s">
        <v>56</v>
      </c>
      <c r="D30" s="99" t="s">
        <v>80</v>
      </c>
      <c r="E30" s="34"/>
      <c r="F30" s="5"/>
      <c r="G30" s="136"/>
      <c r="H30" s="137">
        <v>0</v>
      </c>
      <c r="I30" s="140"/>
      <c r="J30" s="111"/>
      <c r="K30" s="111"/>
      <c r="L30" s="59" t="str">
        <f t="shared" si="7"/>
        <v> </v>
      </c>
      <c r="M30" s="143">
        <v>1</v>
      </c>
      <c r="N30" s="91">
        <v>1</v>
      </c>
      <c r="O30" s="111">
        <v>0</v>
      </c>
      <c r="P30" s="59">
        <f t="shared" si="5"/>
        <v>0</v>
      </c>
      <c r="Q30" s="222">
        <v>41</v>
      </c>
      <c r="R30" s="223">
        <v>0</v>
      </c>
      <c r="S30" s="38">
        <f t="shared" si="6"/>
        <v>0</v>
      </c>
    </row>
    <row r="31" spans="1:19" ht="14.25" customHeight="1">
      <c r="A31" s="11">
        <v>45</v>
      </c>
      <c r="B31" s="12">
        <v>429</v>
      </c>
      <c r="C31" s="145" t="s">
        <v>56</v>
      </c>
      <c r="D31" s="99" t="s">
        <v>82</v>
      </c>
      <c r="E31" s="34"/>
      <c r="F31" s="5"/>
      <c r="G31" s="136"/>
      <c r="H31" s="137">
        <v>0</v>
      </c>
      <c r="I31" s="140"/>
      <c r="J31" s="111"/>
      <c r="K31" s="111"/>
      <c r="L31" s="59" t="str">
        <f t="shared" si="7"/>
        <v> </v>
      </c>
      <c r="M31" s="143">
        <v>1</v>
      </c>
      <c r="N31" s="91">
        <v>1</v>
      </c>
      <c r="O31" s="111">
        <v>0</v>
      </c>
      <c r="P31" s="59">
        <f>IF(O31=""," ",ROUND(O31/N31*100,1))</f>
        <v>0</v>
      </c>
      <c r="Q31" s="222">
        <v>16</v>
      </c>
      <c r="R31" s="223">
        <v>0</v>
      </c>
      <c r="S31" s="38">
        <f>IF(Q31=""," ",ROUND(R31/Q31*100,1))</f>
        <v>0</v>
      </c>
    </row>
    <row r="32" spans="1:19" ht="14.25" customHeight="1">
      <c r="A32" s="11">
        <v>45</v>
      </c>
      <c r="B32" s="12">
        <v>430</v>
      </c>
      <c r="C32" s="145" t="s">
        <v>56</v>
      </c>
      <c r="D32" s="99" t="s">
        <v>83</v>
      </c>
      <c r="E32" s="34"/>
      <c r="F32" s="5"/>
      <c r="G32" s="136"/>
      <c r="H32" s="137">
        <v>0</v>
      </c>
      <c r="I32" s="140"/>
      <c r="J32" s="111"/>
      <c r="K32" s="111"/>
      <c r="L32" s="59" t="str">
        <f t="shared" si="7"/>
        <v> </v>
      </c>
      <c r="M32" s="143">
        <v>1</v>
      </c>
      <c r="N32" s="91">
        <v>1</v>
      </c>
      <c r="O32" s="111">
        <v>0</v>
      </c>
      <c r="P32" s="59">
        <f>IF(O32=""," ",ROUND(O32/N32*100,1))</f>
        <v>0</v>
      </c>
      <c r="Q32" s="222">
        <v>10</v>
      </c>
      <c r="R32" s="223">
        <v>0</v>
      </c>
      <c r="S32" s="38">
        <f>IF(Q32=""," ",ROUND(R32/Q32*100,1))</f>
        <v>0</v>
      </c>
    </row>
    <row r="33" spans="1:19" ht="14.25" customHeight="1">
      <c r="A33" s="11">
        <v>45</v>
      </c>
      <c r="B33" s="12">
        <v>431</v>
      </c>
      <c r="C33" s="145" t="s">
        <v>56</v>
      </c>
      <c r="D33" s="99" t="s">
        <v>81</v>
      </c>
      <c r="E33" s="34"/>
      <c r="F33" s="5"/>
      <c r="G33" s="136"/>
      <c r="H33" s="137">
        <v>0</v>
      </c>
      <c r="I33" s="140"/>
      <c r="J33" s="111"/>
      <c r="K33" s="111"/>
      <c r="L33" s="59" t="str">
        <f t="shared" si="7"/>
        <v> </v>
      </c>
      <c r="M33" s="143">
        <v>1</v>
      </c>
      <c r="N33" s="91">
        <v>3</v>
      </c>
      <c r="O33" s="111">
        <v>0</v>
      </c>
      <c r="P33" s="59">
        <f>IF(O33=""," ",ROUND(O33/N33*100,1))</f>
        <v>0</v>
      </c>
      <c r="Q33" s="222">
        <v>22</v>
      </c>
      <c r="R33" s="223">
        <v>0</v>
      </c>
      <c r="S33" s="38">
        <f>IF(Q33=""," ",ROUND(R33/Q33*100,1))</f>
        <v>0</v>
      </c>
    </row>
    <row r="34" spans="1:19" ht="14.25" customHeight="1">
      <c r="A34" s="11">
        <v>45</v>
      </c>
      <c r="B34" s="12">
        <v>441</v>
      </c>
      <c r="C34" s="145" t="s">
        <v>56</v>
      </c>
      <c r="D34" s="99" t="s">
        <v>84</v>
      </c>
      <c r="E34" s="34"/>
      <c r="F34" s="5"/>
      <c r="G34" s="136"/>
      <c r="H34" s="137">
        <v>0</v>
      </c>
      <c r="I34" s="140"/>
      <c r="J34" s="111"/>
      <c r="K34" s="111"/>
      <c r="L34" s="59" t="str">
        <f t="shared" si="2"/>
        <v> </v>
      </c>
      <c r="M34" s="143">
        <v>1</v>
      </c>
      <c r="N34" s="91">
        <v>1</v>
      </c>
      <c r="O34" s="111">
        <v>0</v>
      </c>
      <c r="P34" s="59">
        <f t="shared" si="5"/>
        <v>0</v>
      </c>
      <c r="Q34" s="222">
        <v>56</v>
      </c>
      <c r="R34" s="223">
        <v>0</v>
      </c>
      <c r="S34" s="38">
        <f t="shared" si="6"/>
        <v>0</v>
      </c>
    </row>
    <row r="35" spans="1:19" ht="14.25" customHeight="1">
      <c r="A35" s="11">
        <v>45</v>
      </c>
      <c r="B35" s="12">
        <v>442</v>
      </c>
      <c r="C35" s="145" t="s">
        <v>56</v>
      </c>
      <c r="D35" s="99" t="s">
        <v>85</v>
      </c>
      <c r="E35" s="34"/>
      <c r="F35" s="5"/>
      <c r="G35" s="136"/>
      <c r="H35" s="137">
        <v>0</v>
      </c>
      <c r="I35" s="140"/>
      <c r="J35" s="111"/>
      <c r="K35" s="111"/>
      <c r="L35" s="59" t="str">
        <f t="shared" si="2"/>
        <v> </v>
      </c>
      <c r="M35" s="143">
        <v>1</v>
      </c>
      <c r="N35" s="91">
        <v>1</v>
      </c>
      <c r="O35" s="111">
        <v>0</v>
      </c>
      <c r="P35" s="59">
        <f t="shared" si="5"/>
        <v>0</v>
      </c>
      <c r="Q35" s="222">
        <v>39</v>
      </c>
      <c r="R35" s="223">
        <v>1</v>
      </c>
      <c r="S35" s="38">
        <f t="shared" si="6"/>
        <v>2.6</v>
      </c>
    </row>
    <row r="36" spans="1:19" ht="14.25" customHeight="1" thickBot="1">
      <c r="A36" s="11">
        <v>45</v>
      </c>
      <c r="B36" s="13">
        <v>443</v>
      </c>
      <c r="C36" s="146" t="s">
        <v>56</v>
      </c>
      <c r="D36" s="100" t="s">
        <v>86</v>
      </c>
      <c r="E36" s="34"/>
      <c r="F36" s="5"/>
      <c r="G36" s="136"/>
      <c r="H36" s="137">
        <v>0</v>
      </c>
      <c r="I36" s="140"/>
      <c r="J36" s="111"/>
      <c r="K36" s="111"/>
      <c r="L36" s="59" t="str">
        <f t="shared" si="2"/>
        <v> </v>
      </c>
      <c r="M36" s="143">
        <v>1</v>
      </c>
      <c r="N36" s="91">
        <v>1</v>
      </c>
      <c r="O36" s="111">
        <v>0</v>
      </c>
      <c r="P36" s="59">
        <f t="shared" si="5"/>
        <v>0</v>
      </c>
      <c r="Q36" s="222">
        <v>14</v>
      </c>
      <c r="R36" s="223">
        <v>0</v>
      </c>
      <c r="S36" s="38">
        <f t="shared" si="6"/>
        <v>0</v>
      </c>
    </row>
    <row r="37" spans="1:19" ht="16.5" customHeight="1" thickBot="1">
      <c r="A37" s="20"/>
      <c r="B37" s="21">
        <v>1000</v>
      </c>
      <c r="C37" s="261" t="s">
        <v>9</v>
      </c>
      <c r="D37" s="261"/>
      <c r="E37" s="14"/>
      <c r="F37" s="67">
        <f>COUNTA(F7:F36)</f>
        <v>1</v>
      </c>
      <c r="G37" s="138"/>
      <c r="H37" s="139">
        <f>SUM(H7:H36)</f>
        <v>1</v>
      </c>
      <c r="I37" s="141">
        <f>COUNTA(I7:I36)</f>
        <v>9</v>
      </c>
      <c r="J37" s="142">
        <f>SUM(J7:J36)</f>
        <v>14</v>
      </c>
      <c r="K37" s="142">
        <f>SUM(K7:K36)</f>
        <v>0</v>
      </c>
      <c r="L37" s="60">
        <f t="shared" si="2"/>
        <v>0</v>
      </c>
      <c r="M37" s="144">
        <f>COUNTA(M7:M36)</f>
        <v>21</v>
      </c>
      <c r="N37" s="142">
        <f>SUM(N7:N36)</f>
        <v>23</v>
      </c>
      <c r="O37" s="142">
        <f>SUM(O7:O36)</f>
        <v>0</v>
      </c>
      <c r="P37" s="60">
        <f>IF(N37=""," ",ROUND(O37/N37*100,1))</f>
        <v>0</v>
      </c>
      <c r="Q37" s="204">
        <f>SUM(Q7:Q36)</f>
        <v>2792</v>
      </c>
      <c r="R37" s="197">
        <f>SUM(R7:R36)</f>
        <v>67</v>
      </c>
      <c r="S37" s="40">
        <f t="shared" si="6"/>
        <v>2.4</v>
      </c>
    </row>
  </sheetData>
  <mergeCells count="22">
    <mergeCell ref="I4:S4"/>
    <mergeCell ref="K5:K6"/>
    <mergeCell ref="L5:L6"/>
    <mergeCell ref="C37:D37"/>
    <mergeCell ref="N5:N6"/>
    <mergeCell ref="R5:R6"/>
    <mergeCell ref="S5:S6"/>
    <mergeCell ref="I5:I6"/>
    <mergeCell ref="J5:J6"/>
    <mergeCell ref="Q5:Q6"/>
    <mergeCell ref="A4:A6"/>
    <mergeCell ref="B4:B6"/>
    <mergeCell ref="C4:C6"/>
    <mergeCell ref="D4:D6"/>
    <mergeCell ref="M5:M6"/>
    <mergeCell ref="O5:O6"/>
    <mergeCell ref="P5:P6"/>
    <mergeCell ref="H5:H6"/>
    <mergeCell ref="E5:E6"/>
    <mergeCell ref="F5:F6"/>
    <mergeCell ref="E4:G4"/>
    <mergeCell ref="G5:G6"/>
  </mergeCells>
  <hyperlinks>
    <hyperlink ref="F31" r:id="rId1" display="http://www.stat.go.jp/index/seido/9-5.htm"/>
  </hyperlink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90" r:id="rId2"/>
  <headerFooter alignWithMargins="0">
    <oddHeader>&amp;R（宮崎県）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56"/>
  <sheetViews>
    <sheetView workbookViewId="0" topLeftCell="A19">
      <selection activeCell="O6" sqref="O6"/>
    </sheetView>
  </sheetViews>
  <sheetFormatPr defaultColWidth="9.00390625" defaultRowHeight="13.5"/>
  <cols>
    <col min="1" max="2" width="5.00390625" style="2" customWidth="1"/>
    <col min="3" max="3" width="7.125" style="2" customWidth="1"/>
    <col min="4" max="4" width="13.75390625" style="2" customWidth="1"/>
    <col min="5" max="5" width="6.125" style="2" customWidth="1"/>
    <col min="6" max="6" width="11.625" style="2" customWidth="1"/>
    <col min="7" max="8" width="5.125" style="2" customWidth="1"/>
    <col min="9" max="10" width="5.625" style="2" customWidth="1"/>
    <col min="11" max="11" width="4.875" style="2" customWidth="1"/>
    <col min="12" max="12" width="5.25390625" style="2" customWidth="1"/>
    <col min="13" max="13" width="5.125" style="2" customWidth="1"/>
    <col min="14" max="15" width="6.125" style="2" customWidth="1"/>
    <col min="16" max="18" width="4.875" style="2" customWidth="1"/>
    <col min="19" max="20" width="5.625" style="2" customWidth="1"/>
    <col min="21" max="21" width="4.875" style="2" customWidth="1"/>
    <col min="22" max="23" width="5.625" style="2" customWidth="1"/>
    <col min="24" max="24" width="4.875" style="2" customWidth="1"/>
    <col min="25" max="25" width="5.625" style="2" customWidth="1"/>
    <col min="26" max="26" width="5.125" style="2" customWidth="1"/>
    <col min="27" max="27" width="4.875" style="2" customWidth="1"/>
    <col min="28" max="16384" width="9.00390625" style="2" customWidth="1"/>
  </cols>
  <sheetData>
    <row r="1" ht="12">
      <c r="A1" s="2" t="s">
        <v>49</v>
      </c>
    </row>
    <row r="2" spans="1:2" ht="22.5" customHeight="1">
      <c r="A2" s="33" t="s">
        <v>22</v>
      </c>
      <c r="B2" s="4"/>
    </row>
    <row r="3" spans="1:2" ht="15" thickBot="1">
      <c r="A3" s="33"/>
      <c r="B3" s="64" t="s">
        <v>29</v>
      </c>
    </row>
    <row r="4" spans="1:27" s="62" customFormat="1" ht="19.5" customHeight="1" thickBot="1">
      <c r="A4" s="61"/>
      <c r="B4" s="147">
        <v>1</v>
      </c>
      <c r="C4" s="350">
        <v>39539</v>
      </c>
      <c r="D4" s="351"/>
      <c r="E4" s="148">
        <v>2</v>
      </c>
      <c r="F4" s="352">
        <v>39569</v>
      </c>
      <c r="G4" s="351"/>
      <c r="H4" s="353"/>
      <c r="I4" s="149">
        <v>3</v>
      </c>
      <c r="J4" s="350" t="s">
        <v>28</v>
      </c>
      <c r="K4" s="351"/>
      <c r="L4" s="351"/>
      <c r="M4" s="353"/>
      <c r="Y4" s="189"/>
      <c r="AA4" s="63"/>
    </row>
    <row r="5" spans="1:27" ht="9.75" customHeight="1" thickBot="1">
      <c r="A5"/>
      <c r="B5" s="53"/>
      <c r="C5" s="53"/>
      <c r="D5" s="53"/>
      <c r="E5" s="53"/>
      <c r="F5" s="53"/>
      <c r="G5" s="53"/>
      <c r="H5" s="53"/>
      <c r="I5" s="54"/>
      <c r="J5" s="55"/>
      <c r="K5" s="55"/>
      <c r="L5" s="53"/>
      <c r="M5" s="53"/>
      <c r="N5" s="53"/>
      <c r="O5" s="53"/>
      <c r="P5" s="53"/>
      <c r="Q5" s="53"/>
      <c r="R5" s="53"/>
      <c r="S5" s="54"/>
      <c r="T5" s="55"/>
      <c r="U5" s="55"/>
      <c r="V5" s="53"/>
      <c r="W5" s="53"/>
      <c r="X5" s="55"/>
      <c r="Y5" s="55"/>
      <c r="Z5" s="55"/>
      <c r="AA5"/>
    </row>
    <row r="6" spans="1:27" ht="13.5" customHeight="1" thickBot="1">
      <c r="A6"/>
      <c r="B6" s="53"/>
      <c r="C6" s="53"/>
      <c r="D6" s="53"/>
      <c r="E6" s="354" t="s">
        <v>190</v>
      </c>
      <c r="F6" s="355"/>
      <c r="G6" s="57">
        <v>1</v>
      </c>
      <c r="H6" s="56"/>
      <c r="I6" s="56"/>
      <c r="J6" s="56"/>
      <c r="K6" s="56"/>
      <c r="L6" s="356" t="s">
        <v>26</v>
      </c>
      <c r="M6" s="357"/>
      <c r="N6" s="357"/>
      <c r="O6" s="57">
        <v>1</v>
      </c>
      <c r="P6" s="53"/>
      <c r="Q6" s="356" t="s">
        <v>26</v>
      </c>
      <c r="R6" s="357"/>
      <c r="S6" s="357"/>
      <c r="T6" s="57">
        <v>1</v>
      </c>
      <c r="U6" s="55"/>
      <c r="V6" s="356" t="s">
        <v>26</v>
      </c>
      <c r="W6" s="357"/>
      <c r="X6" s="357"/>
      <c r="Y6" s="57">
        <v>1</v>
      </c>
      <c r="Z6" s="55"/>
      <c r="AA6"/>
    </row>
    <row r="7" spans="1:27" ht="31.5" customHeight="1">
      <c r="A7" s="306" t="s">
        <v>38</v>
      </c>
      <c r="B7" s="373" t="s">
        <v>191</v>
      </c>
      <c r="C7" s="265" t="s">
        <v>0</v>
      </c>
      <c r="D7" s="314" t="s">
        <v>23</v>
      </c>
      <c r="E7" s="360" t="s">
        <v>192</v>
      </c>
      <c r="F7" s="361"/>
      <c r="G7" s="361"/>
      <c r="H7" s="361"/>
      <c r="I7" s="361"/>
      <c r="J7" s="361"/>
      <c r="K7" s="362"/>
      <c r="L7" s="360" t="s">
        <v>5</v>
      </c>
      <c r="M7" s="361"/>
      <c r="N7" s="361"/>
      <c r="O7" s="361"/>
      <c r="P7" s="362"/>
      <c r="Q7" s="360" t="s">
        <v>3</v>
      </c>
      <c r="R7" s="361"/>
      <c r="S7" s="361"/>
      <c r="T7" s="361"/>
      <c r="U7" s="362"/>
      <c r="V7" s="383" t="s">
        <v>48</v>
      </c>
      <c r="W7" s="384"/>
      <c r="X7" s="384"/>
      <c r="Y7" s="384"/>
      <c r="Z7" s="384"/>
      <c r="AA7" s="385"/>
    </row>
    <row r="8" spans="1:27" ht="15" customHeight="1">
      <c r="A8" s="307"/>
      <c r="B8" s="374"/>
      <c r="C8" s="266"/>
      <c r="D8" s="315"/>
      <c r="E8" s="367" t="s">
        <v>193</v>
      </c>
      <c r="F8" s="371" t="s">
        <v>194</v>
      </c>
      <c r="G8" s="369" t="s">
        <v>2</v>
      </c>
      <c r="H8" s="150"/>
      <c r="I8" s="363" t="s">
        <v>1</v>
      </c>
      <c r="J8" s="150"/>
      <c r="K8" s="365" t="s">
        <v>185</v>
      </c>
      <c r="L8" s="369" t="s">
        <v>2</v>
      </c>
      <c r="M8" s="150"/>
      <c r="N8" s="363" t="s">
        <v>1</v>
      </c>
      <c r="O8" s="150"/>
      <c r="P8" s="365" t="s">
        <v>185</v>
      </c>
      <c r="Q8" s="369" t="s">
        <v>2</v>
      </c>
      <c r="R8" s="150"/>
      <c r="S8" s="363" t="s">
        <v>1</v>
      </c>
      <c r="T8" s="150"/>
      <c r="U8" s="365" t="s">
        <v>185</v>
      </c>
      <c r="V8" s="381" t="s">
        <v>16</v>
      </c>
      <c r="W8" s="150"/>
      <c r="X8" s="379" t="s">
        <v>185</v>
      </c>
      <c r="Y8" s="376" t="s">
        <v>17</v>
      </c>
      <c r="Z8" s="377"/>
      <c r="AA8" s="378"/>
    </row>
    <row r="9" spans="1:27" ht="61.5" customHeight="1">
      <c r="A9" s="308"/>
      <c r="B9" s="375"/>
      <c r="C9" s="267"/>
      <c r="D9" s="316"/>
      <c r="E9" s="368"/>
      <c r="F9" s="372"/>
      <c r="G9" s="370"/>
      <c r="H9" s="151" t="s">
        <v>195</v>
      </c>
      <c r="I9" s="364"/>
      <c r="J9" s="151" t="s">
        <v>196</v>
      </c>
      <c r="K9" s="366"/>
      <c r="L9" s="370"/>
      <c r="M9" s="151" t="s">
        <v>195</v>
      </c>
      <c r="N9" s="364"/>
      <c r="O9" s="234" t="s">
        <v>196</v>
      </c>
      <c r="P9" s="366"/>
      <c r="Q9" s="370"/>
      <c r="R9" s="151" t="s">
        <v>195</v>
      </c>
      <c r="S9" s="364"/>
      <c r="T9" s="151" t="s">
        <v>196</v>
      </c>
      <c r="U9" s="366"/>
      <c r="V9" s="382"/>
      <c r="W9" s="151" t="s">
        <v>197</v>
      </c>
      <c r="X9" s="380"/>
      <c r="Y9" s="152" t="s">
        <v>198</v>
      </c>
      <c r="Z9" s="151" t="s">
        <v>197</v>
      </c>
      <c r="AA9" s="153" t="s">
        <v>185</v>
      </c>
    </row>
    <row r="10" spans="1:27" ht="14.25" customHeight="1">
      <c r="A10" s="11">
        <v>45</v>
      </c>
      <c r="B10" s="12">
        <v>201</v>
      </c>
      <c r="C10" s="9" t="s">
        <v>56</v>
      </c>
      <c r="D10" s="18" t="s">
        <v>57</v>
      </c>
      <c r="E10" s="113">
        <v>30</v>
      </c>
      <c r="F10" s="124" t="s">
        <v>151</v>
      </c>
      <c r="G10" s="191">
        <v>104</v>
      </c>
      <c r="H10" s="191">
        <v>95</v>
      </c>
      <c r="I10" s="191">
        <v>1847</v>
      </c>
      <c r="J10" s="191">
        <v>541</v>
      </c>
      <c r="K10" s="38">
        <f>IF(G10=""," ",ROUND(J10/I10*100,1))</f>
        <v>29.3</v>
      </c>
      <c r="L10" s="198">
        <v>49</v>
      </c>
      <c r="M10" s="191">
        <v>47</v>
      </c>
      <c r="N10" s="191">
        <v>1006</v>
      </c>
      <c r="O10" s="191">
        <v>260</v>
      </c>
      <c r="P10" s="38">
        <f>IF(L10=""," ",ROUND(O10/N10*100,1))</f>
        <v>25.8</v>
      </c>
      <c r="Q10" s="198">
        <v>6</v>
      </c>
      <c r="R10" s="191">
        <v>4</v>
      </c>
      <c r="S10" s="191">
        <v>81</v>
      </c>
      <c r="T10" s="191">
        <v>9</v>
      </c>
      <c r="U10" s="38">
        <f>IF(Q10=""," ",ROUND(T10/S10*100,1))</f>
        <v>11.1</v>
      </c>
      <c r="V10" s="209">
        <v>160</v>
      </c>
      <c r="W10" s="191">
        <v>2</v>
      </c>
      <c r="X10" s="48">
        <v>1.3</v>
      </c>
      <c r="Y10" s="191">
        <v>121</v>
      </c>
      <c r="Z10" s="191">
        <v>1</v>
      </c>
      <c r="AA10" s="43">
        <v>0.8</v>
      </c>
    </row>
    <row r="11" spans="1:27" ht="14.25" customHeight="1">
      <c r="A11" s="11">
        <v>45</v>
      </c>
      <c r="B11" s="12">
        <v>202</v>
      </c>
      <c r="C11" s="10" t="s">
        <v>56</v>
      </c>
      <c r="D11" s="18" t="s">
        <v>58</v>
      </c>
      <c r="E11" s="113"/>
      <c r="F11" s="124"/>
      <c r="G11" s="191"/>
      <c r="H11" s="191"/>
      <c r="I11" s="191"/>
      <c r="J11" s="191"/>
      <c r="K11" s="38" t="str">
        <f>IF(G11=""," ",ROUND(J11/I11*100,1))</f>
        <v> </v>
      </c>
      <c r="L11" s="198">
        <v>38</v>
      </c>
      <c r="M11" s="191">
        <v>31</v>
      </c>
      <c r="N11" s="191">
        <v>542</v>
      </c>
      <c r="O11" s="191">
        <v>109</v>
      </c>
      <c r="P11" s="38">
        <f>IF(L11=""," ",ROUND(O11/N11*100,1))</f>
        <v>20.1</v>
      </c>
      <c r="Q11" s="198">
        <v>6</v>
      </c>
      <c r="R11" s="191">
        <v>3</v>
      </c>
      <c r="S11" s="191">
        <v>69</v>
      </c>
      <c r="T11" s="191">
        <v>7</v>
      </c>
      <c r="U11" s="38">
        <f>IF(Q11=""," ",ROUND(T11/S11*100,1))</f>
        <v>10.1</v>
      </c>
      <c r="V11" s="209">
        <v>116</v>
      </c>
      <c r="W11" s="191">
        <v>3</v>
      </c>
      <c r="X11" s="48">
        <f>IF(V11=""," ",ROUND(W11/V11*100,1))</f>
        <v>2.6</v>
      </c>
      <c r="Y11" s="191">
        <v>116</v>
      </c>
      <c r="Z11" s="191">
        <v>3</v>
      </c>
      <c r="AA11" s="43">
        <f>IF(Y11=""," ",ROUND(Z11/Y11*100,1))</f>
        <v>2.6</v>
      </c>
    </row>
    <row r="12" spans="1:27" ht="14.25" customHeight="1">
      <c r="A12" s="11">
        <v>45</v>
      </c>
      <c r="B12" s="12">
        <v>203</v>
      </c>
      <c r="C12" s="10" t="s">
        <v>56</v>
      </c>
      <c r="D12" s="18" t="s">
        <v>59</v>
      </c>
      <c r="E12" s="113">
        <v>35</v>
      </c>
      <c r="F12" s="124" t="s">
        <v>115</v>
      </c>
      <c r="G12" s="191">
        <v>49</v>
      </c>
      <c r="H12" s="191">
        <v>45</v>
      </c>
      <c r="I12" s="191">
        <v>713</v>
      </c>
      <c r="J12" s="191">
        <v>215</v>
      </c>
      <c r="K12" s="38">
        <f aca="true" t="shared" si="0" ref="K12:K39">IF(G12=""," ",ROUND(J12/I12*100,1))</f>
        <v>30.2</v>
      </c>
      <c r="L12" s="198">
        <v>23</v>
      </c>
      <c r="M12" s="191">
        <v>21</v>
      </c>
      <c r="N12" s="191">
        <v>369</v>
      </c>
      <c r="O12" s="191">
        <v>86</v>
      </c>
      <c r="P12" s="38">
        <f aca="true" t="shared" si="1" ref="P12:P39">IF(L12=""," ",ROUND(O12/N12*100,1))</f>
        <v>23.3</v>
      </c>
      <c r="Q12" s="198">
        <v>6</v>
      </c>
      <c r="R12" s="191">
        <v>5</v>
      </c>
      <c r="S12" s="191">
        <v>64</v>
      </c>
      <c r="T12" s="191">
        <v>8</v>
      </c>
      <c r="U12" s="38">
        <f aca="true" t="shared" si="2" ref="U12:U54">IF(Q12=""," ",ROUND(T12/S12*100,1))</f>
        <v>12.5</v>
      </c>
      <c r="V12" s="209">
        <v>150</v>
      </c>
      <c r="W12" s="191">
        <v>3</v>
      </c>
      <c r="X12" s="48">
        <f aca="true" t="shared" si="3" ref="X12:X39">IF(V12=""," ",ROUND(W12/V12*100,1))</f>
        <v>2</v>
      </c>
      <c r="Y12" s="191">
        <v>115</v>
      </c>
      <c r="Z12" s="191">
        <v>3</v>
      </c>
      <c r="AA12" s="43">
        <f aca="true" t="shared" si="4" ref="AA12:AA22">IF(Y12=""," ",ROUND(Z12/Y12*100,1))</f>
        <v>2.6</v>
      </c>
    </row>
    <row r="13" spans="1:27" ht="14.25" customHeight="1">
      <c r="A13" s="11">
        <v>45</v>
      </c>
      <c r="B13" s="12">
        <v>204</v>
      </c>
      <c r="C13" s="10" t="s">
        <v>56</v>
      </c>
      <c r="D13" s="18" t="s">
        <v>60</v>
      </c>
      <c r="E13" s="113">
        <v>30</v>
      </c>
      <c r="F13" s="124" t="s">
        <v>112</v>
      </c>
      <c r="G13" s="191">
        <v>30</v>
      </c>
      <c r="H13" s="191">
        <v>30</v>
      </c>
      <c r="I13" s="191">
        <v>365</v>
      </c>
      <c r="J13" s="191">
        <v>90</v>
      </c>
      <c r="K13" s="38">
        <f t="shared" si="0"/>
        <v>24.7</v>
      </c>
      <c r="L13" s="198">
        <v>26</v>
      </c>
      <c r="M13" s="191">
        <v>22</v>
      </c>
      <c r="N13" s="191">
        <v>401</v>
      </c>
      <c r="O13" s="191">
        <v>64</v>
      </c>
      <c r="P13" s="38">
        <f t="shared" si="1"/>
        <v>16</v>
      </c>
      <c r="Q13" s="198">
        <v>6</v>
      </c>
      <c r="R13" s="191">
        <v>4</v>
      </c>
      <c r="S13" s="191">
        <v>40</v>
      </c>
      <c r="T13" s="191">
        <v>5</v>
      </c>
      <c r="U13" s="38">
        <f t="shared" si="2"/>
        <v>12.5</v>
      </c>
      <c r="V13" s="209">
        <v>29</v>
      </c>
      <c r="W13" s="191">
        <v>0</v>
      </c>
      <c r="X13" s="48">
        <f t="shared" si="3"/>
        <v>0</v>
      </c>
      <c r="Y13" s="191">
        <v>23</v>
      </c>
      <c r="Z13" s="191">
        <v>0</v>
      </c>
      <c r="AA13" s="43">
        <f t="shared" si="4"/>
        <v>0</v>
      </c>
    </row>
    <row r="14" spans="1:27" ht="14.25" customHeight="1">
      <c r="A14" s="11">
        <v>45</v>
      </c>
      <c r="B14" s="12">
        <v>205</v>
      </c>
      <c r="C14" s="10" t="s">
        <v>56</v>
      </c>
      <c r="D14" s="18" t="s">
        <v>61</v>
      </c>
      <c r="E14" s="113">
        <v>33</v>
      </c>
      <c r="F14" s="124" t="s">
        <v>104</v>
      </c>
      <c r="G14" s="191">
        <v>42</v>
      </c>
      <c r="H14" s="191">
        <v>39</v>
      </c>
      <c r="I14" s="191">
        <v>542</v>
      </c>
      <c r="J14" s="191">
        <v>119</v>
      </c>
      <c r="K14" s="38">
        <f t="shared" si="0"/>
        <v>22</v>
      </c>
      <c r="L14" s="198">
        <v>36</v>
      </c>
      <c r="M14" s="191">
        <v>33</v>
      </c>
      <c r="N14" s="191">
        <v>457</v>
      </c>
      <c r="O14" s="191">
        <v>97</v>
      </c>
      <c r="P14" s="38">
        <f t="shared" si="1"/>
        <v>21.2</v>
      </c>
      <c r="Q14" s="198">
        <v>6</v>
      </c>
      <c r="R14" s="191">
        <v>3</v>
      </c>
      <c r="S14" s="191">
        <v>45</v>
      </c>
      <c r="T14" s="191">
        <v>6</v>
      </c>
      <c r="U14" s="38">
        <f t="shared" si="2"/>
        <v>13.3</v>
      </c>
      <c r="V14" s="209">
        <v>41</v>
      </c>
      <c r="W14" s="191">
        <v>2</v>
      </c>
      <c r="X14" s="48">
        <f t="shared" si="3"/>
        <v>4.9</v>
      </c>
      <c r="Y14" s="191">
        <v>38</v>
      </c>
      <c r="Z14" s="191">
        <v>2</v>
      </c>
      <c r="AA14" s="43">
        <f t="shared" si="4"/>
        <v>5.3</v>
      </c>
    </row>
    <row r="15" spans="1:27" ht="14.25" customHeight="1">
      <c r="A15" s="11">
        <v>45</v>
      </c>
      <c r="B15" s="12">
        <v>206</v>
      </c>
      <c r="C15" s="10" t="s">
        <v>56</v>
      </c>
      <c r="D15" s="18" t="s">
        <v>62</v>
      </c>
      <c r="E15" s="113">
        <v>40</v>
      </c>
      <c r="F15" s="124" t="s">
        <v>115</v>
      </c>
      <c r="G15" s="191">
        <v>47</v>
      </c>
      <c r="H15" s="191">
        <v>38</v>
      </c>
      <c r="I15" s="191">
        <v>643</v>
      </c>
      <c r="J15" s="191">
        <v>131</v>
      </c>
      <c r="K15" s="38">
        <f t="shared" si="0"/>
        <v>20.4</v>
      </c>
      <c r="L15" s="198">
        <v>30</v>
      </c>
      <c r="M15" s="191">
        <v>23</v>
      </c>
      <c r="N15" s="191">
        <v>428</v>
      </c>
      <c r="O15" s="191">
        <v>75</v>
      </c>
      <c r="P15" s="38">
        <f t="shared" si="1"/>
        <v>17.5</v>
      </c>
      <c r="Q15" s="198">
        <v>6</v>
      </c>
      <c r="R15" s="191">
        <v>4</v>
      </c>
      <c r="S15" s="191">
        <v>45</v>
      </c>
      <c r="T15" s="191">
        <v>7</v>
      </c>
      <c r="U15" s="38">
        <f t="shared" si="2"/>
        <v>15.6</v>
      </c>
      <c r="V15" s="209">
        <v>58</v>
      </c>
      <c r="W15" s="191">
        <v>2</v>
      </c>
      <c r="X15" s="48">
        <f t="shared" si="3"/>
        <v>3.4</v>
      </c>
      <c r="Y15" s="191">
        <v>45</v>
      </c>
      <c r="Z15" s="191">
        <v>2</v>
      </c>
      <c r="AA15" s="43">
        <f t="shared" si="4"/>
        <v>4.4</v>
      </c>
    </row>
    <row r="16" spans="1:27" s="187" customFormat="1" ht="14.25" customHeight="1">
      <c r="A16" s="184">
        <v>45</v>
      </c>
      <c r="B16" s="185">
        <v>207</v>
      </c>
      <c r="C16" s="186" t="s">
        <v>56</v>
      </c>
      <c r="D16" s="219" t="s">
        <v>63</v>
      </c>
      <c r="E16" s="221">
        <v>40</v>
      </c>
      <c r="F16" s="188" t="s">
        <v>199</v>
      </c>
      <c r="G16" s="192">
        <v>28</v>
      </c>
      <c r="H16" s="192">
        <v>23</v>
      </c>
      <c r="I16" s="192">
        <v>391</v>
      </c>
      <c r="J16" s="192">
        <v>81</v>
      </c>
      <c r="K16" s="38">
        <f>IF(G16=""," ",ROUND(J16/I16*100,1))</f>
        <v>20.7</v>
      </c>
      <c r="L16" s="199">
        <v>28</v>
      </c>
      <c r="M16" s="192">
        <v>23</v>
      </c>
      <c r="N16" s="192">
        <v>391</v>
      </c>
      <c r="O16" s="192">
        <v>81</v>
      </c>
      <c r="P16" s="38">
        <f>IF(L16=""," ",ROUND(O16/N16*100,1))</f>
        <v>20.7</v>
      </c>
      <c r="Q16" s="199">
        <v>6</v>
      </c>
      <c r="R16" s="192">
        <v>4</v>
      </c>
      <c r="S16" s="192">
        <v>38</v>
      </c>
      <c r="T16" s="192">
        <v>6</v>
      </c>
      <c r="U16" s="38">
        <f>IF(Q16=""," ",ROUND(T16/S16*100,1))</f>
        <v>15.8</v>
      </c>
      <c r="V16" s="210">
        <v>22</v>
      </c>
      <c r="W16" s="192">
        <v>1</v>
      </c>
      <c r="X16" s="48">
        <f>IF(V16=""," ",ROUND(W16/V16*100,1))</f>
        <v>4.5</v>
      </c>
      <c r="Y16" s="192">
        <v>13</v>
      </c>
      <c r="Z16" s="192">
        <v>0</v>
      </c>
      <c r="AA16" s="43">
        <v>0</v>
      </c>
    </row>
    <row r="17" spans="1:27" ht="14.25" customHeight="1">
      <c r="A17" s="11">
        <v>45</v>
      </c>
      <c r="B17" s="12">
        <v>208</v>
      </c>
      <c r="C17" s="10" t="s">
        <v>56</v>
      </c>
      <c r="D17" s="18" t="s">
        <v>64</v>
      </c>
      <c r="E17" s="113">
        <v>30</v>
      </c>
      <c r="F17" s="124" t="s">
        <v>109</v>
      </c>
      <c r="G17" s="191">
        <v>46</v>
      </c>
      <c r="H17" s="191">
        <v>38</v>
      </c>
      <c r="I17" s="191">
        <v>593</v>
      </c>
      <c r="J17" s="191">
        <v>116</v>
      </c>
      <c r="K17" s="38">
        <f>IF(G17=""," ",ROUND(J17/I17*100,1))</f>
        <v>19.6</v>
      </c>
      <c r="L17" s="198">
        <v>23</v>
      </c>
      <c r="M17" s="191">
        <v>20</v>
      </c>
      <c r="N17" s="191">
        <v>304</v>
      </c>
      <c r="O17" s="191">
        <v>66</v>
      </c>
      <c r="P17" s="38">
        <f>IF(L17=""," ",ROUND(O17/N17*100,1))</f>
        <v>21.7</v>
      </c>
      <c r="Q17" s="198">
        <v>6</v>
      </c>
      <c r="R17" s="191">
        <v>5</v>
      </c>
      <c r="S17" s="191">
        <v>42</v>
      </c>
      <c r="T17" s="191">
        <v>7</v>
      </c>
      <c r="U17" s="38">
        <f>IF(Q17=""," ",ROUND(T17/S17*100,1))</f>
        <v>16.7</v>
      </c>
      <c r="V17" s="209">
        <v>27</v>
      </c>
      <c r="W17" s="191">
        <v>0</v>
      </c>
      <c r="X17" s="48">
        <f>IF(V17=""," ",ROUND(W17/V17*100,1))</f>
        <v>0</v>
      </c>
      <c r="Y17" s="191">
        <v>24</v>
      </c>
      <c r="Z17" s="191">
        <v>0</v>
      </c>
      <c r="AA17" s="43">
        <f>IF(Y17=""," ",ROUND(Z17/Y17*100,1))</f>
        <v>0</v>
      </c>
    </row>
    <row r="18" spans="1:27" ht="14.25" customHeight="1">
      <c r="A18" s="11">
        <v>45</v>
      </c>
      <c r="B18" s="12">
        <v>209</v>
      </c>
      <c r="C18" s="10" t="s">
        <v>56</v>
      </c>
      <c r="D18" s="18" t="s">
        <v>65</v>
      </c>
      <c r="E18" s="113">
        <v>30</v>
      </c>
      <c r="F18" s="124" t="s">
        <v>114</v>
      </c>
      <c r="G18" s="191">
        <v>31</v>
      </c>
      <c r="H18" s="191">
        <v>28</v>
      </c>
      <c r="I18" s="191">
        <v>358</v>
      </c>
      <c r="J18" s="191">
        <v>75</v>
      </c>
      <c r="K18" s="38">
        <f t="shared" si="0"/>
        <v>20.9</v>
      </c>
      <c r="L18" s="198">
        <v>25</v>
      </c>
      <c r="M18" s="191">
        <v>25</v>
      </c>
      <c r="N18" s="191">
        <v>319</v>
      </c>
      <c r="O18" s="191">
        <v>71</v>
      </c>
      <c r="P18" s="38">
        <f t="shared" si="1"/>
        <v>22.3</v>
      </c>
      <c r="Q18" s="198">
        <v>6</v>
      </c>
      <c r="R18" s="191">
        <v>3</v>
      </c>
      <c r="S18" s="191">
        <v>39</v>
      </c>
      <c r="T18" s="191">
        <v>4</v>
      </c>
      <c r="U18" s="38">
        <f t="shared" si="2"/>
        <v>10.3</v>
      </c>
      <c r="V18" s="209">
        <v>32</v>
      </c>
      <c r="W18" s="191">
        <v>5</v>
      </c>
      <c r="X18" s="48">
        <f t="shared" si="3"/>
        <v>15.6</v>
      </c>
      <c r="Y18" s="191">
        <v>25</v>
      </c>
      <c r="Z18" s="191">
        <v>3</v>
      </c>
      <c r="AA18" s="43">
        <f t="shared" si="4"/>
        <v>12</v>
      </c>
    </row>
    <row r="19" spans="1:27" ht="14.25" customHeight="1">
      <c r="A19" s="11">
        <v>45</v>
      </c>
      <c r="B19" s="12">
        <v>301</v>
      </c>
      <c r="C19" s="10" t="s">
        <v>56</v>
      </c>
      <c r="D19" s="18" t="s">
        <v>66</v>
      </c>
      <c r="E19" s="113">
        <v>35</v>
      </c>
      <c r="F19" s="124" t="s">
        <v>124</v>
      </c>
      <c r="G19" s="191">
        <v>33</v>
      </c>
      <c r="H19" s="191">
        <v>24</v>
      </c>
      <c r="I19" s="191">
        <v>330</v>
      </c>
      <c r="J19" s="191">
        <v>51</v>
      </c>
      <c r="K19" s="38">
        <f>IF(G19=""," ",ROUND(J19/I19*100,1))</f>
        <v>15.5</v>
      </c>
      <c r="L19" s="198">
        <v>23</v>
      </c>
      <c r="M19" s="191">
        <v>16</v>
      </c>
      <c r="N19" s="191">
        <v>246</v>
      </c>
      <c r="O19" s="191">
        <v>37</v>
      </c>
      <c r="P19" s="38">
        <f>IF(L19=""," ",ROUND(O19/N19*100,1))</f>
        <v>15</v>
      </c>
      <c r="Q19" s="198">
        <v>6</v>
      </c>
      <c r="R19" s="191">
        <v>5</v>
      </c>
      <c r="S19" s="191">
        <v>32</v>
      </c>
      <c r="T19" s="191">
        <v>5</v>
      </c>
      <c r="U19" s="38">
        <f>IF(Q19=""," ",ROUND(T19/S19*100,1))</f>
        <v>15.6</v>
      </c>
      <c r="V19" s="209">
        <v>21</v>
      </c>
      <c r="W19" s="191">
        <v>0</v>
      </c>
      <c r="X19" s="48">
        <f>IF(V19=""," ",ROUND(W19/V19*100,1))</f>
        <v>0</v>
      </c>
      <c r="Y19" s="191">
        <v>19</v>
      </c>
      <c r="Z19" s="191">
        <v>0</v>
      </c>
      <c r="AA19" s="43">
        <f>IF(Y19=""," ",ROUND(Z19/Y19*100,1))</f>
        <v>0</v>
      </c>
    </row>
    <row r="20" spans="1:27" ht="14.25" customHeight="1">
      <c r="A20" s="11">
        <v>45</v>
      </c>
      <c r="B20" s="12">
        <v>321</v>
      </c>
      <c r="C20" s="10" t="s">
        <v>56</v>
      </c>
      <c r="D20" s="18" t="s">
        <v>67</v>
      </c>
      <c r="E20" s="113"/>
      <c r="F20" s="124"/>
      <c r="G20" s="191"/>
      <c r="H20" s="191"/>
      <c r="I20" s="191"/>
      <c r="J20" s="191"/>
      <c r="K20" s="38" t="str">
        <f>IF(G20=""," ",ROUND(J20/I20*100,1))</f>
        <v> </v>
      </c>
      <c r="L20" s="198">
        <v>16</v>
      </c>
      <c r="M20" s="191">
        <v>11</v>
      </c>
      <c r="N20" s="191">
        <v>191</v>
      </c>
      <c r="O20" s="191">
        <v>22</v>
      </c>
      <c r="P20" s="38">
        <f>IF(L20=""," ",ROUND(O20/N20*100,1))</f>
        <v>11.5</v>
      </c>
      <c r="Q20" s="198">
        <v>6</v>
      </c>
      <c r="R20" s="191">
        <v>2</v>
      </c>
      <c r="S20" s="191">
        <v>27</v>
      </c>
      <c r="T20" s="191">
        <v>2</v>
      </c>
      <c r="U20" s="38">
        <f>IF(Q20=""," ",ROUND(T20/S20*100,1))</f>
        <v>7.4</v>
      </c>
      <c r="V20" s="209">
        <v>15</v>
      </c>
      <c r="W20" s="191">
        <v>0</v>
      </c>
      <c r="X20" s="48">
        <f>IF(V20=""," ",ROUND(W20/V20*100,1))</f>
        <v>0</v>
      </c>
      <c r="Y20" s="191">
        <v>15</v>
      </c>
      <c r="Z20" s="191">
        <v>0</v>
      </c>
      <c r="AA20" s="43">
        <f>IF(Y20=""," ",ROUND(Z20/Y20*100,1))</f>
        <v>0</v>
      </c>
    </row>
    <row r="21" spans="1:27" s="187" customFormat="1" ht="14.25" customHeight="1">
      <c r="A21" s="184">
        <v>45</v>
      </c>
      <c r="B21" s="185">
        <v>322</v>
      </c>
      <c r="C21" s="186" t="s">
        <v>56</v>
      </c>
      <c r="D21" s="219" t="s">
        <v>68</v>
      </c>
      <c r="E21" s="221"/>
      <c r="F21" s="190"/>
      <c r="G21" s="192"/>
      <c r="H21" s="192"/>
      <c r="I21" s="192"/>
      <c r="J21" s="192"/>
      <c r="K21" s="38" t="str">
        <f t="shared" si="0"/>
        <v> </v>
      </c>
      <c r="L21" s="199">
        <v>13</v>
      </c>
      <c r="M21" s="192">
        <v>8</v>
      </c>
      <c r="N21" s="192">
        <v>195</v>
      </c>
      <c r="O21" s="192">
        <v>16</v>
      </c>
      <c r="P21" s="38">
        <f t="shared" si="1"/>
        <v>8.2</v>
      </c>
      <c r="Q21" s="199">
        <v>6</v>
      </c>
      <c r="R21" s="192">
        <v>3</v>
      </c>
      <c r="S21" s="192">
        <v>33</v>
      </c>
      <c r="T21" s="192">
        <v>4</v>
      </c>
      <c r="U21" s="38">
        <f t="shared" si="2"/>
        <v>12.1</v>
      </c>
      <c r="V21" s="210">
        <v>18</v>
      </c>
      <c r="W21" s="192">
        <v>2</v>
      </c>
      <c r="X21" s="48">
        <f t="shared" si="3"/>
        <v>11.1</v>
      </c>
      <c r="Y21" s="192">
        <v>15</v>
      </c>
      <c r="Z21" s="192">
        <v>1</v>
      </c>
      <c r="AA21" s="43">
        <f t="shared" si="4"/>
        <v>6.7</v>
      </c>
    </row>
    <row r="22" spans="1:27" ht="14.25" customHeight="1">
      <c r="A22" s="11">
        <v>45</v>
      </c>
      <c r="B22" s="12">
        <v>341</v>
      </c>
      <c r="C22" s="10" t="s">
        <v>56</v>
      </c>
      <c r="D22" s="18" t="s">
        <v>69</v>
      </c>
      <c r="E22" s="113"/>
      <c r="F22" s="124"/>
      <c r="G22" s="191"/>
      <c r="H22" s="191"/>
      <c r="I22" s="191"/>
      <c r="J22" s="191"/>
      <c r="K22" s="38" t="str">
        <f t="shared" si="0"/>
        <v> </v>
      </c>
      <c r="L22" s="198">
        <v>17</v>
      </c>
      <c r="M22" s="191">
        <v>10</v>
      </c>
      <c r="N22" s="191">
        <v>205</v>
      </c>
      <c r="O22" s="191">
        <v>22</v>
      </c>
      <c r="P22" s="38">
        <f t="shared" si="1"/>
        <v>10.7</v>
      </c>
      <c r="Q22" s="198">
        <v>6</v>
      </c>
      <c r="R22" s="191">
        <v>5</v>
      </c>
      <c r="S22" s="191">
        <v>31</v>
      </c>
      <c r="T22" s="191">
        <v>7</v>
      </c>
      <c r="U22" s="38">
        <f t="shared" si="2"/>
        <v>22.6</v>
      </c>
      <c r="V22" s="209">
        <v>13</v>
      </c>
      <c r="W22" s="191">
        <v>0</v>
      </c>
      <c r="X22" s="48">
        <f t="shared" si="3"/>
        <v>0</v>
      </c>
      <c r="Y22" s="191">
        <v>13</v>
      </c>
      <c r="Z22" s="191">
        <v>0</v>
      </c>
      <c r="AA22" s="43">
        <f t="shared" si="4"/>
        <v>0</v>
      </c>
    </row>
    <row r="23" spans="1:27" ht="14.25" customHeight="1">
      <c r="A23" s="11">
        <v>45</v>
      </c>
      <c r="B23" s="12">
        <v>361</v>
      </c>
      <c r="C23" s="10" t="s">
        <v>56</v>
      </c>
      <c r="D23" s="18" t="s">
        <v>70</v>
      </c>
      <c r="E23" s="113"/>
      <c r="F23" s="124"/>
      <c r="G23" s="191"/>
      <c r="H23" s="191"/>
      <c r="I23" s="191"/>
      <c r="J23" s="191"/>
      <c r="K23" s="38" t="str">
        <f>IF(G23=""," ",ROUND(J23/I23*100,1))</f>
        <v> </v>
      </c>
      <c r="L23" s="198">
        <v>16</v>
      </c>
      <c r="M23" s="191">
        <v>8</v>
      </c>
      <c r="N23" s="191">
        <v>163</v>
      </c>
      <c r="O23" s="191">
        <v>13</v>
      </c>
      <c r="P23" s="38">
        <f>IF(L23=""," ",ROUND(O23/N23*100,1))</f>
        <v>8</v>
      </c>
      <c r="Q23" s="198">
        <v>6</v>
      </c>
      <c r="R23" s="191">
        <v>2</v>
      </c>
      <c r="S23" s="191">
        <v>28</v>
      </c>
      <c r="T23" s="191">
        <v>2</v>
      </c>
      <c r="U23" s="38">
        <f>IF(Q23=""," ",ROUND(T23/S23*100,1))</f>
        <v>7.1</v>
      </c>
      <c r="V23" s="209">
        <v>15</v>
      </c>
      <c r="W23" s="191">
        <v>1</v>
      </c>
      <c r="X23" s="48">
        <f>IF(V23=""," ",ROUND(W23/V23*100,1))</f>
        <v>6.7</v>
      </c>
      <c r="Y23" s="191">
        <v>10</v>
      </c>
      <c r="Z23" s="191">
        <v>0</v>
      </c>
      <c r="AA23" s="43">
        <f>IF(Y23=0," ",ROUND(Z23/Y23*100,1))</f>
        <v>0</v>
      </c>
    </row>
    <row r="24" spans="1:27" s="187" customFormat="1" ht="14.25" customHeight="1">
      <c r="A24" s="184">
        <v>45</v>
      </c>
      <c r="B24" s="185">
        <v>362</v>
      </c>
      <c r="C24" s="186" t="s">
        <v>56</v>
      </c>
      <c r="D24" s="219" t="s">
        <v>71</v>
      </c>
      <c r="E24" s="221"/>
      <c r="F24" s="190"/>
      <c r="G24" s="192"/>
      <c r="H24" s="192"/>
      <c r="I24" s="192"/>
      <c r="J24" s="192"/>
      <c r="K24" s="38" t="str">
        <f t="shared" si="0"/>
        <v> </v>
      </c>
      <c r="L24" s="199">
        <v>10</v>
      </c>
      <c r="M24" s="192">
        <v>6</v>
      </c>
      <c r="N24" s="192">
        <v>153</v>
      </c>
      <c r="O24" s="192">
        <v>18</v>
      </c>
      <c r="P24" s="38">
        <f t="shared" si="1"/>
        <v>11.8</v>
      </c>
      <c r="Q24" s="199">
        <v>6</v>
      </c>
      <c r="R24" s="192">
        <v>3</v>
      </c>
      <c r="S24" s="192">
        <v>28</v>
      </c>
      <c r="T24" s="192">
        <v>4</v>
      </c>
      <c r="U24" s="38">
        <f t="shared" si="2"/>
        <v>14.3</v>
      </c>
      <c r="V24" s="210">
        <v>12</v>
      </c>
      <c r="W24" s="192">
        <v>0</v>
      </c>
      <c r="X24" s="48">
        <f t="shared" si="3"/>
        <v>0</v>
      </c>
      <c r="Y24" s="192">
        <v>12</v>
      </c>
      <c r="Z24" s="192">
        <v>0</v>
      </c>
      <c r="AA24" s="43">
        <f>IF(Y24=""," ",ROUND(Z24/Y24*100,1))</f>
        <v>0</v>
      </c>
    </row>
    <row r="25" spans="1:27" ht="14.25" customHeight="1">
      <c r="A25" s="11">
        <v>45</v>
      </c>
      <c r="B25" s="12">
        <v>382</v>
      </c>
      <c r="C25" s="10" t="s">
        <v>56</v>
      </c>
      <c r="D25" s="18" t="s">
        <v>72</v>
      </c>
      <c r="E25" s="113"/>
      <c r="F25" s="124"/>
      <c r="G25" s="191"/>
      <c r="H25" s="191"/>
      <c r="I25" s="191"/>
      <c r="J25" s="191"/>
      <c r="K25" s="38" t="str">
        <f t="shared" si="0"/>
        <v> </v>
      </c>
      <c r="L25" s="198">
        <v>16</v>
      </c>
      <c r="M25" s="191">
        <v>11</v>
      </c>
      <c r="N25" s="191">
        <v>179</v>
      </c>
      <c r="O25" s="191">
        <v>34</v>
      </c>
      <c r="P25" s="38">
        <f t="shared" si="1"/>
        <v>19</v>
      </c>
      <c r="Q25" s="198">
        <v>6</v>
      </c>
      <c r="R25" s="191">
        <v>3</v>
      </c>
      <c r="S25" s="191">
        <v>35</v>
      </c>
      <c r="T25" s="191">
        <v>4</v>
      </c>
      <c r="U25" s="38">
        <f t="shared" si="2"/>
        <v>11.4</v>
      </c>
      <c r="V25" s="209">
        <v>16</v>
      </c>
      <c r="W25" s="191">
        <v>0</v>
      </c>
      <c r="X25" s="48">
        <f t="shared" si="3"/>
        <v>0</v>
      </c>
      <c r="Y25" s="191">
        <v>14</v>
      </c>
      <c r="Z25" s="191">
        <v>0</v>
      </c>
      <c r="AA25" s="43">
        <f>IF(Y25=""," ",ROUND(Z25/Y25*100,1))</f>
        <v>0</v>
      </c>
    </row>
    <row r="26" spans="1:27" ht="14.25" customHeight="1">
      <c r="A26" s="11">
        <v>45</v>
      </c>
      <c r="B26" s="12">
        <v>383</v>
      </c>
      <c r="C26" s="10" t="s">
        <v>56</v>
      </c>
      <c r="D26" s="18" t="s">
        <v>73</v>
      </c>
      <c r="E26" s="113"/>
      <c r="F26" s="124"/>
      <c r="G26" s="191"/>
      <c r="H26" s="191"/>
      <c r="I26" s="191"/>
      <c r="J26" s="191"/>
      <c r="K26" s="38" t="str">
        <f>IF(G26=""," ",ROUND(J26/I26*100,1))</f>
        <v> </v>
      </c>
      <c r="L26" s="198">
        <v>16</v>
      </c>
      <c r="M26" s="191">
        <v>14</v>
      </c>
      <c r="N26" s="191">
        <v>169</v>
      </c>
      <c r="O26" s="191">
        <v>29</v>
      </c>
      <c r="P26" s="38">
        <f>IF(L26=""," ",ROUND(O26/N26*100,1))</f>
        <v>17.2</v>
      </c>
      <c r="Q26" s="198">
        <v>6</v>
      </c>
      <c r="R26" s="191">
        <v>3</v>
      </c>
      <c r="S26" s="191">
        <v>32</v>
      </c>
      <c r="T26" s="191">
        <v>3</v>
      </c>
      <c r="U26" s="38">
        <f>IF(Q26=""," ",ROUND(T26/S26*100,1))</f>
        <v>9.4</v>
      </c>
      <c r="V26" s="209">
        <v>10</v>
      </c>
      <c r="W26" s="191">
        <v>0</v>
      </c>
      <c r="X26" s="48">
        <f>IF(V26=""," ",ROUND(W26/V26*100,1))</f>
        <v>0</v>
      </c>
      <c r="Y26" s="191">
        <v>10</v>
      </c>
      <c r="Z26" s="191">
        <v>0</v>
      </c>
      <c r="AA26" s="43">
        <f>IF(Y26=""," ",ROUND(Z26/Y26*100,1))</f>
        <v>0</v>
      </c>
    </row>
    <row r="27" spans="1:27" ht="14.25" customHeight="1">
      <c r="A27" s="11">
        <v>45</v>
      </c>
      <c r="B27" s="12">
        <v>401</v>
      </c>
      <c r="C27" s="10" t="s">
        <v>56</v>
      </c>
      <c r="D27" s="18" t="s">
        <v>74</v>
      </c>
      <c r="E27" s="113">
        <v>30</v>
      </c>
      <c r="F27" s="124" t="s">
        <v>103</v>
      </c>
      <c r="G27" s="191">
        <v>31</v>
      </c>
      <c r="H27" s="191">
        <v>17</v>
      </c>
      <c r="I27" s="191">
        <v>268</v>
      </c>
      <c r="J27" s="191">
        <v>40</v>
      </c>
      <c r="K27" s="38">
        <f>IF(G27=""," ",ROUND(J27/I27*100,1))</f>
        <v>14.9</v>
      </c>
      <c r="L27" s="198">
        <v>17</v>
      </c>
      <c r="M27" s="191">
        <v>12</v>
      </c>
      <c r="N27" s="191">
        <v>220</v>
      </c>
      <c r="O27" s="191">
        <v>26</v>
      </c>
      <c r="P27" s="38">
        <f>IF(L27=""," ",ROUND(O27/N27*100,1))</f>
        <v>11.8</v>
      </c>
      <c r="Q27" s="198">
        <v>6</v>
      </c>
      <c r="R27" s="191">
        <v>4</v>
      </c>
      <c r="S27" s="191">
        <v>30</v>
      </c>
      <c r="T27" s="191">
        <v>4</v>
      </c>
      <c r="U27" s="38">
        <f>IF(Q27=""," ",ROUND(T27/S27*100,1))</f>
        <v>13.3</v>
      </c>
      <c r="V27" s="209">
        <v>24</v>
      </c>
      <c r="W27" s="191">
        <v>0</v>
      </c>
      <c r="X27" s="48">
        <f>IF(V27=""," ",ROUND(W27/V27*100,1))</f>
        <v>0</v>
      </c>
      <c r="Y27" s="191">
        <v>24</v>
      </c>
      <c r="Z27" s="191">
        <v>0</v>
      </c>
      <c r="AA27" s="43">
        <f>IF(Y27=""," ",ROUND(Z27/Y27*100,1))</f>
        <v>0</v>
      </c>
    </row>
    <row r="28" spans="1:27" ht="14.25" customHeight="1">
      <c r="A28" s="11">
        <v>45</v>
      </c>
      <c r="B28" s="12">
        <v>402</v>
      </c>
      <c r="C28" s="10" t="s">
        <v>56</v>
      </c>
      <c r="D28" s="18" t="s">
        <v>75</v>
      </c>
      <c r="E28" s="113"/>
      <c r="F28" s="124"/>
      <c r="G28" s="191"/>
      <c r="H28" s="191"/>
      <c r="I28" s="191"/>
      <c r="J28" s="191"/>
      <c r="K28" s="38" t="str">
        <f t="shared" si="0"/>
        <v> </v>
      </c>
      <c r="L28" s="198">
        <v>18</v>
      </c>
      <c r="M28" s="191">
        <v>14</v>
      </c>
      <c r="N28" s="191">
        <v>336</v>
      </c>
      <c r="O28" s="191">
        <v>48</v>
      </c>
      <c r="P28" s="38">
        <f t="shared" si="1"/>
        <v>14.3</v>
      </c>
      <c r="Q28" s="198">
        <v>6</v>
      </c>
      <c r="R28" s="191">
        <v>2</v>
      </c>
      <c r="S28" s="191">
        <v>31</v>
      </c>
      <c r="T28" s="191">
        <v>3</v>
      </c>
      <c r="U28" s="38">
        <f t="shared" si="2"/>
        <v>9.7</v>
      </c>
      <c r="V28" s="209">
        <v>24</v>
      </c>
      <c r="W28" s="191">
        <v>1</v>
      </c>
      <c r="X28" s="48">
        <f t="shared" si="3"/>
        <v>4.2</v>
      </c>
      <c r="Y28" s="191">
        <v>22</v>
      </c>
      <c r="Z28" s="191">
        <v>1</v>
      </c>
      <c r="AA28" s="43">
        <f aca="true" t="shared" si="5" ref="AA28:AA39">IF(Y28=""," ",ROUND(Z28/Y28*100,1))</f>
        <v>4.5</v>
      </c>
    </row>
    <row r="29" spans="1:27" ht="14.25" customHeight="1">
      <c r="A29" s="11">
        <v>45</v>
      </c>
      <c r="B29" s="12">
        <v>403</v>
      </c>
      <c r="C29" s="10" t="s">
        <v>56</v>
      </c>
      <c r="D29" s="18" t="s">
        <v>76</v>
      </c>
      <c r="E29" s="113"/>
      <c r="F29" s="124"/>
      <c r="G29" s="191"/>
      <c r="H29" s="191"/>
      <c r="I29" s="191"/>
      <c r="J29" s="191"/>
      <c r="K29" s="38" t="str">
        <f t="shared" si="0"/>
        <v> </v>
      </c>
      <c r="L29" s="198">
        <v>6</v>
      </c>
      <c r="M29" s="191">
        <v>4</v>
      </c>
      <c r="N29" s="191">
        <v>71</v>
      </c>
      <c r="O29" s="191">
        <v>10</v>
      </c>
      <c r="P29" s="38">
        <f t="shared" si="1"/>
        <v>14.1</v>
      </c>
      <c r="Q29" s="198">
        <v>5</v>
      </c>
      <c r="R29" s="191">
        <v>3</v>
      </c>
      <c r="S29" s="191">
        <v>21</v>
      </c>
      <c r="T29" s="191">
        <v>3</v>
      </c>
      <c r="U29" s="38">
        <f t="shared" si="2"/>
        <v>14.3</v>
      </c>
      <c r="V29" s="209">
        <v>5</v>
      </c>
      <c r="W29" s="191">
        <v>0</v>
      </c>
      <c r="X29" s="48">
        <f t="shared" si="3"/>
        <v>0</v>
      </c>
      <c r="Y29" s="191">
        <v>5</v>
      </c>
      <c r="Z29" s="191">
        <v>0</v>
      </c>
      <c r="AA29" s="43">
        <f t="shared" si="5"/>
        <v>0</v>
      </c>
    </row>
    <row r="30" spans="1:27" ht="14.25" customHeight="1">
      <c r="A30" s="11">
        <v>45</v>
      </c>
      <c r="B30" s="12">
        <v>404</v>
      </c>
      <c r="C30" s="10" t="s">
        <v>56</v>
      </c>
      <c r="D30" s="18" t="s">
        <v>77</v>
      </c>
      <c r="E30" s="113"/>
      <c r="F30" s="124"/>
      <c r="G30" s="191"/>
      <c r="H30" s="191"/>
      <c r="I30" s="191"/>
      <c r="J30" s="191"/>
      <c r="K30" s="38" t="str">
        <f t="shared" si="0"/>
        <v> </v>
      </c>
      <c r="L30" s="198">
        <v>22</v>
      </c>
      <c r="M30" s="191">
        <v>16</v>
      </c>
      <c r="N30" s="191">
        <v>329</v>
      </c>
      <c r="O30" s="191">
        <v>33</v>
      </c>
      <c r="P30" s="38">
        <f t="shared" si="1"/>
        <v>10</v>
      </c>
      <c r="Q30" s="198">
        <v>6</v>
      </c>
      <c r="R30" s="191">
        <v>4</v>
      </c>
      <c r="S30" s="191">
        <v>29</v>
      </c>
      <c r="T30" s="191">
        <v>5</v>
      </c>
      <c r="U30" s="38">
        <f t="shared" si="2"/>
        <v>17.2</v>
      </c>
      <c r="V30" s="209">
        <v>17</v>
      </c>
      <c r="W30" s="191">
        <v>0</v>
      </c>
      <c r="X30" s="48">
        <f t="shared" si="3"/>
        <v>0</v>
      </c>
      <c r="Y30" s="191">
        <v>17</v>
      </c>
      <c r="Z30" s="191">
        <v>0</v>
      </c>
      <c r="AA30" s="43">
        <f t="shared" si="5"/>
        <v>0</v>
      </c>
    </row>
    <row r="31" spans="1:27" ht="14.25" customHeight="1">
      <c r="A31" s="11">
        <v>45</v>
      </c>
      <c r="B31" s="12">
        <v>405</v>
      </c>
      <c r="C31" s="10" t="s">
        <v>56</v>
      </c>
      <c r="D31" s="18" t="s">
        <v>78</v>
      </c>
      <c r="E31" s="113">
        <v>25</v>
      </c>
      <c r="F31" s="124" t="s">
        <v>109</v>
      </c>
      <c r="G31" s="191">
        <v>16</v>
      </c>
      <c r="H31" s="191">
        <v>16</v>
      </c>
      <c r="I31" s="191">
        <v>189</v>
      </c>
      <c r="J31" s="191">
        <v>37</v>
      </c>
      <c r="K31" s="38">
        <f t="shared" si="0"/>
        <v>19.6</v>
      </c>
      <c r="L31" s="198">
        <v>16</v>
      </c>
      <c r="M31" s="191">
        <v>16</v>
      </c>
      <c r="N31" s="191">
        <v>189</v>
      </c>
      <c r="O31" s="191">
        <v>37</v>
      </c>
      <c r="P31" s="38">
        <f t="shared" si="1"/>
        <v>19.6</v>
      </c>
      <c r="Q31" s="198">
        <v>6</v>
      </c>
      <c r="R31" s="191">
        <v>5</v>
      </c>
      <c r="S31" s="191">
        <v>33</v>
      </c>
      <c r="T31" s="191">
        <v>6</v>
      </c>
      <c r="U31" s="38">
        <f t="shared" si="2"/>
        <v>18.2</v>
      </c>
      <c r="V31" s="209">
        <v>17</v>
      </c>
      <c r="W31" s="191">
        <v>1</v>
      </c>
      <c r="X31" s="48">
        <f t="shared" si="3"/>
        <v>5.9</v>
      </c>
      <c r="Y31" s="191">
        <v>17</v>
      </c>
      <c r="Z31" s="191">
        <v>1</v>
      </c>
      <c r="AA31" s="43">
        <f t="shared" si="5"/>
        <v>5.9</v>
      </c>
    </row>
    <row r="32" spans="1:27" ht="14.25" customHeight="1">
      <c r="A32" s="11">
        <v>45</v>
      </c>
      <c r="B32" s="12">
        <v>406</v>
      </c>
      <c r="C32" s="10" t="s">
        <v>56</v>
      </c>
      <c r="D32" s="18" t="s">
        <v>79</v>
      </c>
      <c r="E32" s="113"/>
      <c r="F32" s="5"/>
      <c r="G32" s="191"/>
      <c r="H32" s="191"/>
      <c r="I32" s="191"/>
      <c r="J32" s="191"/>
      <c r="K32" s="38" t="str">
        <f t="shared" si="0"/>
        <v> </v>
      </c>
      <c r="L32" s="198">
        <v>18</v>
      </c>
      <c r="M32" s="191">
        <v>16</v>
      </c>
      <c r="N32" s="191">
        <v>269</v>
      </c>
      <c r="O32" s="191">
        <v>44</v>
      </c>
      <c r="P32" s="38">
        <f t="shared" si="1"/>
        <v>16.4</v>
      </c>
      <c r="Q32" s="198">
        <v>6</v>
      </c>
      <c r="R32" s="191">
        <v>2</v>
      </c>
      <c r="S32" s="191">
        <v>31</v>
      </c>
      <c r="T32" s="191">
        <v>2</v>
      </c>
      <c r="U32" s="38">
        <f t="shared" si="2"/>
        <v>6.5</v>
      </c>
      <c r="V32" s="209">
        <v>18</v>
      </c>
      <c r="W32" s="191">
        <v>1</v>
      </c>
      <c r="X32" s="48">
        <f t="shared" si="3"/>
        <v>5.6</v>
      </c>
      <c r="Y32" s="191">
        <v>15</v>
      </c>
      <c r="Z32" s="191">
        <v>0</v>
      </c>
      <c r="AA32" s="43">
        <f t="shared" si="5"/>
        <v>0</v>
      </c>
    </row>
    <row r="33" spans="1:27" ht="14.25" customHeight="1">
      <c r="A33" s="11">
        <v>45</v>
      </c>
      <c r="B33" s="12">
        <v>421</v>
      </c>
      <c r="C33" s="10" t="s">
        <v>56</v>
      </c>
      <c r="D33" s="18" t="s">
        <v>80</v>
      </c>
      <c r="E33" s="113"/>
      <c r="F33" s="5"/>
      <c r="G33" s="191"/>
      <c r="H33" s="191"/>
      <c r="I33" s="191"/>
      <c r="J33" s="191"/>
      <c r="K33" s="38" t="str">
        <f t="shared" si="0"/>
        <v> </v>
      </c>
      <c r="L33" s="198">
        <v>11</v>
      </c>
      <c r="M33" s="191">
        <v>8</v>
      </c>
      <c r="N33" s="191">
        <v>159</v>
      </c>
      <c r="O33" s="191">
        <v>24</v>
      </c>
      <c r="P33" s="38">
        <f t="shared" si="1"/>
        <v>15.1</v>
      </c>
      <c r="Q33" s="198">
        <v>5</v>
      </c>
      <c r="R33" s="191">
        <v>1</v>
      </c>
      <c r="S33" s="191">
        <v>29</v>
      </c>
      <c r="T33" s="191">
        <v>2</v>
      </c>
      <c r="U33" s="38">
        <f t="shared" si="2"/>
        <v>6.9</v>
      </c>
      <c r="V33" s="209">
        <v>13</v>
      </c>
      <c r="W33" s="191">
        <v>0</v>
      </c>
      <c r="X33" s="48">
        <f t="shared" si="3"/>
        <v>0</v>
      </c>
      <c r="Y33" s="191">
        <v>13</v>
      </c>
      <c r="Z33" s="191">
        <v>0</v>
      </c>
      <c r="AA33" s="43">
        <f t="shared" si="5"/>
        <v>0</v>
      </c>
    </row>
    <row r="34" spans="1:27" ht="14.25" customHeight="1">
      <c r="A34" s="11">
        <v>45</v>
      </c>
      <c r="B34" s="12">
        <v>429</v>
      </c>
      <c r="C34" s="10" t="s">
        <v>56</v>
      </c>
      <c r="D34" s="18" t="s">
        <v>82</v>
      </c>
      <c r="E34" s="113"/>
      <c r="F34" s="5"/>
      <c r="G34" s="191"/>
      <c r="H34" s="191"/>
      <c r="I34" s="191"/>
      <c r="J34" s="191"/>
      <c r="K34" s="38" t="str">
        <f>IF(G34=""," ",ROUND(J34/I34*100,1))</f>
        <v> </v>
      </c>
      <c r="L34" s="198">
        <v>12</v>
      </c>
      <c r="M34" s="191">
        <v>8</v>
      </c>
      <c r="N34" s="191">
        <v>137</v>
      </c>
      <c r="O34" s="191">
        <v>18</v>
      </c>
      <c r="P34" s="38">
        <f>IF(L34=""," ",ROUND(O34/N34*100,1))</f>
        <v>13.1</v>
      </c>
      <c r="Q34" s="198">
        <v>5</v>
      </c>
      <c r="R34" s="191">
        <v>2</v>
      </c>
      <c r="S34" s="191">
        <v>22</v>
      </c>
      <c r="T34" s="191">
        <v>3</v>
      </c>
      <c r="U34" s="38">
        <f>IF(Q34=""," ",ROUND(T34/S34*100,1))</f>
        <v>13.6</v>
      </c>
      <c r="V34" s="209">
        <v>9</v>
      </c>
      <c r="W34" s="191">
        <v>0</v>
      </c>
      <c r="X34" s="48">
        <f>IF(V34=""," ",ROUND(W34/V34*100,1))</f>
        <v>0</v>
      </c>
      <c r="Y34" s="191">
        <v>7</v>
      </c>
      <c r="Z34" s="191">
        <v>0</v>
      </c>
      <c r="AA34" s="43">
        <f>IF(Y34=""," ",ROUND(Z34/Y34*100,1))</f>
        <v>0</v>
      </c>
    </row>
    <row r="35" spans="1:27" ht="14.25" customHeight="1">
      <c r="A35" s="11">
        <v>45</v>
      </c>
      <c r="B35" s="12">
        <v>430</v>
      </c>
      <c r="C35" s="10" t="s">
        <v>56</v>
      </c>
      <c r="D35" s="18" t="s">
        <v>83</v>
      </c>
      <c r="E35" s="113"/>
      <c r="F35" s="5"/>
      <c r="G35" s="191"/>
      <c r="H35" s="191"/>
      <c r="I35" s="191"/>
      <c r="J35" s="191"/>
      <c r="K35" s="38" t="str">
        <f>IF(G35=""," ",ROUND(J35/I35*100,1))</f>
        <v> </v>
      </c>
      <c r="L35" s="198">
        <v>8</v>
      </c>
      <c r="M35" s="191">
        <v>7</v>
      </c>
      <c r="N35" s="191">
        <v>114</v>
      </c>
      <c r="O35" s="191">
        <v>12</v>
      </c>
      <c r="P35" s="38">
        <f>IF(L35=""," ",ROUND(O35/N35*100,1))</f>
        <v>10.5</v>
      </c>
      <c r="Q35" s="198">
        <v>6</v>
      </c>
      <c r="R35" s="191">
        <v>2</v>
      </c>
      <c r="S35" s="191">
        <v>30</v>
      </c>
      <c r="T35" s="191">
        <v>2</v>
      </c>
      <c r="U35" s="38">
        <f>IF(Q35=""," ",ROUND(T35/S35*100,1))</f>
        <v>6.7</v>
      </c>
      <c r="V35" s="209">
        <v>7</v>
      </c>
      <c r="W35" s="191">
        <v>0</v>
      </c>
      <c r="X35" s="48">
        <f>IF(V35=""," ",ROUND(W35/V35*100,1))</f>
        <v>0</v>
      </c>
      <c r="Y35" s="191">
        <v>7</v>
      </c>
      <c r="Z35" s="191">
        <v>0</v>
      </c>
      <c r="AA35" s="43">
        <f>IF(Y35=""," ",ROUND(Z35/Y35*100,1))</f>
        <v>0</v>
      </c>
    </row>
    <row r="36" spans="1:27" ht="14.25" customHeight="1">
      <c r="A36" s="11">
        <v>45</v>
      </c>
      <c r="B36" s="12">
        <v>431</v>
      </c>
      <c r="C36" s="10" t="s">
        <v>56</v>
      </c>
      <c r="D36" s="18" t="s">
        <v>81</v>
      </c>
      <c r="E36" s="113"/>
      <c r="F36" s="5"/>
      <c r="G36" s="191"/>
      <c r="H36" s="191"/>
      <c r="I36" s="191"/>
      <c r="J36" s="191"/>
      <c r="K36" s="38" t="str">
        <f>IF(G36=""," ",ROUND(J36/I36*100,1))</f>
        <v> </v>
      </c>
      <c r="L36" s="198">
        <v>16</v>
      </c>
      <c r="M36" s="191">
        <v>12</v>
      </c>
      <c r="N36" s="191">
        <v>240</v>
      </c>
      <c r="O36" s="191">
        <v>34</v>
      </c>
      <c r="P36" s="38">
        <f>IF(L36=""," ",ROUND(O36/N36*100,1))</f>
        <v>14.2</v>
      </c>
      <c r="Q36" s="198">
        <v>5</v>
      </c>
      <c r="R36" s="191">
        <v>3</v>
      </c>
      <c r="S36" s="191">
        <v>49</v>
      </c>
      <c r="T36" s="191">
        <v>8</v>
      </c>
      <c r="U36" s="38">
        <f>IF(Q36=""," ",ROUND(T36/S36*100,1))</f>
        <v>16.3</v>
      </c>
      <c r="V36" s="209">
        <v>39</v>
      </c>
      <c r="W36" s="191">
        <v>5</v>
      </c>
      <c r="X36" s="48">
        <f>IF(V36=""," ",ROUND(W36/V36*100,1))</f>
        <v>12.8</v>
      </c>
      <c r="Y36" s="191">
        <v>32</v>
      </c>
      <c r="Z36" s="191">
        <v>1</v>
      </c>
      <c r="AA36" s="43">
        <f>IF(Y36=""," ",ROUND(Z36/Y36*100,1))</f>
        <v>3.1</v>
      </c>
    </row>
    <row r="37" spans="1:27" ht="14.25" customHeight="1">
      <c r="A37" s="11">
        <v>45</v>
      </c>
      <c r="B37" s="12">
        <v>441</v>
      </c>
      <c r="C37" s="10" t="s">
        <v>56</v>
      </c>
      <c r="D37" s="18" t="s">
        <v>84</v>
      </c>
      <c r="E37" s="113"/>
      <c r="F37" s="5"/>
      <c r="G37" s="191"/>
      <c r="H37" s="191"/>
      <c r="I37" s="191"/>
      <c r="J37" s="191"/>
      <c r="K37" s="38" t="str">
        <f t="shared" si="0"/>
        <v> </v>
      </c>
      <c r="L37" s="198">
        <v>23</v>
      </c>
      <c r="M37" s="191">
        <v>17</v>
      </c>
      <c r="N37" s="191">
        <v>324</v>
      </c>
      <c r="O37" s="191">
        <v>46</v>
      </c>
      <c r="P37" s="38">
        <f t="shared" si="1"/>
        <v>14.2</v>
      </c>
      <c r="Q37" s="198">
        <v>5</v>
      </c>
      <c r="R37" s="191">
        <v>3</v>
      </c>
      <c r="S37" s="191">
        <v>36</v>
      </c>
      <c r="T37" s="191">
        <v>5</v>
      </c>
      <c r="U37" s="38">
        <f t="shared" si="2"/>
        <v>13.9</v>
      </c>
      <c r="V37" s="209">
        <v>19</v>
      </c>
      <c r="W37" s="191">
        <v>2</v>
      </c>
      <c r="X37" s="48">
        <f t="shared" si="3"/>
        <v>10.5</v>
      </c>
      <c r="Y37" s="191">
        <v>17</v>
      </c>
      <c r="Z37" s="191">
        <v>1</v>
      </c>
      <c r="AA37" s="43">
        <f t="shared" si="5"/>
        <v>5.9</v>
      </c>
    </row>
    <row r="38" spans="1:27" ht="14.25" customHeight="1">
      <c r="A38" s="11">
        <v>45</v>
      </c>
      <c r="B38" s="12">
        <v>442</v>
      </c>
      <c r="C38" s="10" t="s">
        <v>56</v>
      </c>
      <c r="D38" s="18" t="s">
        <v>85</v>
      </c>
      <c r="E38" s="113"/>
      <c r="F38" s="5"/>
      <c r="G38" s="191"/>
      <c r="H38" s="191"/>
      <c r="I38" s="191"/>
      <c r="J38" s="191"/>
      <c r="K38" s="38" t="str">
        <f t="shared" si="0"/>
        <v> </v>
      </c>
      <c r="L38" s="198">
        <v>10</v>
      </c>
      <c r="M38" s="191">
        <v>6</v>
      </c>
      <c r="N38" s="191">
        <v>109</v>
      </c>
      <c r="O38" s="191">
        <v>10</v>
      </c>
      <c r="P38" s="38">
        <f t="shared" si="1"/>
        <v>9.2</v>
      </c>
      <c r="Q38" s="198">
        <v>5</v>
      </c>
      <c r="R38" s="191">
        <v>4</v>
      </c>
      <c r="S38" s="191">
        <v>29</v>
      </c>
      <c r="T38" s="191">
        <v>5</v>
      </c>
      <c r="U38" s="38">
        <f t="shared" si="2"/>
        <v>17.2</v>
      </c>
      <c r="V38" s="209">
        <v>15</v>
      </c>
      <c r="W38" s="191">
        <v>0</v>
      </c>
      <c r="X38" s="48">
        <f t="shared" si="3"/>
        <v>0</v>
      </c>
      <c r="Y38" s="191">
        <v>12</v>
      </c>
      <c r="Z38" s="191">
        <v>0</v>
      </c>
      <c r="AA38" s="43">
        <f t="shared" si="5"/>
        <v>0</v>
      </c>
    </row>
    <row r="39" spans="1:27" ht="14.25" customHeight="1" thickBot="1">
      <c r="A39" s="249">
        <v>45</v>
      </c>
      <c r="B39" s="250">
        <v>443</v>
      </c>
      <c r="C39" s="251" t="s">
        <v>56</v>
      </c>
      <c r="D39" s="252" t="s">
        <v>86</v>
      </c>
      <c r="E39" s="253"/>
      <c r="F39" s="254"/>
      <c r="G39" s="255"/>
      <c r="H39" s="255"/>
      <c r="I39" s="255"/>
      <c r="J39" s="255"/>
      <c r="K39" s="256" t="str">
        <f t="shared" si="0"/>
        <v> </v>
      </c>
      <c r="L39" s="257">
        <v>7</v>
      </c>
      <c r="M39" s="255">
        <v>3</v>
      </c>
      <c r="N39" s="255">
        <v>96</v>
      </c>
      <c r="O39" s="255">
        <v>6</v>
      </c>
      <c r="P39" s="256">
        <f t="shared" si="1"/>
        <v>6.3</v>
      </c>
      <c r="Q39" s="257">
        <v>5</v>
      </c>
      <c r="R39" s="255">
        <v>2</v>
      </c>
      <c r="S39" s="255">
        <v>28</v>
      </c>
      <c r="T39" s="255">
        <v>3</v>
      </c>
      <c r="U39" s="256">
        <f t="shared" si="2"/>
        <v>10.7</v>
      </c>
      <c r="V39" s="258">
        <v>11</v>
      </c>
      <c r="W39" s="255">
        <v>0</v>
      </c>
      <c r="X39" s="259">
        <f t="shared" si="3"/>
        <v>0</v>
      </c>
      <c r="Y39" s="255">
        <v>10</v>
      </c>
      <c r="Z39" s="255">
        <v>0</v>
      </c>
      <c r="AA39" s="260">
        <f t="shared" si="5"/>
        <v>0</v>
      </c>
    </row>
    <row r="40" spans="1:27" ht="17.25" customHeight="1" thickBot="1">
      <c r="A40" s="17"/>
      <c r="B40" s="24">
        <v>900</v>
      </c>
      <c r="C40" s="25"/>
      <c r="D40" s="220" t="s">
        <v>19</v>
      </c>
      <c r="E40" s="14"/>
      <c r="F40" s="15"/>
      <c r="G40" s="193"/>
      <c r="H40" s="193"/>
      <c r="I40" s="193"/>
      <c r="J40" s="193"/>
      <c r="K40" s="39"/>
      <c r="L40" s="200">
        <f>SUM(L10:L39)</f>
        <v>589</v>
      </c>
      <c r="M40" s="200">
        <f>SUM(M10:M39)</f>
        <v>468</v>
      </c>
      <c r="N40" s="200">
        <f>SUM(N10:N39)</f>
        <v>8311</v>
      </c>
      <c r="O40" s="200">
        <f>SUM(O10:O39)</f>
        <v>1448</v>
      </c>
      <c r="P40" s="40">
        <f>IF(L40=" "," ",ROUND(O40/N40*100,1))</f>
        <v>17.4</v>
      </c>
      <c r="Q40" s="200">
        <f>SUM(Q10:Q39)</f>
        <v>173</v>
      </c>
      <c r="R40" s="200">
        <f>SUM(R10:R39)</f>
        <v>98</v>
      </c>
      <c r="S40" s="200">
        <f>SUM(S10:S39)</f>
        <v>1107</v>
      </c>
      <c r="T40" s="200">
        <f>SUM(T10:T39)</f>
        <v>141</v>
      </c>
      <c r="U40" s="40">
        <f t="shared" si="2"/>
        <v>12.7</v>
      </c>
      <c r="V40" s="211"/>
      <c r="W40" s="193"/>
      <c r="X40" s="49"/>
      <c r="Y40" s="193"/>
      <c r="Z40" s="193"/>
      <c r="AA40" s="44"/>
    </row>
    <row r="41" spans="1:27" ht="21.75" customHeight="1">
      <c r="A41" s="235"/>
      <c r="B41" s="236"/>
      <c r="C41" s="237"/>
      <c r="D41" s="238" t="s">
        <v>148</v>
      </c>
      <c r="E41" s="239"/>
      <c r="F41" s="240"/>
      <c r="G41" s="241"/>
      <c r="H41" s="241"/>
      <c r="I41" s="241"/>
      <c r="J41" s="241"/>
      <c r="K41" s="242"/>
      <c r="L41" s="243">
        <v>1</v>
      </c>
      <c r="M41" s="244">
        <v>1</v>
      </c>
      <c r="N41" s="244">
        <v>55</v>
      </c>
      <c r="O41" s="244">
        <v>24</v>
      </c>
      <c r="P41" s="160">
        <f aca="true" t="shared" si="6" ref="P41:P47">IF(L41=""," ",ROUND(O41/N41*100,1))</f>
        <v>43.6</v>
      </c>
      <c r="Q41" s="243"/>
      <c r="R41" s="244"/>
      <c r="S41" s="244"/>
      <c r="T41" s="244"/>
      <c r="U41" s="160" t="str">
        <f t="shared" si="2"/>
        <v> </v>
      </c>
      <c r="V41" s="245"/>
      <c r="W41" s="246"/>
      <c r="X41" s="247"/>
      <c r="Y41" s="246"/>
      <c r="Z41" s="246"/>
      <c r="AA41" s="248"/>
    </row>
    <row r="42" spans="1:27" ht="21" customHeight="1">
      <c r="A42" s="27"/>
      <c r="B42" s="28"/>
      <c r="C42" s="29"/>
      <c r="D42" s="154" t="s">
        <v>140</v>
      </c>
      <c r="E42" s="157"/>
      <c r="F42" s="158"/>
      <c r="G42" s="194"/>
      <c r="H42" s="194"/>
      <c r="I42" s="194"/>
      <c r="J42" s="194"/>
      <c r="K42" s="159"/>
      <c r="L42" s="201">
        <v>1</v>
      </c>
      <c r="M42" s="202">
        <v>1</v>
      </c>
      <c r="N42" s="203">
        <v>52</v>
      </c>
      <c r="O42" s="202">
        <v>9</v>
      </c>
      <c r="P42" s="161">
        <f>IF(L42=""," ",ROUND(O42/N42*100,1))</f>
        <v>17.3</v>
      </c>
      <c r="Q42" s="201"/>
      <c r="R42" s="202"/>
      <c r="S42" s="203"/>
      <c r="T42" s="202"/>
      <c r="U42" s="161"/>
      <c r="V42" s="212"/>
      <c r="W42" s="213"/>
      <c r="X42" s="50"/>
      <c r="Y42" s="213"/>
      <c r="Z42" s="213"/>
      <c r="AA42" s="45"/>
    </row>
    <row r="43" spans="1:27" ht="26.25" customHeight="1">
      <c r="A43" s="27"/>
      <c r="B43" s="28"/>
      <c r="C43" s="29"/>
      <c r="D43" s="155" t="s">
        <v>141</v>
      </c>
      <c r="E43" s="162"/>
      <c r="F43" s="163"/>
      <c r="G43" s="195"/>
      <c r="H43" s="195"/>
      <c r="I43" s="195"/>
      <c r="J43" s="195"/>
      <c r="K43" s="164"/>
      <c r="L43" s="201">
        <v>1</v>
      </c>
      <c r="M43" s="202">
        <v>1</v>
      </c>
      <c r="N43" s="203">
        <v>15</v>
      </c>
      <c r="O43" s="202">
        <v>4</v>
      </c>
      <c r="P43" s="165">
        <f t="shared" si="6"/>
        <v>26.7</v>
      </c>
      <c r="Q43" s="201"/>
      <c r="R43" s="202"/>
      <c r="S43" s="203"/>
      <c r="T43" s="202"/>
      <c r="U43" s="161"/>
      <c r="V43" s="212"/>
      <c r="W43" s="213"/>
      <c r="X43" s="50"/>
      <c r="Y43" s="213"/>
      <c r="Z43" s="213"/>
      <c r="AA43" s="45"/>
    </row>
    <row r="44" spans="1:27" ht="21" customHeight="1">
      <c r="A44" s="27"/>
      <c r="B44" s="28"/>
      <c r="C44" s="29"/>
      <c r="D44" s="154" t="s">
        <v>139</v>
      </c>
      <c r="E44" s="157"/>
      <c r="F44" s="158"/>
      <c r="G44" s="194"/>
      <c r="H44" s="194"/>
      <c r="I44" s="194"/>
      <c r="J44" s="194"/>
      <c r="K44" s="159"/>
      <c r="L44" s="201">
        <v>1</v>
      </c>
      <c r="M44" s="202">
        <v>1</v>
      </c>
      <c r="N44" s="203">
        <v>71</v>
      </c>
      <c r="O44" s="202">
        <v>24</v>
      </c>
      <c r="P44" s="165">
        <f t="shared" si="6"/>
        <v>33.8</v>
      </c>
      <c r="Q44" s="201"/>
      <c r="R44" s="202"/>
      <c r="S44" s="203"/>
      <c r="T44" s="202"/>
      <c r="U44" s="161"/>
      <c r="V44" s="212"/>
      <c r="W44" s="213"/>
      <c r="X44" s="50"/>
      <c r="Y44" s="213"/>
      <c r="Z44" s="213"/>
      <c r="AA44" s="45"/>
    </row>
    <row r="45" spans="1:27" ht="18.75" customHeight="1">
      <c r="A45" s="27"/>
      <c r="B45" s="28"/>
      <c r="C45" s="29"/>
      <c r="D45" s="154" t="s">
        <v>142</v>
      </c>
      <c r="E45" s="157"/>
      <c r="F45" s="158"/>
      <c r="G45" s="194"/>
      <c r="H45" s="194"/>
      <c r="I45" s="194"/>
      <c r="J45" s="194"/>
      <c r="K45" s="159"/>
      <c r="L45" s="201">
        <v>1</v>
      </c>
      <c r="M45" s="202">
        <v>1</v>
      </c>
      <c r="N45" s="203">
        <v>29</v>
      </c>
      <c r="O45" s="202">
        <v>9</v>
      </c>
      <c r="P45" s="166">
        <f t="shared" si="6"/>
        <v>31</v>
      </c>
      <c r="Q45" s="201"/>
      <c r="R45" s="202"/>
      <c r="S45" s="203"/>
      <c r="T45" s="202"/>
      <c r="U45" s="161"/>
      <c r="V45" s="212"/>
      <c r="W45" s="213"/>
      <c r="X45" s="50"/>
      <c r="Y45" s="213"/>
      <c r="Z45" s="213"/>
      <c r="AA45" s="45"/>
    </row>
    <row r="46" spans="1:27" ht="21" customHeight="1">
      <c r="A46" s="27"/>
      <c r="B46" s="28"/>
      <c r="C46" s="29"/>
      <c r="D46" s="154" t="s">
        <v>143</v>
      </c>
      <c r="E46" s="157"/>
      <c r="F46" s="158"/>
      <c r="G46" s="194"/>
      <c r="H46" s="194"/>
      <c r="I46" s="194"/>
      <c r="J46" s="194"/>
      <c r="K46" s="159"/>
      <c r="L46" s="201">
        <v>1</v>
      </c>
      <c r="M46" s="202">
        <v>1</v>
      </c>
      <c r="N46" s="203">
        <v>36</v>
      </c>
      <c r="O46" s="202">
        <v>18</v>
      </c>
      <c r="P46" s="165">
        <f t="shared" si="6"/>
        <v>50</v>
      </c>
      <c r="Q46" s="201"/>
      <c r="R46" s="202"/>
      <c r="S46" s="203"/>
      <c r="T46" s="202"/>
      <c r="U46" s="161"/>
      <c r="V46" s="212"/>
      <c r="W46" s="213"/>
      <c r="X46" s="50"/>
      <c r="Y46" s="213"/>
      <c r="Z46" s="213"/>
      <c r="AA46" s="45"/>
    </row>
    <row r="47" spans="1:27" ht="27.75" customHeight="1">
      <c r="A47" s="27"/>
      <c r="B47" s="28"/>
      <c r="C47" s="29"/>
      <c r="D47" s="155" t="s">
        <v>144</v>
      </c>
      <c r="E47" s="157"/>
      <c r="F47" s="158"/>
      <c r="G47" s="194"/>
      <c r="H47" s="194"/>
      <c r="I47" s="194"/>
      <c r="J47" s="194"/>
      <c r="K47" s="159"/>
      <c r="L47" s="201">
        <v>1</v>
      </c>
      <c r="M47" s="202">
        <v>1</v>
      </c>
      <c r="N47" s="203">
        <v>10</v>
      </c>
      <c r="O47" s="202">
        <v>5</v>
      </c>
      <c r="P47" s="165">
        <f t="shared" si="6"/>
        <v>50</v>
      </c>
      <c r="Q47" s="201"/>
      <c r="R47" s="202"/>
      <c r="S47" s="203"/>
      <c r="T47" s="202"/>
      <c r="U47" s="161"/>
      <c r="V47" s="212"/>
      <c r="W47" s="213"/>
      <c r="X47" s="50"/>
      <c r="Y47" s="213"/>
      <c r="Z47" s="213"/>
      <c r="AA47" s="45"/>
    </row>
    <row r="48" spans="1:27" ht="25.5" customHeight="1">
      <c r="A48" s="27"/>
      <c r="B48" s="28"/>
      <c r="C48" s="29"/>
      <c r="D48" s="154" t="s">
        <v>145</v>
      </c>
      <c r="E48" s="157"/>
      <c r="F48" s="158"/>
      <c r="G48" s="194"/>
      <c r="H48" s="194"/>
      <c r="I48" s="194"/>
      <c r="J48" s="194"/>
      <c r="K48" s="159"/>
      <c r="L48" s="201">
        <v>1</v>
      </c>
      <c r="M48" s="202">
        <v>1</v>
      </c>
      <c r="N48" s="203">
        <v>18</v>
      </c>
      <c r="O48" s="202">
        <v>10</v>
      </c>
      <c r="P48" s="161">
        <f aca="true" t="shared" si="7" ref="P48:P54">IF(L48=""," ",ROUND(O48/N48*100,1))</f>
        <v>55.6</v>
      </c>
      <c r="Q48" s="201"/>
      <c r="R48" s="202"/>
      <c r="S48" s="203"/>
      <c r="T48" s="202"/>
      <c r="U48" s="161"/>
      <c r="V48" s="212"/>
      <c r="W48" s="213"/>
      <c r="X48" s="50"/>
      <c r="Y48" s="213"/>
      <c r="Z48" s="213"/>
      <c r="AA48" s="45"/>
    </row>
    <row r="49" spans="1:27" ht="21" customHeight="1">
      <c r="A49" s="27"/>
      <c r="B49" s="28"/>
      <c r="C49" s="29"/>
      <c r="D49" s="154" t="s">
        <v>146</v>
      </c>
      <c r="E49" s="157"/>
      <c r="F49" s="158"/>
      <c r="G49" s="194"/>
      <c r="H49" s="194"/>
      <c r="I49" s="194"/>
      <c r="J49" s="194"/>
      <c r="K49" s="159"/>
      <c r="L49" s="201">
        <v>1</v>
      </c>
      <c r="M49" s="202">
        <v>1</v>
      </c>
      <c r="N49" s="203">
        <v>14</v>
      </c>
      <c r="O49" s="202">
        <v>3</v>
      </c>
      <c r="P49" s="161">
        <f t="shared" si="7"/>
        <v>21.4</v>
      </c>
      <c r="Q49" s="201"/>
      <c r="R49" s="202"/>
      <c r="S49" s="203"/>
      <c r="T49" s="202"/>
      <c r="U49" s="161"/>
      <c r="V49" s="212"/>
      <c r="W49" s="213"/>
      <c r="X49" s="50"/>
      <c r="Y49" s="213"/>
      <c r="Z49" s="213"/>
      <c r="AA49" s="45"/>
    </row>
    <row r="50" spans="1:27" ht="21.75" customHeight="1">
      <c r="A50" s="27"/>
      <c r="B50" s="28"/>
      <c r="C50" s="29"/>
      <c r="D50" s="154" t="s">
        <v>147</v>
      </c>
      <c r="E50" s="157"/>
      <c r="F50" s="158"/>
      <c r="G50" s="194"/>
      <c r="H50" s="194"/>
      <c r="I50" s="194"/>
      <c r="J50" s="194"/>
      <c r="K50" s="159"/>
      <c r="L50" s="201">
        <v>1</v>
      </c>
      <c r="M50" s="202">
        <v>1</v>
      </c>
      <c r="N50" s="203">
        <v>7</v>
      </c>
      <c r="O50" s="202">
        <v>1</v>
      </c>
      <c r="P50" s="167">
        <f t="shared" si="7"/>
        <v>14.3</v>
      </c>
      <c r="Q50" s="201"/>
      <c r="R50" s="202"/>
      <c r="S50" s="203"/>
      <c r="T50" s="202"/>
      <c r="U50" s="166"/>
      <c r="V50" s="212"/>
      <c r="W50" s="213"/>
      <c r="X50" s="50"/>
      <c r="Y50" s="213"/>
      <c r="Z50" s="213"/>
      <c r="AA50" s="45"/>
    </row>
    <row r="51" spans="1:27" ht="21.75" customHeight="1">
      <c r="A51" s="27"/>
      <c r="B51" s="28"/>
      <c r="C51" s="29"/>
      <c r="D51" s="154" t="s">
        <v>154</v>
      </c>
      <c r="E51" s="157"/>
      <c r="F51" s="158"/>
      <c r="G51" s="194"/>
      <c r="H51" s="194"/>
      <c r="I51" s="194"/>
      <c r="J51" s="194"/>
      <c r="K51" s="159"/>
      <c r="L51" s="201">
        <v>1</v>
      </c>
      <c r="M51" s="202">
        <v>1</v>
      </c>
      <c r="N51" s="203">
        <v>13</v>
      </c>
      <c r="O51" s="202">
        <v>8</v>
      </c>
      <c r="P51" s="165">
        <f>IF(L51=""," ",ROUND(O51/N51*100,1))</f>
        <v>61.5</v>
      </c>
      <c r="Q51" s="201"/>
      <c r="R51" s="202"/>
      <c r="S51" s="203"/>
      <c r="T51" s="202"/>
      <c r="U51" s="165" t="str">
        <f>IF(Q51=""," ",ROUND(T51/S51*100,1))</f>
        <v> </v>
      </c>
      <c r="V51" s="212"/>
      <c r="W51" s="213"/>
      <c r="X51" s="50"/>
      <c r="Y51" s="213"/>
      <c r="Z51" s="213"/>
      <c r="AA51" s="45"/>
    </row>
    <row r="52" spans="1:27" ht="20.25" customHeight="1">
      <c r="A52" s="11"/>
      <c r="B52" s="8"/>
      <c r="C52" s="9"/>
      <c r="D52" s="154" t="s">
        <v>138</v>
      </c>
      <c r="E52" s="157"/>
      <c r="F52" s="158"/>
      <c r="G52" s="194"/>
      <c r="H52" s="194"/>
      <c r="I52" s="194"/>
      <c r="J52" s="194"/>
      <c r="K52" s="159"/>
      <c r="L52" s="201"/>
      <c r="M52" s="202"/>
      <c r="N52" s="203"/>
      <c r="O52" s="202"/>
      <c r="P52" s="166" t="str">
        <f t="shared" si="7"/>
        <v> </v>
      </c>
      <c r="Q52" s="201">
        <v>1</v>
      </c>
      <c r="R52" s="202">
        <v>0</v>
      </c>
      <c r="S52" s="203">
        <v>3</v>
      </c>
      <c r="T52" s="202">
        <v>0</v>
      </c>
      <c r="U52" s="165">
        <f>IF(Q52=""," ",ROUND(T52/S52*100,1))</f>
        <v>0</v>
      </c>
      <c r="V52" s="214"/>
      <c r="W52" s="215"/>
      <c r="X52" s="51"/>
      <c r="Y52" s="215"/>
      <c r="Z52" s="215"/>
      <c r="AA52" s="46"/>
    </row>
    <row r="53" spans="1:27" ht="20.25" customHeight="1">
      <c r="A53" s="11"/>
      <c r="B53" s="12"/>
      <c r="C53" s="9"/>
      <c r="D53" s="155" t="s">
        <v>134</v>
      </c>
      <c r="E53" s="162"/>
      <c r="F53" s="163"/>
      <c r="G53" s="195"/>
      <c r="H53" s="195"/>
      <c r="I53" s="195"/>
      <c r="J53" s="195"/>
      <c r="K53" s="164"/>
      <c r="L53" s="201">
        <v>1</v>
      </c>
      <c r="M53" s="202">
        <v>1</v>
      </c>
      <c r="N53" s="203">
        <v>10</v>
      </c>
      <c r="O53" s="202">
        <v>6</v>
      </c>
      <c r="P53" s="165">
        <f t="shared" si="7"/>
        <v>60</v>
      </c>
      <c r="Q53" s="205"/>
      <c r="R53" s="202"/>
      <c r="S53" s="202"/>
      <c r="T53" s="202"/>
      <c r="U53" s="165"/>
      <c r="V53" s="214"/>
      <c r="W53" s="215"/>
      <c r="X53" s="51"/>
      <c r="Y53" s="215"/>
      <c r="Z53" s="215"/>
      <c r="AA53" s="46"/>
    </row>
    <row r="54" spans="1:27" ht="19.5" customHeight="1" thickBot="1">
      <c r="A54" s="30"/>
      <c r="B54" s="31"/>
      <c r="C54" s="32"/>
      <c r="D54" s="156" t="s">
        <v>152</v>
      </c>
      <c r="E54" s="168"/>
      <c r="F54" s="169"/>
      <c r="G54" s="196"/>
      <c r="H54" s="196"/>
      <c r="I54" s="196"/>
      <c r="J54" s="196"/>
      <c r="K54" s="170"/>
      <c r="L54" s="201"/>
      <c r="M54" s="202"/>
      <c r="N54" s="203"/>
      <c r="O54" s="202"/>
      <c r="P54" s="166" t="str">
        <f t="shared" si="7"/>
        <v> </v>
      </c>
      <c r="Q54" s="206">
        <v>1</v>
      </c>
      <c r="R54" s="207">
        <v>0</v>
      </c>
      <c r="S54" s="208">
        <v>3</v>
      </c>
      <c r="T54" s="207">
        <v>0</v>
      </c>
      <c r="U54" s="166">
        <f t="shared" si="2"/>
        <v>0</v>
      </c>
      <c r="V54" s="216"/>
      <c r="W54" s="217"/>
      <c r="X54" s="52"/>
      <c r="Y54" s="217"/>
      <c r="Z54" s="217"/>
      <c r="AA54" s="47"/>
    </row>
    <row r="55" spans="1:27" ht="15.75" customHeight="1" thickBot="1">
      <c r="A55" s="17"/>
      <c r="B55" s="24">
        <v>999</v>
      </c>
      <c r="C55" s="25"/>
      <c r="D55" s="26" t="s">
        <v>18</v>
      </c>
      <c r="E55" s="14"/>
      <c r="F55" s="15"/>
      <c r="G55" s="193"/>
      <c r="H55" s="193"/>
      <c r="I55" s="193"/>
      <c r="J55" s="193"/>
      <c r="K55" s="39"/>
      <c r="L55" s="200">
        <f>SUM(L41:L54)</f>
        <v>12</v>
      </c>
      <c r="M55" s="200">
        <f>SUM(M41:M54)</f>
        <v>12</v>
      </c>
      <c r="N55" s="200">
        <f>SUM(N41:N54)</f>
        <v>330</v>
      </c>
      <c r="O55" s="200">
        <f>SUM(O41:O54)</f>
        <v>121</v>
      </c>
      <c r="P55" s="40">
        <f>IF(L55=0,"",ROUND(O55/N55*100,1))</f>
        <v>36.7</v>
      </c>
      <c r="Q55" s="200">
        <f>SUM(Q41:Q54)</f>
        <v>2</v>
      </c>
      <c r="R55" s="200">
        <f>SUM(R41:R54)</f>
        <v>0</v>
      </c>
      <c r="S55" s="200">
        <f>SUM(S41:S54)</f>
        <v>6</v>
      </c>
      <c r="T55" s="200">
        <f>SUM(T41:T54)</f>
        <v>0</v>
      </c>
      <c r="U55" s="40">
        <f>IF(Q55=0," ",ROUND(T55/S55*100,1))</f>
        <v>0</v>
      </c>
      <c r="V55" s="211"/>
      <c r="W55" s="193"/>
      <c r="X55" s="49"/>
      <c r="Y55" s="193"/>
      <c r="Z55" s="193"/>
      <c r="AA55" s="44"/>
    </row>
    <row r="56" spans="1:27" ht="15.75" customHeight="1" thickBot="1">
      <c r="A56" s="17"/>
      <c r="B56" s="23">
        <v>1000</v>
      </c>
      <c r="C56" s="358" t="s">
        <v>8</v>
      </c>
      <c r="D56" s="359"/>
      <c r="E56" s="14"/>
      <c r="F56" s="15"/>
      <c r="G56" s="197">
        <f>SUM(G10:G39)</f>
        <v>457</v>
      </c>
      <c r="H56" s="197">
        <f>SUM(H10:H39)</f>
        <v>393</v>
      </c>
      <c r="I56" s="197">
        <f>SUM(I10:I39)</f>
        <v>6239</v>
      </c>
      <c r="J56" s="197">
        <f>SUM(J10:J39)</f>
        <v>1496</v>
      </c>
      <c r="K56" s="40">
        <f>IF(G56=" "," ",ROUND(J56/I56*100,1))</f>
        <v>24</v>
      </c>
      <c r="L56" s="204">
        <f>L40+L55</f>
        <v>601</v>
      </c>
      <c r="M56" s="197">
        <f>M40+M55</f>
        <v>480</v>
      </c>
      <c r="N56" s="197">
        <f>N40+N55</f>
        <v>8641</v>
      </c>
      <c r="O56" s="197">
        <f>O40+O55</f>
        <v>1569</v>
      </c>
      <c r="P56" s="40">
        <f>IF(L56=""," ",ROUND(O56/N56*100,1))</f>
        <v>18.2</v>
      </c>
      <c r="Q56" s="204">
        <f>Q40+Q55</f>
        <v>175</v>
      </c>
      <c r="R56" s="197">
        <f>R40+R55</f>
        <v>98</v>
      </c>
      <c r="S56" s="197">
        <f>S40+S55</f>
        <v>1113</v>
      </c>
      <c r="T56" s="197">
        <f>T40+T55</f>
        <v>141</v>
      </c>
      <c r="U56" s="40">
        <f>IF(Q56=""," ",ROUND(T56/S56*100,1))</f>
        <v>12.7</v>
      </c>
      <c r="V56" s="218">
        <f>SUM(V10:V39)</f>
        <v>973</v>
      </c>
      <c r="W56" s="197">
        <f>SUM(W10:W39)</f>
        <v>31</v>
      </c>
      <c r="X56" s="233">
        <f>IF(V56=""," ",ROUND(W56/V56*100,1))</f>
        <v>3.2</v>
      </c>
      <c r="Y56" s="197">
        <f>SUM(Y10:Y39)</f>
        <v>826</v>
      </c>
      <c r="Z56" s="197">
        <f>SUM(Z10:Z39)</f>
        <v>19</v>
      </c>
      <c r="AA56" s="42">
        <f>IF(Y56=0," ",ROUND(Z56/Y56*100,1))</f>
        <v>2.3</v>
      </c>
    </row>
    <row r="58" ht="15" customHeight="1"/>
  </sheetData>
  <sheetProtection/>
  <mergeCells count="30">
    <mergeCell ref="Q7:U7"/>
    <mergeCell ref="V7:AA7"/>
    <mergeCell ref="Q6:S6"/>
    <mergeCell ref="V6:X6"/>
    <mergeCell ref="Y8:AA8"/>
    <mergeCell ref="U8:U9"/>
    <mergeCell ref="X8:X9"/>
    <mergeCell ref="V8:V9"/>
    <mergeCell ref="Q8:Q9"/>
    <mergeCell ref="S8:S9"/>
    <mergeCell ref="A7:A9"/>
    <mergeCell ref="C7:C9"/>
    <mergeCell ref="D7:D9"/>
    <mergeCell ref="B7:B9"/>
    <mergeCell ref="L7:P7"/>
    <mergeCell ref="P8:P9"/>
    <mergeCell ref="N8:N9"/>
    <mergeCell ref="L8:L9"/>
    <mergeCell ref="C56:D56"/>
    <mergeCell ref="E7:K7"/>
    <mergeCell ref="I8:I9"/>
    <mergeCell ref="K8:K9"/>
    <mergeCell ref="E8:E9"/>
    <mergeCell ref="G8:G9"/>
    <mergeCell ref="F8:F9"/>
    <mergeCell ref="C4:D4"/>
    <mergeCell ref="F4:H4"/>
    <mergeCell ref="J4:M4"/>
    <mergeCell ref="E6:F6"/>
    <mergeCell ref="L6:N6"/>
  </mergeCells>
  <conditionalFormatting sqref="M41:M54 T41:T54 R41:R54 O41:O54 J10:J39 H10:H39 O10:O39 M10:M39 T10:T39 R10:R39 W10:W39 Z10:Z39">
    <cfRule type="cellIs" priority="1" dxfId="0" operator="lessThanOrEqual" stopIfTrue="1">
      <formula>G10</formula>
    </cfRule>
    <cfRule type="cellIs" priority="2" dxfId="1" operator="greaterThan" stopIfTrue="1">
      <formula>G10</formula>
    </cfRule>
  </conditionalFormatting>
  <conditionalFormatting sqref="Y10:Y39">
    <cfRule type="cellIs" priority="3" dxfId="0" operator="lessThanOrEqual" stopIfTrue="1">
      <formula>V10</formula>
    </cfRule>
    <cfRule type="cellIs" priority="4" dxfId="1" operator="greaterThan" stopIfTrue="1">
      <formula>V10</formula>
    </cfRule>
  </conditionalFormatting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5" r:id="rId3"/>
  <headerFooter alignWithMargins="0">
    <oddHeader>&amp;R（宮崎県）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 </cp:lastModifiedBy>
  <cp:lastPrinted>2008-10-24T09:09:34Z</cp:lastPrinted>
  <dcterms:created xsi:type="dcterms:W3CDTF">2002-01-07T10:53:07Z</dcterms:created>
  <dcterms:modified xsi:type="dcterms:W3CDTF">2008-10-24T09:11:00Z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2041249744</vt:i4>
  </property>
  <property fmtid="{D5CDD505-2E9C-101B-9397-08002B2CF9AE}" pid="3" name="_EmailSubject">
    <vt:lpwstr>４</vt:lpwstr>
  </property>
  <property fmtid="{D5CDD505-2E9C-101B-9397-08002B2CF9AE}" pid="4" name="_AuthorEmail">
    <vt:lpwstr>kazn@tcn-catv.ne.jp</vt:lpwstr>
  </property>
  <property fmtid="{D5CDD505-2E9C-101B-9397-08002B2CF9AE}" pid="5" name="_AuthorEmailDisplayName">
    <vt:lpwstr>SANO</vt:lpwstr>
  </property>
  <property fmtid="{D5CDD505-2E9C-101B-9397-08002B2CF9AE}" pid="6" name="_ReviewingToolsShownOnce">
    <vt:lpwstr/>
  </property>
</Properties>
</file>