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調査票４－１" sheetId="1" r:id="rId1"/>
    <sheet name="調査票４－２" sheetId="2" r:id="rId2"/>
    <sheet name="調査票４－３" sheetId="3" r:id="rId3"/>
    <sheet name="調査票４－４" sheetId="4" r:id="rId4"/>
  </sheets>
  <definedNames>
    <definedName name="_xlnm.Print_Titles" localSheetId="0">'調査票４－１'!$4:$6</definedName>
    <definedName name="_xlnm.Print_Titles" localSheetId="1">'調査票４－２'!$4:$7</definedName>
    <definedName name="_xlnm.Print_Titles" localSheetId="2">'調査票４－３'!$4:$6</definedName>
    <definedName name="_xlnm.Print_Titles" localSheetId="3">'調査票４－４'!$7:$9</definedName>
  </definedNames>
  <calcPr fullCalcOnLoad="1"/>
</workbook>
</file>

<file path=xl/sharedStrings.xml><?xml version="1.0" encoding="utf-8"?>
<sst xmlns="http://schemas.openxmlformats.org/spreadsheetml/2006/main" count="651" uniqueCount="259">
  <si>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</si>
  <si>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</si>
  <si>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</si>
  <si>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</si>
  <si>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</si>
  <si>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</si>
  <si>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</si>
  <si>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</si>
  <si>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</si>
  <si>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</si>
  <si>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</si>
  <si>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</si>
  <si>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</si>
  <si>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</si>
  <si>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</si>
  <si>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</si>
  <si>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</si>
  <si>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</si>
  <si>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</si>
  <si>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</si>
  <si>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</si>
  <si>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</si>
  <si>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</si>
  <si>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</si>
  <si>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</si>
  <si>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</si>
  <si>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</si>
  <si>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</si>
  <si>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</si>
  <si>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</si>
  <si>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</si>
  <si>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</si>
  <si>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</si>
  <si>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</si>
  <si>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</si>
  <si>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</si>
  <si>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</si>
  <si>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</si>
  <si>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</si>
  <si>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</si>
  <si>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</si>
  <si>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</si>
  <si>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</si>
  <si>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</si>
  <si>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</si>
  <si>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</si>
  <si>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</si>
  <si>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</si>
  <si>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</si>
  <si>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</si>
  <si>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</si>
  <si>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</si>
  <si>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</si>
  <si>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</si>
  <si>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</si>
  <si>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熊本県</t>
  </si>
  <si>
    <t>熊本県</t>
  </si>
  <si>
    <t>水俣市</t>
  </si>
  <si>
    <t>宇城市</t>
  </si>
  <si>
    <t>阿蘇市</t>
  </si>
  <si>
    <t>合志市</t>
  </si>
  <si>
    <t>美里町</t>
  </si>
  <si>
    <t>長洲町</t>
  </si>
  <si>
    <t>和水町</t>
  </si>
  <si>
    <t>産山村</t>
  </si>
  <si>
    <t>南阿蘇村</t>
  </si>
  <si>
    <t>御船町</t>
  </si>
  <si>
    <t>山江村</t>
  </si>
  <si>
    <t>ﾎｰﾑﾍﾟｰｼﾞ</t>
  </si>
  <si>
    <t>男女共生推進課</t>
  </si>
  <si>
    <t>くまもと市男女共同参画プラン</t>
  </si>
  <si>
    <t>熊本市総合女性センター</t>
  </si>
  <si>
    <t>熊本市</t>
  </si>
  <si>
    <t>熊本市黒髪３丁目3-10</t>
  </si>
  <si>
    <t>○</t>
  </si>
  <si>
    <t>平成２２年度</t>
  </si>
  <si>
    <t>八代市</t>
  </si>
  <si>
    <t>男女共同参画推進室</t>
  </si>
  <si>
    <t>八代市男女共同参画推進条例</t>
  </si>
  <si>
    <t>人吉市</t>
  </si>
  <si>
    <t>地域生活課</t>
  </si>
  <si>
    <t>人吉市男女共同参画基本計画</t>
  </si>
  <si>
    <t>荒尾市</t>
  </si>
  <si>
    <t>総務課男女共同参画推進室</t>
  </si>
  <si>
    <t>荒尾市男女が共に生きる社会づくり推進条例</t>
  </si>
  <si>
    <t>企画課</t>
  </si>
  <si>
    <t>水俣市男女共同参画まちづくり条例</t>
  </si>
  <si>
    <t>Ｈ17.9.22</t>
  </si>
  <si>
    <t>Ｈ17.11.1</t>
  </si>
  <si>
    <t>水俣市男女共同参画推進計画</t>
  </si>
  <si>
    <t>Ｈ17.11.20</t>
  </si>
  <si>
    <t>水俣市男女共同参画都市宣言</t>
  </si>
  <si>
    <t>玉名市</t>
  </si>
  <si>
    <t>人権啓発課</t>
  </si>
  <si>
    <t>玉名市男女共同参画推進条例</t>
  </si>
  <si>
    <t>山鹿市</t>
  </si>
  <si>
    <t>男女共同参画推進室</t>
  </si>
  <si>
    <t>山鹿市男女共同参画推進条例</t>
  </si>
  <si>
    <t>山鹿市男女共同参画計画</t>
  </si>
  <si>
    <t>平成２２年度</t>
  </si>
  <si>
    <t>菊池市</t>
  </si>
  <si>
    <t>菊池市男女共同参画推進条例</t>
  </si>
  <si>
    <t>菊池市男女共同参画計画</t>
  </si>
  <si>
    <t>平成18～21年度</t>
  </si>
  <si>
    <t>宇土市</t>
  </si>
  <si>
    <t>自治振興課</t>
  </si>
  <si>
    <t>宇土市男女共同参画推進条例</t>
  </si>
  <si>
    <t>上天草市</t>
  </si>
  <si>
    <t>市民窓口課</t>
  </si>
  <si>
    <t>上天草市男女平等参画推進計画</t>
  </si>
  <si>
    <t>人権啓発課</t>
  </si>
  <si>
    <t>宇城市男女共同参画推進条例</t>
  </si>
  <si>
    <t>宇城市男女共同参画計画</t>
  </si>
  <si>
    <t>阿蘇市男女共同参画推進条例</t>
  </si>
  <si>
    <t>阿蘇市男女共同参画社会推進行動計画書</t>
  </si>
  <si>
    <t>平成２３年度</t>
  </si>
  <si>
    <t>天草市</t>
  </si>
  <si>
    <t>男女共同参画室</t>
  </si>
  <si>
    <t>天草市男女が共に生きる社会づくり条例</t>
  </si>
  <si>
    <t>天草市男女共同参画計画</t>
  </si>
  <si>
    <t>天草市男女共同参画都市宣言</t>
  </si>
  <si>
    <t>合志市</t>
  </si>
  <si>
    <t>総務課</t>
  </si>
  <si>
    <t>合志市男女共同参画まちづくり条例</t>
  </si>
  <si>
    <t>合志市男女共同参画推進行動計画</t>
  </si>
  <si>
    <t>合志市男女共同参画都市宣言</t>
  </si>
  <si>
    <t>城南町</t>
  </si>
  <si>
    <t>城南町</t>
  </si>
  <si>
    <t>富合町</t>
  </si>
  <si>
    <t>福祉保険課</t>
  </si>
  <si>
    <t>美里町</t>
  </si>
  <si>
    <t>総務課</t>
  </si>
  <si>
    <t>平成２１年度</t>
  </si>
  <si>
    <t>平成２２年度</t>
  </si>
  <si>
    <t>平成２４年度</t>
  </si>
  <si>
    <t>玉東町</t>
  </si>
  <si>
    <t>南関町</t>
  </si>
  <si>
    <t>長洲町</t>
  </si>
  <si>
    <t>長洲町男女共同参画計画</t>
  </si>
  <si>
    <t>和水町</t>
  </si>
  <si>
    <t>植木町</t>
  </si>
  <si>
    <t>第2次男女共同参画推進プラン・うえき</t>
  </si>
  <si>
    <t>植木町</t>
  </si>
  <si>
    <t>大津町</t>
  </si>
  <si>
    <t>人権推進課</t>
  </si>
  <si>
    <t>熊本県</t>
  </si>
  <si>
    <t>菊陽町</t>
  </si>
  <si>
    <t>三里木町民センター</t>
  </si>
  <si>
    <t>菊陽町</t>
  </si>
  <si>
    <t>熊本県　</t>
  </si>
  <si>
    <t>南小国町</t>
  </si>
  <si>
    <t>町民課</t>
  </si>
  <si>
    <t>南小国町</t>
  </si>
  <si>
    <t>小国町</t>
  </si>
  <si>
    <t>住民課</t>
  </si>
  <si>
    <t>小国町</t>
  </si>
  <si>
    <t>小国町</t>
  </si>
  <si>
    <t>高森町</t>
  </si>
  <si>
    <t>住民福祉課</t>
  </si>
  <si>
    <t>高森町</t>
  </si>
  <si>
    <t>西原村</t>
  </si>
  <si>
    <t>教育委員会</t>
  </si>
  <si>
    <t>人権対策課</t>
  </si>
  <si>
    <t>嘉島町</t>
  </si>
  <si>
    <t>企画情報課</t>
  </si>
  <si>
    <t>嘉島町</t>
  </si>
  <si>
    <t>益城町</t>
  </si>
  <si>
    <t>甲佐町</t>
  </si>
  <si>
    <t>住民生活課</t>
  </si>
  <si>
    <t>山都町</t>
  </si>
  <si>
    <t>健康福祉課</t>
  </si>
  <si>
    <t>氷川町</t>
  </si>
  <si>
    <t>町民環境課</t>
  </si>
  <si>
    <t>芦北町</t>
  </si>
  <si>
    <t>津奈木町</t>
  </si>
  <si>
    <t>錦町</t>
  </si>
  <si>
    <t>多良木町</t>
  </si>
  <si>
    <t>企画観光課</t>
  </si>
  <si>
    <t>湯前町</t>
  </si>
  <si>
    <t>保健福祉課</t>
  </si>
  <si>
    <t>水上村</t>
  </si>
  <si>
    <t>相良村</t>
  </si>
  <si>
    <t>五木村</t>
  </si>
  <si>
    <t>住民課</t>
  </si>
  <si>
    <t>熊本</t>
  </si>
  <si>
    <t>球磨村</t>
  </si>
  <si>
    <t>あさぎり町</t>
  </si>
  <si>
    <t>苓北町</t>
  </si>
  <si>
    <t>水俣市</t>
  </si>
  <si>
    <t>宇土市男女共同参画推進計画</t>
  </si>
  <si>
    <t>みんな笑顔で満ちる大津男女共同参画推進プラン</t>
  </si>
  <si>
    <t>宇城市男女共同参画都市宣言</t>
  </si>
  <si>
    <t>御船町</t>
  </si>
  <si>
    <t>水俣市</t>
  </si>
  <si>
    <t>山江村</t>
  </si>
  <si>
    <t>荒尾市男女共同参画都市宣言</t>
  </si>
  <si>
    <t>なし</t>
  </si>
  <si>
    <t>860-0862</t>
  </si>
  <si>
    <t>096-345-2550</t>
  </si>
  <si>
    <t>http://www.city.kumamoto.kumamoto.jp/wcws/danjokyousei/</t>
  </si>
  <si>
    <t>平成１３～２２年度</t>
  </si>
  <si>
    <t>平成１６～２２年度</t>
  </si>
  <si>
    <t>平成17～21年度</t>
  </si>
  <si>
    <t>Ｈ１９～２８年度</t>
  </si>
  <si>
    <t>平成２０～２４年度</t>
  </si>
  <si>
    <t>平成２０～２３年度</t>
  </si>
  <si>
    <t>平成１９～２２年度</t>
  </si>
  <si>
    <t>平成19～23年度</t>
  </si>
  <si>
    <t>平成18～27年度</t>
  </si>
  <si>
    <t>平成２０～２３年度　　</t>
  </si>
  <si>
    <t>平成１５年～２２年</t>
  </si>
  <si>
    <t>平成18～22年度</t>
  </si>
  <si>
    <t>富合町</t>
  </si>
  <si>
    <t>産山村</t>
  </si>
  <si>
    <t>高森町</t>
  </si>
  <si>
    <t>御船町</t>
  </si>
  <si>
    <t>水上村</t>
  </si>
  <si>
    <t>山江村</t>
  </si>
  <si>
    <t>H19.4.1～H24.3.31</t>
  </si>
  <si>
    <t>コード
市(区)町村</t>
  </si>
  <si>
    <t>有無
庁内連絡会議の</t>
  </si>
  <si>
    <t>現在
の
状況</t>
  </si>
  <si>
    <t>荒尾市男女共同参画計画改定
「女（ひと）と男（ひと）いきいきプラン２１」</t>
  </si>
  <si>
    <t>都道府県名</t>
  </si>
  <si>
    <t>市(区)町村名</t>
  </si>
  <si>
    <t>管　理　・　運　営　主　体</t>
  </si>
  <si>
    <t>愛称・通称</t>
  </si>
  <si>
    <t>城南町</t>
  </si>
  <si>
    <t>南小国町</t>
  </si>
  <si>
    <t>湯前町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</si>
  <si>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</si>
  <si>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</si>
  <si>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</si>
  <si>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</si>
  <si>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</si>
  <si>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</si>
  <si>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</si>
  <si>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</si>
  <si>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五木村</t>
  </si>
  <si>
    <t>　調査時点コード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</si>
  <si>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</si>
  <si>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</si>
  <si>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</si>
  <si>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</si>
  <si>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</si>
  <si>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</si>
  <si>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H20～24年度
（5年間）</t>
  </si>
  <si>
    <t>その他：平成20年3月31日</t>
  </si>
  <si>
    <t>コード
市（区）町村</t>
  </si>
  <si>
    <t>１・２</t>
  </si>
  <si>
    <t>玉名市男女共同参画計画</t>
  </si>
  <si>
    <t xml:space="preserve">  コ　ー　ド
  市（区）町</t>
  </si>
  <si>
    <t xml:space="preserve">
名　　称</t>
  </si>
  <si>
    <t>そ　の　他</t>
  </si>
  <si>
    <t>直 営</t>
  </si>
  <si>
    <t>管理者
指 定</t>
  </si>
  <si>
    <t>　　　　コード　　
　市(区)町村　　</t>
  </si>
  <si>
    <t>女性
比率
（％）</t>
  </si>
  <si>
    <t>管理職総数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</si>
</sst>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.0;[Red]\-#,##0.0"/>
    <numFmt numFmtId="188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 diagonalUp="1">
      <left style="medium"/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2" borderId="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179" fontId="2" fillId="3" borderId="3" xfId="0" applyNumberFormat="1" applyFont="1" applyFill="1" applyBorder="1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10" xfId="0" applyNumberFormat="1" applyFont="1" applyFill="1" applyBorder="1" applyAlignment="1">
      <alignment/>
    </xf>
    <xf numFmtId="179" fontId="2" fillId="3" borderId="11" xfId="0" applyNumberFormat="1" applyFont="1" applyFill="1" applyBorder="1" applyAlignment="1">
      <alignment/>
    </xf>
    <xf numFmtId="179" fontId="2" fillId="3" borderId="8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0" fontId="2" fillId="3" borderId="8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10" xfId="0" applyNumberFormat="1" applyFont="1" applyFill="1" applyBorder="1" applyAlignment="1">
      <alignment/>
    </xf>
    <xf numFmtId="180" fontId="2" fillId="3" borderId="11" xfId="0" applyNumberFormat="1" applyFont="1" applyFill="1" applyBorder="1" applyAlignment="1">
      <alignment/>
    </xf>
    <xf numFmtId="180" fontId="2" fillId="3" borderId="13" xfId="0" applyNumberFormat="1" applyFont="1" applyFill="1" applyBorder="1" applyAlignment="1">
      <alignment/>
    </xf>
    <xf numFmtId="180" fontId="2" fillId="3" borderId="14" xfId="0" applyNumberFormat="1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179" fontId="2" fillId="3" borderId="16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17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26" xfId="0" applyFont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4" borderId="30" xfId="0" applyFont="1" applyFill="1" applyBorder="1" applyAlignment="1">
      <alignment/>
    </xf>
    <xf numFmtId="0" fontId="2" fillId="4" borderId="31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4" borderId="33" xfId="0" applyFont="1" applyFill="1" applyBorder="1" applyAlignment="1">
      <alignment/>
    </xf>
    <xf numFmtId="179" fontId="2" fillId="5" borderId="33" xfId="0" applyNumberFormat="1" applyFont="1" applyFill="1" applyBorder="1" applyAlignment="1">
      <alignment/>
    </xf>
    <xf numFmtId="179" fontId="2" fillId="5" borderId="3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79" fontId="2" fillId="3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8" fontId="2" fillId="0" borderId="0" xfId="17" applyFont="1" applyAlignment="1">
      <alignment/>
    </xf>
    <xf numFmtId="38" fontId="2" fillId="3" borderId="12" xfId="17" applyFont="1" applyFill="1" applyBorder="1" applyAlignment="1">
      <alignment/>
    </xf>
    <xf numFmtId="38" fontId="2" fillId="3" borderId="34" xfId="17" applyFont="1" applyFill="1" applyBorder="1" applyAlignment="1">
      <alignment/>
    </xf>
    <xf numFmtId="179" fontId="2" fillId="3" borderId="12" xfId="0" applyNumberFormat="1" applyFont="1" applyFill="1" applyBorder="1" applyAlignment="1">
      <alignment horizontal="right"/>
    </xf>
    <xf numFmtId="186" fontId="2" fillId="0" borderId="2" xfId="0" applyNumberFormat="1" applyFont="1" applyFill="1" applyBorder="1" applyAlignment="1">
      <alignment/>
    </xf>
    <xf numFmtId="179" fontId="2" fillId="3" borderId="16" xfId="0" applyNumberFormat="1" applyFont="1" applyFill="1" applyBorder="1" applyAlignment="1">
      <alignment horizontal="right"/>
    </xf>
    <xf numFmtId="179" fontId="2" fillId="3" borderId="3" xfId="0" applyNumberFormat="1" applyFont="1" applyFill="1" applyBorder="1" applyAlignment="1">
      <alignment horizontal="right"/>
    </xf>
    <xf numFmtId="179" fontId="2" fillId="3" borderId="35" xfId="0" applyNumberFormat="1" applyFont="1" applyFill="1" applyBorder="1" applyAlignment="1">
      <alignment/>
    </xf>
    <xf numFmtId="179" fontId="2" fillId="3" borderId="36" xfId="0" applyNumberFormat="1" applyFont="1" applyFill="1" applyBorder="1" applyAlignment="1">
      <alignment horizontal="right"/>
    </xf>
    <xf numFmtId="180" fontId="2" fillId="3" borderId="37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57" fontId="2" fillId="2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4" borderId="3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/>
    </xf>
    <xf numFmtId="57" fontId="2" fillId="4" borderId="33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shrinkToFit="1"/>
    </xf>
    <xf numFmtId="0" fontId="2" fillId="4" borderId="38" xfId="0" applyFont="1" applyFill="1" applyBorder="1" applyAlignment="1">
      <alignment shrinkToFit="1"/>
    </xf>
    <xf numFmtId="0" fontId="2" fillId="2" borderId="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179" fontId="2" fillId="3" borderId="3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57" fontId="2" fillId="0" borderId="1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57" fontId="2" fillId="0" borderId="2" xfId="0" applyNumberFormat="1" applyFont="1" applyFill="1" applyBorder="1" applyAlignment="1">
      <alignment horizontal="right"/>
    </xf>
    <xf numFmtId="38" fontId="2" fillId="0" borderId="1" xfId="17" applyFont="1" applyFill="1" applyBorder="1" applyAlignment="1">
      <alignment/>
    </xf>
    <xf numFmtId="0" fontId="2" fillId="0" borderId="17" xfId="0" applyFont="1" applyFill="1" applyBorder="1" applyAlignment="1">
      <alignment shrinkToFit="1"/>
    </xf>
    <xf numFmtId="0" fontId="2" fillId="2" borderId="2" xfId="0" applyFont="1" applyFill="1" applyBorder="1" applyAlignment="1">
      <alignment shrinkToFit="1"/>
    </xf>
    <xf numFmtId="0" fontId="2" fillId="0" borderId="2" xfId="0" applyFont="1" applyFill="1" applyBorder="1" applyAlignment="1">
      <alignment shrinkToFi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shrinkToFit="1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shrinkToFit="1"/>
    </xf>
    <xf numFmtId="0" fontId="4" fillId="2" borderId="3" xfId="0" applyFont="1" applyFill="1" applyBorder="1" applyAlignment="1">
      <alignment/>
    </xf>
    <xf numFmtId="0" fontId="4" fillId="2" borderId="17" xfId="0" applyFont="1" applyFill="1" applyBorder="1" applyAlignment="1">
      <alignment shrinkToFit="1"/>
    </xf>
    <xf numFmtId="0" fontId="4" fillId="2" borderId="1" xfId="0" applyNumberFormat="1" applyFont="1" applyFill="1" applyBorder="1" applyAlignment="1">
      <alignment/>
    </xf>
    <xf numFmtId="0" fontId="4" fillId="2" borderId="17" xfId="0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top" wrapText="1"/>
    </xf>
    <xf numFmtId="0" fontId="4" fillId="4" borderId="32" xfId="0" applyFont="1" applyFill="1" applyBorder="1" applyAlignment="1">
      <alignment shrinkToFit="1"/>
    </xf>
    <xf numFmtId="0" fontId="4" fillId="4" borderId="33" xfId="0" applyNumberFormat="1" applyFont="1" applyFill="1" applyBorder="1" applyAlignment="1">
      <alignment/>
    </xf>
    <xf numFmtId="0" fontId="4" fillId="2" borderId="2" xfId="0" applyFont="1" applyFill="1" applyBorder="1" applyAlignment="1">
      <alignment vertical="center" shrinkToFit="1"/>
    </xf>
    <xf numFmtId="0" fontId="4" fillId="4" borderId="30" xfId="0" applyFont="1" applyFill="1" applyBorder="1" applyAlignment="1">
      <alignment shrinkToFit="1"/>
    </xf>
    <xf numFmtId="0" fontId="4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57" fontId="2" fillId="2" borderId="1" xfId="0" applyNumberFormat="1" applyFont="1" applyFill="1" applyBorder="1" applyAlignment="1">
      <alignment vertical="top"/>
    </xf>
    <xf numFmtId="0" fontId="2" fillId="2" borderId="3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1" xfId="0" applyNumberFormat="1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2" borderId="1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2" fillId="2" borderId="7" xfId="16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186" fontId="2" fillId="0" borderId="1" xfId="0" applyNumberFormat="1" applyFont="1" applyFill="1" applyBorder="1" applyAlignment="1">
      <alignment/>
    </xf>
    <xf numFmtId="186" fontId="2" fillId="0" borderId="1" xfId="0" applyNumberFormat="1" applyFont="1" applyFill="1" applyBorder="1" applyAlignment="1">
      <alignment/>
    </xf>
    <xf numFmtId="186" fontId="2" fillId="0" borderId="3" xfId="0" applyNumberFormat="1" applyFont="1" applyFill="1" applyBorder="1" applyAlignment="1">
      <alignment/>
    </xf>
    <xf numFmtId="186" fontId="2" fillId="2" borderId="5" xfId="0" applyNumberFormat="1" applyFont="1" applyFill="1" applyBorder="1" applyAlignment="1">
      <alignment/>
    </xf>
    <xf numFmtId="186" fontId="2" fillId="3" borderId="8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186" fontId="2" fillId="0" borderId="43" xfId="0" applyNumberFormat="1" applyFont="1" applyFill="1" applyBorder="1" applyAlignment="1">
      <alignment/>
    </xf>
    <xf numFmtId="186" fontId="2" fillId="0" borderId="7" xfId="0" applyNumberFormat="1" applyFont="1" applyFill="1" applyBorder="1" applyAlignment="1">
      <alignment/>
    </xf>
    <xf numFmtId="0" fontId="8" fillId="0" borderId="44" xfId="0" applyFont="1" applyBorder="1" applyAlignment="1">
      <alignment horizontal="center" vertical="center"/>
    </xf>
    <xf numFmtId="0" fontId="4" fillId="2" borderId="45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46" xfId="0" applyFont="1" applyFill="1" applyBorder="1" applyAlignment="1">
      <alignment vertical="top" wrapText="1"/>
    </xf>
    <xf numFmtId="0" fontId="4" fillId="2" borderId="4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top" shrinkToFit="1"/>
    </xf>
    <xf numFmtId="0" fontId="2" fillId="0" borderId="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 shrinkToFit="1"/>
    </xf>
    <xf numFmtId="0" fontId="9" fillId="0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57" fontId="2" fillId="0" borderId="2" xfId="0" applyNumberFormat="1" applyFont="1" applyFill="1" applyBorder="1" applyAlignment="1">
      <alignment horizontal="right" wrapText="1"/>
    </xf>
    <xf numFmtId="186" fontId="2" fillId="0" borderId="1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57" fontId="2" fillId="0" borderId="30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186" fontId="2" fillId="0" borderId="33" xfId="0" applyNumberFormat="1" applyFont="1" applyFill="1" applyBorder="1" applyAlignment="1">
      <alignment/>
    </xf>
    <xf numFmtId="186" fontId="2" fillId="0" borderId="31" xfId="0" applyNumberFormat="1" applyFont="1" applyFill="1" applyBorder="1" applyAlignment="1">
      <alignment/>
    </xf>
    <xf numFmtId="186" fontId="2" fillId="0" borderId="38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186" fontId="2" fillId="0" borderId="47" xfId="0" applyNumberFormat="1" applyFont="1" applyFill="1" applyBorder="1" applyAlignment="1">
      <alignment/>
    </xf>
    <xf numFmtId="57" fontId="2" fillId="0" borderId="2" xfId="0" applyNumberFormat="1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85" fontId="2" fillId="0" borderId="2" xfId="0" applyNumberFormat="1" applyFont="1" applyFill="1" applyBorder="1" applyAlignment="1">
      <alignment horizontal="right" wrapText="1"/>
    </xf>
    <xf numFmtId="57" fontId="2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86" fontId="2" fillId="0" borderId="30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38" fontId="2" fillId="0" borderId="5" xfId="17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38" fontId="2" fillId="0" borderId="50" xfId="17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38" fontId="2" fillId="0" borderId="52" xfId="17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38" fontId="2" fillId="0" borderId="54" xfId="17" applyFont="1" applyFill="1" applyBorder="1" applyAlignment="1">
      <alignment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57" fontId="2" fillId="0" borderId="1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188" fontId="2" fillId="0" borderId="2" xfId="0" applyNumberFormat="1" applyFont="1" applyFill="1" applyBorder="1" applyAlignment="1">
      <alignment/>
    </xf>
    <xf numFmtId="188" fontId="2" fillId="0" borderId="7" xfId="0" applyNumberFormat="1" applyFont="1" applyFill="1" applyBorder="1" applyAlignment="1">
      <alignment/>
    </xf>
    <xf numFmtId="188" fontId="2" fillId="0" borderId="30" xfId="0" applyNumberFormat="1" applyFont="1" applyFill="1" applyBorder="1" applyAlignment="1">
      <alignment/>
    </xf>
    <xf numFmtId="188" fontId="2" fillId="0" borderId="38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5" borderId="38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55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2" fillId="5" borderId="56" xfId="0" applyNumberFormat="1" applyFont="1" applyFill="1" applyBorder="1" applyAlignment="1">
      <alignment/>
    </xf>
    <xf numFmtId="180" fontId="2" fillId="5" borderId="57" xfId="0" applyNumberFormat="1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8" fillId="0" borderId="58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188" fontId="2" fillId="0" borderId="1" xfId="0" applyNumberFormat="1" applyFont="1" applyFill="1" applyBorder="1" applyAlignment="1">
      <alignment/>
    </xf>
    <xf numFmtId="188" fontId="2" fillId="0" borderId="1" xfId="17" applyNumberFormat="1" applyFont="1" applyFill="1" applyBorder="1" applyAlignment="1">
      <alignment/>
    </xf>
    <xf numFmtId="188" fontId="2" fillId="0" borderId="33" xfId="0" applyNumberFormat="1" applyFont="1" applyFill="1" applyBorder="1" applyAlignment="1">
      <alignment/>
    </xf>
    <xf numFmtId="188" fontId="2" fillId="0" borderId="33" xfId="17" applyNumberFormat="1" applyFont="1" applyFill="1" applyBorder="1" applyAlignment="1">
      <alignment/>
    </xf>
    <xf numFmtId="188" fontId="2" fillId="7" borderId="1" xfId="0" applyNumberFormat="1" applyFont="1" applyFill="1" applyBorder="1" applyAlignment="1">
      <alignment/>
    </xf>
    <xf numFmtId="188" fontId="2" fillId="0" borderId="45" xfId="0" applyNumberFormat="1" applyFont="1" applyFill="1" applyBorder="1" applyAlignment="1">
      <alignment/>
    </xf>
    <xf numFmtId="188" fontId="2" fillId="0" borderId="60" xfId="0" applyNumberFormat="1" applyFont="1" applyFill="1" applyBorder="1" applyAlignment="1">
      <alignment/>
    </xf>
    <xf numFmtId="188" fontId="2" fillId="0" borderId="34" xfId="0" applyNumberFormat="1" applyFont="1" applyFill="1" applyBorder="1" applyAlignment="1">
      <alignment/>
    </xf>
    <xf numFmtId="188" fontId="2" fillId="0" borderId="34" xfId="17" applyNumberFormat="1" applyFont="1" applyFill="1" applyBorder="1" applyAlignment="1">
      <alignment/>
    </xf>
    <xf numFmtId="188" fontId="2" fillId="0" borderId="61" xfId="0" applyNumberFormat="1" applyFont="1" applyFill="1" applyBorder="1" applyAlignment="1">
      <alignment/>
    </xf>
    <xf numFmtId="188" fontId="2" fillId="0" borderId="46" xfId="0" applyNumberFormat="1" applyFont="1" applyFill="1" applyBorder="1" applyAlignment="1">
      <alignment/>
    </xf>
    <xf numFmtId="188" fontId="2" fillId="8" borderId="34" xfId="0" applyNumberFormat="1" applyFont="1" applyFill="1" applyBorder="1" applyAlignment="1">
      <alignment/>
    </xf>
    <xf numFmtId="188" fontId="2" fillId="3" borderId="34" xfId="0" applyNumberFormat="1" applyFont="1" applyFill="1" applyBorder="1" applyAlignment="1">
      <alignment/>
    </xf>
    <xf numFmtId="188" fontId="2" fillId="3" borderId="12" xfId="0" applyNumberFormat="1" applyFont="1" applyFill="1" applyBorder="1" applyAlignment="1">
      <alignment/>
    </xf>
    <xf numFmtId="188" fontId="2" fillId="3" borderId="12" xfId="17" applyNumberFormat="1" applyFont="1" applyFill="1" applyBorder="1" applyAlignment="1">
      <alignment/>
    </xf>
    <xf numFmtId="188" fontId="2" fillId="0" borderId="2" xfId="0" applyNumberFormat="1" applyFont="1" applyFill="1" applyBorder="1" applyAlignment="1">
      <alignment/>
    </xf>
    <xf numFmtId="188" fontId="2" fillId="0" borderId="62" xfId="0" applyNumberFormat="1" applyFont="1" applyFill="1" applyBorder="1" applyAlignment="1">
      <alignment/>
    </xf>
    <xf numFmtId="188" fontId="2" fillId="0" borderId="56" xfId="0" applyNumberFormat="1" applyFont="1" applyFill="1" applyBorder="1" applyAlignment="1">
      <alignment/>
    </xf>
    <xf numFmtId="188" fontId="2" fillId="2" borderId="63" xfId="0" applyNumberFormat="1" applyFont="1" applyFill="1" applyBorder="1" applyAlignment="1">
      <alignment/>
    </xf>
    <xf numFmtId="188" fontId="2" fillId="2" borderId="25" xfId="0" applyNumberFormat="1" applyFont="1" applyFill="1" applyBorder="1" applyAlignment="1">
      <alignment/>
    </xf>
    <xf numFmtId="188" fontId="2" fillId="2" borderId="49" xfId="0" applyNumberFormat="1" applyFont="1" applyFill="1" applyBorder="1" applyAlignment="1">
      <alignment/>
    </xf>
    <xf numFmtId="188" fontId="2" fillId="2" borderId="50" xfId="0" applyNumberFormat="1" applyFont="1" applyFill="1" applyBorder="1" applyAlignment="1">
      <alignment/>
    </xf>
    <xf numFmtId="188" fontId="2" fillId="2" borderId="51" xfId="0" applyNumberFormat="1" applyFont="1" applyFill="1" applyBorder="1" applyAlignment="1">
      <alignment/>
    </xf>
    <xf numFmtId="188" fontId="2" fillId="2" borderId="52" xfId="0" applyNumberFormat="1" applyFont="1" applyFill="1" applyBorder="1" applyAlignment="1">
      <alignment/>
    </xf>
    <xf numFmtId="188" fontId="2" fillId="2" borderId="53" xfId="0" applyNumberFormat="1" applyFont="1" applyFill="1" applyBorder="1" applyAlignment="1">
      <alignment/>
    </xf>
    <xf numFmtId="188" fontId="2" fillId="2" borderId="54" xfId="0" applyNumberFormat="1" applyFont="1" applyFill="1" applyBorder="1" applyAlignment="1">
      <alignment/>
    </xf>
    <xf numFmtId="188" fontId="2" fillId="2" borderId="4" xfId="0" applyNumberFormat="1" applyFont="1" applyFill="1" applyBorder="1" applyAlignment="1">
      <alignment/>
    </xf>
    <xf numFmtId="188" fontId="2" fillId="2" borderId="5" xfId="0" applyNumberFormat="1" applyFont="1" applyFill="1" applyBorder="1" applyAlignment="1">
      <alignment/>
    </xf>
    <xf numFmtId="188" fontId="2" fillId="3" borderId="6" xfId="17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0" fontId="2" fillId="2" borderId="48" xfId="0" applyFont="1" applyFill="1" applyBorder="1" applyAlignment="1">
      <alignment horizontal="center" vertical="center" wrapText="1"/>
    </xf>
    <xf numFmtId="179" fontId="2" fillId="3" borderId="19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64" xfId="0" applyFont="1" applyBorder="1" applyAlignment="1">
      <alignment horizontal="center" textRotation="255" wrapText="1"/>
    </xf>
    <xf numFmtId="0" fontId="2" fillId="0" borderId="20" xfId="0" applyFont="1" applyBorder="1" applyAlignment="1">
      <alignment horizontal="center" textRotation="255" wrapText="1"/>
    </xf>
    <xf numFmtId="0" fontId="2" fillId="0" borderId="48" xfId="0" applyFont="1" applyBorder="1" applyAlignment="1">
      <alignment horizontal="center" textRotation="255" wrapText="1"/>
    </xf>
    <xf numFmtId="0" fontId="2" fillId="2" borderId="65" xfId="0" applyFont="1" applyFill="1" applyBorder="1" applyAlignment="1">
      <alignment horizontal="center" textRotation="255" shrinkToFit="1"/>
    </xf>
    <xf numFmtId="0" fontId="2" fillId="2" borderId="45" xfId="0" applyFont="1" applyFill="1" applyBorder="1" applyAlignment="1">
      <alignment horizontal="center" textRotation="255" shrinkToFit="1"/>
    </xf>
    <xf numFmtId="0" fontId="2" fillId="2" borderId="66" xfId="0" applyFont="1" applyFill="1" applyBorder="1" applyAlignment="1">
      <alignment horizontal="center" textRotation="255" shrinkToFit="1"/>
    </xf>
    <xf numFmtId="0" fontId="2" fillId="2" borderId="7" xfId="0" applyFont="1" applyFill="1" applyBorder="1" applyAlignment="1">
      <alignment horizontal="center" textRotation="255" shrinkToFit="1"/>
    </xf>
    <xf numFmtId="0" fontId="2" fillId="0" borderId="67" xfId="0" applyFont="1" applyBorder="1" applyAlignment="1">
      <alignment horizontal="center" textRotation="255" wrapText="1"/>
    </xf>
    <xf numFmtId="0" fontId="2" fillId="0" borderId="68" xfId="0" applyFont="1" applyBorder="1" applyAlignment="1">
      <alignment horizontal="center" textRotation="255" wrapText="1"/>
    </xf>
    <xf numFmtId="0" fontId="2" fillId="0" borderId="22" xfId="0" applyFont="1" applyBorder="1" applyAlignment="1">
      <alignment horizontal="center" textRotation="255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textRotation="255" wrapText="1"/>
    </xf>
    <xf numFmtId="0" fontId="0" fillId="0" borderId="68" xfId="0" applyBorder="1" applyAlignment="1">
      <alignment horizontal="center" textRotation="255" wrapText="1"/>
    </xf>
    <xf numFmtId="0" fontId="0" fillId="0" borderId="22" xfId="0" applyBorder="1" applyAlignment="1">
      <alignment horizontal="center" textRotation="255" wrapText="1"/>
    </xf>
    <xf numFmtId="0" fontId="2" fillId="2" borderId="64" xfId="0" applyFont="1" applyFill="1" applyBorder="1" applyAlignment="1">
      <alignment horizontal="center" textRotation="255" wrapText="1"/>
    </xf>
    <xf numFmtId="0" fontId="2" fillId="2" borderId="20" xfId="0" applyFont="1" applyFill="1" applyBorder="1" applyAlignment="1">
      <alignment horizontal="center" textRotation="255" wrapText="1"/>
    </xf>
    <xf numFmtId="0" fontId="2" fillId="2" borderId="48" xfId="0" applyFont="1" applyFill="1" applyBorder="1" applyAlignment="1">
      <alignment horizontal="center" textRotation="255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textRotation="255" wrapText="1"/>
    </xf>
    <xf numFmtId="0" fontId="2" fillId="2" borderId="70" xfId="0" applyFont="1" applyFill="1" applyBorder="1" applyAlignment="1">
      <alignment horizontal="center" textRotation="255" wrapText="1"/>
    </xf>
    <xf numFmtId="0" fontId="2" fillId="2" borderId="21" xfId="0" applyFont="1" applyFill="1" applyBorder="1" applyAlignment="1">
      <alignment horizontal="center" textRotation="255" wrapText="1"/>
    </xf>
    <xf numFmtId="0" fontId="2" fillId="2" borderId="67" xfId="0" applyFont="1" applyFill="1" applyBorder="1" applyAlignment="1">
      <alignment horizontal="center" textRotation="255" shrinkToFit="1"/>
    </xf>
    <xf numFmtId="0" fontId="2" fillId="2" borderId="68" xfId="0" applyFont="1" applyFill="1" applyBorder="1" applyAlignment="1">
      <alignment horizontal="center" textRotation="255" shrinkToFit="1"/>
    </xf>
    <xf numFmtId="0" fontId="2" fillId="2" borderId="22" xfId="0" applyFont="1" applyFill="1" applyBorder="1" applyAlignment="1">
      <alignment horizontal="center" textRotation="255" shrinkToFi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 wrapText="1"/>
    </xf>
    <xf numFmtId="0" fontId="0" fillId="0" borderId="68" xfId="0" applyBorder="1" applyAlignment="1">
      <alignment/>
    </xf>
    <xf numFmtId="0" fontId="0" fillId="0" borderId="22" xfId="0" applyBorder="1" applyAlignment="1">
      <alignment/>
    </xf>
    <xf numFmtId="0" fontId="2" fillId="2" borderId="64" xfId="0" applyFont="1" applyFill="1" applyBorder="1" applyAlignment="1">
      <alignment horizontal="center" vertical="distributed" textRotation="255"/>
    </xf>
    <xf numFmtId="0" fontId="2" fillId="2" borderId="20" xfId="0" applyFont="1" applyFill="1" applyBorder="1" applyAlignment="1">
      <alignment horizontal="center" vertical="distributed" textRotation="255"/>
    </xf>
    <xf numFmtId="0" fontId="2" fillId="2" borderId="48" xfId="0" applyFont="1" applyFill="1" applyBorder="1" applyAlignment="1">
      <alignment horizontal="center" vertical="distributed" textRotation="255"/>
    </xf>
    <xf numFmtId="0" fontId="2" fillId="2" borderId="67" xfId="0" applyFont="1" applyFill="1" applyBorder="1" applyAlignment="1">
      <alignment horizontal="center" vertical="center" textRotation="255"/>
    </xf>
    <xf numFmtId="0" fontId="2" fillId="2" borderId="68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39" xfId="0" applyBorder="1" applyAlignment="1">
      <alignment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vertical="center" textRotation="255"/>
    </xf>
    <xf numFmtId="0" fontId="2" fillId="2" borderId="21" xfId="0" applyFont="1" applyFill="1" applyBorder="1" applyAlignment="1">
      <alignment vertical="center" textRotation="255"/>
    </xf>
    <xf numFmtId="0" fontId="2" fillId="2" borderId="46" xfId="0" applyFont="1" applyFill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7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64" xfId="0" applyFont="1" applyBorder="1" applyAlignment="1">
      <alignment horizontal="center" textRotation="255"/>
    </xf>
    <xf numFmtId="0" fontId="2" fillId="0" borderId="20" xfId="0" applyFont="1" applyBorder="1" applyAlignment="1">
      <alignment horizontal="center" textRotation="255"/>
    </xf>
    <xf numFmtId="0" fontId="2" fillId="0" borderId="48" xfId="0" applyFont="1" applyBorder="1" applyAlignment="1">
      <alignment horizontal="center" textRotation="255"/>
    </xf>
    <xf numFmtId="0" fontId="2" fillId="0" borderId="68" xfId="0" applyFont="1" applyBorder="1" applyAlignment="1">
      <alignment horizontal="center" textRotation="255"/>
    </xf>
    <xf numFmtId="0" fontId="2" fillId="0" borderId="22" xfId="0" applyFont="1" applyBorder="1" applyAlignment="1">
      <alignment horizontal="center" textRotation="255"/>
    </xf>
    <xf numFmtId="0" fontId="2" fillId="2" borderId="71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2" borderId="46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7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77" xfId="0" applyFont="1" applyFill="1" applyBorder="1" applyAlignment="1">
      <alignment vertical="center" textRotation="255" wrapText="1"/>
    </xf>
    <xf numFmtId="0" fontId="4" fillId="2" borderId="42" xfId="0" applyFont="1" applyFill="1" applyBorder="1" applyAlignment="1">
      <alignment vertical="center" textRotation="255" wrapText="1"/>
    </xf>
    <xf numFmtId="0" fontId="4" fillId="2" borderId="77" xfId="0" applyFont="1" applyFill="1" applyBorder="1" applyAlignment="1">
      <alignment vertical="center" textRotation="255"/>
    </xf>
    <xf numFmtId="0" fontId="4" fillId="2" borderId="42" xfId="0" applyFont="1" applyFill="1" applyBorder="1" applyAlignment="1">
      <alignment vertical="center" textRotation="255"/>
    </xf>
    <xf numFmtId="0" fontId="4" fillId="2" borderId="7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75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/>
    </xf>
    <xf numFmtId="0" fontId="4" fillId="2" borderId="77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/>
    </xf>
    <xf numFmtId="0" fontId="4" fillId="2" borderId="78" xfId="0" applyFont="1" applyFill="1" applyBorder="1" applyAlignment="1">
      <alignment vertical="center" textRotation="255"/>
    </xf>
    <xf numFmtId="0" fontId="4" fillId="2" borderId="23" xfId="0" applyFont="1" applyFill="1" applyBorder="1" applyAlignment="1">
      <alignment vertical="center" textRotation="255"/>
    </xf>
    <xf numFmtId="0" fontId="2" fillId="0" borderId="79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2" borderId="79" xfId="0" applyFont="1" applyFill="1" applyBorder="1" applyAlignment="1">
      <alignment horizontal="center" vertical="center" textRotation="255" shrinkToFit="1"/>
    </xf>
    <xf numFmtId="0" fontId="2" fillId="2" borderId="2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2" fillId="2" borderId="3" xfId="0" applyFont="1" applyFill="1" applyBorder="1" applyAlignment="1">
      <alignment horizontal="center" vertical="center" textRotation="255" shrinkToFit="1"/>
    </xf>
    <xf numFmtId="0" fontId="2" fillId="0" borderId="68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58" fontId="8" fillId="0" borderId="80" xfId="0" applyNumberFormat="1" applyFont="1" applyFill="1" applyBorder="1" applyAlignment="1">
      <alignment vertical="center"/>
    </xf>
    <xf numFmtId="58" fontId="8" fillId="0" borderId="81" xfId="0" applyNumberFormat="1" applyFont="1" applyFill="1" applyBorder="1" applyAlignment="1">
      <alignment vertical="center"/>
    </xf>
    <xf numFmtId="58" fontId="8" fillId="0" borderId="44" xfId="0" applyNumberFormat="1" applyFont="1" applyBorder="1" applyAlignment="1">
      <alignment horizontal="center" vertical="center"/>
    </xf>
    <xf numFmtId="58" fontId="8" fillId="0" borderId="81" xfId="0" applyNumberFormat="1" applyFont="1" applyBorder="1" applyAlignment="1">
      <alignment horizontal="center" vertical="center"/>
    </xf>
    <xf numFmtId="58" fontId="8" fillId="0" borderId="82" xfId="0" applyNumberFormat="1" applyFont="1" applyBorder="1" applyAlignment="1">
      <alignment horizontal="center" vertical="center"/>
    </xf>
    <xf numFmtId="58" fontId="8" fillId="0" borderId="80" xfId="0" applyNumberFormat="1" applyFont="1" applyFill="1" applyBorder="1" applyAlignment="1">
      <alignment horizontal="center" vertical="center" shrinkToFit="1"/>
    </xf>
    <xf numFmtId="58" fontId="8" fillId="0" borderId="81" xfId="0" applyNumberFormat="1" applyFont="1" applyFill="1" applyBorder="1" applyAlignment="1">
      <alignment horizontal="center" vertical="center" shrinkToFit="1"/>
    </xf>
    <xf numFmtId="58" fontId="8" fillId="0" borderId="82" xfId="0" applyNumberFormat="1" applyFont="1" applyFill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4" fillId="2" borderId="71" xfId="0" applyFont="1" applyFill="1" applyBorder="1" applyAlignment="1">
      <alignment vertical="center" wrapText="1"/>
    </xf>
    <xf numFmtId="0" fontId="4" fillId="2" borderId="72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76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4" fillId="2" borderId="46" xfId="0" applyFont="1" applyFill="1" applyBorder="1" applyAlignment="1">
      <alignment horizontal="center" vertical="center" textRotation="255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  <dxf>
      <font>
        <b val="0"/>
        <sz val="11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</font>
      <fill>
        <patternFill patternType="solid">
          <fgColor rgb="FFFFCC00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umamoto.kumamoto.jp/wcws/danjokyousei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37" sqref="E37"/>
    </sheetView>
  </sheetViews>
  <sheetFormatPr defaultColWidth="9.00390625" defaultRowHeight="13.5"/>
  <cols>
    <col min="1" max="1" width="4.125" style="2" customWidth="1"/>
    <col min="2" max="2" width="4.625" style="2" customWidth="1"/>
    <col min="3" max="3" width="7.625" style="2" customWidth="1"/>
    <col min="4" max="4" width="9.625" style="2" customWidth="1"/>
    <col min="5" max="5" width="18.25390625" style="2" customWidth="1"/>
    <col min="6" max="9" width="4.125" style="99" customWidth="1"/>
    <col min="10" max="10" width="28.625" style="2" customWidth="1"/>
    <col min="11" max="12" width="8.375" style="2" customWidth="1"/>
    <col min="13" max="13" width="4.625" style="99" customWidth="1"/>
    <col min="14" max="14" width="29.00390625" style="2" customWidth="1"/>
    <col min="15" max="15" width="15.375" style="2" customWidth="1"/>
    <col min="16" max="16" width="4.375" style="99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18" t="s">
        <v>25</v>
      </c>
    </row>
    <row r="3" ht="9.75" customHeight="1" thickBot="1"/>
    <row r="4" spans="1:16" s="1" customFormat="1" ht="31.5" customHeight="1">
      <c r="A4" s="313" t="s">
        <v>38</v>
      </c>
      <c r="B4" s="320" t="s">
        <v>219</v>
      </c>
      <c r="C4" s="316" t="s">
        <v>39</v>
      </c>
      <c r="D4" s="318" t="s">
        <v>24</v>
      </c>
      <c r="E4" s="325" t="s">
        <v>5</v>
      </c>
      <c r="F4" s="334" t="s">
        <v>36</v>
      </c>
      <c r="G4" s="327" t="s">
        <v>37</v>
      </c>
      <c r="H4" s="330" t="s">
        <v>220</v>
      </c>
      <c r="I4" s="337" t="s">
        <v>4</v>
      </c>
      <c r="J4" s="340" t="s">
        <v>28</v>
      </c>
      <c r="K4" s="341"/>
      <c r="L4" s="341"/>
      <c r="M4" s="342"/>
      <c r="N4" s="340" t="s">
        <v>52</v>
      </c>
      <c r="O4" s="341"/>
      <c r="P4" s="342"/>
    </row>
    <row r="5" spans="1:16" s="55" customFormat="1" ht="21.75" customHeight="1">
      <c r="A5" s="314"/>
      <c r="B5" s="321"/>
      <c r="C5" s="317"/>
      <c r="D5" s="319"/>
      <c r="E5" s="326"/>
      <c r="F5" s="335"/>
      <c r="G5" s="328"/>
      <c r="H5" s="331"/>
      <c r="I5" s="338"/>
      <c r="J5" s="323" t="s">
        <v>14</v>
      </c>
      <c r="K5" s="333"/>
      <c r="L5" s="324"/>
      <c r="M5" s="54" t="s">
        <v>15</v>
      </c>
      <c r="N5" s="323" t="s">
        <v>16</v>
      </c>
      <c r="O5" s="324"/>
      <c r="P5" s="54" t="s">
        <v>15</v>
      </c>
    </row>
    <row r="6" spans="1:16" s="1" customFormat="1" ht="43.5" customHeight="1">
      <c r="A6" s="315"/>
      <c r="B6" s="322"/>
      <c r="C6" s="317"/>
      <c r="D6" s="319"/>
      <c r="E6" s="309"/>
      <c r="F6" s="336"/>
      <c r="G6" s="329"/>
      <c r="H6" s="332"/>
      <c r="I6" s="339"/>
      <c r="J6" s="56" t="s">
        <v>33</v>
      </c>
      <c r="K6" s="57" t="s">
        <v>7</v>
      </c>
      <c r="L6" s="57" t="s">
        <v>8</v>
      </c>
      <c r="M6" s="58" t="s">
        <v>221</v>
      </c>
      <c r="N6" s="59" t="s">
        <v>34</v>
      </c>
      <c r="O6" s="60" t="s">
        <v>35</v>
      </c>
      <c r="P6" s="58" t="s">
        <v>221</v>
      </c>
    </row>
    <row r="7" spans="1:16" ht="12.75" customHeight="1">
      <c r="A7" s="8">
        <v>43</v>
      </c>
      <c r="B7" s="9">
        <v>201</v>
      </c>
      <c r="C7" s="7" t="s">
        <v>56</v>
      </c>
      <c r="D7" s="12" t="s">
        <v>72</v>
      </c>
      <c r="E7" s="148" t="s">
        <v>69</v>
      </c>
      <c r="F7" s="119">
        <v>1</v>
      </c>
      <c r="G7" s="105">
        <v>1</v>
      </c>
      <c r="H7" s="111">
        <v>1</v>
      </c>
      <c r="I7" s="105">
        <v>1</v>
      </c>
      <c r="J7" s="148"/>
      <c r="K7" s="6"/>
      <c r="L7" s="6"/>
      <c r="M7" s="100">
        <v>1</v>
      </c>
      <c r="N7" s="154" t="s">
        <v>70</v>
      </c>
      <c r="O7" s="155" t="s">
        <v>200</v>
      </c>
      <c r="P7" s="105"/>
    </row>
    <row r="8" spans="1:22" s="48" customFormat="1" ht="13.5">
      <c r="A8" s="70">
        <v>43</v>
      </c>
      <c r="B8" s="71">
        <v>202</v>
      </c>
      <c r="C8" s="72" t="s">
        <v>56</v>
      </c>
      <c r="D8" s="73" t="s">
        <v>76</v>
      </c>
      <c r="E8" s="161" t="s">
        <v>77</v>
      </c>
      <c r="F8" s="120">
        <v>1</v>
      </c>
      <c r="G8" s="106">
        <v>1</v>
      </c>
      <c r="H8" s="121">
        <v>1</v>
      </c>
      <c r="I8" s="106">
        <v>1</v>
      </c>
      <c r="J8" s="161" t="s">
        <v>78</v>
      </c>
      <c r="K8" s="74">
        <v>38565</v>
      </c>
      <c r="L8" s="74">
        <v>38565</v>
      </c>
      <c r="M8" s="101"/>
      <c r="N8" s="156"/>
      <c r="O8" s="157"/>
      <c r="P8" s="106">
        <v>1</v>
      </c>
      <c r="Q8" s="47"/>
      <c r="R8" s="47"/>
      <c r="S8" s="47"/>
      <c r="T8" s="47"/>
      <c r="U8" s="47"/>
      <c r="V8" s="47"/>
    </row>
    <row r="9" spans="1:16" ht="12.75" customHeight="1">
      <c r="A9" s="8">
        <v>43</v>
      </c>
      <c r="B9" s="9">
        <v>203</v>
      </c>
      <c r="C9" s="7" t="s">
        <v>56</v>
      </c>
      <c r="D9" s="129" t="s">
        <v>79</v>
      </c>
      <c r="E9" s="148" t="s">
        <v>80</v>
      </c>
      <c r="F9" s="119">
        <v>1</v>
      </c>
      <c r="G9" s="105">
        <v>2</v>
      </c>
      <c r="H9" s="111">
        <v>1</v>
      </c>
      <c r="I9" s="105">
        <v>1</v>
      </c>
      <c r="J9" s="148"/>
      <c r="K9" s="6"/>
      <c r="L9" s="6"/>
      <c r="M9" s="103">
        <v>2</v>
      </c>
      <c r="N9" s="154" t="s">
        <v>81</v>
      </c>
      <c r="O9" s="155" t="s">
        <v>201</v>
      </c>
      <c r="P9" s="105"/>
    </row>
    <row r="10" spans="1:16" ht="22.5">
      <c r="A10" s="164">
        <v>43</v>
      </c>
      <c r="B10" s="165">
        <v>204</v>
      </c>
      <c r="C10" s="166" t="s">
        <v>56</v>
      </c>
      <c r="D10" s="167" t="s">
        <v>82</v>
      </c>
      <c r="E10" s="163" t="s">
        <v>83</v>
      </c>
      <c r="F10" s="168">
        <v>1</v>
      </c>
      <c r="G10" s="169">
        <v>1</v>
      </c>
      <c r="H10" s="170">
        <v>1</v>
      </c>
      <c r="I10" s="169">
        <v>1</v>
      </c>
      <c r="J10" s="144" t="s">
        <v>84</v>
      </c>
      <c r="K10" s="171">
        <v>37977</v>
      </c>
      <c r="L10" s="171">
        <v>38078</v>
      </c>
      <c r="M10" s="172"/>
      <c r="N10" s="158" t="s">
        <v>222</v>
      </c>
      <c r="O10" s="173" t="s">
        <v>209</v>
      </c>
      <c r="P10" s="105"/>
    </row>
    <row r="11" spans="1:16" ht="12.75" customHeight="1">
      <c r="A11" s="75">
        <v>43</v>
      </c>
      <c r="B11" s="76">
        <v>205</v>
      </c>
      <c r="C11" s="77" t="s">
        <v>55</v>
      </c>
      <c r="D11" s="73" t="s">
        <v>193</v>
      </c>
      <c r="E11" s="162" t="s">
        <v>85</v>
      </c>
      <c r="F11" s="122">
        <v>1</v>
      </c>
      <c r="G11" s="107">
        <v>2</v>
      </c>
      <c r="H11" s="123">
        <v>1</v>
      </c>
      <c r="I11" s="107">
        <v>1</v>
      </c>
      <c r="J11" s="162" t="s">
        <v>86</v>
      </c>
      <c r="K11" s="108" t="s">
        <v>87</v>
      </c>
      <c r="L11" s="108" t="s">
        <v>88</v>
      </c>
      <c r="M11" s="102"/>
      <c r="N11" s="159" t="s">
        <v>89</v>
      </c>
      <c r="O11" s="160" t="s">
        <v>202</v>
      </c>
      <c r="P11" s="107"/>
    </row>
    <row r="12" spans="1:16" ht="25.5" customHeight="1">
      <c r="A12" s="204">
        <v>43</v>
      </c>
      <c r="B12" s="205">
        <v>206</v>
      </c>
      <c r="C12" s="204" t="s">
        <v>56</v>
      </c>
      <c r="D12" s="205" t="s">
        <v>92</v>
      </c>
      <c r="E12" s="201" t="s">
        <v>93</v>
      </c>
      <c r="F12" s="168">
        <v>1</v>
      </c>
      <c r="G12" s="169">
        <v>2</v>
      </c>
      <c r="H12" s="170">
        <v>1</v>
      </c>
      <c r="I12" s="169">
        <v>1</v>
      </c>
      <c r="J12" s="201" t="s">
        <v>94</v>
      </c>
      <c r="K12" s="171">
        <v>38713</v>
      </c>
      <c r="L12" s="171">
        <v>38713</v>
      </c>
      <c r="M12" s="172"/>
      <c r="N12" s="206" t="s">
        <v>250</v>
      </c>
      <c r="O12" s="200" t="s">
        <v>246</v>
      </c>
      <c r="P12" s="105"/>
    </row>
    <row r="13" spans="1:16" ht="12.75" customHeight="1">
      <c r="A13" s="8">
        <v>43</v>
      </c>
      <c r="B13" s="9">
        <v>208</v>
      </c>
      <c r="C13" s="145" t="s">
        <v>56</v>
      </c>
      <c r="D13" s="146" t="s">
        <v>95</v>
      </c>
      <c r="E13" s="147" t="s">
        <v>96</v>
      </c>
      <c r="F13" s="119">
        <v>1</v>
      </c>
      <c r="G13" s="105">
        <v>1</v>
      </c>
      <c r="H13" s="111">
        <v>1</v>
      </c>
      <c r="I13" s="105">
        <v>1</v>
      </c>
      <c r="J13" s="148" t="s">
        <v>97</v>
      </c>
      <c r="K13" s="6">
        <v>38985</v>
      </c>
      <c r="L13" s="6">
        <v>38991</v>
      </c>
      <c r="M13" s="100"/>
      <c r="N13" s="154" t="s">
        <v>98</v>
      </c>
      <c r="O13" s="155" t="s">
        <v>203</v>
      </c>
      <c r="P13" s="105"/>
    </row>
    <row r="14" spans="1:16" ht="13.5">
      <c r="A14" s="8">
        <v>43</v>
      </c>
      <c r="B14" s="9">
        <v>210</v>
      </c>
      <c r="C14" s="145" t="s">
        <v>56</v>
      </c>
      <c r="D14" s="146" t="s">
        <v>100</v>
      </c>
      <c r="E14" s="148" t="s">
        <v>96</v>
      </c>
      <c r="F14" s="119">
        <v>1</v>
      </c>
      <c r="G14" s="105">
        <v>1</v>
      </c>
      <c r="H14" s="111">
        <v>1</v>
      </c>
      <c r="I14" s="105">
        <v>1</v>
      </c>
      <c r="J14" s="148" t="s">
        <v>101</v>
      </c>
      <c r="K14" s="6">
        <v>38433</v>
      </c>
      <c r="L14" s="6">
        <v>38433</v>
      </c>
      <c r="M14" s="100"/>
      <c r="N14" s="154" t="s">
        <v>102</v>
      </c>
      <c r="O14" s="155" t="s">
        <v>103</v>
      </c>
      <c r="P14" s="105"/>
    </row>
    <row r="15" spans="1:16" ht="13.5">
      <c r="A15" s="8">
        <v>43</v>
      </c>
      <c r="B15" s="9">
        <v>211</v>
      </c>
      <c r="C15" s="145" t="s">
        <v>56</v>
      </c>
      <c r="D15" s="146" t="s">
        <v>104</v>
      </c>
      <c r="E15" s="148" t="s">
        <v>105</v>
      </c>
      <c r="F15" s="119">
        <v>1</v>
      </c>
      <c r="G15" s="105">
        <v>2</v>
      </c>
      <c r="H15" s="111">
        <v>1</v>
      </c>
      <c r="I15" s="105">
        <v>1</v>
      </c>
      <c r="J15" s="148" t="s">
        <v>106</v>
      </c>
      <c r="K15" s="98">
        <v>38063</v>
      </c>
      <c r="L15" s="98">
        <v>38169</v>
      </c>
      <c r="M15" s="100"/>
      <c r="N15" s="154" t="s">
        <v>189</v>
      </c>
      <c r="O15" s="155" t="s">
        <v>210</v>
      </c>
      <c r="P15" s="105"/>
    </row>
    <row r="16" spans="1:16" ht="12.75" customHeight="1">
      <c r="A16" s="8">
        <v>43</v>
      </c>
      <c r="B16" s="9">
        <v>212</v>
      </c>
      <c r="C16" s="145" t="s">
        <v>56</v>
      </c>
      <c r="D16" s="146" t="s">
        <v>107</v>
      </c>
      <c r="E16" s="148" t="s">
        <v>108</v>
      </c>
      <c r="F16" s="119">
        <v>1</v>
      </c>
      <c r="G16" s="105">
        <v>2</v>
      </c>
      <c r="H16" s="111">
        <v>1</v>
      </c>
      <c r="I16" s="105">
        <v>1</v>
      </c>
      <c r="J16" s="148"/>
      <c r="K16" s="6"/>
      <c r="L16" s="6"/>
      <c r="M16" s="100">
        <v>1</v>
      </c>
      <c r="N16" s="154" t="s">
        <v>109</v>
      </c>
      <c r="O16" s="155" t="s">
        <v>204</v>
      </c>
      <c r="P16" s="105"/>
    </row>
    <row r="17" spans="1:16" ht="12.75" customHeight="1">
      <c r="A17" s="8">
        <v>43</v>
      </c>
      <c r="B17" s="9">
        <v>213</v>
      </c>
      <c r="C17" s="145" t="s">
        <v>56</v>
      </c>
      <c r="D17" s="146" t="s">
        <v>58</v>
      </c>
      <c r="E17" s="148" t="s">
        <v>110</v>
      </c>
      <c r="F17" s="119">
        <v>1</v>
      </c>
      <c r="G17" s="105">
        <v>2</v>
      </c>
      <c r="H17" s="111">
        <v>1</v>
      </c>
      <c r="I17" s="105">
        <v>1</v>
      </c>
      <c r="J17" s="148" t="s">
        <v>111</v>
      </c>
      <c r="K17" s="6">
        <v>39352</v>
      </c>
      <c r="L17" s="6">
        <v>39356</v>
      </c>
      <c r="M17" s="100"/>
      <c r="N17" s="154" t="s">
        <v>112</v>
      </c>
      <c r="O17" s="155" t="s">
        <v>207</v>
      </c>
      <c r="P17" s="105"/>
    </row>
    <row r="18" spans="1:16" ht="23.25" customHeight="1">
      <c r="A18" s="164">
        <v>43</v>
      </c>
      <c r="B18" s="165">
        <v>214</v>
      </c>
      <c r="C18" s="174" t="s">
        <v>56</v>
      </c>
      <c r="D18" s="175" t="s">
        <v>59</v>
      </c>
      <c r="E18" s="174" t="s">
        <v>93</v>
      </c>
      <c r="F18" s="168">
        <v>1</v>
      </c>
      <c r="G18" s="169">
        <v>2</v>
      </c>
      <c r="H18" s="170">
        <v>1</v>
      </c>
      <c r="I18" s="169">
        <v>1</v>
      </c>
      <c r="J18" s="174" t="s">
        <v>113</v>
      </c>
      <c r="K18" s="171">
        <v>39168</v>
      </c>
      <c r="L18" s="171">
        <v>39173</v>
      </c>
      <c r="M18" s="172"/>
      <c r="N18" s="158" t="s">
        <v>114</v>
      </c>
      <c r="O18" s="176" t="s">
        <v>218</v>
      </c>
      <c r="P18" s="105"/>
    </row>
    <row r="19" spans="1:16" ht="12.75" customHeight="1">
      <c r="A19" s="8">
        <v>43</v>
      </c>
      <c r="B19" s="9">
        <v>215</v>
      </c>
      <c r="C19" s="149" t="s">
        <v>56</v>
      </c>
      <c r="D19" s="146" t="s">
        <v>116</v>
      </c>
      <c r="E19" s="150" t="s">
        <v>117</v>
      </c>
      <c r="F19" s="119">
        <v>1</v>
      </c>
      <c r="G19" s="105">
        <v>1</v>
      </c>
      <c r="H19" s="111">
        <v>1</v>
      </c>
      <c r="I19" s="105">
        <v>1</v>
      </c>
      <c r="J19" s="148" t="s">
        <v>118</v>
      </c>
      <c r="K19" s="6">
        <v>39077</v>
      </c>
      <c r="L19" s="6">
        <v>39083</v>
      </c>
      <c r="M19" s="100"/>
      <c r="N19" s="154" t="s">
        <v>119</v>
      </c>
      <c r="O19" s="155" t="s">
        <v>205</v>
      </c>
      <c r="P19" s="105"/>
    </row>
    <row r="20" spans="1:16" ht="12.75" customHeight="1">
      <c r="A20" s="8">
        <v>43</v>
      </c>
      <c r="B20" s="9">
        <v>216</v>
      </c>
      <c r="C20" s="145" t="s">
        <v>56</v>
      </c>
      <c r="D20" s="146" t="s">
        <v>121</v>
      </c>
      <c r="E20" s="148" t="s">
        <v>122</v>
      </c>
      <c r="F20" s="119">
        <v>1</v>
      </c>
      <c r="G20" s="105">
        <v>2</v>
      </c>
      <c r="H20" s="111">
        <v>1</v>
      </c>
      <c r="I20" s="105">
        <v>1</v>
      </c>
      <c r="J20" s="148" t="s">
        <v>123</v>
      </c>
      <c r="K20" s="6">
        <v>39350</v>
      </c>
      <c r="L20" s="6">
        <v>39387</v>
      </c>
      <c r="M20" s="100"/>
      <c r="N20" s="154" t="s">
        <v>124</v>
      </c>
      <c r="O20" s="155" t="s">
        <v>206</v>
      </c>
      <c r="P20" s="105"/>
    </row>
    <row r="21" spans="1:16" ht="12.75" customHeight="1">
      <c r="A21" s="8">
        <v>43</v>
      </c>
      <c r="B21" s="9">
        <v>341</v>
      </c>
      <c r="C21" s="145" t="s">
        <v>56</v>
      </c>
      <c r="D21" s="146" t="s">
        <v>126</v>
      </c>
      <c r="E21" s="148" t="s">
        <v>122</v>
      </c>
      <c r="F21" s="119">
        <v>1</v>
      </c>
      <c r="G21" s="105">
        <v>2</v>
      </c>
      <c r="H21" s="111">
        <v>1</v>
      </c>
      <c r="I21" s="105">
        <v>1</v>
      </c>
      <c r="J21" s="142"/>
      <c r="K21" s="6"/>
      <c r="L21" s="6"/>
      <c r="M21" s="100">
        <v>0</v>
      </c>
      <c r="N21" s="154"/>
      <c r="O21" s="155"/>
      <c r="P21" s="105">
        <v>0</v>
      </c>
    </row>
    <row r="22" spans="1:16" ht="12.75" customHeight="1">
      <c r="A22" s="8">
        <v>43</v>
      </c>
      <c r="B22" s="9">
        <v>342</v>
      </c>
      <c r="C22" s="145" t="s">
        <v>56</v>
      </c>
      <c r="D22" s="146" t="s">
        <v>212</v>
      </c>
      <c r="E22" s="148" t="s">
        <v>129</v>
      </c>
      <c r="F22" s="119">
        <v>1</v>
      </c>
      <c r="G22" s="105">
        <v>2</v>
      </c>
      <c r="H22" s="111">
        <v>0</v>
      </c>
      <c r="I22" s="105">
        <v>1</v>
      </c>
      <c r="J22" s="142"/>
      <c r="K22" s="6"/>
      <c r="L22" s="6"/>
      <c r="M22" s="100">
        <v>0</v>
      </c>
      <c r="N22" s="154"/>
      <c r="O22" s="155"/>
      <c r="P22" s="105">
        <v>0</v>
      </c>
    </row>
    <row r="23" spans="1:16" ht="12.75" customHeight="1">
      <c r="A23" s="8">
        <v>43</v>
      </c>
      <c r="B23" s="9">
        <v>348</v>
      </c>
      <c r="C23" s="145" t="s">
        <v>56</v>
      </c>
      <c r="D23" s="146" t="s">
        <v>130</v>
      </c>
      <c r="E23" s="148" t="s">
        <v>131</v>
      </c>
      <c r="F23" s="119">
        <v>1</v>
      </c>
      <c r="G23" s="105">
        <v>2</v>
      </c>
      <c r="H23" s="111">
        <v>0</v>
      </c>
      <c r="I23" s="105">
        <v>1</v>
      </c>
      <c r="J23" s="142"/>
      <c r="K23" s="6"/>
      <c r="L23" s="6"/>
      <c r="M23" s="100">
        <v>0</v>
      </c>
      <c r="N23" s="154"/>
      <c r="O23" s="155"/>
      <c r="P23" s="105">
        <v>0</v>
      </c>
    </row>
    <row r="24" spans="1:16" ht="12.75" customHeight="1">
      <c r="A24" s="8">
        <v>43</v>
      </c>
      <c r="B24" s="9">
        <v>364</v>
      </c>
      <c r="C24" s="145" t="s">
        <v>56</v>
      </c>
      <c r="D24" s="146" t="s">
        <v>135</v>
      </c>
      <c r="E24" s="148" t="s">
        <v>131</v>
      </c>
      <c r="F24" s="119">
        <v>1</v>
      </c>
      <c r="G24" s="105">
        <v>2</v>
      </c>
      <c r="H24" s="111">
        <v>0</v>
      </c>
      <c r="I24" s="105">
        <v>0</v>
      </c>
      <c r="J24" s="142"/>
      <c r="K24" s="6"/>
      <c r="L24" s="6"/>
      <c r="M24" s="100">
        <v>0</v>
      </c>
      <c r="N24" s="154"/>
      <c r="O24" s="155"/>
      <c r="P24" s="105">
        <v>0</v>
      </c>
    </row>
    <row r="25" spans="1:16" ht="12.75" customHeight="1">
      <c r="A25" s="8">
        <v>43</v>
      </c>
      <c r="B25" s="9">
        <v>367</v>
      </c>
      <c r="C25" s="145" t="s">
        <v>56</v>
      </c>
      <c r="D25" s="146" t="s">
        <v>136</v>
      </c>
      <c r="E25" s="148" t="s">
        <v>122</v>
      </c>
      <c r="F25" s="119">
        <v>1</v>
      </c>
      <c r="G25" s="105">
        <v>2</v>
      </c>
      <c r="H25" s="111">
        <v>0</v>
      </c>
      <c r="I25" s="105">
        <v>1</v>
      </c>
      <c r="J25" s="142"/>
      <c r="K25" s="6"/>
      <c r="L25" s="6"/>
      <c r="M25" s="100">
        <v>2</v>
      </c>
      <c r="N25" s="154"/>
      <c r="O25" s="155"/>
      <c r="P25" s="105">
        <v>1</v>
      </c>
    </row>
    <row r="26" spans="1:16" ht="12.75" customHeight="1">
      <c r="A26" s="8">
        <v>43</v>
      </c>
      <c r="B26" s="9">
        <v>368</v>
      </c>
      <c r="C26" s="145" t="s">
        <v>56</v>
      </c>
      <c r="D26" s="146" t="s">
        <v>137</v>
      </c>
      <c r="E26" s="148" t="s">
        <v>122</v>
      </c>
      <c r="F26" s="119">
        <v>1</v>
      </c>
      <c r="G26" s="105">
        <v>2</v>
      </c>
      <c r="H26" s="111">
        <v>1</v>
      </c>
      <c r="I26" s="105">
        <v>1</v>
      </c>
      <c r="J26" s="142"/>
      <c r="K26" s="6"/>
      <c r="L26" s="6"/>
      <c r="M26" s="100">
        <v>0</v>
      </c>
      <c r="N26" s="154" t="s">
        <v>138</v>
      </c>
      <c r="O26" s="155" t="s">
        <v>211</v>
      </c>
      <c r="P26" s="105"/>
    </row>
    <row r="27" spans="1:16" ht="12.75" customHeight="1">
      <c r="A27" s="8">
        <v>43</v>
      </c>
      <c r="B27" s="9">
        <v>369</v>
      </c>
      <c r="C27" s="145" t="s">
        <v>56</v>
      </c>
      <c r="D27" s="146" t="s">
        <v>139</v>
      </c>
      <c r="E27" s="148" t="s">
        <v>122</v>
      </c>
      <c r="F27" s="119">
        <v>1</v>
      </c>
      <c r="G27" s="105">
        <v>2</v>
      </c>
      <c r="H27" s="111">
        <v>0</v>
      </c>
      <c r="I27" s="105">
        <v>1</v>
      </c>
      <c r="J27" s="142"/>
      <c r="K27" s="6"/>
      <c r="L27" s="6"/>
      <c r="M27" s="100">
        <v>2</v>
      </c>
      <c r="N27" s="154"/>
      <c r="O27" s="155"/>
      <c r="P27" s="105">
        <v>1</v>
      </c>
    </row>
    <row r="28" spans="1:16" ht="12.75" customHeight="1">
      <c r="A28" s="8">
        <v>43</v>
      </c>
      <c r="B28" s="9">
        <v>385</v>
      </c>
      <c r="C28" s="145" t="s">
        <v>56</v>
      </c>
      <c r="D28" s="146" t="s">
        <v>140</v>
      </c>
      <c r="E28" s="148" t="s">
        <v>131</v>
      </c>
      <c r="F28" s="119">
        <v>1</v>
      </c>
      <c r="G28" s="105">
        <v>2</v>
      </c>
      <c r="H28" s="111">
        <v>1</v>
      </c>
      <c r="I28" s="105">
        <v>1</v>
      </c>
      <c r="J28" s="142"/>
      <c r="K28" s="6"/>
      <c r="L28" s="6"/>
      <c r="M28" s="100">
        <v>1</v>
      </c>
      <c r="N28" s="158" t="s">
        <v>141</v>
      </c>
      <c r="O28" s="155" t="s">
        <v>207</v>
      </c>
      <c r="P28" s="105"/>
    </row>
    <row r="29" spans="1:16" ht="22.5">
      <c r="A29" s="204">
        <v>43</v>
      </c>
      <c r="B29" s="205">
        <v>403</v>
      </c>
      <c r="C29" s="248" t="s">
        <v>56</v>
      </c>
      <c r="D29" s="249" t="s">
        <v>143</v>
      </c>
      <c r="E29" s="248" t="s">
        <v>144</v>
      </c>
      <c r="F29" s="250">
        <v>1</v>
      </c>
      <c r="G29" s="251">
        <v>2</v>
      </c>
      <c r="H29" s="252">
        <v>1</v>
      </c>
      <c r="I29" s="251">
        <v>1</v>
      </c>
      <c r="J29" s="204"/>
      <c r="K29" s="253"/>
      <c r="L29" s="253"/>
      <c r="M29" s="254">
        <v>3</v>
      </c>
      <c r="N29" s="255" t="s">
        <v>190</v>
      </c>
      <c r="O29" s="256" t="s">
        <v>208</v>
      </c>
      <c r="P29" s="117"/>
    </row>
    <row r="30" spans="1:16" ht="12.75" customHeight="1">
      <c r="A30" s="128">
        <v>43</v>
      </c>
      <c r="B30" s="129">
        <v>404</v>
      </c>
      <c r="C30" s="151" t="s">
        <v>145</v>
      </c>
      <c r="D30" s="257" t="s">
        <v>146</v>
      </c>
      <c r="E30" s="258" t="s">
        <v>147</v>
      </c>
      <c r="F30" s="133">
        <v>1</v>
      </c>
      <c r="G30" s="117">
        <v>2</v>
      </c>
      <c r="H30" s="134">
        <v>1</v>
      </c>
      <c r="I30" s="117">
        <v>1</v>
      </c>
      <c r="J30" s="143"/>
      <c r="K30" s="136"/>
      <c r="L30" s="136"/>
      <c r="M30" s="103">
        <v>2</v>
      </c>
      <c r="N30" s="141"/>
      <c r="O30" s="116"/>
      <c r="P30" s="117">
        <v>1</v>
      </c>
    </row>
    <row r="31" spans="1:16" ht="12.75" customHeight="1">
      <c r="A31" s="128">
        <v>43</v>
      </c>
      <c r="B31" s="129">
        <v>423</v>
      </c>
      <c r="C31" s="151" t="s">
        <v>149</v>
      </c>
      <c r="D31" s="257" t="s">
        <v>150</v>
      </c>
      <c r="E31" s="152" t="s">
        <v>151</v>
      </c>
      <c r="F31" s="133">
        <v>1</v>
      </c>
      <c r="G31" s="117">
        <v>2</v>
      </c>
      <c r="H31" s="134">
        <v>0</v>
      </c>
      <c r="I31" s="117">
        <v>0</v>
      </c>
      <c r="J31" s="143"/>
      <c r="K31" s="136"/>
      <c r="L31" s="136"/>
      <c r="M31" s="103">
        <v>2</v>
      </c>
      <c r="N31" s="141"/>
      <c r="O31" s="116"/>
      <c r="P31" s="117">
        <v>1</v>
      </c>
    </row>
    <row r="32" spans="1:16" ht="12.75" customHeight="1">
      <c r="A32" s="128">
        <v>43</v>
      </c>
      <c r="B32" s="129">
        <v>424</v>
      </c>
      <c r="C32" s="151" t="s">
        <v>56</v>
      </c>
      <c r="D32" s="257" t="s">
        <v>153</v>
      </c>
      <c r="E32" s="152" t="s">
        <v>154</v>
      </c>
      <c r="F32" s="133">
        <v>1</v>
      </c>
      <c r="G32" s="117">
        <v>2</v>
      </c>
      <c r="H32" s="134">
        <v>0</v>
      </c>
      <c r="I32" s="117">
        <v>0</v>
      </c>
      <c r="J32" s="143"/>
      <c r="K32" s="136"/>
      <c r="L32" s="136"/>
      <c r="M32" s="103">
        <v>1</v>
      </c>
      <c r="N32" s="141"/>
      <c r="O32" s="116"/>
      <c r="P32" s="117">
        <v>1</v>
      </c>
    </row>
    <row r="33" spans="1:16" ht="12.75" customHeight="1">
      <c r="A33" s="128">
        <v>43</v>
      </c>
      <c r="B33" s="129">
        <v>425</v>
      </c>
      <c r="C33" s="151" t="s">
        <v>56</v>
      </c>
      <c r="D33" s="257" t="s">
        <v>213</v>
      </c>
      <c r="E33" s="152" t="s">
        <v>183</v>
      </c>
      <c r="F33" s="133">
        <v>1</v>
      </c>
      <c r="G33" s="117">
        <v>2</v>
      </c>
      <c r="H33" s="134">
        <v>0</v>
      </c>
      <c r="I33" s="117">
        <v>0</v>
      </c>
      <c r="J33" s="143"/>
      <c r="K33" s="136"/>
      <c r="L33" s="136"/>
      <c r="M33" s="103">
        <v>2</v>
      </c>
      <c r="N33" s="141"/>
      <c r="O33" s="116"/>
      <c r="P33" s="117">
        <v>0</v>
      </c>
    </row>
    <row r="34" spans="1:16" ht="12.75" customHeight="1">
      <c r="A34" s="128">
        <v>43</v>
      </c>
      <c r="B34" s="129">
        <v>428</v>
      </c>
      <c r="C34" s="151" t="s">
        <v>56</v>
      </c>
      <c r="D34" s="257" t="s">
        <v>214</v>
      </c>
      <c r="E34" s="152" t="s">
        <v>158</v>
      </c>
      <c r="F34" s="133">
        <v>1</v>
      </c>
      <c r="G34" s="117">
        <v>2</v>
      </c>
      <c r="H34" s="134">
        <v>0</v>
      </c>
      <c r="I34" s="117">
        <v>0</v>
      </c>
      <c r="J34" s="143"/>
      <c r="K34" s="136"/>
      <c r="L34" s="136"/>
      <c r="M34" s="103">
        <v>0</v>
      </c>
      <c r="N34" s="141"/>
      <c r="O34" s="116"/>
      <c r="P34" s="117">
        <v>0</v>
      </c>
    </row>
    <row r="35" spans="1:16" ht="12.75" customHeight="1">
      <c r="A35" s="128">
        <v>43</v>
      </c>
      <c r="B35" s="129">
        <v>432</v>
      </c>
      <c r="C35" s="151" t="s">
        <v>56</v>
      </c>
      <c r="D35" s="257" t="s">
        <v>160</v>
      </c>
      <c r="E35" s="152" t="s">
        <v>161</v>
      </c>
      <c r="F35" s="133">
        <v>2</v>
      </c>
      <c r="G35" s="117">
        <v>2</v>
      </c>
      <c r="H35" s="134">
        <v>0</v>
      </c>
      <c r="I35" s="117">
        <v>0</v>
      </c>
      <c r="J35" s="135"/>
      <c r="K35" s="136"/>
      <c r="L35" s="136"/>
      <c r="M35" s="103">
        <v>0</v>
      </c>
      <c r="N35" s="141"/>
      <c r="O35" s="116"/>
      <c r="P35" s="117">
        <v>1</v>
      </c>
    </row>
    <row r="36" spans="1:16" ht="12.75" customHeight="1">
      <c r="A36" s="128">
        <v>43</v>
      </c>
      <c r="B36" s="129">
        <v>433</v>
      </c>
      <c r="C36" s="151" t="s">
        <v>145</v>
      </c>
      <c r="D36" s="257" t="s">
        <v>65</v>
      </c>
      <c r="E36" s="152" t="s">
        <v>162</v>
      </c>
      <c r="F36" s="133">
        <v>1</v>
      </c>
      <c r="G36" s="117">
        <v>2</v>
      </c>
      <c r="H36" s="134">
        <v>0</v>
      </c>
      <c r="I36" s="117">
        <v>1</v>
      </c>
      <c r="J36" s="135"/>
      <c r="K36" s="136"/>
      <c r="L36" s="136"/>
      <c r="M36" s="103">
        <v>2</v>
      </c>
      <c r="N36" s="141"/>
      <c r="O36" s="116"/>
      <c r="P36" s="117">
        <v>1</v>
      </c>
    </row>
    <row r="37" spans="1:16" ht="12.75" customHeight="1">
      <c r="A37" s="128">
        <v>43</v>
      </c>
      <c r="B37" s="129">
        <v>441</v>
      </c>
      <c r="C37" s="151" t="s">
        <v>56</v>
      </c>
      <c r="D37" s="257" t="s">
        <v>215</v>
      </c>
      <c r="E37" s="152" t="s">
        <v>131</v>
      </c>
      <c r="F37" s="133">
        <v>1</v>
      </c>
      <c r="G37" s="117">
        <v>2</v>
      </c>
      <c r="H37" s="134">
        <v>0</v>
      </c>
      <c r="I37" s="117">
        <v>1</v>
      </c>
      <c r="J37" s="135"/>
      <c r="K37" s="136"/>
      <c r="L37" s="136"/>
      <c r="M37" s="103">
        <v>2</v>
      </c>
      <c r="N37" s="141"/>
      <c r="O37" s="116"/>
      <c r="P37" s="117">
        <v>0</v>
      </c>
    </row>
    <row r="38" spans="1:16" ht="12.75" customHeight="1">
      <c r="A38" s="128">
        <v>43</v>
      </c>
      <c r="B38" s="129">
        <v>442</v>
      </c>
      <c r="C38" s="151" t="s">
        <v>56</v>
      </c>
      <c r="D38" s="257" t="s">
        <v>163</v>
      </c>
      <c r="E38" s="152" t="s">
        <v>164</v>
      </c>
      <c r="F38" s="133">
        <v>1</v>
      </c>
      <c r="G38" s="117">
        <v>2</v>
      </c>
      <c r="H38" s="134">
        <v>1</v>
      </c>
      <c r="I38" s="117">
        <v>1</v>
      </c>
      <c r="J38" s="135"/>
      <c r="K38" s="136"/>
      <c r="L38" s="136"/>
      <c r="M38" s="103">
        <v>0</v>
      </c>
      <c r="N38" s="141"/>
      <c r="O38" s="116"/>
      <c r="P38" s="117">
        <v>1</v>
      </c>
    </row>
    <row r="39" spans="1:16" ht="12.75" customHeight="1">
      <c r="A39" s="128">
        <v>43</v>
      </c>
      <c r="B39" s="129">
        <v>443</v>
      </c>
      <c r="C39" s="151" t="s">
        <v>56</v>
      </c>
      <c r="D39" s="257" t="s">
        <v>166</v>
      </c>
      <c r="E39" s="152" t="s">
        <v>131</v>
      </c>
      <c r="F39" s="133">
        <v>1</v>
      </c>
      <c r="G39" s="117">
        <v>2</v>
      </c>
      <c r="H39" s="134">
        <v>1</v>
      </c>
      <c r="I39" s="117">
        <v>1</v>
      </c>
      <c r="J39" s="135"/>
      <c r="K39" s="136"/>
      <c r="L39" s="136"/>
      <c r="M39" s="103">
        <v>0</v>
      </c>
      <c r="N39" s="115"/>
      <c r="O39" s="116"/>
      <c r="P39" s="117">
        <v>1</v>
      </c>
    </row>
    <row r="40" spans="1:16" ht="12.75" customHeight="1">
      <c r="A40" s="8">
        <v>43</v>
      </c>
      <c r="B40" s="9">
        <v>444</v>
      </c>
      <c r="C40" s="145" t="s">
        <v>56</v>
      </c>
      <c r="D40" s="146" t="s">
        <v>167</v>
      </c>
      <c r="E40" s="148" t="s">
        <v>168</v>
      </c>
      <c r="F40" s="119">
        <v>1</v>
      </c>
      <c r="G40" s="105">
        <v>2</v>
      </c>
      <c r="H40" s="111">
        <v>0</v>
      </c>
      <c r="I40" s="105">
        <v>0</v>
      </c>
      <c r="J40" s="20"/>
      <c r="K40" s="6"/>
      <c r="L40" s="6"/>
      <c r="M40" s="100">
        <v>0</v>
      </c>
      <c r="N40" s="43"/>
      <c r="O40" s="51"/>
      <c r="P40" s="105">
        <v>0</v>
      </c>
    </row>
    <row r="41" spans="1:16" ht="12.75" customHeight="1">
      <c r="A41" s="8">
        <v>43</v>
      </c>
      <c r="B41" s="9">
        <v>447</v>
      </c>
      <c r="C41" s="145" t="s">
        <v>56</v>
      </c>
      <c r="D41" s="146" t="s">
        <v>169</v>
      </c>
      <c r="E41" s="148" t="s">
        <v>170</v>
      </c>
      <c r="F41" s="119">
        <v>1</v>
      </c>
      <c r="G41" s="105">
        <v>2</v>
      </c>
      <c r="H41" s="111">
        <v>0</v>
      </c>
      <c r="I41" s="105">
        <v>1</v>
      </c>
      <c r="J41" s="20"/>
      <c r="K41" s="6"/>
      <c r="L41" s="6"/>
      <c r="M41" s="100">
        <v>2</v>
      </c>
      <c r="N41" s="43"/>
      <c r="O41" s="51"/>
      <c r="P41" s="105">
        <v>1</v>
      </c>
    </row>
    <row r="42" spans="1:16" ht="12.75" customHeight="1">
      <c r="A42" s="8">
        <v>43</v>
      </c>
      <c r="B42" s="9">
        <v>468</v>
      </c>
      <c r="C42" s="145" t="s">
        <v>56</v>
      </c>
      <c r="D42" s="146" t="s">
        <v>171</v>
      </c>
      <c r="E42" s="148" t="s">
        <v>172</v>
      </c>
      <c r="F42" s="119">
        <v>1</v>
      </c>
      <c r="G42" s="105">
        <v>2</v>
      </c>
      <c r="H42" s="111">
        <v>1</v>
      </c>
      <c r="I42" s="105">
        <v>1</v>
      </c>
      <c r="J42" s="20"/>
      <c r="K42" s="6"/>
      <c r="L42" s="6"/>
      <c r="M42" s="100">
        <v>2</v>
      </c>
      <c r="N42" s="43"/>
      <c r="O42" s="51"/>
      <c r="P42" s="105">
        <v>1</v>
      </c>
    </row>
    <row r="43" spans="1:16" ht="12.75" customHeight="1">
      <c r="A43" s="8">
        <v>43</v>
      </c>
      <c r="B43" s="9">
        <v>482</v>
      </c>
      <c r="C43" s="145" t="s">
        <v>56</v>
      </c>
      <c r="D43" s="146" t="s">
        <v>173</v>
      </c>
      <c r="E43" s="148" t="s">
        <v>122</v>
      </c>
      <c r="F43" s="119">
        <v>1</v>
      </c>
      <c r="G43" s="105">
        <v>2</v>
      </c>
      <c r="H43" s="111">
        <v>0</v>
      </c>
      <c r="I43" s="105">
        <v>1</v>
      </c>
      <c r="J43" s="20"/>
      <c r="K43" s="6"/>
      <c r="L43" s="6"/>
      <c r="M43" s="100">
        <v>0</v>
      </c>
      <c r="N43" s="43"/>
      <c r="O43" s="51"/>
      <c r="P43" s="105">
        <v>1</v>
      </c>
    </row>
    <row r="44" spans="1:16" ht="12.75" customHeight="1">
      <c r="A44" s="8">
        <v>43</v>
      </c>
      <c r="B44" s="9">
        <v>484</v>
      </c>
      <c r="C44" s="145" t="s">
        <v>56</v>
      </c>
      <c r="D44" s="146" t="s">
        <v>174</v>
      </c>
      <c r="E44" s="148" t="s">
        <v>131</v>
      </c>
      <c r="F44" s="119">
        <v>1</v>
      </c>
      <c r="G44" s="105">
        <v>2</v>
      </c>
      <c r="H44" s="111">
        <v>0</v>
      </c>
      <c r="I44" s="105">
        <v>0</v>
      </c>
      <c r="J44" s="20"/>
      <c r="K44" s="6"/>
      <c r="L44" s="6"/>
      <c r="M44" s="103">
        <v>2</v>
      </c>
      <c r="N44" s="43"/>
      <c r="O44" s="51"/>
      <c r="P44" s="105">
        <v>1</v>
      </c>
    </row>
    <row r="45" spans="1:16" ht="12.75" customHeight="1">
      <c r="A45" s="8">
        <v>43</v>
      </c>
      <c r="B45" s="9">
        <v>501</v>
      </c>
      <c r="C45" s="145" t="s">
        <v>56</v>
      </c>
      <c r="D45" s="146" t="s">
        <v>175</v>
      </c>
      <c r="E45" s="148" t="s">
        <v>122</v>
      </c>
      <c r="F45" s="119">
        <v>1</v>
      </c>
      <c r="G45" s="105">
        <v>2</v>
      </c>
      <c r="H45" s="111">
        <v>0</v>
      </c>
      <c r="I45" s="105">
        <v>0</v>
      </c>
      <c r="J45" s="20"/>
      <c r="K45" s="6"/>
      <c r="L45" s="6"/>
      <c r="M45" s="100">
        <v>2</v>
      </c>
      <c r="N45" s="43"/>
      <c r="O45" s="51"/>
      <c r="P45" s="105">
        <v>1</v>
      </c>
    </row>
    <row r="46" spans="1:16" ht="12.75" customHeight="1">
      <c r="A46" s="8">
        <v>43</v>
      </c>
      <c r="B46" s="9">
        <v>505</v>
      </c>
      <c r="C46" s="145" t="s">
        <v>56</v>
      </c>
      <c r="D46" s="146" t="s">
        <v>176</v>
      </c>
      <c r="E46" s="148" t="s">
        <v>177</v>
      </c>
      <c r="F46" s="119">
        <v>1</v>
      </c>
      <c r="G46" s="105">
        <v>2</v>
      </c>
      <c r="H46" s="111">
        <v>1</v>
      </c>
      <c r="I46" s="105">
        <v>0</v>
      </c>
      <c r="J46" s="20"/>
      <c r="K46" s="6"/>
      <c r="L46" s="6"/>
      <c r="M46" s="100">
        <v>2</v>
      </c>
      <c r="N46" s="43"/>
      <c r="O46" s="51"/>
      <c r="P46" s="105">
        <v>1</v>
      </c>
    </row>
    <row r="47" spans="1:16" ht="12.75" customHeight="1">
      <c r="A47" s="8">
        <v>43</v>
      </c>
      <c r="B47" s="9">
        <v>506</v>
      </c>
      <c r="C47" s="145" t="s">
        <v>56</v>
      </c>
      <c r="D47" s="146" t="s">
        <v>178</v>
      </c>
      <c r="E47" s="148" t="s">
        <v>179</v>
      </c>
      <c r="F47" s="119">
        <v>1</v>
      </c>
      <c r="G47" s="105">
        <v>2</v>
      </c>
      <c r="H47" s="111">
        <v>0</v>
      </c>
      <c r="I47" s="105">
        <v>1</v>
      </c>
      <c r="J47" s="20"/>
      <c r="K47" s="6"/>
      <c r="L47" s="6"/>
      <c r="M47" s="100">
        <v>0</v>
      </c>
      <c r="N47" s="43"/>
      <c r="O47" s="51"/>
      <c r="P47" s="105">
        <v>0</v>
      </c>
    </row>
    <row r="48" spans="1:16" ht="12.75" customHeight="1">
      <c r="A48" s="8">
        <v>43</v>
      </c>
      <c r="B48" s="9">
        <v>507</v>
      </c>
      <c r="C48" s="145" t="s">
        <v>56</v>
      </c>
      <c r="D48" s="146" t="s">
        <v>216</v>
      </c>
      <c r="E48" s="148" t="s">
        <v>158</v>
      </c>
      <c r="F48" s="119">
        <v>1</v>
      </c>
      <c r="G48" s="105">
        <v>2</v>
      </c>
      <c r="H48" s="111">
        <v>0</v>
      </c>
      <c r="I48" s="105">
        <v>1</v>
      </c>
      <c r="J48" s="20"/>
      <c r="K48" s="6"/>
      <c r="L48" s="6"/>
      <c r="M48" s="100">
        <v>0</v>
      </c>
      <c r="N48" s="43"/>
      <c r="O48" s="51"/>
      <c r="P48" s="105">
        <v>0</v>
      </c>
    </row>
    <row r="49" spans="1:16" ht="12.75" customHeight="1">
      <c r="A49" s="8">
        <v>43</v>
      </c>
      <c r="B49" s="9">
        <v>510</v>
      </c>
      <c r="C49" s="145" t="s">
        <v>56</v>
      </c>
      <c r="D49" s="146" t="s">
        <v>181</v>
      </c>
      <c r="E49" s="148" t="s">
        <v>131</v>
      </c>
      <c r="F49" s="119">
        <v>1</v>
      </c>
      <c r="G49" s="105">
        <v>2</v>
      </c>
      <c r="H49" s="111">
        <v>0</v>
      </c>
      <c r="I49" s="105">
        <v>0</v>
      </c>
      <c r="J49" s="20"/>
      <c r="K49" s="6"/>
      <c r="L49" s="6"/>
      <c r="M49" s="100">
        <v>0</v>
      </c>
      <c r="N49" s="43"/>
      <c r="O49" s="51"/>
      <c r="P49" s="105">
        <v>0</v>
      </c>
    </row>
    <row r="50" spans="1:16" ht="12.75" customHeight="1">
      <c r="A50" s="8">
        <v>43</v>
      </c>
      <c r="B50" s="9">
        <v>511</v>
      </c>
      <c r="C50" s="145" t="s">
        <v>56</v>
      </c>
      <c r="D50" s="146" t="s">
        <v>182</v>
      </c>
      <c r="E50" s="148" t="s">
        <v>183</v>
      </c>
      <c r="F50" s="119">
        <v>1</v>
      </c>
      <c r="G50" s="105">
        <v>2</v>
      </c>
      <c r="H50" s="111">
        <v>0</v>
      </c>
      <c r="I50" s="105">
        <v>0</v>
      </c>
      <c r="J50" s="20"/>
      <c r="K50" s="6"/>
      <c r="L50" s="6"/>
      <c r="M50" s="100">
        <v>0</v>
      </c>
      <c r="N50" s="43"/>
      <c r="O50" s="51"/>
      <c r="P50" s="105">
        <v>0</v>
      </c>
    </row>
    <row r="51" spans="1:16" ht="12.75" customHeight="1">
      <c r="A51" s="128">
        <v>43</v>
      </c>
      <c r="B51" s="129">
        <v>512</v>
      </c>
      <c r="C51" s="151" t="s">
        <v>56</v>
      </c>
      <c r="D51" s="146" t="s">
        <v>217</v>
      </c>
      <c r="E51" s="152" t="s">
        <v>170</v>
      </c>
      <c r="F51" s="133">
        <v>1</v>
      </c>
      <c r="G51" s="117">
        <v>2</v>
      </c>
      <c r="H51" s="134">
        <v>0</v>
      </c>
      <c r="I51" s="117">
        <v>1</v>
      </c>
      <c r="J51" s="135"/>
      <c r="K51" s="136"/>
      <c r="L51" s="136"/>
      <c r="M51" s="103">
        <v>0</v>
      </c>
      <c r="N51" s="115"/>
      <c r="O51" s="116"/>
      <c r="P51" s="117">
        <v>0</v>
      </c>
    </row>
    <row r="52" spans="1:16" ht="12.75" customHeight="1">
      <c r="A52" s="8">
        <v>43</v>
      </c>
      <c r="B52" s="9">
        <v>513</v>
      </c>
      <c r="C52" s="145" t="s">
        <v>145</v>
      </c>
      <c r="D52" s="153" t="s">
        <v>185</v>
      </c>
      <c r="E52" s="148" t="s">
        <v>131</v>
      </c>
      <c r="F52" s="119">
        <v>1</v>
      </c>
      <c r="G52" s="105">
        <v>2</v>
      </c>
      <c r="H52" s="111">
        <v>0</v>
      </c>
      <c r="I52" s="105">
        <v>1</v>
      </c>
      <c r="J52" s="20"/>
      <c r="K52" s="6"/>
      <c r="L52" s="6"/>
      <c r="M52" s="100">
        <v>0</v>
      </c>
      <c r="N52" s="43"/>
      <c r="O52" s="51"/>
      <c r="P52" s="105">
        <v>0</v>
      </c>
    </row>
    <row r="53" spans="1:16" ht="12.75" customHeight="1">
      <c r="A53" s="8">
        <v>43</v>
      </c>
      <c r="B53" s="9">
        <v>514</v>
      </c>
      <c r="C53" s="145" t="s">
        <v>56</v>
      </c>
      <c r="D53" s="153" t="s">
        <v>186</v>
      </c>
      <c r="E53" s="148" t="s">
        <v>170</v>
      </c>
      <c r="F53" s="119">
        <v>1</v>
      </c>
      <c r="G53" s="105">
        <v>2</v>
      </c>
      <c r="H53" s="111">
        <v>0</v>
      </c>
      <c r="I53" s="105">
        <v>1</v>
      </c>
      <c r="J53" s="20"/>
      <c r="K53" s="6"/>
      <c r="L53" s="6"/>
      <c r="M53" s="100">
        <v>0</v>
      </c>
      <c r="N53" s="43"/>
      <c r="O53" s="51"/>
      <c r="P53" s="105">
        <v>0</v>
      </c>
    </row>
    <row r="54" spans="1:16" ht="12.75" customHeight="1" thickBot="1">
      <c r="A54" s="8">
        <v>43</v>
      </c>
      <c r="B54" s="9">
        <v>531</v>
      </c>
      <c r="C54" s="145" t="s">
        <v>145</v>
      </c>
      <c r="D54" s="153" t="s">
        <v>187</v>
      </c>
      <c r="E54" s="148" t="s">
        <v>131</v>
      </c>
      <c r="F54" s="119">
        <v>1</v>
      </c>
      <c r="G54" s="105">
        <v>2</v>
      </c>
      <c r="H54" s="111">
        <v>0</v>
      </c>
      <c r="I54" s="105">
        <v>0</v>
      </c>
      <c r="J54" s="20"/>
      <c r="K54" s="6"/>
      <c r="L54" s="6"/>
      <c r="M54" s="100">
        <v>3</v>
      </c>
      <c r="N54" s="43"/>
      <c r="O54" s="51"/>
      <c r="P54" s="105">
        <v>1</v>
      </c>
    </row>
    <row r="55" spans="1:16" ht="16.5" customHeight="1" thickBot="1">
      <c r="A55" s="15"/>
      <c r="B55" s="16">
        <v>1000</v>
      </c>
      <c r="C55" s="311" t="s">
        <v>10</v>
      </c>
      <c r="D55" s="312"/>
      <c r="E55" s="10"/>
      <c r="F55" s="124"/>
      <c r="G55" s="125"/>
      <c r="H55" s="126">
        <f>SUM(H7:H54)</f>
        <v>23</v>
      </c>
      <c r="I55" s="127">
        <f>SUM(I7:I54)</f>
        <v>35</v>
      </c>
      <c r="J55" s="21">
        <f>COUNTA(J7:J54)</f>
        <v>11</v>
      </c>
      <c r="K55" s="19"/>
      <c r="L55" s="19"/>
      <c r="M55" s="104"/>
      <c r="N55" s="21">
        <f>COUNTA(N7:N54)</f>
        <v>16</v>
      </c>
      <c r="O55" s="19"/>
      <c r="P55" s="104"/>
    </row>
  </sheetData>
  <mergeCells count="14">
    <mergeCell ref="N5:O5"/>
    <mergeCell ref="E4:E6"/>
    <mergeCell ref="G4:G6"/>
    <mergeCell ref="H4:H6"/>
    <mergeCell ref="J5:L5"/>
    <mergeCell ref="F4:F6"/>
    <mergeCell ref="I4:I6"/>
    <mergeCell ref="J4:M4"/>
    <mergeCell ref="N4:P4"/>
    <mergeCell ref="C55:D55"/>
    <mergeCell ref="A4:A6"/>
    <mergeCell ref="C4:C6"/>
    <mergeCell ref="D4:D6"/>
    <mergeCell ref="B4:B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&amp;R（熊本県）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10.125" style="2" customWidth="1"/>
    <col min="5" max="5" width="20.625" style="2" customWidth="1"/>
    <col min="6" max="6" width="11.625" style="2" customWidth="1"/>
    <col min="7" max="7" width="8.625" style="2" customWidth="1"/>
    <col min="8" max="8" width="23.625" style="2" customWidth="1"/>
    <col min="9" max="9" width="12.625" style="2" customWidth="1"/>
    <col min="10" max="10" width="20.625" style="2" customWidth="1"/>
    <col min="11" max="19" width="4.125" style="2" customWidth="1"/>
    <col min="20" max="20" width="7.125" style="99" customWidth="1"/>
    <col min="21" max="16384" width="9.00390625" style="2" customWidth="1"/>
  </cols>
  <sheetData>
    <row r="1" ht="12">
      <c r="A1" s="2" t="s">
        <v>22</v>
      </c>
    </row>
    <row r="2" ht="22.5" customHeight="1">
      <c r="A2" s="18" t="s">
        <v>45</v>
      </c>
    </row>
    <row r="3" ht="12.75" thickBot="1"/>
    <row r="4" spans="1:20" s="1" customFormat="1" ht="19.5" customHeight="1">
      <c r="A4" s="343" t="s">
        <v>38</v>
      </c>
      <c r="B4" s="346" t="s">
        <v>251</v>
      </c>
      <c r="C4" s="349" t="s">
        <v>223</v>
      </c>
      <c r="D4" s="352" t="s">
        <v>224</v>
      </c>
      <c r="E4" s="340" t="s">
        <v>49</v>
      </c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2"/>
      <c r="T4" s="360" t="s">
        <v>26</v>
      </c>
    </row>
    <row r="5" spans="1:20" s="1" customFormat="1" ht="19.5" customHeight="1">
      <c r="A5" s="344"/>
      <c r="B5" s="347"/>
      <c r="C5" s="350"/>
      <c r="D5" s="353"/>
      <c r="E5" s="67"/>
      <c r="F5" s="65"/>
      <c r="G5" s="68"/>
      <c r="H5" s="68"/>
      <c r="I5" s="68"/>
      <c r="J5" s="68"/>
      <c r="K5" s="323" t="s">
        <v>225</v>
      </c>
      <c r="L5" s="333"/>
      <c r="M5" s="333"/>
      <c r="N5" s="333"/>
      <c r="O5" s="333"/>
      <c r="P5" s="333"/>
      <c r="Q5" s="333"/>
      <c r="R5" s="333"/>
      <c r="S5" s="366"/>
      <c r="T5" s="361"/>
    </row>
    <row r="6" spans="1:20" s="1" customFormat="1" ht="19.5" customHeight="1">
      <c r="A6" s="344"/>
      <c r="B6" s="347"/>
      <c r="C6" s="350"/>
      <c r="D6" s="353"/>
      <c r="E6" s="363" t="s">
        <v>252</v>
      </c>
      <c r="F6" s="61"/>
      <c r="G6" s="355" t="s">
        <v>43</v>
      </c>
      <c r="H6" s="355"/>
      <c r="I6" s="355"/>
      <c r="J6" s="356"/>
      <c r="K6" s="357" t="s">
        <v>50</v>
      </c>
      <c r="L6" s="358"/>
      <c r="M6" s="359"/>
      <c r="N6" s="356" t="s">
        <v>51</v>
      </c>
      <c r="O6" s="358"/>
      <c r="P6" s="359"/>
      <c r="Q6" s="356" t="s">
        <v>253</v>
      </c>
      <c r="R6" s="358"/>
      <c r="S6" s="365"/>
      <c r="T6" s="361"/>
    </row>
    <row r="7" spans="1:20" ht="49.5" customHeight="1">
      <c r="A7" s="345"/>
      <c r="B7" s="348"/>
      <c r="C7" s="351"/>
      <c r="D7" s="354"/>
      <c r="E7" s="364"/>
      <c r="F7" s="182" t="s">
        <v>226</v>
      </c>
      <c r="G7" s="64" t="s">
        <v>40</v>
      </c>
      <c r="H7" s="64" t="s">
        <v>42</v>
      </c>
      <c r="I7" s="64" t="s">
        <v>41</v>
      </c>
      <c r="J7" s="183" t="s">
        <v>68</v>
      </c>
      <c r="K7" s="259" t="s">
        <v>254</v>
      </c>
      <c r="L7" s="260" t="s">
        <v>255</v>
      </c>
      <c r="M7" s="261" t="s">
        <v>44</v>
      </c>
      <c r="N7" s="262" t="s">
        <v>254</v>
      </c>
      <c r="O7" s="260" t="s">
        <v>255</v>
      </c>
      <c r="P7" s="263" t="s">
        <v>44</v>
      </c>
      <c r="Q7" s="261" t="s">
        <v>254</v>
      </c>
      <c r="R7" s="260" t="s">
        <v>255</v>
      </c>
      <c r="S7" s="261" t="s">
        <v>44</v>
      </c>
      <c r="T7" s="362"/>
    </row>
    <row r="8" spans="1:20" ht="40.5" customHeight="1">
      <c r="A8" s="164">
        <v>43</v>
      </c>
      <c r="B8" s="177">
        <v>201</v>
      </c>
      <c r="C8" s="166" t="s">
        <v>56</v>
      </c>
      <c r="D8" s="167" t="s">
        <v>72</v>
      </c>
      <c r="E8" s="178" t="s">
        <v>71</v>
      </c>
      <c r="F8" s="179" t="s">
        <v>196</v>
      </c>
      <c r="G8" s="179" t="s">
        <v>197</v>
      </c>
      <c r="H8" s="179" t="s">
        <v>73</v>
      </c>
      <c r="I8" s="179" t="s">
        <v>198</v>
      </c>
      <c r="J8" s="180" t="s">
        <v>199</v>
      </c>
      <c r="K8" s="121" t="s">
        <v>74</v>
      </c>
      <c r="L8" s="5"/>
      <c r="M8" s="14"/>
      <c r="N8" s="181" t="s">
        <v>74</v>
      </c>
      <c r="O8" s="5"/>
      <c r="P8" s="5"/>
      <c r="Q8" s="5"/>
      <c r="R8" s="5"/>
      <c r="S8" s="12"/>
      <c r="T8" s="184">
        <v>0</v>
      </c>
    </row>
    <row r="9" spans="1:20" ht="12.75" customHeight="1">
      <c r="A9" s="8">
        <v>43</v>
      </c>
      <c r="B9" s="9">
        <v>202</v>
      </c>
      <c r="C9" s="7" t="s">
        <v>56</v>
      </c>
      <c r="D9" s="12" t="s">
        <v>76</v>
      </c>
      <c r="E9" s="50"/>
      <c r="F9" s="5"/>
      <c r="G9" s="5"/>
      <c r="H9" s="5"/>
      <c r="I9" s="5"/>
      <c r="J9" s="109"/>
      <c r="K9" s="7"/>
      <c r="L9" s="5"/>
      <c r="M9" s="5"/>
      <c r="N9" s="5"/>
      <c r="O9" s="5"/>
      <c r="P9" s="5"/>
      <c r="Q9" s="5"/>
      <c r="R9" s="5"/>
      <c r="S9" s="12"/>
      <c r="T9" s="112">
        <v>1</v>
      </c>
    </row>
    <row r="10" spans="1:20" ht="12.75" customHeight="1">
      <c r="A10" s="8">
        <v>43</v>
      </c>
      <c r="B10" s="9">
        <v>203</v>
      </c>
      <c r="C10" s="7" t="s">
        <v>56</v>
      </c>
      <c r="D10" s="12" t="s">
        <v>79</v>
      </c>
      <c r="E10" s="50"/>
      <c r="F10" s="5"/>
      <c r="G10" s="5"/>
      <c r="H10" s="5"/>
      <c r="I10" s="5"/>
      <c r="J10" s="109"/>
      <c r="K10" s="7"/>
      <c r="L10" s="5"/>
      <c r="M10" s="5"/>
      <c r="N10" s="5"/>
      <c r="O10" s="5"/>
      <c r="P10" s="5"/>
      <c r="Q10" s="5"/>
      <c r="R10" s="5"/>
      <c r="S10" s="12"/>
      <c r="T10" s="112">
        <v>0</v>
      </c>
    </row>
    <row r="11" spans="1:20" ht="12.75" customHeight="1">
      <c r="A11" s="8">
        <v>43</v>
      </c>
      <c r="B11" s="9">
        <v>204</v>
      </c>
      <c r="C11" s="7" t="s">
        <v>56</v>
      </c>
      <c r="D11" s="12" t="s">
        <v>82</v>
      </c>
      <c r="E11" s="50"/>
      <c r="F11" s="5"/>
      <c r="G11" s="5"/>
      <c r="H11" s="5"/>
      <c r="I11" s="5"/>
      <c r="J11" s="109"/>
      <c r="K11" s="7"/>
      <c r="L11" s="5"/>
      <c r="M11" s="5"/>
      <c r="N11" s="5"/>
      <c r="O11" s="5"/>
      <c r="P11" s="5"/>
      <c r="Q11" s="5"/>
      <c r="R11" s="5"/>
      <c r="S11" s="12"/>
      <c r="T11" s="112">
        <v>0</v>
      </c>
    </row>
    <row r="12" spans="1:20" ht="12.75" customHeight="1">
      <c r="A12" s="75">
        <v>43</v>
      </c>
      <c r="B12" s="76">
        <v>205</v>
      </c>
      <c r="C12" s="77" t="s">
        <v>55</v>
      </c>
      <c r="D12" s="78" t="s">
        <v>57</v>
      </c>
      <c r="E12" s="79"/>
      <c r="F12" s="80"/>
      <c r="G12" s="80"/>
      <c r="H12" s="80"/>
      <c r="I12" s="80"/>
      <c r="J12" s="110"/>
      <c r="K12" s="77"/>
      <c r="L12" s="80"/>
      <c r="M12" s="80"/>
      <c r="N12" s="80"/>
      <c r="O12" s="80"/>
      <c r="P12" s="80"/>
      <c r="Q12" s="80"/>
      <c r="R12" s="80"/>
      <c r="S12" s="78"/>
      <c r="T12" s="113">
        <v>1</v>
      </c>
    </row>
    <row r="13" spans="1:20" ht="12.75" customHeight="1">
      <c r="A13" s="8">
        <v>43</v>
      </c>
      <c r="B13" s="9">
        <v>206</v>
      </c>
      <c r="C13" s="7" t="s">
        <v>56</v>
      </c>
      <c r="D13" s="12" t="s">
        <v>92</v>
      </c>
      <c r="E13" s="50"/>
      <c r="F13" s="5"/>
      <c r="G13" s="5"/>
      <c r="H13" s="5"/>
      <c r="I13" s="5"/>
      <c r="J13" s="14"/>
      <c r="K13" s="7"/>
      <c r="L13" s="5"/>
      <c r="M13" s="5"/>
      <c r="N13" s="5"/>
      <c r="O13" s="5"/>
      <c r="P13" s="5"/>
      <c r="Q13" s="5"/>
      <c r="R13" s="5"/>
      <c r="S13" s="12"/>
      <c r="T13" s="112">
        <v>1</v>
      </c>
    </row>
    <row r="14" spans="1:20" ht="12.75" customHeight="1">
      <c r="A14" s="8">
        <v>43</v>
      </c>
      <c r="B14" s="9">
        <v>208</v>
      </c>
      <c r="C14" s="7" t="s">
        <v>56</v>
      </c>
      <c r="D14" s="12" t="s">
        <v>95</v>
      </c>
      <c r="E14" s="50"/>
      <c r="F14" s="5"/>
      <c r="G14" s="5"/>
      <c r="H14" s="5"/>
      <c r="I14" s="5"/>
      <c r="J14" s="14"/>
      <c r="K14" s="7"/>
      <c r="L14" s="5"/>
      <c r="M14" s="5"/>
      <c r="N14" s="5"/>
      <c r="O14" s="5"/>
      <c r="P14" s="5"/>
      <c r="Q14" s="5"/>
      <c r="R14" s="5"/>
      <c r="S14" s="12"/>
      <c r="T14" s="112">
        <v>0</v>
      </c>
    </row>
    <row r="15" spans="1:20" ht="12.75" customHeight="1">
      <c r="A15" s="8">
        <v>43</v>
      </c>
      <c r="B15" s="9">
        <v>210</v>
      </c>
      <c r="C15" s="7" t="s">
        <v>56</v>
      </c>
      <c r="D15" s="12" t="s">
        <v>100</v>
      </c>
      <c r="E15" s="50"/>
      <c r="F15" s="5"/>
      <c r="G15" s="5"/>
      <c r="H15" s="5"/>
      <c r="I15" s="5"/>
      <c r="J15" s="14"/>
      <c r="K15" s="7"/>
      <c r="L15" s="5"/>
      <c r="M15" s="5"/>
      <c r="N15" s="5"/>
      <c r="O15" s="5"/>
      <c r="P15" s="5"/>
      <c r="Q15" s="5"/>
      <c r="R15" s="5"/>
      <c r="S15" s="12"/>
      <c r="T15" s="112">
        <v>1</v>
      </c>
    </row>
    <row r="16" spans="1:20" ht="12.75" customHeight="1">
      <c r="A16" s="8">
        <v>43</v>
      </c>
      <c r="B16" s="9">
        <v>211</v>
      </c>
      <c r="C16" s="7" t="s">
        <v>56</v>
      </c>
      <c r="D16" s="12" t="s">
        <v>104</v>
      </c>
      <c r="E16" s="50"/>
      <c r="F16" s="5"/>
      <c r="G16" s="5"/>
      <c r="H16" s="5"/>
      <c r="I16" s="5"/>
      <c r="J16" s="14"/>
      <c r="K16" s="7"/>
      <c r="L16" s="5"/>
      <c r="M16" s="5"/>
      <c r="N16" s="5"/>
      <c r="O16" s="5"/>
      <c r="P16" s="5"/>
      <c r="Q16" s="5"/>
      <c r="R16" s="5"/>
      <c r="S16" s="12"/>
      <c r="T16" s="112">
        <v>0</v>
      </c>
    </row>
    <row r="17" spans="1:20" ht="12.75" customHeight="1">
      <c r="A17" s="8">
        <v>43</v>
      </c>
      <c r="B17" s="9">
        <v>212</v>
      </c>
      <c r="C17" s="7" t="s">
        <v>56</v>
      </c>
      <c r="D17" s="12" t="s">
        <v>107</v>
      </c>
      <c r="E17" s="50"/>
      <c r="F17" s="5"/>
      <c r="G17" s="5"/>
      <c r="H17" s="5"/>
      <c r="I17" s="5"/>
      <c r="J17" s="14"/>
      <c r="K17" s="7"/>
      <c r="L17" s="5"/>
      <c r="M17" s="5"/>
      <c r="N17" s="5"/>
      <c r="O17" s="5"/>
      <c r="P17" s="5"/>
      <c r="Q17" s="5"/>
      <c r="R17" s="5"/>
      <c r="S17" s="12"/>
      <c r="T17" s="112">
        <v>0</v>
      </c>
    </row>
    <row r="18" spans="1:20" ht="12.75" customHeight="1">
      <c r="A18" s="8">
        <v>43</v>
      </c>
      <c r="B18" s="9">
        <v>213</v>
      </c>
      <c r="C18" s="7" t="s">
        <v>56</v>
      </c>
      <c r="D18" s="12" t="s">
        <v>58</v>
      </c>
      <c r="E18" s="50"/>
      <c r="F18" s="5"/>
      <c r="G18" s="5"/>
      <c r="H18" s="5"/>
      <c r="I18" s="5"/>
      <c r="J18" s="14"/>
      <c r="K18" s="7"/>
      <c r="L18" s="5"/>
      <c r="M18" s="5"/>
      <c r="N18" s="5"/>
      <c r="O18" s="5"/>
      <c r="P18" s="5"/>
      <c r="Q18" s="5"/>
      <c r="R18" s="5"/>
      <c r="S18" s="12"/>
      <c r="T18" s="112">
        <v>1</v>
      </c>
    </row>
    <row r="19" spans="1:20" ht="12.75" customHeight="1">
      <c r="A19" s="8">
        <v>43</v>
      </c>
      <c r="B19" s="9">
        <v>214</v>
      </c>
      <c r="C19" s="7" t="s">
        <v>56</v>
      </c>
      <c r="D19" s="12" t="s">
        <v>59</v>
      </c>
      <c r="E19" s="50"/>
      <c r="F19" s="5"/>
      <c r="G19" s="5"/>
      <c r="H19" s="5"/>
      <c r="I19" s="5"/>
      <c r="J19" s="14"/>
      <c r="K19" s="7"/>
      <c r="L19" s="5"/>
      <c r="M19" s="5"/>
      <c r="N19" s="5"/>
      <c r="O19" s="5"/>
      <c r="P19" s="5"/>
      <c r="Q19" s="5"/>
      <c r="R19" s="5"/>
      <c r="S19" s="12"/>
      <c r="T19" s="112">
        <v>1</v>
      </c>
    </row>
    <row r="20" spans="1:20" ht="12">
      <c r="A20" s="8">
        <v>43</v>
      </c>
      <c r="B20" s="9">
        <v>215</v>
      </c>
      <c r="C20" s="85" t="s">
        <v>56</v>
      </c>
      <c r="D20" s="86" t="s">
        <v>116</v>
      </c>
      <c r="E20" s="50"/>
      <c r="F20" s="5"/>
      <c r="G20" s="5"/>
      <c r="H20" s="4"/>
      <c r="I20" s="4"/>
      <c r="J20" s="14"/>
      <c r="K20" s="7"/>
      <c r="L20" s="5"/>
      <c r="M20" s="5"/>
      <c r="N20" s="5"/>
      <c r="O20" s="5"/>
      <c r="P20" s="5"/>
      <c r="Q20" s="5"/>
      <c r="R20" s="5"/>
      <c r="S20" s="12"/>
      <c r="T20" s="112">
        <v>0</v>
      </c>
    </row>
    <row r="21" spans="1:20" ht="12.75" customHeight="1">
      <c r="A21" s="8">
        <v>43</v>
      </c>
      <c r="B21" s="9">
        <v>216</v>
      </c>
      <c r="C21" s="7" t="s">
        <v>56</v>
      </c>
      <c r="D21" s="86" t="s">
        <v>60</v>
      </c>
      <c r="E21" s="50"/>
      <c r="F21" s="5"/>
      <c r="G21" s="5"/>
      <c r="H21" s="5"/>
      <c r="I21" s="5"/>
      <c r="J21" s="14"/>
      <c r="K21" s="7"/>
      <c r="L21" s="5"/>
      <c r="M21" s="5"/>
      <c r="N21" s="5"/>
      <c r="O21" s="5"/>
      <c r="P21" s="5"/>
      <c r="Q21" s="5"/>
      <c r="R21" s="5"/>
      <c r="S21" s="12"/>
      <c r="T21" s="112">
        <v>1</v>
      </c>
    </row>
    <row r="22" spans="1:20" ht="12.75" customHeight="1">
      <c r="A22" s="8">
        <v>43</v>
      </c>
      <c r="B22" s="9">
        <v>341</v>
      </c>
      <c r="C22" s="7" t="s">
        <v>56</v>
      </c>
      <c r="D22" s="86" t="s">
        <v>127</v>
      </c>
      <c r="E22" s="50"/>
      <c r="F22" s="5"/>
      <c r="G22" s="5"/>
      <c r="H22" s="5"/>
      <c r="I22" s="5"/>
      <c r="J22" s="14"/>
      <c r="K22" s="7"/>
      <c r="L22" s="5"/>
      <c r="M22" s="5"/>
      <c r="N22" s="5"/>
      <c r="O22" s="5"/>
      <c r="P22" s="5"/>
      <c r="Q22" s="5"/>
      <c r="R22" s="5"/>
      <c r="S22" s="12"/>
      <c r="T22" s="112">
        <v>1</v>
      </c>
    </row>
    <row r="23" spans="1:20" ht="12.75" customHeight="1">
      <c r="A23" s="8">
        <v>43</v>
      </c>
      <c r="B23" s="9">
        <v>342</v>
      </c>
      <c r="C23" s="7" t="s">
        <v>56</v>
      </c>
      <c r="D23" s="86" t="s">
        <v>128</v>
      </c>
      <c r="E23" s="50"/>
      <c r="F23" s="5"/>
      <c r="G23" s="5"/>
      <c r="H23" s="5"/>
      <c r="I23" s="5"/>
      <c r="J23" s="14"/>
      <c r="K23" s="7"/>
      <c r="L23" s="5"/>
      <c r="M23" s="5"/>
      <c r="N23" s="5"/>
      <c r="O23" s="5"/>
      <c r="P23" s="5"/>
      <c r="Q23" s="5"/>
      <c r="R23" s="5"/>
      <c r="S23" s="12"/>
      <c r="T23" s="112">
        <v>0</v>
      </c>
    </row>
    <row r="24" spans="1:20" ht="12.75" customHeight="1">
      <c r="A24" s="8">
        <v>43</v>
      </c>
      <c r="B24" s="9">
        <v>348</v>
      </c>
      <c r="C24" s="7" t="s">
        <v>56</v>
      </c>
      <c r="D24" s="86" t="s">
        <v>61</v>
      </c>
      <c r="E24" s="50"/>
      <c r="F24" s="5"/>
      <c r="G24" s="5"/>
      <c r="H24" s="5"/>
      <c r="I24" s="5"/>
      <c r="J24" s="14"/>
      <c r="K24" s="7"/>
      <c r="L24" s="5"/>
      <c r="M24" s="5"/>
      <c r="N24" s="5"/>
      <c r="O24" s="5"/>
      <c r="P24" s="5"/>
      <c r="Q24" s="5"/>
      <c r="R24" s="5"/>
      <c r="S24" s="12"/>
      <c r="T24" s="112">
        <v>0</v>
      </c>
    </row>
    <row r="25" spans="1:20" ht="12.75" customHeight="1">
      <c r="A25" s="8">
        <v>43</v>
      </c>
      <c r="B25" s="9">
        <v>364</v>
      </c>
      <c r="C25" s="7" t="s">
        <v>56</v>
      </c>
      <c r="D25" s="12" t="s">
        <v>135</v>
      </c>
      <c r="E25" s="50"/>
      <c r="F25" s="5"/>
      <c r="G25" s="5"/>
      <c r="H25" s="5"/>
      <c r="I25" s="5"/>
      <c r="J25" s="14"/>
      <c r="K25" s="7"/>
      <c r="L25" s="5"/>
      <c r="M25" s="5"/>
      <c r="N25" s="5"/>
      <c r="O25" s="5"/>
      <c r="P25" s="5"/>
      <c r="Q25" s="5"/>
      <c r="R25" s="5"/>
      <c r="S25" s="12"/>
      <c r="T25" s="112">
        <v>0</v>
      </c>
    </row>
    <row r="26" spans="1:20" ht="12.75" customHeight="1">
      <c r="A26" s="8">
        <v>43</v>
      </c>
      <c r="B26" s="9">
        <v>367</v>
      </c>
      <c r="C26" s="7" t="s">
        <v>56</v>
      </c>
      <c r="D26" s="12" t="s">
        <v>136</v>
      </c>
      <c r="E26" s="50"/>
      <c r="F26" s="5"/>
      <c r="G26" s="5"/>
      <c r="H26" s="5"/>
      <c r="I26" s="5"/>
      <c r="J26" s="14"/>
      <c r="K26" s="7"/>
      <c r="L26" s="5"/>
      <c r="M26" s="5"/>
      <c r="N26" s="5"/>
      <c r="O26" s="5"/>
      <c r="P26" s="5"/>
      <c r="Q26" s="5"/>
      <c r="R26" s="5"/>
      <c r="S26" s="12"/>
      <c r="T26" s="112">
        <v>0</v>
      </c>
    </row>
    <row r="27" spans="1:20" ht="12.75" customHeight="1">
      <c r="A27" s="8">
        <v>43</v>
      </c>
      <c r="B27" s="9">
        <v>368</v>
      </c>
      <c r="C27" s="7" t="s">
        <v>55</v>
      </c>
      <c r="D27" s="12" t="s">
        <v>62</v>
      </c>
      <c r="E27" s="50"/>
      <c r="F27" s="5"/>
      <c r="G27" s="5"/>
      <c r="H27" s="5"/>
      <c r="I27" s="5"/>
      <c r="J27" s="14"/>
      <c r="K27" s="7"/>
      <c r="L27" s="5"/>
      <c r="M27" s="5"/>
      <c r="N27" s="5"/>
      <c r="O27" s="5"/>
      <c r="P27" s="5"/>
      <c r="Q27" s="5"/>
      <c r="R27" s="5"/>
      <c r="S27" s="12"/>
      <c r="T27" s="112">
        <v>1</v>
      </c>
    </row>
    <row r="28" spans="1:20" ht="12.75" customHeight="1">
      <c r="A28" s="8">
        <v>43</v>
      </c>
      <c r="B28" s="9">
        <v>369</v>
      </c>
      <c r="C28" s="7" t="s">
        <v>56</v>
      </c>
      <c r="D28" s="12" t="s">
        <v>63</v>
      </c>
      <c r="E28" s="50"/>
      <c r="F28" s="5"/>
      <c r="G28" s="5"/>
      <c r="H28" s="5"/>
      <c r="I28" s="5"/>
      <c r="J28" s="14"/>
      <c r="K28" s="7"/>
      <c r="L28" s="5"/>
      <c r="M28" s="5"/>
      <c r="N28" s="5"/>
      <c r="O28" s="5"/>
      <c r="P28" s="5"/>
      <c r="Q28" s="5"/>
      <c r="R28" s="5"/>
      <c r="S28" s="12"/>
      <c r="T28" s="112">
        <v>0</v>
      </c>
    </row>
    <row r="29" spans="1:20" ht="12.75" customHeight="1">
      <c r="A29" s="8">
        <v>43</v>
      </c>
      <c r="B29" s="9">
        <v>385</v>
      </c>
      <c r="C29" s="7" t="s">
        <v>56</v>
      </c>
      <c r="D29" s="12" t="s">
        <v>142</v>
      </c>
      <c r="E29" s="50"/>
      <c r="F29" s="5"/>
      <c r="G29" s="5"/>
      <c r="H29" s="5"/>
      <c r="I29" s="5"/>
      <c r="J29" s="14"/>
      <c r="K29" s="7"/>
      <c r="L29" s="5"/>
      <c r="M29" s="5"/>
      <c r="N29" s="5"/>
      <c r="O29" s="5"/>
      <c r="P29" s="5"/>
      <c r="Q29" s="5"/>
      <c r="R29" s="5"/>
      <c r="S29" s="12"/>
      <c r="T29" s="112">
        <v>0</v>
      </c>
    </row>
    <row r="30" spans="1:20" ht="12.75" customHeight="1">
      <c r="A30" s="8">
        <v>43</v>
      </c>
      <c r="B30" s="9">
        <v>403</v>
      </c>
      <c r="C30" s="7" t="s">
        <v>56</v>
      </c>
      <c r="D30" s="12" t="s">
        <v>143</v>
      </c>
      <c r="E30" s="50"/>
      <c r="F30" s="5"/>
      <c r="G30" s="5"/>
      <c r="H30" s="5"/>
      <c r="I30" s="5"/>
      <c r="J30" s="14"/>
      <c r="K30" s="7"/>
      <c r="L30" s="5"/>
      <c r="M30" s="5"/>
      <c r="N30" s="5"/>
      <c r="O30" s="5"/>
      <c r="P30" s="5"/>
      <c r="Q30" s="5"/>
      <c r="R30" s="5"/>
      <c r="S30" s="12"/>
      <c r="T30" s="112">
        <v>0</v>
      </c>
    </row>
    <row r="31" spans="1:20" ht="12.75" customHeight="1">
      <c r="A31" s="8">
        <v>43</v>
      </c>
      <c r="B31" s="9">
        <v>404</v>
      </c>
      <c r="C31" s="7" t="s">
        <v>56</v>
      </c>
      <c r="D31" s="129" t="s">
        <v>148</v>
      </c>
      <c r="E31" s="50"/>
      <c r="F31" s="5"/>
      <c r="G31" s="5"/>
      <c r="H31" s="5"/>
      <c r="I31" s="5"/>
      <c r="J31" s="14"/>
      <c r="K31" s="7"/>
      <c r="L31" s="5"/>
      <c r="M31" s="5"/>
      <c r="N31" s="5"/>
      <c r="O31" s="5"/>
      <c r="P31" s="5"/>
      <c r="Q31" s="5"/>
      <c r="R31" s="5"/>
      <c r="S31" s="12"/>
      <c r="T31" s="207">
        <v>0</v>
      </c>
    </row>
    <row r="32" spans="1:20" ht="12.75" customHeight="1">
      <c r="A32" s="8">
        <v>43</v>
      </c>
      <c r="B32" s="9">
        <v>423</v>
      </c>
      <c r="C32" s="7" t="s">
        <v>56</v>
      </c>
      <c r="D32" s="12" t="s">
        <v>152</v>
      </c>
      <c r="E32" s="50"/>
      <c r="F32" s="5"/>
      <c r="G32" s="5"/>
      <c r="H32" s="5"/>
      <c r="I32" s="5"/>
      <c r="J32" s="14"/>
      <c r="K32" s="7"/>
      <c r="L32" s="5"/>
      <c r="M32" s="5"/>
      <c r="N32" s="5"/>
      <c r="O32" s="5"/>
      <c r="P32" s="5"/>
      <c r="Q32" s="5"/>
      <c r="R32" s="5"/>
      <c r="S32" s="12"/>
      <c r="T32" s="112">
        <v>0</v>
      </c>
    </row>
    <row r="33" spans="1:20" ht="12.75" customHeight="1">
      <c r="A33" s="8">
        <v>43</v>
      </c>
      <c r="B33" s="9">
        <v>424</v>
      </c>
      <c r="C33" s="7" t="s">
        <v>56</v>
      </c>
      <c r="D33" s="12" t="s">
        <v>156</v>
      </c>
      <c r="E33" s="50"/>
      <c r="F33" s="5"/>
      <c r="G33" s="5"/>
      <c r="H33" s="5"/>
      <c r="I33" s="5"/>
      <c r="J33" s="14"/>
      <c r="K33" s="7"/>
      <c r="L33" s="5"/>
      <c r="M33" s="5"/>
      <c r="N33" s="5"/>
      <c r="O33" s="5"/>
      <c r="P33" s="5"/>
      <c r="Q33" s="5"/>
      <c r="R33" s="5"/>
      <c r="S33" s="12"/>
      <c r="T33" s="112">
        <v>0</v>
      </c>
    </row>
    <row r="34" spans="1:20" ht="12.75" customHeight="1">
      <c r="A34" s="128">
        <v>43</v>
      </c>
      <c r="B34" s="129">
        <v>425</v>
      </c>
      <c r="C34" s="128" t="s">
        <v>56</v>
      </c>
      <c r="D34" s="131" t="s">
        <v>64</v>
      </c>
      <c r="E34" s="137"/>
      <c r="F34" s="83"/>
      <c r="G34" s="83"/>
      <c r="H34" s="83"/>
      <c r="I34" s="83"/>
      <c r="J34" s="130"/>
      <c r="K34" s="128"/>
      <c r="L34" s="83"/>
      <c r="M34" s="83"/>
      <c r="N34" s="83"/>
      <c r="O34" s="83"/>
      <c r="P34" s="83"/>
      <c r="Q34" s="83"/>
      <c r="R34" s="83"/>
      <c r="S34" s="129"/>
      <c r="T34" s="138">
        <v>0</v>
      </c>
    </row>
    <row r="35" spans="1:20" ht="12.75" customHeight="1">
      <c r="A35" s="8">
        <v>43</v>
      </c>
      <c r="B35" s="9">
        <v>428</v>
      </c>
      <c r="C35" s="7" t="s">
        <v>56</v>
      </c>
      <c r="D35" s="12" t="s">
        <v>159</v>
      </c>
      <c r="E35" s="50"/>
      <c r="F35" s="5"/>
      <c r="G35" s="5"/>
      <c r="H35" s="5"/>
      <c r="I35" s="5"/>
      <c r="J35" s="14"/>
      <c r="K35" s="7"/>
      <c r="L35" s="5"/>
      <c r="M35" s="5"/>
      <c r="N35" s="5"/>
      <c r="O35" s="5"/>
      <c r="P35" s="5"/>
      <c r="Q35" s="5"/>
      <c r="R35" s="5"/>
      <c r="S35" s="12"/>
      <c r="T35" s="112">
        <v>0</v>
      </c>
    </row>
    <row r="36" spans="1:20" ht="12.75" customHeight="1">
      <c r="A36" s="8">
        <v>43</v>
      </c>
      <c r="B36" s="9">
        <v>432</v>
      </c>
      <c r="C36" s="7" t="s">
        <v>56</v>
      </c>
      <c r="D36" s="12" t="s">
        <v>160</v>
      </c>
      <c r="E36" s="50"/>
      <c r="F36" s="5"/>
      <c r="G36" s="5"/>
      <c r="H36" s="5"/>
      <c r="I36" s="5"/>
      <c r="J36" s="14"/>
      <c r="K36" s="7"/>
      <c r="L36" s="5"/>
      <c r="M36" s="5"/>
      <c r="N36" s="5"/>
      <c r="O36" s="5"/>
      <c r="P36" s="5"/>
      <c r="Q36" s="5"/>
      <c r="R36" s="5"/>
      <c r="S36" s="12"/>
      <c r="T36" s="112">
        <v>0</v>
      </c>
    </row>
    <row r="37" spans="1:20" ht="12.75" customHeight="1">
      <c r="A37" s="8">
        <v>43</v>
      </c>
      <c r="B37" s="9">
        <v>433</v>
      </c>
      <c r="C37" s="7" t="s">
        <v>145</v>
      </c>
      <c r="D37" s="12" t="s">
        <v>65</v>
      </c>
      <c r="E37" s="50"/>
      <c r="F37" s="5"/>
      <c r="G37" s="5"/>
      <c r="H37" s="5"/>
      <c r="I37" s="5"/>
      <c r="J37" s="14"/>
      <c r="K37" s="7"/>
      <c r="L37" s="5"/>
      <c r="M37" s="5"/>
      <c r="N37" s="5"/>
      <c r="O37" s="5"/>
      <c r="P37" s="5"/>
      <c r="Q37" s="5"/>
      <c r="R37" s="5"/>
      <c r="S37" s="12"/>
      <c r="T37" s="112">
        <v>0</v>
      </c>
    </row>
    <row r="38" spans="1:20" ht="12.75" customHeight="1">
      <c r="A38" s="128">
        <v>43</v>
      </c>
      <c r="B38" s="129">
        <v>441</v>
      </c>
      <c r="C38" s="128" t="s">
        <v>56</v>
      </c>
      <c r="D38" s="12" t="s">
        <v>192</v>
      </c>
      <c r="E38" s="137"/>
      <c r="F38" s="83"/>
      <c r="G38" s="83"/>
      <c r="H38" s="83"/>
      <c r="I38" s="83"/>
      <c r="J38" s="130"/>
      <c r="K38" s="128"/>
      <c r="L38" s="83"/>
      <c r="M38" s="83"/>
      <c r="N38" s="83"/>
      <c r="O38" s="83"/>
      <c r="P38" s="83"/>
      <c r="Q38" s="83"/>
      <c r="R38" s="83"/>
      <c r="S38" s="129"/>
      <c r="T38" s="138">
        <v>0</v>
      </c>
    </row>
    <row r="39" spans="1:20" ht="12.75" customHeight="1">
      <c r="A39" s="8">
        <v>43</v>
      </c>
      <c r="B39" s="9">
        <v>442</v>
      </c>
      <c r="C39" s="7" t="s">
        <v>56</v>
      </c>
      <c r="D39" s="12" t="s">
        <v>165</v>
      </c>
      <c r="E39" s="50"/>
      <c r="F39" s="5"/>
      <c r="G39" s="5"/>
      <c r="H39" s="5"/>
      <c r="I39" s="5"/>
      <c r="J39" s="14"/>
      <c r="K39" s="7"/>
      <c r="L39" s="5"/>
      <c r="M39" s="5"/>
      <c r="N39" s="5"/>
      <c r="O39" s="5"/>
      <c r="P39" s="5"/>
      <c r="Q39" s="5"/>
      <c r="R39" s="5"/>
      <c r="S39" s="12"/>
      <c r="T39" s="112">
        <v>0</v>
      </c>
    </row>
    <row r="40" spans="1:20" ht="12.75" customHeight="1">
      <c r="A40" s="8">
        <v>43</v>
      </c>
      <c r="B40" s="9">
        <v>443</v>
      </c>
      <c r="C40" s="7" t="s">
        <v>56</v>
      </c>
      <c r="D40" s="12" t="s">
        <v>166</v>
      </c>
      <c r="E40" s="50"/>
      <c r="F40" s="5"/>
      <c r="G40" s="5"/>
      <c r="H40" s="5"/>
      <c r="I40" s="5"/>
      <c r="J40" s="14"/>
      <c r="K40" s="7"/>
      <c r="L40" s="5"/>
      <c r="M40" s="5"/>
      <c r="N40" s="5"/>
      <c r="O40" s="5"/>
      <c r="P40" s="5"/>
      <c r="Q40" s="5"/>
      <c r="R40" s="5"/>
      <c r="S40" s="12"/>
      <c r="T40" s="112">
        <v>0</v>
      </c>
    </row>
    <row r="41" spans="1:20" ht="12.75" customHeight="1">
      <c r="A41" s="8">
        <v>43</v>
      </c>
      <c r="B41" s="9">
        <v>444</v>
      </c>
      <c r="C41" s="7" t="s">
        <v>56</v>
      </c>
      <c r="D41" s="12" t="s">
        <v>167</v>
      </c>
      <c r="E41" s="50"/>
      <c r="F41" s="5"/>
      <c r="G41" s="5"/>
      <c r="H41" s="5"/>
      <c r="I41" s="5"/>
      <c r="J41" s="14"/>
      <c r="K41" s="7"/>
      <c r="L41" s="5"/>
      <c r="M41" s="5"/>
      <c r="N41" s="5"/>
      <c r="O41" s="5"/>
      <c r="P41" s="5"/>
      <c r="Q41" s="5"/>
      <c r="R41" s="5"/>
      <c r="S41" s="12"/>
      <c r="T41" s="112">
        <v>0</v>
      </c>
    </row>
    <row r="42" spans="1:20" ht="12.75" customHeight="1">
      <c r="A42" s="8">
        <v>43</v>
      </c>
      <c r="B42" s="9">
        <v>447</v>
      </c>
      <c r="C42" s="7" t="s">
        <v>56</v>
      </c>
      <c r="D42" s="12" t="s">
        <v>169</v>
      </c>
      <c r="E42" s="50"/>
      <c r="F42" s="5"/>
      <c r="G42" s="5"/>
      <c r="H42" s="5"/>
      <c r="I42" s="5"/>
      <c r="J42" s="14"/>
      <c r="K42" s="7"/>
      <c r="L42" s="5"/>
      <c r="M42" s="5"/>
      <c r="N42" s="5"/>
      <c r="O42" s="5"/>
      <c r="P42" s="5"/>
      <c r="Q42" s="5"/>
      <c r="R42" s="5"/>
      <c r="S42" s="12"/>
      <c r="T42" s="112">
        <v>0</v>
      </c>
    </row>
    <row r="43" spans="1:20" ht="12.75" customHeight="1">
      <c r="A43" s="8">
        <v>43</v>
      </c>
      <c r="B43" s="9">
        <v>468</v>
      </c>
      <c r="C43" s="7" t="s">
        <v>56</v>
      </c>
      <c r="D43" s="12" t="s">
        <v>171</v>
      </c>
      <c r="E43" s="50"/>
      <c r="F43" s="5"/>
      <c r="G43" s="5"/>
      <c r="H43" s="5"/>
      <c r="I43" s="5"/>
      <c r="J43" s="14"/>
      <c r="K43" s="7"/>
      <c r="L43" s="5"/>
      <c r="M43" s="5"/>
      <c r="N43" s="5"/>
      <c r="O43" s="5"/>
      <c r="P43" s="5"/>
      <c r="Q43" s="5"/>
      <c r="R43" s="5"/>
      <c r="S43" s="12"/>
      <c r="T43" s="112">
        <v>0</v>
      </c>
    </row>
    <row r="44" spans="1:20" ht="12.75" customHeight="1">
      <c r="A44" s="8">
        <v>43</v>
      </c>
      <c r="B44" s="9">
        <v>482</v>
      </c>
      <c r="C44" s="7" t="s">
        <v>56</v>
      </c>
      <c r="D44" s="12" t="s">
        <v>173</v>
      </c>
      <c r="E44" s="50"/>
      <c r="F44" s="5"/>
      <c r="G44" s="5"/>
      <c r="H44" s="5"/>
      <c r="I44" s="5"/>
      <c r="J44" s="14"/>
      <c r="K44" s="7"/>
      <c r="L44" s="5"/>
      <c r="M44" s="5"/>
      <c r="N44" s="5"/>
      <c r="O44" s="5"/>
      <c r="P44" s="5"/>
      <c r="Q44" s="5"/>
      <c r="R44" s="5"/>
      <c r="S44" s="12"/>
      <c r="T44" s="112">
        <v>0</v>
      </c>
    </row>
    <row r="45" spans="1:20" ht="12.75" customHeight="1">
      <c r="A45" s="8">
        <v>43</v>
      </c>
      <c r="B45" s="9">
        <v>484</v>
      </c>
      <c r="C45" s="7" t="s">
        <v>56</v>
      </c>
      <c r="D45" s="12" t="s">
        <v>174</v>
      </c>
      <c r="E45" s="50"/>
      <c r="F45" s="5"/>
      <c r="G45" s="5"/>
      <c r="H45" s="5"/>
      <c r="I45" s="5"/>
      <c r="J45" s="14"/>
      <c r="K45" s="7"/>
      <c r="L45" s="5"/>
      <c r="M45" s="5"/>
      <c r="N45" s="5"/>
      <c r="O45" s="5"/>
      <c r="P45" s="5"/>
      <c r="Q45" s="5"/>
      <c r="R45" s="5"/>
      <c r="S45" s="12"/>
      <c r="T45" s="112">
        <v>1</v>
      </c>
    </row>
    <row r="46" spans="1:20" ht="12.75" customHeight="1">
      <c r="A46" s="8">
        <v>43</v>
      </c>
      <c r="B46" s="9">
        <v>501</v>
      </c>
      <c r="C46" s="7" t="s">
        <v>56</v>
      </c>
      <c r="D46" s="12" t="s">
        <v>175</v>
      </c>
      <c r="E46" s="50"/>
      <c r="F46" s="5"/>
      <c r="G46" s="5"/>
      <c r="H46" s="5"/>
      <c r="I46" s="5"/>
      <c r="J46" s="14"/>
      <c r="K46" s="7"/>
      <c r="L46" s="5"/>
      <c r="M46" s="5"/>
      <c r="N46" s="5"/>
      <c r="O46" s="5"/>
      <c r="P46" s="5"/>
      <c r="Q46" s="5"/>
      <c r="R46" s="5"/>
      <c r="S46" s="12"/>
      <c r="T46" s="112">
        <v>0</v>
      </c>
    </row>
    <row r="47" spans="1:20" ht="12.75" customHeight="1">
      <c r="A47" s="8">
        <v>43</v>
      </c>
      <c r="B47" s="9">
        <v>505</v>
      </c>
      <c r="C47" s="7" t="s">
        <v>56</v>
      </c>
      <c r="D47" s="12" t="s">
        <v>176</v>
      </c>
      <c r="E47" s="50"/>
      <c r="F47" s="5"/>
      <c r="G47" s="5"/>
      <c r="H47" s="5"/>
      <c r="I47" s="5"/>
      <c r="J47" s="14"/>
      <c r="K47" s="7"/>
      <c r="L47" s="5"/>
      <c r="M47" s="5"/>
      <c r="N47" s="5"/>
      <c r="O47" s="5"/>
      <c r="P47" s="5"/>
      <c r="Q47" s="5"/>
      <c r="R47" s="5"/>
      <c r="S47" s="12"/>
      <c r="T47" s="112">
        <v>0</v>
      </c>
    </row>
    <row r="48" spans="1:20" ht="12.75" customHeight="1">
      <c r="A48" s="8">
        <v>43</v>
      </c>
      <c r="B48" s="9">
        <v>506</v>
      </c>
      <c r="C48" s="7" t="s">
        <v>56</v>
      </c>
      <c r="D48" s="12" t="s">
        <v>178</v>
      </c>
      <c r="E48" s="50"/>
      <c r="F48" s="5"/>
      <c r="G48" s="5"/>
      <c r="H48" s="5"/>
      <c r="I48" s="5"/>
      <c r="J48" s="14"/>
      <c r="K48" s="7"/>
      <c r="L48" s="5"/>
      <c r="M48" s="5"/>
      <c r="N48" s="5"/>
      <c r="O48" s="5"/>
      <c r="P48" s="5"/>
      <c r="Q48" s="5"/>
      <c r="R48" s="5"/>
      <c r="S48" s="12"/>
      <c r="T48" s="112">
        <v>0</v>
      </c>
    </row>
    <row r="49" spans="1:20" ht="12.75" customHeight="1">
      <c r="A49" s="8">
        <v>43</v>
      </c>
      <c r="B49" s="9">
        <v>507</v>
      </c>
      <c r="C49" s="7" t="s">
        <v>56</v>
      </c>
      <c r="D49" s="12" t="s">
        <v>180</v>
      </c>
      <c r="E49" s="50"/>
      <c r="F49" s="5"/>
      <c r="G49" s="5"/>
      <c r="H49" s="5"/>
      <c r="I49" s="5"/>
      <c r="J49" s="14"/>
      <c r="K49" s="7"/>
      <c r="L49" s="5"/>
      <c r="M49" s="5"/>
      <c r="N49" s="5"/>
      <c r="O49" s="5"/>
      <c r="P49" s="5"/>
      <c r="Q49" s="5"/>
      <c r="R49" s="5"/>
      <c r="S49" s="12"/>
      <c r="T49" s="112">
        <v>0</v>
      </c>
    </row>
    <row r="50" spans="1:20" ht="12.75" customHeight="1">
      <c r="A50" s="8">
        <v>43</v>
      </c>
      <c r="B50" s="9">
        <v>510</v>
      </c>
      <c r="C50" s="7" t="s">
        <v>56</v>
      </c>
      <c r="D50" s="12" t="s">
        <v>181</v>
      </c>
      <c r="E50" s="50"/>
      <c r="F50" s="5"/>
      <c r="G50" s="5"/>
      <c r="H50" s="5"/>
      <c r="I50" s="5"/>
      <c r="J50" s="14"/>
      <c r="K50" s="7"/>
      <c r="L50" s="5"/>
      <c r="M50" s="5"/>
      <c r="N50" s="5"/>
      <c r="O50" s="5"/>
      <c r="P50" s="5"/>
      <c r="Q50" s="5"/>
      <c r="R50" s="5"/>
      <c r="S50" s="12"/>
      <c r="T50" s="112">
        <v>0</v>
      </c>
    </row>
    <row r="51" spans="1:20" ht="12.75" customHeight="1">
      <c r="A51" s="8">
        <v>43</v>
      </c>
      <c r="B51" s="9">
        <v>511</v>
      </c>
      <c r="C51" s="7" t="s">
        <v>56</v>
      </c>
      <c r="D51" s="12" t="s">
        <v>182</v>
      </c>
      <c r="E51" s="50"/>
      <c r="F51" s="5"/>
      <c r="G51" s="5"/>
      <c r="H51" s="5"/>
      <c r="I51" s="5"/>
      <c r="J51" s="14"/>
      <c r="K51" s="7"/>
      <c r="L51" s="5"/>
      <c r="M51" s="5"/>
      <c r="N51" s="5"/>
      <c r="O51" s="5"/>
      <c r="P51" s="5"/>
      <c r="Q51" s="5"/>
      <c r="R51" s="5"/>
      <c r="S51" s="12"/>
      <c r="T51" s="112">
        <v>0</v>
      </c>
    </row>
    <row r="52" spans="1:20" ht="12.75" customHeight="1">
      <c r="A52" s="128">
        <v>43</v>
      </c>
      <c r="B52" s="129">
        <v>512</v>
      </c>
      <c r="C52" s="128" t="s">
        <v>56</v>
      </c>
      <c r="D52" s="12" t="s">
        <v>194</v>
      </c>
      <c r="E52" s="137"/>
      <c r="F52" s="83"/>
      <c r="G52" s="83"/>
      <c r="H52" s="83"/>
      <c r="I52" s="83"/>
      <c r="J52" s="130"/>
      <c r="K52" s="128"/>
      <c r="L52" s="83"/>
      <c r="M52" s="83"/>
      <c r="N52" s="83"/>
      <c r="O52" s="83"/>
      <c r="P52" s="83"/>
      <c r="Q52" s="83"/>
      <c r="R52" s="83"/>
      <c r="S52" s="129"/>
      <c r="T52" s="138">
        <v>0</v>
      </c>
    </row>
    <row r="53" spans="1:20" ht="12.75" customHeight="1">
      <c r="A53" s="8">
        <v>43</v>
      </c>
      <c r="B53" s="9">
        <v>513</v>
      </c>
      <c r="C53" s="7" t="s">
        <v>184</v>
      </c>
      <c r="D53" s="12" t="s">
        <v>185</v>
      </c>
      <c r="E53" s="50"/>
      <c r="F53" s="5"/>
      <c r="G53" s="5"/>
      <c r="H53" s="5"/>
      <c r="I53" s="5"/>
      <c r="J53" s="14"/>
      <c r="K53" s="7"/>
      <c r="L53" s="5"/>
      <c r="M53" s="5"/>
      <c r="N53" s="5"/>
      <c r="O53" s="5"/>
      <c r="P53" s="5"/>
      <c r="Q53" s="5"/>
      <c r="R53" s="5"/>
      <c r="S53" s="12"/>
      <c r="T53" s="112">
        <v>0</v>
      </c>
    </row>
    <row r="54" spans="1:20" ht="12.75" customHeight="1">
      <c r="A54" s="8">
        <v>43</v>
      </c>
      <c r="B54" s="9">
        <v>514</v>
      </c>
      <c r="C54" s="7" t="s">
        <v>56</v>
      </c>
      <c r="D54" s="12" t="s">
        <v>186</v>
      </c>
      <c r="E54" s="50"/>
      <c r="F54" s="5"/>
      <c r="G54" s="5"/>
      <c r="H54" s="5"/>
      <c r="I54" s="5"/>
      <c r="J54" s="14"/>
      <c r="K54" s="7"/>
      <c r="L54" s="5"/>
      <c r="M54" s="5"/>
      <c r="N54" s="5"/>
      <c r="O54" s="5"/>
      <c r="P54" s="5"/>
      <c r="Q54" s="5"/>
      <c r="R54" s="5"/>
      <c r="S54" s="12"/>
      <c r="T54" s="112">
        <v>0</v>
      </c>
    </row>
    <row r="55" spans="1:20" ht="12.75" customHeight="1" thickBot="1">
      <c r="A55" s="8">
        <v>43</v>
      </c>
      <c r="B55" s="9">
        <v>531</v>
      </c>
      <c r="C55" s="7" t="s">
        <v>56</v>
      </c>
      <c r="D55" s="12" t="s">
        <v>187</v>
      </c>
      <c r="E55" s="50"/>
      <c r="F55" s="5"/>
      <c r="G55" s="5"/>
      <c r="H55" s="5"/>
      <c r="I55" s="5"/>
      <c r="J55" s="14"/>
      <c r="K55" s="7"/>
      <c r="L55" s="5"/>
      <c r="M55" s="5"/>
      <c r="N55" s="5"/>
      <c r="O55" s="5"/>
      <c r="P55" s="5"/>
      <c r="Q55" s="5"/>
      <c r="R55" s="5"/>
      <c r="S55" s="12"/>
      <c r="T55" s="112">
        <v>0</v>
      </c>
    </row>
    <row r="56" spans="1:20" ht="16.5" customHeight="1" thickBot="1">
      <c r="A56" s="15"/>
      <c r="B56" s="16">
        <v>1000</v>
      </c>
      <c r="C56" s="311" t="s">
        <v>10</v>
      </c>
      <c r="D56" s="311"/>
      <c r="E56" s="62">
        <f>COUNTA(E8:E55)</f>
        <v>1</v>
      </c>
      <c r="F56" s="63"/>
      <c r="G56" s="63"/>
      <c r="H56" s="63"/>
      <c r="I56" s="63"/>
      <c r="J56" s="66"/>
      <c r="K56" s="62">
        <f aca="true" t="shared" si="0" ref="K56:S56">COUNTA(K8:K55)</f>
        <v>1</v>
      </c>
      <c r="L56" s="27">
        <f t="shared" si="0"/>
        <v>0</v>
      </c>
      <c r="M56" s="27">
        <f t="shared" si="0"/>
        <v>0</v>
      </c>
      <c r="N56" s="27">
        <f t="shared" si="0"/>
        <v>1</v>
      </c>
      <c r="O56" s="27">
        <f t="shared" si="0"/>
        <v>0</v>
      </c>
      <c r="P56" s="27">
        <f t="shared" si="0"/>
        <v>0</v>
      </c>
      <c r="Q56" s="27">
        <f t="shared" si="0"/>
        <v>0</v>
      </c>
      <c r="R56" s="27">
        <f t="shared" si="0"/>
        <v>0</v>
      </c>
      <c r="S56" s="52">
        <f t="shared" si="0"/>
        <v>0</v>
      </c>
      <c r="T56" s="114">
        <f>SUM(T8:T55)</f>
        <v>10</v>
      </c>
    </row>
  </sheetData>
  <mergeCells count="13">
    <mergeCell ref="G6:J6"/>
    <mergeCell ref="K6:M6"/>
    <mergeCell ref="C56:D56"/>
    <mergeCell ref="T4:T7"/>
    <mergeCell ref="E6:E7"/>
    <mergeCell ref="N6:P6"/>
    <mergeCell ref="Q6:S6"/>
    <mergeCell ref="K5:S5"/>
    <mergeCell ref="E4:S4"/>
    <mergeCell ref="A4:A7"/>
    <mergeCell ref="B4:B7"/>
    <mergeCell ref="C4:C7"/>
    <mergeCell ref="D4:D7"/>
  </mergeCells>
  <hyperlinks>
    <hyperlink ref="J8" r:id="rId1" display="http://www.city.kumamoto.kumamoto.jp/wcws/danjokyousei/"/>
  </hyperlink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2"/>
  <headerFooter alignWithMargins="0">
    <oddHeader>&amp;R（熊本県）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9.375" style="2" customWidth="1"/>
    <col min="5" max="5" width="9.625" style="2" customWidth="1"/>
    <col min="6" max="6" width="30.625" style="2" customWidth="1"/>
    <col min="7" max="8" width="5.625" style="2" customWidth="1"/>
    <col min="9" max="15" width="5.375" style="2" customWidth="1"/>
    <col min="16" max="16" width="5.625" style="2" customWidth="1"/>
    <col min="17" max="17" width="6.125" style="2" customWidth="1"/>
    <col min="18" max="19" width="5.875" style="2" customWidth="1"/>
    <col min="20" max="16384" width="9.00390625" style="2" customWidth="1"/>
  </cols>
  <sheetData>
    <row r="1" ht="12">
      <c r="A1" s="2" t="s">
        <v>31</v>
      </c>
    </row>
    <row r="2" spans="1:5" ht="26.25" customHeight="1">
      <c r="A2" s="18" t="s">
        <v>54</v>
      </c>
      <c r="E2" s="41"/>
    </row>
    <row r="3" ht="12.75" thickBot="1"/>
    <row r="4" spans="1:19" s="1" customFormat="1" ht="24" customHeight="1">
      <c r="A4" s="375" t="s">
        <v>38</v>
      </c>
      <c r="B4" s="320" t="s">
        <v>248</v>
      </c>
      <c r="C4" s="349" t="s">
        <v>0</v>
      </c>
      <c r="D4" s="352" t="s">
        <v>24</v>
      </c>
      <c r="E4" s="380" t="s">
        <v>46</v>
      </c>
      <c r="F4" s="381"/>
      <c r="G4" s="381"/>
      <c r="H4" s="69"/>
      <c r="I4" s="384" t="s">
        <v>53</v>
      </c>
      <c r="J4" s="381"/>
      <c r="K4" s="381"/>
      <c r="L4" s="381"/>
      <c r="M4" s="381"/>
      <c r="N4" s="381"/>
      <c r="O4" s="381"/>
      <c r="P4" s="381"/>
      <c r="Q4" s="381"/>
      <c r="R4" s="381"/>
      <c r="S4" s="385"/>
    </row>
    <row r="5" spans="1:19" s="1" customFormat="1" ht="46.5" customHeight="1">
      <c r="A5" s="376"/>
      <c r="B5" s="378"/>
      <c r="C5" s="350"/>
      <c r="D5" s="353"/>
      <c r="E5" s="397" t="s">
        <v>30</v>
      </c>
      <c r="F5" s="355" t="s">
        <v>11</v>
      </c>
      <c r="G5" s="382" t="s">
        <v>12</v>
      </c>
      <c r="H5" s="395" t="s">
        <v>13</v>
      </c>
      <c r="I5" s="392" t="s">
        <v>230</v>
      </c>
      <c r="J5" s="393" t="s">
        <v>231</v>
      </c>
      <c r="K5" s="386" t="s">
        <v>232</v>
      </c>
      <c r="L5" s="373" t="s">
        <v>233</v>
      </c>
      <c r="M5" s="369" t="s">
        <v>234</v>
      </c>
      <c r="N5" s="388" t="s">
        <v>235</v>
      </c>
      <c r="O5" s="371" t="s">
        <v>236</v>
      </c>
      <c r="P5" s="373" t="s">
        <v>233</v>
      </c>
      <c r="Q5" s="367" t="s">
        <v>32</v>
      </c>
      <c r="R5" s="386" t="s">
        <v>237</v>
      </c>
      <c r="S5" s="390" t="s">
        <v>233</v>
      </c>
    </row>
    <row r="6" spans="1:19" ht="27" customHeight="1">
      <c r="A6" s="377"/>
      <c r="B6" s="379"/>
      <c r="C6" s="351"/>
      <c r="D6" s="354"/>
      <c r="E6" s="398"/>
      <c r="F6" s="355"/>
      <c r="G6" s="383"/>
      <c r="H6" s="396"/>
      <c r="I6" s="309"/>
      <c r="J6" s="394"/>
      <c r="K6" s="387"/>
      <c r="L6" s="374"/>
      <c r="M6" s="370"/>
      <c r="N6" s="389"/>
      <c r="O6" s="372"/>
      <c r="P6" s="374"/>
      <c r="Q6" s="368"/>
      <c r="R6" s="387"/>
      <c r="S6" s="391"/>
    </row>
    <row r="7" spans="1:19" ht="12.75" customHeight="1">
      <c r="A7" s="128">
        <v>43</v>
      </c>
      <c r="B7" s="130">
        <v>201</v>
      </c>
      <c r="C7" s="151" t="s">
        <v>56</v>
      </c>
      <c r="D7" s="190" t="s">
        <v>72</v>
      </c>
      <c r="E7" s="139"/>
      <c r="F7" s="83"/>
      <c r="G7" s="186"/>
      <c r="H7" s="187"/>
      <c r="I7" s="264">
        <v>1</v>
      </c>
      <c r="J7" s="265">
        <v>2</v>
      </c>
      <c r="K7" s="265">
        <v>0</v>
      </c>
      <c r="L7" s="44">
        <f aca="true" t="shared" si="0" ref="L7:L14">IF(J7=""," ",ROUND(K7/J7*100,1))</f>
        <v>0</v>
      </c>
      <c r="M7" s="208"/>
      <c r="N7" s="83"/>
      <c r="O7" s="130"/>
      <c r="P7" s="44" t="str">
        <f aca="true" t="shared" si="1" ref="P7:P12">IF(O7=""," ",ROUND(O7/N7*100,1))</f>
        <v> </v>
      </c>
      <c r="Q7" s="192">
        <v>725</v>
      </c>
      <c r="R7" s="193">
        <v>34</v>
      </c>
      <c r="S7" s="22">
        <f aca="true" t="shared" si="2" ref="S7:S12">IF(Q7=""," ",ROUND(R7/Q7*100,1))</f>
        <v>4.7</v>
      </c>
    </row>
    <row r="8" spans="1:19" ht="12.75" customHeight="1">
      <c r="A8" s="128">
        <v>43</v>
      </c>
      <c r="B8" s="129">
        <v>202</v>
      </c>
      <c r="C8" s="151" t="s">
        <v>56</v>
      </c>
      <c r="D8" s="190" t="s">
        <v>76</v>
      </c>
      <c r="E8" s="139"/>
      <c r="F8" s="83"/>
      <c r="G8" s="186"/>
      <c r="H8" s="187"/>
      <c r="I8" s="264">
        <v>1</v>
      </c>
      <c r="J8" s="265">
        <v>2</v>
      </c>
      <c r="K8" s="265">
        <v>0</v>
      </c>
      <c r="L8" s="44">
        <f t="shared" si="0"/>
        <v>0</v>
      </c>
      <c r="M8" s="208"/>
      <c r="N8" s="83"/>
      <c r="O8" s="130"/>
      <c r="P8" s="44" t="str">
        <f t="shared" si="1"/>
        <v> </v>
      </c>
      <c r="Q8" s="192">
        <v>76</v>
      </c>
      <c r="R8" s="193">
        <v>7</v>
      </c>
      <c r="S8" s="22">
        <f t="shared" si="2"/>
        <v>9.2</v>
      </c>
    </row>
    <row r="9" spans="1:19" ht="12.75" customHeight="1">
      <c r="A9" s="128">
        <v>43</v>
      </c>
      <c r="B9" s="129">
        <v>203</v>
      </c>
      <c r="C9" s="151" t="s">
        <v>56</v>
      </c>
      <c r="D9" s="190" t="s">
        <v>79</v>
      </c>
      <c r="E9" s="139"/>
      <c r="F9" s="209"/>
      <c r="G9" s="186"/>
      <c r="H9" s="187"/>
      <c r="I9" s="264">
        <v>1</v>
      </c>
      <c r="J9" s="265">
        <v>1</v>
      </c>
      <c r="K9" s="265">
        <v>0</v>
      </c>
      <c r="L9" s="44">
        <f t="shared" si="0"/>
        <v>0</v>
      </c>
      <c r="M9" s="208"/>
      <c r="N9" s="83"/>
      <c r="O9" s="130"/>
      <c r="P9" s="44" t="str">
        <f t="shared" si="1"/>
        <v> </v>
      </c>
      <c r="Q9" s="192">
        <v>92</v>
      </c>
      <c r="R9" s="193">
        <v>0</v>
      </c>
      <c r="S9" s="22">
        <f t="shared" si="2"/>
        <v>0</v>
      </c>
    </row>
    <row r="10" spans="1:19" ht="12">
      <c r="A10" s="128">
        <v>43</v>
      </c>
      <c r="B10" s="129">
        <v>204</v>
      </c>
      <c r="C10" s="151" t="s">
        <v>56</v>
      </c>
      <c r="D10" s="190" t="s">
        <v>82</v>
      </c>
      <c r="E10" s="210">
        <v>38381</v>
      </c>
      <c r="F10" s="209" t="s">
        <v>195</v>
      </c>
      <c r="G10" s="211" t="s">
        <v>249</v>
      </c>
      <c r="H10" s="187">
        <v>1</v>
      </c>
      <c r="I10" s="264">
        <v>1</v>
      </c>
      <c r="J10" s="265">
        <v>1</v>
      </c>
      <c r="K10" s="265">
        <v>0</v>
      </c>
      <c r="L10" s="44">
        <f t="shared" si="0"/>
        <v>0</v>
      </c>
      <c r="M10" s="208"/>
      <c r="N10" s="83"/>
      <c r="O10" s="130"/>
      <c r="P10" s="44" t="str">
        <f t="shared" si="1"/>
        <v> </v>
      </c>
      <c r="Q10" s="192">
        <v>100</v>
      </c>
      <c r="R10" s="193">
        <v>4</v>
      </c>
      <c r="S10" s="22">
        <f t="shared" si="2"/>
        <v>4</v>
      </c>
    </row>
    <row r="11" spans="1:19" ht="12.75" customHeight="1">
      <c r="A11" s="212">
        <v>43</v>
      </c>
      <c r="B11" s="213">
        <v>205</v>
      </c>
      <c r="C11" s="214" t="s">
        <v>55</v>
      </c>
      <c r="D11" s="215" t="s">
        <v>57</v>
      </c>
      <c r="E11" s="216" t="s">
        <v>90</v>
      </c>
      <c r="F11" s="217" t="s">
        <v>91</v>
      </c>
      <c r="G11" s="218">
        <v>1</v>
      </c>
      <c r="H11" s="219">
        <v>1</v>
      </c>
      <c r="I11" s="266">
        <v>1</v>
      </c>
      <c r="J11" s="267">
        <v>1</v>
      </c>
      <c r="K11" s="267">
        <v>0</v>
      </c>
      <c r="L11" s="81">
        <f t="shared" si="0"/>
        <v>0</v>
      </c>
      <c r="M11" s="221"/>
      <c r="N11" s="222"/>
      <c r="O11" s="223"/>
      <c r="P11" s="81" t="str">
        <f t="shared" si="1"/>
        <v> </v>
      </c>
      <c r="Q11" s="224">
        <v>26</v>
      </c>
      <c r="R11" s="220">
        <v>0</v>
      </c>
      <c r="S11" s="82">
        <f t="shared" si="2"/>
        <v>0</v>
      </c>
    </row>
    <row r="12" spans="1:19" ht="12.75" customHeight="1">
      <c r="A12" s="128">
        <v>43</v>
      </c>
      <c r="B12" s="129">
        <v>206</v>
      </c>
      <c r="C12" s="151" t="s">
        <v>56</v>
      </c>
      <c r="D12" s="190" t="s">
        <v>92</v>
      </c>
      <c r="E12" s="139"/>
      <c r="F12" s="209"/>
      <c r="G12" s="186"/>
      <c r="H12" s="187"/>
      <c r="I12" s="264">
        <v>1</v>
      </c>
      <c r="J12" s="265">
        <v>1</v>
      </c>
      <c r="K12" s="265">
        <v>0</v>
      </c>
      <c r="L12" s="44">
        <f t="shared" si="0"/>
        <v>0</v>
      </c>
      <c r="M12" s="208"/>
      <c r="N12" s="83"/>
      <c r="O12" s="130"/>
      <c r="P12" s="44" t="str">
        <f t="shared" si="1"/>
        <v> </v>
      </c>
      <c r="Q12" s="192">
        <v>258</v>
      </c>
      <c r="R12" s="193">
        <v>1</v>
      </c>
      <c r="S12" s="22">
        <f t="shared" si="2"/>
        <v>0.4</v>
      </c>
    </row>
    <row r="13" spans="1:19" ht="12.75" customHeight="1">
      <c r="A13" s="128">
        <v>43</v>
      </c>
      <c r="B13" s="129">
        <v>208</v>
      </c>
      <c r="C13" s="151" t="s">
        <v>56</v>
      </c>
      <c r="D13" s="190" t="s">
        <v>95</v>
      </c>
      <c r="E13" s="139"/>
      <c r="F13" s="209"/>
      <c r="G13" s="186"/>
      <c r="H13" s="187"/>
      <c r="I13" s="264">
        <v>1</v>
      </c>
      <c r="J13" s="265">
        <v>1</v>
      </c>
      <c r="K13" s="265">
        <v>0</v>
      </c>
      <c r="L13" s="44">
        <f t="shared" si="0"/>
        <v>0</v>
      </c>
      <c r="M13" s="208"/>
      <c r="N13" s="83"/>
      <c r="O13" s="130"/>
      <c r="P13" s="44" t="str">
        <f aca="true" t="shared" si="3" ref="P13:P20">IF(O13=""," ",ROUND(O13/N13*100,1))</f>
        <v> </v>
      </c>
      <c r="Q13" s="192">
        <v>267</v>
      </c>
      <c r="R13" s="193">
        <v>3</v>
      </c>
      <c r="S13" s="22">
        <f aca="true" t="shared" si="4" ref="S13:S22">IF(Q13=""," ",ROUND(R13/Q13*100,1))</f>
        <v>1.1</v>
      </c>
    </row>
    <row r="14" spans="1:19" ht="12.75" customHeight="1">
      <c r="A14" s="128">
        <v>43</v>
      </c>
      <c r="B14" s="129">
        <v>210</v>
      </c>
      <c r="C14" s="151" t="s">
        <v>56</v>
      </c>
      <c r="D14" s="190" t="s">
        <v>100</v>
      </c>
      <c r="E14" s="139"/>
      <c r="F14" s="209"/>
      <c r="G14" s="186"/>
      <c r="H14" s="187"/>
      <c r="I14" s="264">
        <v>1</v>
      </c>
      <c r="J14" s="265">
        <v>1</v>
      </c>
      <c r="K14" s="265">
        <v>0</v>
      </c>
      <c r="L14" s="44">
        <f t="shared" si="0"/>
        <v>0</v>
      </c>
      <c r="M14" s="208"/>
      <c r="N14" s="83"/>
      <c r="O14" s="130"/>
      <c r="P14" s="44" t="str">
        <f t="shared" si="3"/>
        <v> </v>
      </c>
      <c r="Q14" s="192">
        <v>211</v>
      </c>
      <c r="R14" s="193">
        <v>4</v>
      </c>
      <c r="S14" s="22">
        <f t="shared" si="4"/>
        <v>1.9</v>
      </c>
    </row>
    <row r="15" spans="1:19" ht="12.75" customHeight="1">
      <c r="A15" s="128">
        <v>43</v>
      </c>
      <c r="B15" s="129">
        <v>211</v>
      </c>
      <c r="C15" s="151" t="s">
        <v>56</v>
      </c>
      <c r="D15" s="190" t="s">
        <v>104</v>
      </c>
      <c r="E15" s="139"/>
      <c r="F15" s="209"/>
      <c r="G15" s="186"/>
      <c r="H15" s="187"/>
      <c r="I15" s="264">
        <v>1</v>
      </c>
      <c r="J15" s="265">
        <v>1</v>
      </c>
      <c r="K15" s="265">
        <v>0</v>
      </c>
      <c r="L15" s="44">
        <f>IF(J15=""," ",ROUND(K15/J15*100,1))</f>
        <v>0</v>
      </c>
      <c r="M15" s="208"/>
      <c r="N15" s="83"/>
      <c r="O15" s="130"/>
      <c r="P15" s="44" t="str">
        <f t="shared" si="3"/>
        <v> </v>
      </c>
      <c r="Q15" s="192">
        <v>157</v>
      </c>
      <c r="R15" s="193">
        <v>8</v>
      </c>
      <c r="S15" s="22">
        <f t="shared" si="4"/>
        <v>5.1</v>
      </c>
    </row>
    <row r="16" spans="1:19" ht="12.75" customHeight="1">
      <c r="A16" s="128">
        <v>43</v>
      </c>
      <c r="B16" s="129">
        <v>212</v>
      </c>
      <c r="C16" s="151" t="s">
        <v>56</v>
      </c>
      <c r="D16" s="190" t="s">
        <v>107</v>
      </c>
      <c r="E16" s="225"/>
      <c r="F16" s="209"/>
      <c r="G16" s="186"/>
      <c r="H16" s="187"/>
      <c r="I16" s="264">
        <v>1</v>
      </c>
      <c r="J16" s="265">
        <v>0</v>
      </c>
      <c r="K16" s="265">
        <v>0</v>
      </c>
      <c r="L16" s="84" t="str">
        <f>IF(J16=0,"0.0 ",ROUND(K16/J16*100,1))</f>
        <v>0.0 </v>
      </c>
      <c r="M16" s="208"/>
      <c r="N16" s="83"/>
      <c r="O16" s="130"/>
      <c r="P16" s="44" t="str">
        <f t="shared" si="3"/>
        <v> </v>
      </c>
      <c r="Q16" s="192">
        <v>190</v>
      </c>
      <c r="R16" s="193">
        <v>3</v>
      </c>
      <c r="S16" s="22">
        <f t="shared" si="4"/>
        <v>1.6</v>
      </c>
    </row>
    <row r="17" spans="1:19" ht="12.75" customHeight="1">
      <c r="A17" s="128">
        <v>43</v>
      </c>
      <c r="B17" s="129">
        <v>213</v>
      </c>
      <c r="C17" s="151" t="s">
        <v>56</v>
      </c>
      <c r="D17" s="190" t="s">
        <v>58</v>
      </c>
      <c r="E17" s="139">
        <v>39407</v>
      </c>
      <c r="F17" s="209" t="s">
        <v>191</v>
      </c>
      <c r="G17" s="186">
        <v>1</v>
      </c>
      <c r="H17" s="187">
        <v>1</v>
      </c>
      <c r="I17" s="264">
        <v>1</v>
      </c>
      <c r="J17" s="265">
        <v>1</v>
      </c>
      <c r="K17" s="265">
        <v>0</v>
      </c>
      <c r="L17" s="44">
        <f>IF(J17=""," ",ROUND(K17/J17*100,1))</f>
        <v>0</v>
      </c>
      <c r="M17" s="208"/>
      <c r="N17" s="83"/>
      <c r="O17" s="130"/>
      <c r="P17" s="44" t="str">
        <f t="shared" si="3"/>
        <v> </v>
      </c>
      <c r="Q17" s="192">
        <v>182</v>
      </c>
      <c r="R17" s="193">
        <v>1</v>
      </c>
      <c r="S17" s="22">
        <f t="shared" si="4"/>
        <v>0.5</v>
      </c>
    </row>
    <row r="18" spans="1:19" ht="12.75" customHeight="1">
      <c r="A18" s="128">
        <v>43</v>
      </c>
      <c r="B18" s="129">
        <v>214</v>
      </c>
      <c r="C18" s="151" t="s">
        <v>56</v>
      </c>
      <c r="D18" s="190" t="s">
        <v>59</v>
      </c>
      <c r="E18" s="139"/>
      <c r="F18" s="209"/>
      <c r="G18" s="186"/>
      <c r="H18" s="187"/>
      <c r="I18" s="264">
        <v>1</v>
      </c>
      <c r="J18" s="265">
        <v>1</v>
      </c>
      <c r="K18" s="265">
        <v>0</v>
      </c>
      <c r="L18" s="44">
        <f>IF(J18=""," ",ROUND(K18/J18*100,1))</f>
        <v>0</v>
      </c>
      <c r="M18" s="208"/>
      <c r="N18" s="83"/>
      <c r="O18" s="130"/>
      <c r="P18" s="44" t="str">
        <f t="shared" si="3"/>
        <v> </v>
      </c>
      <c r="Q18" s="192">
        <v>117</v>
      </c>
      <c r="R18" s="193">
        <v>1</v>
      </c>
      <c r="S18" s="22">
        <f t="shared" si="4"/>
        <v>0.9</v>
      </c>
    </row>
    <row r="19" spans="1:19" ht="12.75" customHeight="1">
      <c r="A19" s="128">
        <v>43</v>
      </c>
      <c r="B19" s="129">
        <v>215</v>
      </c>
      <c r="C19" s="226" t="s">
        <v>56</v>
      </c>
      <c r="D19" s="227" t="s">
        <v>116</v>
      </c>
      <c r="E19" s="228">
        <v>39130</v>
      </c>
      <c r="F19" s="209" t="s">
        <v>120</v>
      </c>
      <c r="G19" s="186">
        <v>1</v>
      </c>
      <c r="H19" s="187">
        <v>1</v>
      </c>
      <c r="I19" s="264">
        <v>1</v>
      </c>
      <c r="J19" s="265">
        <v>1</v>
      </c>
      <c r="K19" s="265">
        <v>0</v>
      </c>
      <c r="L19" s="44">
        <f>IF(J19=""," ",ROUND(K19/J19*100,1))</f>
        <v>0</v>
      </c>
      <c r="M19" s="208"/>
      <c r="N19" s="83"/>
      <c r="O19" s="130"/>
      <c r="P19" s="44" t="str">
        <f t="shared" si="3"/>
        <v> </v>
      </c>
      <c r="Q19" s="192">
        <v>444</v>
      </c>
      <c r="R19" s="193">
        <v>9</v>
      </c>
      <c r="S19" s="22">
        <f t="shared" si="4"/>
        <v>2</v>
      </c>
    </row>
    <row r="20" spans="1:19" ht="12.75" customHeight="1">
      <c r="A20" s="128">
        <v>43</v>
      </c>
      <c r="B20" s="129">
        <v>216</v>
      </c>
      <c r="C20" s="151" t="s">
        <v>56</v>
      </c>
      <c r="D20" s="190" t="s">
        <v>121</v>
      </c>
      <c r="E20" s="139">
        <v>39473</v>
      </c>
      <c r="F20" s="209" t="s">
        <v>125</v>
      </c>
      <c r="G20" s="186">
        <v>1</v>
      </c>
      <c r="H20" s="187">
        <v>1</v>
      </c>
      <c r="I20" s="264">
        <v>1</v>
      </c>
      <c r="J20" s="265">
        <v>1</v>
      </c>
      <c r="K20" s="265">
        <v>1</v>
      </c>
      <c r="L20" s="44">
        <f>IF(J20=""," ",ROUND(K20/J20*100,1))</f>
        <v>100</v>
      </c>
      <c r="M20" s="208"/>
      <c r="N20" s="83"/>
      <c r="O20" s="130"/>
      <c r="P20" s="44" t="str">
        <f t="shared" si="3"/>
        <v> </v>
      </c>
      <c r="Q20" s="192">
        <v>79</v>
      </c>
      <c r="R20" s="193">
        <v>6</v>
      </c>
      <c r="S20" s="22">
        <f t="shared" si="4"/>
        <v>7.6</v>
      </c>
    </row>
    <row r="21" spans="1:19" ht="12.75" customHeight="1">
      <c r="A21" s="128">
        <v>43</v>
      </c>
      <c r="B21" s="129">
        <v>341</v>
      </c>
      <c r="C21" s="151" t="s">
        <v>56</v>
      </c>
      <c r="D21" s="190" t="s">
        <v>227</v>
      </c>
      <c r="E21" s="139"/>
      <c r="F21" s="83"/>
      <c r="G21" s="186"/>
      <c r="H21" s="187"/>
      <c r="I21" s="264"/>
      <c r="J21" s="265"/>
      <c r="K21" s="265"/>
      <c r="L21" s="44"/>
      <c r="M21" s="192">
        <v>1</v>
      </c>
      <c r="N21" s="185">
        <v>0</v>
      </c>
      <c r="O21" s="193">
        <v>0</v>
      </c>
      <c r="P21" s="84" t="str">
        <f>IF(O21=0," 0.0 ",ROUND(O21/N21*100,1))</f>
        <v> 0.0 </v>
      </c>
      <c r="Q21" s="192">
        <v>39</v>
      </c>
      <c r="R21" s="193">
        <v>0</v>
      </c>
      <c r="S21" s="22">
        <f t="shared" si="4"/>
        <v>0</v>
      </c>
    </row>
    <row r="22" spans="1:19" ht="12.75" customHeight="1">
      <c r="A22" s="128">
        <v>43</v>
      </c>
      <c r="B22" s="129">
        <v>342</v>
      </c>
      <c r="C22" s="151" t="s">
        <v>56</v>
      </c>
      <c r="D22" s="190" t="s">
        <v>212</v>
      </c>
      <c r="E22" s="139"/>
      <c r="F22" s="83"/>
      <c r="G22" s="186"/>
      <c r="H22" s="187"/>
      <c r="I22" s="132"/>
      <c r="J22" s="130"/>
      <c r="K22" s="130"/>
      <c r="L22" s="44"/>
      <c r="M22" s="192">
        <v>1</v>
      </c>
      <c r="N22" s="185">
        <v>1</v>
      </c>
      <c r="O22" s="193">
        <v>0</v>
      </c>
      <c r="P22" s="84" t="str">
        <f>IF(O22=0," 0.0 ",ROUND(O22/N22*100,1))</f>
        <v> 0.0 </v>
      </c>
      <c r="Q22" s="192">
        <v>22</v>
      </c>
      <c r="R22" s="193">
        <v>0</v>
      </c>
      <c r="S22" s="22">
        <f t="shared" si="4"/>
        <v>0</v>
      </c>
    </row>
    <row r="23" spans="1:19" ht="12.75" customHeight="1">
      <c r="A23" s="128">
        <v>43</v>
      </c>
      <c r="B23" s="129">
        <v>348</v>
      </c>
      <c r="C23" s="151" t="s">
        <v>56</v>
      </c>
      <c r="D23" s="190" t="s">
        <v>61</v>
      </c>
      <c r="E23" s="139"/>
      <c r="F23" s="83"/>
      <c r="G23" s="186"/>
      <c r="H23" s="187"/>
      <c r="I23" s="132"/>
      <c r="J23" s="130"/>
      <c r="K23" s="130"/>
      <c r="L23" s="44"/>
      <c r="M23" s="192">
        <v>1</v>
      </c>
      <c r="N23" s="185">
        <v>1</v>
      </c>
      <c r="O23" s="193">
        <v>0</v>
      </c>
      <c r="P23" s="84" t="str">
        <f>IF(O23=0," 0.0 ",ROUND(O23/N23*100,1))</f>
        <v> 0.0 </v>
      </c>
      <c r="Q23" s="192"/>
      <c r="R23" s="193"/>
      <c r="S23" s="22"/>
    </row>
    <row r="24" spans="1:19" ht="12.75" customHeight="1">
      <c r="A24" s="128">
        <v>43</v>
      </c>
      <c r="B24" s="129">
        <v>364</v>
      </c>
      <c r="C24" s="151" t="s">
        <v>56</v>
      </c>
      <c r="D24" s="190" t="s">
        <v>135</v>
      </c>
      <c r="E24" s="229"/>
      <c r="F24" s="83"/>
      <c r="G24" s="186"/>
      <c r="H24" s="187"/>
      <c r="I24" s="132"/>
      <c r="J24" s="130"/>
      <c r="K24" s="130"/>
      <c r="L24" s="44" t="str">
        <f aca="true" t="shared" si="5" ref="L24:L30">IF(J24=""," ",ROUND(K24/J24*100,1))</f>
        <v> </v>
      </c>
      <c r="M24" s="192">
        <v>1</v>
      </c>
      <c r="N24" s="185">
        <v>0</v>
      </c>
      <c r="O24" s="193">
        <v>0</v>
      </c>
      <c r="P24" s="84" t="str">
        <f>IF(O24=0," 0.0 ",ROUND(O24/N24*100,1))</f>
        <v> 0.0 </v>
      </c>
      <c r="Q24" s="192">
        <v>15</v>
      </c>
      <c r="R24" s="193">
        <v>0</v>
      </c>
      <c r="S24" s="22">
        <f aca="true" t="shared" si="6" ref="S24:S33">IF(Q24=""," ",ROUND(R24/Q24*100,1))</f>
        <v>0</v>
      </c>
    </row>
    <row r="25" spans="1:19" ht="12.75" customHeight="1">
      <c r="A25" s="128">
        <v>43</v>
      </c>
      <c r="B25" s="129">
        <v>367</v>
      </c>
      <c r="C25" s="151" t="s">
        <v>56</v>
      </c>
      <c r="D25" s="190" t="s">
        <v>136</v>
      </c>
      <c r="E25" s="229"/>
      <c r="F25" s="83"/>
      <c r="G25" s="186"/>
      <c r="H25" s="187"/>
      <c r="I25" s="132"/>
      <c r="J25" s="130"/>
      <c r="K25" s="130"/>
      <c r="L25" s="44" t="str">
        <f t="shared" si="5"/>
        <v> </v>
      </c>
      <c r="M25" s="192">
        <v>1</v>
      </c>
      <c r="N25" s="185">
        <v>1</v>
      </c>
      <c r="O25" s="193">
        <v>0</v>
      </c>
      <c r="P25" s="44">
        <f aca="true" t="shared" si="7" ref="P25:P30">IF(O25=""," ",ROUND(O25/N25*100,1))</f>
        <v>0</v>
      </c>
      <c r="Q25" s="192">
        <v>91</v>
      </c>
      <c r="R25" s="193">
        <v>2</v>
      </c>
      <c r="S25" s="22">
        <f t="shared" si="6"/>
        <v>2.2</v>
      </c>
    </row>
    <row r="26" spans="1:19" ht="12.75" customHeight="1">
      <c r="A26" s="128">
        <v>43</v>
      </c>
      <c r="B26" s="129">
        <v>368</v>
      </c>
      <c r="C26" s="151" t="s">
        <v>55</v>
      </c>
      <c r="D26" s="190" t="s">
        <v>62</v>
      </c>
      <c r="E26" s="229"/>
      <c r="F26" s="83"/>
      <c r="G26" s="186"/>
      <c r="H26" s="187"/>
      <c r="I26" s="132"/>
      <c r="J26" s="130"/>
      <c r="K26" s="130"/>
      <c r="L26" s="44" t="str">
        <f t="shared" si="5"/>
        <v> </v>
      </c>
      <c r="M26" s="192">
        <v>1</v>
      </c>
      <c r="N26" s="185">
        <v>1</v>
      </c>
      <c r="O26" s="193">
        <v>0</v>
      </c>
      <c r="P26" s="44">
        <f t="shared" si="7"/>
        <v>0</v>
      </c>
      <c r="Q26" s="192">
        <v>36</v>
      </c>
      <c r="R26" s="193">
        <v>0</v>
      </c>
      <c r="S26" s="22">
        <f t="shared" si="6"/>
        <v>0</v>
      </c>
    </row>
    <row r="27" spans="1:19" ht="12.75" customHeight="1">
      <c r="A27" s="128">
        <v>43</v>
      </c>
      <c r="B27" s="129">
        <v>369</v>
      </c>
      <c r="C27" s="151" t="s">
        <v>56</v>
      </c>
      <c r="D27" s="190" t="s">
        <v>139</v>
      </c>
      <c r="E27" s="229"/>
      <c r="F27" s="83"/>
      <c r="G27" s="186"/>
      <c r="H27" s="187"/>
      <c r="I27" s="132"/>
      <c r="J27" s="130"/>
      <c r="K27" s="130"/>
      <c r="L27" s="44" t="str">
        <f t="shared" si="5"/>
        <v> </v>
      </c>
      <c r="M27" s="192">
        <v>1</v>
      </c>
      <c r="N27" s="185">
        <v>1</v>
      </c>
      <c r="O27" s="193">
        <v>0</v>
      </c>
      <c r="P27" s="44">
        <f t="shared" si="7"/>
        <v>0</v>
      </c>
      <c r="Q27" s="192">
        <v>66</v>
      </c>
      <c r="R27" s="193">
        <v>0</v>
      </c>
      <c r="S27" s="22">
        <f t="shared" si="6"/>
        <v>0</v>
      </c>
    </row>
    <row r="28" spans="1:19" ht="12.75" customHeight="1">
      <c r="A28" s="128">
        <v>43</v>
      </c>
      <c r="B28" s="129">
        <v>385</v>
      </c>
      <c r="C28" s="151" t="s">
        <v>56</v>
      </c>
      <c r="D28" s="190" t="s">
        <v>142</v>
      </c>
      <c r="E28" s="229"/>
      <c r="F28" s="83"/>
      <c r="G28" s="186"/>
      <c r="H28" s="187"/>
      <c r="I28" s="132"/>
      <c r="J28" s="130"/>
      <c r="K28" s="130"/>
      <c r="L28" s="44" t="str">
        <f t="shared" si="5"/>
        <v> </v>
      </c>
      <c r="M28" s="192">
        <v>1</v>
      </c>
      <c r="N28" s="185">
        <v>1</v>
      </c>
      <c r="O28" s="193">
        <v>0</v>
      </c>
      <c r="P28" s="44">
        <f t="shared" si="7"/>
        <v>0</v>
      </c>
      <c r="Q28" s="192">
        <v>110</v>
      </c>
      <c r="R28" s="193">
        <v>2</v>
      </c>
      <c r="S28" s="22">
        <f t="shared" si="6"/>
        <v>1.8</v>
      </c>
    </row>
    <row r="29" spans="1:19" ht="12.75" customHeight="1">
      <c r="A29" s="128">
        <v>43</v>
      </c>
      <c r="B29" s="129">
        <v>403</v>
      </c>
      <c r="C29" s="151" t="s">
        <v>56</v>
      </c>
      <c r="D29" s="190" t="s">
        <v>143</v>
      </c>
      <c r="E29" s="229"/>
      <c r="F29" s="83"/>
      <c r="G29" s="186"/>
      <c r="H29" s="187"/>
      <c r="I29" s="132"/>
      <c r="J29" s="130"/>
      <c r="K29" s="130"/>
      <c r="L29" s="44" t="str">
        <f t="shared" si="5"/>
        <v> </v>
      </c>
      <c r="M29" s="192">
        <v>1</v>
      </c>
      <c r="N29" s="185">
        <v>1</v>
      </c>
      <c r="O29" s="193">
        <v>0</v>
      </c>
      <c r="P29" s="44">
        <f t="shared" si="7"/>
        <v>0</v>
      </c>
      <c r="Q29" s="192">
        <v>63</v>
      </c>
      <c r="R29" s="193">
        <v>0</v>
      </c>
      <c r="S29" s="22">
        <f t="shared" si="6"/>
        <v>0</v>
      </c>
    </row>
    <row r="30" spans="1:19" ht="12.75" customHeight="1">
      <c r="A30" s="128">
        <v>43</v>
      </c>
      <c r="B30" s="129">
        <v>404</v>
      </c>
      <c r="C30" s="151" t="s">
        <v>145</v>
      </c>
      <c r="D30" s="190" t="s">
        <v>146</v>
      </c>
      <c r="E30" s="229"/>
      <c r="F30" s="83"/>
      <c r="G30" s="186"/>
      <c r="H30" s="187"/>
      <c r="I30" s="132"/>
      <c r="J30" s="130"/>
      <c r="K30" s="130"/>
      <c r="L30" s="44" t="str">
        <f t="shared" si="5"/>
        <v> </v>
      </c>
      <c r="M30" s="192">
        <v>1</v>
      </c>
      <c r="N30" s="185">
        <v>1</v>
      </c>
      <c r="O30" s="193">
        <v>0</v>
      </c>
      <c r="P30" s="44">
        <f t="shared" si="7"/>
        <v>0</v>
      </c>
      <c r="Q30" s="192">
        <v>57</v>
      </c>
      <c r="R30" s="193">
        <v>3</v>
      </c>
      <c r="S30" s="22">
        <f t="shared" si="6"/>
        <v>5.3</v>
      </c>
    </row>
    <row r="31" spans="1:19" ht="12.75" customHeight="1">
      <c r="A31" s="128">
        <v>43</v>
      </c>
      <c r="B31" s="129">
        <v>423</v>
      </c>
      <c r="C31" s="151" t="s">
        <v>56</v>
      </c>
      <c r="D31" s="190" t="s">
        <v>228</v>
      </c>
      <c r="E31" s="139"/>
      <c r="F31" s="83"/>
      <c r="G31" s="186"/>
      <c r="H31" s="187"/>
      <c r="I31" s="132"/>
      <c r="J31" s="130"/>
      <c r="K31" s="130"/>
      <c r="L31" s="44"/>
      <c r="M31" s="192">
        <v>1</v>
      </c>
      <c r="N31" s="185">
        <v>0</v>
      </c>
      <c r="O31" s="193">
        <v>0</v>
      </c>
      <c r="P31" s="84" t="str">
        <f>IF(O31=0," 0.0 ",ROUND(O31/N31*100,1))</f>
        <v> 0.0 </v>
      </c>
      <c r="Q31" s="192">
        <v>3</v>
      </c>
      <c r="R31" s="193">
        <v>0</v>
      </c>
      <c r="S31" s="22">
        <f t="shared" si="6"/>
        <v>0</v>
      </c>
    </row>
    <row r="32" spans="1:19" ht="12.75" customHeight="1">
      <c r="A32" s="128">
        <v>43</v>
      </c>
      <c r="B32" s="129">
        <v>424</v>
      </c>
      <c r="C32" s="151" t="s">
        <v>56</v>
      </c>
      <c r="D32" s="190" t="s">
        <v>155</v>
      </c>
      <c r="E32" s="229"/>
      <c r="F32" s="83"/>
      <c r="G32" s="186"/>
      <c r="H32" s="187"/>
      <c r="I32" s="132"/>
      <c r="J32" s="130"/>
      <c r="K32" s="130"/>
      <c r="L32" s="44" t="str">
        <f>IF(J32=""," ",ROUND(K32/J32*100,1))</f>
        <v> </v>
      </c>
      <c r="M32" s="192">
        <v>1</v>
      </c>
      <c r="N32" s="185">
        <v>0</v>
      </c>
      <c r="O32" s="193">
        <v>0</v>
      </c>
      <c r="P32" s="84" t="str">
        <f>IF(O32=0," 0.0 ",ROUND(O32/N32*100,1))</f>
        <v> 0.0 </v>
      </c>
      <c r="Q32" s="192">
        <v>33</v>
      </c>
      <c r="R32" s="193">
        <v>0</v>
      </c>
      <c r="S32" s="22">
        <f t="shared" si="6"/>
        <v>0</v>
      </c>
    </row>
    <row r="33" spans="1:19" ht="12.75" customHeight="1">
      <c r="A33" s="128">
        <v>43</v>
      </c>
      <c r="B33" s="129">
        <v>425</v>
      </c>
      <c r="C33" s="151" t="s">
        <v>56</v>
      </c>
      <c r="D33" s="190" t="s">
        <v>213</v>
      </c>
      <c r="E33" s="139"/>
      <c r="F33" s="83"/>
      <c r="G33" s="186"/>
      <c r="H33" s="187"/>
      <c r="I33" s="132"/>
      <c r="J33" s="130"/>
      <c r="K33" s="130"/>
      <c r="L33" s="44"/>
      <c r="M33" s="192">
        <v>1</v>
      </c>
      <c r="N33" s="185">
        <v>0</v>
      </c>
      <c r="O33" s="193">
        <v>0</v>
      </c>
      <c r="P33" s="84" t="str">
        <f>IF(O33=0," 0.0 ",ROUND(O33/N33*100,1))</f>
        <v> 0.0 </v>
      </c>
      <c r="Q33" s="192">
        <v>5</v>
      </c>
      <c r="R33" s="193">
        <v>0</v>
      </c>
      <c r="S33" s="22">
        <f t="shared" si="6"/>
        <v>0</v>
      </c>
    </row>
    <row r="34" spans="1:19" ht="12.75" customHeight="1">
      <c r="A34" s="128">
        <v>43</v>
      </c>
      <c r="B34" s="129">
        <v>428</v>
      </c>
      <c r="C34" s="151" t="s">
        <v>56</v>
      </c>
      <c r="D34" s="190" t="s">
        <v>157</v>
      </c>
      <c r="E34" s="229"/>
      <c r="F34" s="83"/>
      <c r="G34" s="186"/>
      <c r="H34" s="187"/>
      <c r="I34" s="132"/>
      <c r="J34" s="130"/>
      <c r="K34" s="130"/>
      <c r="L34" s="44" t="str">
        <f>IF(J34=""," ",ROUND(K34/J34*100,1))</f>
        <v> </v>
      </c>
      <c r="M34" s="192">
        <v>1</v>
      </c>
      <c r="N34" s="185">
        <v>0</v>
      </c>
      <c r="O34" s="193">
        <v>0</v>
      </c>
      <c r="P34" s="44">
        <v>0</v>
      </c>
      <c r="Q34" s="192"/>
      <c r="R34" s="193"/>
      <c r="S34" s="22" t="str">
        <f>IF(Q34=""," ",ROUND(R34/Q34*100,1))</f>
        <v> </v>
      </c>
    </row>
    <row r="35" spans="1:19" ht="12.75" customHeight="1">
      <c r="A35" s="128">
        <v>43</v>
      </c>
      <c r="B35" s="129">
        <v>432</v>
      </c>
      <c r="C35" s="151" t="s">
        <v>56</v>
      </c>
      <c r="D35" s="190" t="s">
        <v>160</v>
      </c>
      <c r="E35" s="229"/>
      <c r="F35" s="83"/>
      <c r="G35" s="186"/>
      <c r="H35" s="187"/>
      <c r="I35" s="132"/>
      <c r="J35" s="130"/>
      <c r="K35" s="130"/>
      <c r="L35" s="44" t="str">
        <f>IF(J35=""," ",ROUND(K35/J35*100,1))</f>
        <v> </v>
      </c>
      <c r="M35" s="192">
        <v>1</v>
      </c>
      <c r="N35" s="185">
        <v>0</v>
      </c>
      <c r="O35" s="193">
        <v>0</v>
      </c>
      <c r="P35" s="44">
        <v>0</v>
      </c>
      <c r="Q35" s="192">
        <v>44</v>
      </c>
      <c r="R35" s="193">
        <v>4</v>
      </c>
      <c r="S35" s="22">
        <f>IF(Q35=""," ",ROUND(R35/Q35*100,1))</f>
        <v>9.1</v>
      </c>
    </row>
    <row r="36" spans="1:19" ht="12.75" customHeight="1">
      <c r="A36" s="128">
        <v>43</v>
      </c>
      <c r="B36" s="129">
        <v>433</v>
      </c>
      <c r="C36" s="151" t="s">
        <v>145</v>
      </c>
      <c r="D36" s="190" t="s">
        <v>65</v>
      </c>
      <c r="E36" s="229"/>
      <c r="F36" s="83"/>
      <c r="G36" s="186"/>
      <c r="H36" s="187"/>
      <c r="I36" s="132"/>
      <c r="J36" s="130"/>
      <c r="K36" s="130"/>
      <c r="L36" s="44" t="str">
        <f>IF(J36=""," ",ROUND(K36/J36*100,1))</f>
        <v> </v>
      </c>
      <c r="M36" s="192">
        <v>1</v>
      </c>
      <c r="N36" s="185">
        <v>1</v>
      </c>
      <c r="O36" s="193">
        <v>0</v>
      </c>
      <c r="P36" s="44">
        <f>IF(O36=""," ",ROUND(O36/N36*100,1))</f>
        <v>0</v>
      </c>
      <c r="Q36" s="192">
        <v>37</v>
      </c>
      <c r="R36" s="193">
        <v>0</v>
      </c>
      <c r="S36" s="22">
        <f>IF(Q36=""," ",ROUND(R36/Q36*100,1))</f>
        <v>0</v>
      </c>
    </row>
    <row r="37" spans="1:19" ht="12.75" customHeight="1">
      <c r="A37" s="128">
        <v>43</v>
      </c>
      <c r="B37" s="129">
        <v>441</v>
      </c>
      <c r="C37" s="151" t="s">
        <v>56</v>
      </c>
      <c r="D37" s="190" t="s">
        <v>215</v>
      </c>
      <c r="E37" s="139"/>
      <c r="F37" s="83"/>
      <c r="G37" s="186"/>
      <c r="H37" s="187"/>
      <c r="I37" s="132"/>
      <c r="J37" s="130"/>
      <c r="K37" s="130"/>
      <c r="L37" s="44"/>
      <c r="M37" s="192">
        <v>1</v>
      </c>
      <c r="N37" s="185">
        <v>1</v>
      </c>
      <c r="O37" s="193">
        <v>0</v>
      </c>
      <c r="P37" s="84" t="str">
        <f>IF(O37=0," 0.0 ",ROUND(O37/N37*100,1))</f>
        <v> 0.0 </v>
      </c>
      <c r="Q37" s="192">
        <v>85</v>
      </c>
      <c r="R37" s="193">
        <v>0</v>
      </c>
      <c r="S37" s="22">
        <f>IF(Q37=""," ",ROUND(R37/Q37*100,1))</f>
        <v>0</v>
      </c>
    </row>
    <row r="38" spans="1:19" ht="12.75" customHeight="1">
      <c r="A38" s="128">
        <v>43</v>
      </c>
      <c r="B38" s="129">
        <v>442</v>
      </c>
      <c r="C38" s="151" t="s">
        <v>56</v>
      </c>
      <c r="D38" s="190" t="s">
        <v>163</v>
      </c>
      <c r="E38" s="229"/>
      <c r="F38" s="83"/>
      <c r="G38" s="186"/>
      <c r="H38" s="187"/>
      <c r="I38" s="132"/>
      <c r="J38" s="130"/>
      <c r="K38" s="130"/>
      <c r="L38" s="44" t="str">
        <f aca="true" t="shared" si="8" ref="L38:L46">IF(J38=""," ",ROUND(K38/J38*100,1))</f>
        <v> </v>
      </c>
      <c r="M38" s="192">
        <v>1</v>
      </c>
      <c r="N38" s="185"/>
      <c r="O38" s="193"/>
      <c r="P38" s="44" t="str">
        <f aca="true" t="shared" si="9" ref="P38:P46">IF(O38=""," ",ROUND(O38/N38*100,1))</f>
        <v> </v>
      </c>
      <c r="Q38" s="192">
        <v>13</v>
      </c>
      <c r="R38" s="193"/>
      <c r="S38" s="22">
        <f aca="true" t="shared" si="10" ref="S38:S46">IF(Q38=""," ",ROUND(R38/Q38*100,1))</f>
        <v>0</v>
      </c>
    </row>
    <row r="39" spans="1:19" ht="12.75" customHeight="1">
      <c r="A39" s="128">
        <v>43</v>
      </c>
      <c r="B39" s="129">
        <v>443</v>
      </c>
      <c r="C39" s="151" t="s">
        <v>56</v>
      </c>
      <c r="D39" s="190" t="s">
        <v>166</v>
      </c>
      <c r="E39" s="229"/>
      <c r="F39" s="83"/>
      <c r="G39" s="186"/>
      <c r="H39" s="187"/>
      <c r="I39" s="132"/>
      <c r="J39" s="130"/>
      <c r="K39" s="130"/>
      <c r="L39" s="44" t="str">
        <f t="shared" si="8"/>
        <v> </v>
      </c>
      <c r="M39" s="192">
        <v>1</v>
      </c>
      <c r="N39" s="185">
        <v>1</v>
      </c>
      <c r="O39" s="193">
        <v>0</v>
      </c>
      <c r="P39" s="44">
        <f t="shared" si="9"/>
        <v>0</v>
      </c>
      <c r="Q39" s="192">
        <v>67</v>
      </c>
      <c r="R39" s="193">
        <v>0</v>
      </c>
      <c r="S39" s="22">
        <f t="shared" si="10"/>
        <v>0</v>
      </c>
    </row>
    <row r="40" spans="1:19" ht="12.75" customHeight="1">
      <c r="A40" s="128">
        <v>43</v>
      </c>
      <c r="B40" s="129">
        <v>444</v>
      </c>
      <c r="C40" s="151" t="s">
        <v>56</v>
      </c>
      <c r="D40" s="190" t="s">
        <v>167</v>
      </c>
      <c r="E40" s="229"/>
      <c r="F40" s="83"/>
      <c r="G40" s="186"/>
      <c r="H40" s="187"/>
      <c r="I40" s="132"/>
      <c r="J40" s="130"/>
      <c r="K40" s="130"/>
      <c r="L40" s="44" t="str">
        <f t="shared" si="8"/>
        <v> </v>
      </c>
      <c r="M40" s="192">
        <v>1</v>
      </c>
      <c r="N40" s="185">
        <v>1</v>
      </c>
      <c r="O40" s="193">
        <v>0</v>
      </c>
      <c r="P40" s="44">
        <f t="shared" si="9"/>
        <v>0</v>
      </c>
      <c r="Q40" s="192">
        <v>50</v>
      </c>
      <c r="R40" s="193">
        <v>1</v>
      </c>
      <c r="S40" s="22">
        <f t="shared" si="10"/>
        <v>2</v>
      </c>
    </row>
    <row r="41" spans="1:19" ht="12.75" customHeight="1">
      <c r="A41" s="128">
        <v>43</v>
      </c>
      <c r="B41" s="129">
        <v>447</v>
      </c>
      <c r="C41" s="151" t="s">
        <v>56</v>
      </c>
      <c r="D41" s="190" t="s">
        <v>169</v>
      </c>
      <c r="E41" s="229"/>
      <c r="F41" s="83"/>
      <c r="G41" s="186"/>
      <c r="H41" s="187"/>
      <c r="I41" s="132"/>
      <c r="J41" s="130"/>
      <c r="K41" s="130"/>
      <c r="L41" s="44" t="str">
        <f t="shared" si="8"/>
        <v> </v>
      </c>
      <c r="M41" s="192">
        <v>1</v>
      </c>
      <c r="N41" s="185">
        <v>1</v>
      </c>
      <c r="O41" s="193">
        <v>0</v>
      </c>
      <c r="P41" s="44">
        <f t="shared" si="9"/>
        <v>0</v>
      </c>
      <c r="Q41" s="192">
        <v>157</v>
      </c>
      <c r="R41" s="193">
        <v>0</v>
      </c>
      <c r="S41" s="22">
        <f t="shared" si="10"/>
        <v>0</v>
      </c>
    </row>
    <row r="42" spans="1:19" ht="12.75" customHeight="1">
      <c r="A42" s="128">
        <v>43</v>
      </c>
      <c r="B42" s="129">
        <v>468</v>
      </c>
      <c r="C42" s="151" t="s">
        <v>56</v>
      </c>
      <c r="D42" s="190" t="s">
        <v>171</v>
      </c>
      <c r="E42" s="229"/>
      <c r="F42" s="83"/>
      <c r="G42" s="186"/>
      <c r="H42" s="187"/>
      <c r="I42" s="132"/>
      <c r="J42" s="130"/>
      <c r="K42" s="130"/>
      <c r="L42" s="44" t="str">
        <f t="shared" si="8"/>
        <v> </v>
      </c>
      <c r="M42" s="192">
        <v>1</v>
      </c>
      <c r="N42" s="185">
        <v>1</v>
      </c>
      <c r="O42" s="193">
        <v>0</v>
      </c>
      <c r="P42" s="44">
        <f t="shared" si="9"/>
        <v>0</v>
      </c>
      <c r="Q42" s="192">
        <v>68</v>
      </c>
      <c r="R42" s="193">
        <v>0</v>
      </c>
      <c r="S42" s="22">
        <f t="shared" si="10"/>
        <v>0</v>
      </c>
    </row>
    <row r="43" spans="1:19" ht="12.75" customHeight="1">
      <c r="A43" s="128">
        <v>43</v>
      </c>
      <c r="B43" s="129">
        <v>482</v>
      </c>
      <c r="C43" s="151" t="s">
        <v>56</v>
      </c>
      <c r="D43" s="190" t="s">
        <v>173</v>
      </c>
      <c r="E43" s="229"/>
      <c r="F43" s="83"/>
      <c r="G43" s="186"/>
      <c r="H43" s="187"/>
      <c r="I43" s="132"/>
      <c r="J43" s="130"/>
      <c r="K43" s="130"/>
      <c r="L43" s="44" t="str">
        <f t="shared" si="8"/>
        <v> </v>
      </c>
      <c r="M43" s="192">
        <v>1</v>
      </c>
      <c r="N43" s="185">
        <v>1</v>
      </c>
      <c r="O43" s="193">
        <v>0</v>
      </c>
      <c r="P43" s="44">
        <f t="shared" si="9"/>
        <v>0</v>
      </c>
      <c r="Q43" s="192">
        <v>85</v>
      </c>
      <c r="R43" s="193">
        <v>0</v>
      </c>
      <c r="S43" s="22">
        <f t="shared" si="10"/>
        <v>0</v>
      </c>
    </row>
    <row r="44" spans="1:19" ht="12.75" customHeight="1">
      <c r="A44" s="128">
        <v>43</v>
      </c>
      <c r="B44" s="129">
        <v>484</v>
      </c>
      <c r="C44" s="151" t="s">
        <v>56</v>
      </c>
      <c r="D44" s="190" t="s">
        <v>174</v>
      </c>
      <c r="E44" s="229"/>
      <c r="F44" s="83"/>
      <c r="G44" s="186"/>
      <c r="H44" s="187"/>
      <c r="I44" s="132"/>
      <c r="J44" s="130"/>
      <c r="K44" s="130"/>
      <c r="L44" s="44" t="str">
        <f t="shared" si="8"/>
        <v> </v>
      </c>
      <c r="M44" s="192">
        <v>1</v>
      </c>
      <c r="N44" s="185">
        <v>1</v>
      </c>
      <c r="O44" s="193">
        <v>0</v>
      </c>
      <c r="P44" s="44">
        <f t="shared" si="9"/>
        <v>0</v>
      </c>
      <c r="Q44" s="192">
        <v>22</v>
      </c>
      <c r="R44" s="193">
        <v>0</v>
      </c>
      <c r="S44" s="22">
        <f t="shared" si="10"/>
        <v>0</v>
      </c>
    </row>
    <row r="45" spans="1:19" ht="12.75" customHeight="1">
      <c r="A45" s="128">
        <v>43</v>
      </c>
      <c r="B45" s="129">
        <v>501</v>
      </c>
      <c r="C45" s="151" t="s">
        <v>56</v>
      </c>
      <c r="D45" s="190" t="s">
        <v>175</v>
      </c>
      <c r="E45" s="229"/>
      <c r="F45" s="83"/>
      <c r="G45" s="186"/>
      <c r="H45" s="187"/>
      <c r="I45" s="132"/>
      <c r="J45" s="130"/>
      <c r="K45" s="130"/>
      <c r="L45" s="44" t="str">
        <f t="shared" si="8"/>
        <v> </v>
      </c>
      <c r="M45" s="192">
        <v>1</v>
      </c>
      <c r="N45" s="185">
        <v>1</v>
      </c>
      <c r="O45" s="193">
        <v>0</v>
      </c>
      <c r="P45" s="44">
        <f t="shared" si="9"/>
        <v>0</v>
      </c>
      <c r="Q45" s="192">
        <v>26</v>
      </c>
      <c r="R45" s="193">
        <v>0</v>
      </c>
      <c r="S45" s="22">
        <f t="shared" si="10"/>
        <v>0</v>
      </c>
    </row>
    <row r="46" spans="1:19" ht="12.75" customHeight="1">
      <c r="A46" s="128">
        <v>43</v>
      </c>
      <c r="B46" s="129">
        <v>505</v>
      </c>
      <c r="C46" s="151" t="s">
        <v>56</v>
      </c>
      <c r="D46" s="190" t="s">
        <v>176</v>
      </c>
      <c r="E46" s="229"/>
      <c r="F46" s="83"/>
      <c r="G46" s="186"/>
      <c r="H46" s="187"/>
      <c r="I46" s="132"/>
      <c r="J46" s="130"/>
      <c r="K46" s="130"/>
      <c r="L46" s="44" t="str">
        <f t="shared" si="8"/>
        <v> </v>
      </c>
      <c r="M46" s="192">
        <v>1</v>
      </c>
      <c r="N46" s="185">
        <v>1</v>
      </c>
      <c r="O46" s="193">
        <v>0</v>
      </c>
      <c r="P46" s="44">
        <f t="shared" si="9"/>
        <v>0</v>
      </c>
      <c r="Q46" s="192">
        <v>1</v>
      </c>
      <c r="R46" s="193">
        <v>0</v>
      </c>
      <c r="S46" s="22">
        <f t="shared" si="10"/>
        <v>0</v>
      </c>
    </row>
    <row r="47" spans="1:19" ht="12.75" customHeight="1">
      <c r="A47" s="128">
        <v>43</v>
      </c>
      <c r="B47" s="129">
        <v>506</v>
      </c>
      <c r="C47" s="151" t="s">
        <v>56</v>
      </c>
      <c r="D47" s="190" t="s">
        <v>229</v>
      </c>
      <c r="E47" s="139"/>
      <c r="F47" s="83"/>
      <c r="G47" s="186"/>
      <c r="H47" s="187"/>
      <c r="I47" s="132"/>
      <c r="J47" s="130"/>
      <c r="K47" s="130"/>
      <c r="L47" s="44"/>
      <c r="M47" s="192">
        <v>1</v>
      </c>
      <c r="N47" s="185">
        <v>1</v>
      </c>
      <c r="O47" s="193">
        <v>0</v>
      </c>
      <c r="P47" s="84" t="str">
        <f>IF(O47=0," 0.0 ",ROUND(O47/N47*100,1))</f>
        <v> 0.0 </v>
      </c>
      <c r="Q47" s="192"/>
      <c r="R47" s="193"/>
      <c r="S47" s="22"/>
    </row>
    <row r="48" spans="1:19" ht="12.75" customHeight="1">
      <c r="A48" s="128">
        <v>43</v>
      </c>
      <c r="B48" s="129">
        <v>507</v>
      </c>
      <c r="C48" s="151" t="s">
        <v>56</v>
      </c>
      <c r="D48" s="190" t="s">
        <v>216</v>
      </c>
      <c r="E48" s="139"/>
      <c r="F48" s="83"/>
      <c r="G48" s="186"/>
      <c r="H48" s="187"/>
      <c r="I48" s="132"/>
      <c r="J48" s="130"/>
      <c r="K48" s="130"/>
      <c r="L48" s="44"/>
      <c r="M48" s="192">
        <v>1</v>
      </c>
      <c r="N48" s="185">
        <v>0</v>
      </c>
      <c r="O48" s="193">
        <v>0</v>
      </c>
      <c r="P48" s="84" t="str">
        <f>IF(O48=0," 0.0 ",ROUND(O48/N48*100,1))</f>
        <v> 0.0 </v>
      </c>
      <c r="Q48" s="192">
        <v>21</v>
      </c>
      <c r="R48" s="193">
        <v>0</v>
      </c>
      <c r="S48" s="22">
        <f aca="true" t="shared" si="11" ref="S48:S55">IF(Q48=""," ",ROUND(R48/Q48*100,1))</f>
        <v>0</v>
      </c>
    </row>
    <row r="49" spans="1:19" ht="12.75" customHeight="1">
      <c r="A49" s="128">
        <v>43</v>
      </c>
      <c r="B49" s="129">
        <v>510</v>
      </c>
      <c r="C49" s="151" t="s">
        <v>56</v>
      </c>
      <c r="D49" s="190" t="s">
        <v>181</v>
      </c>
      <c r="E49" s="229"/>
      <c r="F49" s="83"/>
      <c r="G49" s="186"/>
      <c r="H49" s="187"/>
      <c r="I49" s="132"/>
      <c r="J49" s="130"/>
      <c r="K49" s="130"/>
      <c r="L49" s="44" t="str">
        <f aca="true" t="shared" si="12" ref="L49:L55">IF(J49=""," ",ROUND(K49/J49*100,1))</f>
        <v> </v>
      </c>
      <c r="M49" s="192">
        <v>1</v>
      </c>
      <c r="N49" s="185">
        <v>0</v>
      </c>
      <c r="O49" s="193">
        <v>0</v>
      </c>
      <c r="P49" s="84" t="str">
        <f>IF(O49=0," 0.0 ",ROUND(O49/N49*100,1))</f>
        <v> 0.0 </v>
      </c>
      <c r="Q49" s="192">
        <v>18</v>
      </c>
      <c r="R49" s="193">
        <v>1</v>
      </c>
      <c r="S49" s="22">
        <f t="shared" si="11"/>
        <v>5.6</v>
      </c>
    </row>
    <row r="50" spans="1:19" ht="12.75" customHeight="1">
      <c r="A50" s="128">
        <v>43</v>
      </c>
      <c r="B50" s="129">
        <v>511</v>
      </c>
      <c r="C50" s="151" t="s">
        <v>56</v>
      </c>
      <c r="D50" s="190" t="s">
        <v>182</v>
      </c>
      <c r="E50" s="229"/>
      <c r="F50" s="83"/>
      <c r="G50" s="186"/>
      <c r="H50" s="187"/>
      <c r="I50" s="132"/>
      <c r="J50" s="130"/>
      <c r="K50" s="130"/>
      <c r="L50" s="44" t="str">
        <f t="shared" si="12"/>
        <v> </v>
      </c>
      <c r="M50" s="192">
        <v>1</v>
      </c>
      <c r="N50" s="185">
        <v>0</v>
      </c>
      <c r="O50" s="193">
        <v>0</v>
      </c>
      <c r="P50" s="84" t="str">
        <f>IF(O50=0," 0.0 ",ROUND(O50/N50*100,1))</f>
        <v> 0.0 </v>
      </c>
      <c r="Q50" s="192">
        <v>28</v>
      </c>
      <c r="R50" s="193">
        <v>5</v>
      </c>
      <c r="S50" s="22">
        <f t="shared" si="11"/>
        <v>17.9</v>
      </c>
    </row>
    <row r="51" spans="1:19" ht="12.75" customHeight="1">
      <c r="A51" s="128">
        <v>43</v>
      </c>
      <c r="B51" s="129">
        <v>512</v>
      </c>
      <c r="C51" s="151" t="s">
        <v>56</v>
      </c>
      <c r="D51" s="191" t="s">
        <v>67</v>
      </c>
      <c r="E51" s="139"/>
      <c r="F51" s="83"/>
      <c r="G51" s="186"/>
      <c r="H51" s="187"/>
      <c r="I51" s="128"/>
      <c r="J51" s="130"/>
      <c r="K51" s="130"/>
      <c r="L51" s="44" t="str">
        <f t="shared" si="12"/>
        <v> </v>
      </c>
      <c r="M51" s="192">
        <v>1</v>
      </c>
      <c r="N51" s="185">
        <v>1</v>
      </c>
      <c r="O51" s="193">
        <v>0</v>
      </c>
      <c r="P51" s="84" t="str">
        <f>IF(O51=0," 0.0 ",ROUND(O51/N51*100,1))</f>
        <v> 0.0 </v>
      </c>
      <c r="Q51" s="192">
        <v>16</v>
      </c>
      <c r="R51" s="193">
        <v>0</v>
      </c>
      <c r="S51" s="22">
        <f t="shared" si="11"/>
        <v>0</v>
      </c>
    </row>
    <row r="52" spans="1:19" ht="12.75" customHeight="1">
      <c r="A52" s="128">
        <v>43</v>
      </c>
      <c r="B52" s="129">
        <v>513</v>
      </c>
      <c r="C52" s="151" t="s">
        <v>56</v>
      </c>
      <c r="D52" s="190" t="s">
        <v>185</v>
      </c>
      <c r="E52" s="229"/>
      <c r="F52" s="83"/>
      <c r="G52" s="186"/>
      <c r="H52" s="187"/>
      <c r="I52" s="132"/>
      <c r="J52" s="130"/>
      <c r="K52" s="130"/>
      <c r="L52" s="44" t="str">
        <f t="shared" si="12"/>
        <v> </v>
      </c>
      <c r="M52" s="192">
        <v>1</v>
      </c>
      <c r="N52" s="185">
        <v>1</v>
      </c>
      <c r="O52" s="193">
        <v>0</v>
      </c>
      <c r="P52" s="44">
        <f>IF(O52=""," ",ROUND(O52/N52*100,1))</f>
        <v>0</v>
      </c>
      <c r="Q52" s="192">
        <v>1</v>
      </c>
      <c r="R52" s="193">
        <v>0</v>
      </c>
      <c r="S52" s="22">
        <f t="shared" si="11"/>
        <v>0</v>
      </c>
    </row>
    <row r="53" spans="1:19" ht="12.75" customHeight="1">
      <c r="A53" s="128">
        <v>43</v>
      </c>
      <c r="B53" s="129">
        <v>514</v>
      </c>
      <c r="C53" s="151" t="s">
        <v>56</v>
      </c>
      <c r="D53" s="190" t="s">
        <v>186</v>
      </c>
      <c r="E53" s="229"/>
      <c r="F53" s="83"/>
      <c r="G53" s="186"/>
      <c r="H53" s="187"/>
      <c r="I53" s="132"/>
      <c r="J53" s="130"/>
      <c r="K53" s="130"/>
      <c r="L53" s="44" t="str">
        <f t="shared" si="12"/>
        <v> </v>
      </c>
      <c r="M53" s="192">
        <v>1</v>
      </c>
      <c r="N53" s="185">
        <v>1</v>
      </c>
      <c r="O53" s="193">
        <v>0</v>
      </c>
      <c r="P53" s="44">
        <f>IF(O53=""," ",ROUND(O53/N53*100,1))</f>
        <v>0</v>
      </c>
      <c r="Q53" s="192">
        <v>53</v>
      </c>
      <c r="R53" s="193">
        <v>1</v>
      </c>
      <c r="S53" s="22">
        <f t="shared" si="11"/>
        <v>1.9</v>
      </c>
    </row>
    <row r="54" spans="1:19" ht="12.75" customHeight="1" thickBot="1">
      <c r="A54" s="128">
        <v>43</v>
      </c>
      <c r="B54" s="129">
        <v>531</v>
      </c>
      <c r="C54" s="151" t="s">
        <v>56</v>
      </c>
      <c r="D54" s="190" t="s">
        <v>187</v>
      </c>
      <c r="E54" s="229"/>
      <c r="F54" s="83"/>
      <c r="G54" s="186"/>
      <c r="H54" s="187"/>
      <c r="I54" s="132"/>
      <c r="J54" s="130"/>
      <c r="K54" s="130"/>
      <c r="L54" s="44" t="str">
        <f t="shared" si="12"/>
        <v> </v>
      </c>
      <c r="M54" s="192">
        <v>1</v>
      </c>
      <c r="N54" s="185">
        <v>1</v>
      </c>
      <c r="O54" s="193">
        <v>0</v>
      </c>
      <c r="P54" s="44">
        <f>IF(O54=""," ",ROUND(O54/N54*100,1))</f>
        <v>0</v>
      </c>
      <c r="Q54" s="192">
        <v>51</v>
      </c>
      <c r="R54" s="193">
        <v>0</v>
      </c>
      <c r="S54" s="22">
        <f t="shared" si="11"/>
        <v>0</v>
      </c>
    </row>
    <row r="55" spans="1:19" ht="16.5" customHeight="1" thickBot="1">
      <c r="A55" s="15"/>
      <c r="B55" s="16">
        <v>1000</v>
      </c>
      <c r="C55" s="311" t="s">
        <v>10</v>
      </c>
      <c r="D55" s="311"/>
      <c r="E55" s="10"/>
      <c r="F55" s="53">
        <f>COUNTA(F7:F54)</f>
        <v>5</v>
      </c>
      <c r="G55" s="188"/>
      <c r="H55" s="189">
        <f>SUM(H7:H54)</f>
        <v>5</v>
      </c>
      <c r="I55" s="28">
        <f>COUNTA(I7:I54)</f>
        <v>14</v>
      </c>
      <c r="J55" s="27">
        <f>SUM(J7:J54)</f>
        <v>15</v>
      </c>
      <c r="K55" s="27">
        <f>SUM(K7:K54)</f>
        <v>1</v>
      </c>
      <c r="L55" s="45">
        <f t="shared" si="12"/>
        <v>6.7</v>
      </c>
      <c r="M55" s="52">
        <f>COUNTA(M7:M54)</f>
        <v>34</v>
      </c>
      <c r="N55" s="27">
        <f>SUM(N7:N54)</f>
        <v>23</v>
      </c>
      <c r="O55" s="27">
        <f>SUM(O7:O54)</f>
        <v>0</v>
      </c>
      <c r="P55" s="90">
        <f>IF(N55=0,"0.0 ",ROUND(O55/N55*100,1))</f>
        <v>0</v>
      </c>
      <c r="Q55" s="89">
        <f>SUM(Q7:Q54)</f>
        <v>4307</v>
      </c>
      <c r="R55" s="27">
        <f>SUM(R7:R54)</f>
        <v>100</v>
      </c>
      <c r="S55" s="26">
        <f t="shared" si="11"/>
        <v>2.3</v>
      </c>
    </row>
  </sheetData>
  <mergeCells count="22">
    <mergeCell ref="C55:D55"/>
    <mergeCell ref="H5:H6"/>
    <mergeCell ref="E5:E6"/>
    <mergeCell ref="F5:F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A4:A6"/>
    <mergeCell ref="B4:B6"/>
    <mergeCell ref="C4:C6"/>
    <mergeCell ref="D4:D6"/>
    <mergeCell ref="Q5:Q6"/>
    <mergeCell ref="M5:M6"/>
    <mergeCell ref="O5:O6"/>
    <mergeCell ref="P5:P6"/>
  </mergeCells>
  <printOptions/>
  <pageMargins left="0.5905511811023623" right="0.5511811023622047" top="0.7874015748031497" bottom="0.5905511811023623" header="0.5118110236220472" footer="0.31496062992125984"/>
  <pageSetup fitToHeight="0" fitToWidth="1" horizontalDpi="600" verticalDpi="600" orientation="landscape" paperSize="9" scale="98" r:id="rId1"/>
  <headerFooter alignWithMargins="0">
    <oddHeader>&amp;R（熊本県）</oddHeader>
  </headerFooter>
  <ignoredErrors>
    <ignoredError sqref="P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71"/>
  <sheetViews>
    <sheetView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2" sqref="A2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7.625" style="2" customWidth="1"/>
    <col min="4" max="4" width="8.625" style="2" customWidth="1"/>
    <col min="5" max="5" width="5.625" style="2" customWidth="1"/>
    <col min="6" max="6" width="11.25390625" style="2" customWidth="1"/>
    <col min="7" max="7" width="4.75390625" style="2" customWidth="1"/>
    <col min="8" max="8" width="5.25390625" style="2" customWidth="1"/>
    <col min="9" max="9" width="5.875" style="87" customWidth="1"/>
    <col min="10" max="10" width="5.875" style="2" customWidth="1"/>
    <col min="11" max="11" width="5.625" style="2" customWidth="1"/>
    <col min="12" max="12" width="4.875" style="2" customWidth="1"/>
    <col min="13" max="13" width="5.375" style="2" customWidth="1"/>
    <col min="14" max="15" width="6.375" style="2" customWidth="1"/>
    <col min="16" max="16" width="5.75390625" style="2" customWidth="1"/>
    <col min="17" max="17" width="5.00390625" style="2" customWidth="1"/>
    <col min="18" max="18" width="5.25390625" style="2" customWidth="1"/>
    <col min="19" max="19" width="5.625" style="2" customWidth="1"/>
    <col min="20" max="20" width="5.375" style="2" customWidth="1"/>
    <col min="21" max="23" width="5.75390625" style="2" customWidth="1"/>
    <col min="24" max="26" width="5.625" style="2" customWidth="1"/>
    <col min="27" max="27" width="5.75390625" style="2" customWidth="1"/>
    <col min="28" max="16384" width="9.00390625" style="2" customWidth="1"/>
  </cols>
  <sheetData>
    <row r="1" ht="12">
      <c r="A1" s="2" t="s">
        <v>48</v>
      </c>
    </row>
    <row r="2" spans="1:2" ht="22.5" customHeight="1">
      <c r="A2" s="18" t="s">
        <v>23</v>
      </c>
      <c r="B2" s="3"/>
    </row>
    <row r="3" spans="1:2" ht="15" thickBot="1">
      <c r="A3" s="18"/>
      <c r="B3" s="49" t="s">
        <v>29</v>
      </c>
    </row>
    <row r="4" spans="1:27" s="47" customFormat="1" ht="19.5" customHeight="1" thickBot="1">
      <c r="A4" s="46"/>
      <c r="B4" s="276">
        <v>1</v>
      </c>
      <c r="C4" s="420">
        <v>39539</v>
      </c>
      <c r="D4" s="421"/>
      <c r="E4" s="194">
        <v>2</v>
      </c>
      <c r="F4" s="422">
        <v>39569</v>
      </c>
      <c r="G4" s="423"/>
      <c r="H4" s="424"/>
      <c r="I4" s="277">
        <v>3</v>
      </c>
      <c r="J4" s="425" t="s">
        <v>247</v>
      </c>
      <c r="K4" s="426"/>
      <c r="L4" s="426"/>
      <c r="M4" s="427"/>
      <c r="AA4" s="48"/>
    </row>
    <row r="5" spans="1:27" ht="9.75" customHeight="1" thickBot="1">
      <c r="A5"/>
      <c r="B5" s="37"/>
      <c r="C5" s="37"/>
      <c r="D5" s="37"/>
      <c r="E5" s="37"/>
      <c r="F5" s="37"/>
      <c r="G5" s="37"/>
      <c r="H5" s="37"/>
      <c r="I5" s="38"/>
      <c r="J5" s="39"/>
      <c r="K5" s="39"/>
      <c r="L5" s="37"/>
      <c r="M5" s="37"/>
      <c r="N5" s="37"/>
      <c r="O5" s="37"/>
      <c r="P5" s="37"/>
      <c r="Q5" s="37"/>
      <c r="R5" s="37"/>
      <c r="S5" s="38"/>
      <c r="T5" s="39"/>
      <c r="U5" s="39"/>
      <c r="V5" s="37"/>
      <c r="W5" s="37"/>
      <c r="X5" s="39"/>
      <c r="Y5" s="39"/>
      <c r="Z5" s="39"/>
      <c r="AA5"/>
    </row>
    <row r="6" spans="1:27" ht="13.5" customHeight="1" thickBot="1">
      <c r="A6"/>
      <c r="B6" s="37"/>
      <c r="C6" s="37"/>
      <c r="D6" s="37"/>
      <c r="E6" s="428" t="s">
        <v>239</v>
      </c>
      <c r="F6" s="429"/>
      <c r="G6" s="275">
        <v>1</v>
      </c>
      <c r="H6" s="40"/>
      <c r="I6" s="40"/>
      <c r="J6" s="40"/>
      <c r="K6" s="40"/>
      <c r="L6" s="428" t="s">
        <v>27</v>
      </c>
      <c r="M6" s="442"/>
      <c r="N6" s="442"/>
      <c r="O6" s="275">
        <v>3</v>
      </c>
      <c r="P6" s="37"/>
      <c r="Q6" s="428" t="s">
        <v>27</v>
      </c>
      <c r="R6" s="442"/>
      <c r="S6" s="442"/>
      <c r="T6" s="275">
        <v>3</v>
      </c>
      <c r="U6" s="39"/>
      <c r="V6" s="428" t="s">
        <v>27</v>
      </c>
      <c r="W6" s="442"/>
      <c r="X6" s="442"/>
      <c r="Y6" s="275">
        <v>1</v>
      </c>
      <c r="Z6" s="39"/>
      <c r="AA6"/>
    </row>
    <row r="7" spans="1:27" ht="27" customHeight="1">
      <c r="A7" s="412" t="s">
        <v>38</v>
      </c>
      <c r="B7" s="346" t="s">
        <v>256</v>
      </c>
      <c r="C7" s="414" t="s">
        <v>39</v>
      </c>
      <c r="D7" s="416" t="s">
        <v>24</v>
      </c>
      <c r="E7" s="432" t="s">
        <v>240</v>
      </c>
      <c r="F7" s="433"/>
      <c r="G7" s="433"/>
      <c r="H7" s="433"/>
      <c r="I7" s="433"/>
      <c r="J7" s="433"/>
      <c r="K7" s="434"/>
      <c r="L7" s="432" t="s">
        <v>6</v>
      </c>
      <c r="M7" s="433"/>
      <c r="N7" s="433"/>
      <c r="O7" s="433"/>
      <c r="P7" s="434"/>
      <c r="Q7" s="432" t="s">
        <v>3</v>
      </c>
      <c r="R7" s="433"/>
      <c r="S7" s="433"/>
      <c r="T7" s="433"/>
      <c r="U7" s="434"/>
      <c r="V7" s="439" t="s">
        <v>47</v>
      </c>
      <c r="W7" s="440"/>
      <c r="X7" s="440"/>
      <c r="Y7" s="440"/>
      <c r="Z7" s="440"/>
      <c r="AA7" s="441"/>
    </row>
    <row r="8" spans="1:27" ht="18" customHeight="1">
      <c r="A8" s="413"/>
      <c r="B8" s="418"/>
      <c r="C8" s="415"/>
      <c r="D8" s="417"/>
      <c r="E8" s="435" t="s">
        <v>241</v>
      </c>
      <c r="F8" s="437" t="s">
        <v>242</v>
      </c>
      <c r="G8" s="399" t="s">
        <v>2</v>
      </c>
      <c r="H8" s="195"/>
      <c r="I8" s="401" t="s">
        <v>1</v>
      </c>
      <c r="J8" s="195"/>
      <c r="K8" s="406" t="s">
        <v>257</v>
      </c>
      <c r="L8" s="399" t="s">
        <v>2</v>
      </c>
      <c r="M8" s="195"/>
      <c r="N8" s="401" t="s">
        <v>1</v>
      </c>
      <c r="O8" s="195"/>
      <c r="P8" s="406" t="s">
        <v>257</v>
      </c>
      <c r="Q8" s="399" t="s">
        <v>2</v>
      </c>
      <c r="R8" s="195"/>
      <c r="S8" s="401" t="s">
        <v>1</v>
      </c>
      <c r="T8" s="195"/>
      <c r="U8" s="406" t="s">
        <v>257</v>
      </c>
      <c r="V8" s="410" t="s">
        <v>17</v>
      </c>
      <c r="W8" s="195"/>
      <c r="X8" s="408" t="s">
        <v>257</v>
      </c>
      <c r="Y8" s="403" t="s">
        <v>18</v>
      </c>
      <c r="Z8" s="404"/>
      <c r="AA8" s="405"/>
    </row>
    <row r="9" spans="1:27" ht="64.5" customHeight="1">
      <c r="A9" s="413"/>
      <c r="B9" s="419"/>
      <c r="C9" s="415"/>
      <c r="D9" s="417"/>
      <c r="E9" s="436"/>
      <c r="F9" s="438"/>
      <c r="G9" s="400"/>
      <c r="H9" s="196" t="s">
        <v>243</v>
      </c>
      <c r="I9" s="402"/>
      <c r="J9" s="197" t="s">
        <v>244</v>
      </c>
      <c r="K9" s="407"/>
      <c r="L9" s="400"/>
      <c r="M9" s="196" t="s">
        <v>243</v>
      </c>
      <c r="N9" s="402"/>
      <c r="O9" s="198" t="s">
        <v>244</v>
      </c>
      <c r="P9" s="407"/>
      <c r="Q9" s="400"/>
      <c r="R9" s="196" t="s">
        <v>243</v>
      </c>
      <c r="S9" s="402"/>
      <c r="T9" s="197" t="s">
        <v>244</v>
      </c>
      <c r="U9" s="407"/>
      <c r="V9" s="411"/>
      <c r="W9" s="197" t="s">
        <v>245</v>
      </c>
      <c r="X9" s="409"/>
      <c r="Y9" s="278" t="s">
        <v>258</v>
      </c>
      <c r="Z9" s="196" t="s">
        <v>245</v>
      </c>
      <c r="AA9" s="199" t="s">
        <v>257</v>
      </c>
    </row>
    <row r="10" spans="1:27" ht="12.75" customHeight="1">
      <c r="A10" s="128">
        <v>43</v>
      </c>
      <c r="B10" s="130">
        <v>201</v>
      </c>
      <c r="C10" s="151" t="s">
        <v>56</v>
      </c>
      <c r="D10" s="190" t="s">
        <v>72</v>
      </c>
      <c r="E10" s="91">
        <v>40</v>
      </c>
      <c r="F10" s="83" t="s">
        <v>75</v>
      </c>
      <c r="G10" s="279">
        <v>88</v>
      </c>
      <c r="H10" s="279">
        <v>58</v>
      </c>
      <c r="I10" s="280">
        <v>836</v>
      </c>
      <c r="J10" s="279">
        <v>265</v>
      </c>
      <c r="K10" s="22">
        <f aca="true" t="shared" si="0" ref="K10:K15">IF(G10=""," ",ROUND(J10/I10*100,1))</f>
        <v>31.7</v>
      </c>
      <c r="L10" s="284">
        <v>73</v>
      </c>
      <c r="M10" s="279">
        <v>62</v>
      </c>
      <c r="N10" s="279">
        <v>1114</v>
      </c>
      <c r="O10" s="279">
        <v>303</v>
      </c>
      <c r="P10" s="22">
        <f aca="true" t="shared" si="1" ref="P10:P16">IF(L10=""," ",ROUND(O10/N10*100,1))</f>
        <v>27.2</v>
      </c>
      <c r="Q10" s="284">
        <v>6</v>
      </c>
      <c r="R10" s="279">
        <v>4</v>
      </c>
      <c r="S10" s="279">
        <v>66</v>
      </c>
      <c r="T10" s="279">
        <v>6</v>
      </c>
      <c r="U10" s="268">
        <f aca="true" t="shared" si="2" ref="U10:U15">IF(Q10=""," ",ROUND(T10/S10*100,1))</f>
        <v>9.1</v>
      </c>
      <c r="V10" s="294">
        <v>378</v>
      </c>
      <c r="W10" s="279">
        <v>17</v>
      </c>
      <c r="X10" s="272">
        <f aca="true" t="shared" si="3" ref="X10:X15">IF(V10=""," ",ROUND(W10/V10*100,1))</f>
        <v>4.5</v>
      </c>
      <c r="Y10" s="279">
        <v>293</v>
      </c>
      <c r="Z10" s="279">
        <v>10</v>
      </c>
      <c r="AA10" s="30">
        <f aca="true" t="shared" si="4" ref="AA10:AA15">IF(Y10=""," ",ROUND(Z10/Y10*100,1))</f>
        <v>3.4</v>
      </c>
    </row>
    <row r="11" spans="1:27" ht="12.75" customHeight="1">
      <c r="A11" s="128">
        <v>43</v>
      </c>
      <c r="B11" s="130">
        <v>202</v>
      </c>
      <c r="C11" s="151" t="s">
        <v>56</v>
      </c>
      <c r="D11" s="190" t="s">
        <v>76</v>
      </c>
      <c r="E11" s="91"/>
      <c r="F11" s="83"/>
      <c r="G11" s="279"/>
      <c r="H11" s="279"/>
      <c r="I11" s="280"/>
      <c r="J11" s="279"/>
      <c r="K11" s="22" t="str">
        <f t="shared" si="0"/>
        <v> </v>
      </c>
      <c r="L11" s="284">
        <v>42</v>
      </c>
      <c r="M11" s="279">
        <v>40</v>
      </c>
      <c r="N11" s="279">
        <v>506</v>
      </c>
      <c r="O11" s="279">
        <v>145</v>
      </c>
      <c r="P11" s="22">
        <f t="shared" si="1"/>
        <v>28.7</v>
      </c>
      <c r="Q11" s="284">
        <v>6</v>
      </c>
      <c r="R11" s="279">
        <v>3</v>
      </c>
      <c r="S11" s="279">
        <v>54</v>
      </c>
      <c r="T11" s="279">
        <v>3</v>
      </c>
      <c r="U11" s="268">
        <f t="shared" si="2"/>
        <v>5.6</v>
      </c>
      <c r="V11" s="294">
        <v>133</v>
      </c>
      <c r="W11" s="279">
        <v>8</v>
      </c>
      <c r="X11" s="272">
        <f t="shared" si="3"/>
        <v>6</v>
      </c>
      <c r="Y11" s="279">
        <v>111</v>
      </c>
      <c r="Z11" s="279">
        <v>7</v>
      </c>
      <c r="AA11" s="30">
        <f t="shared" si="4"/>
        <v>6.3</v>
      </c>
    </row>
    <row r="12" spans="1:27" ht="12.75" customHeight="1">
      <c r="A12" s="128">
        <v>43</v>
      </c>
      <c r="B12" s="130">
        <v>203</v>
      </c>
      <c r="C12" s="151" t="s">
        <v>56</v>
      </c>
      <c r="D12" s="190" t="s">
        <v>79</v>
      </c>
      <c r="E12" s="91">
        <v>30</v>
      </c>
      <c r="F12" s="83" t="s">
        <v>75</v>
      </c>
      <c r="G12" s="279">
        <v>42</v>
      </c>
      <c r="H12" s="279">
        <v>28</v>
      </c>
      <c r="I12" s="280">
        <v>541</v>
      </c>
      <c r="J12" s="279">
        <v>106</v>
      </c>
      <c r="K12" s="22">
        <f t="shared" si="0"/>
        <v>19.6</v>
      </c>
      <c r="L12" s="284">
        <v>22</v>
      </c>
      <c r="M12" s="279">
        <v>15</v>
      </c>
      <c r="N12" s="279">
        <v>344</v>
      </c>
      <c r="O12" s="279">
        <v>63</v>
      </c>
      <c r="P12" s="22">
        <f t="shared" si="1"/>
        <v>18.3</v>
      </c>
      <c r="Q12" s="284">
        <v>6</v>
      </c>
      <c r="R12" s="279">
        <v>4</v>
      </c>
      <c r="S12" s="279">
        <v>39</v>
      </c>
      <c r="T12" s="279">
        <v>6</v>
      </c>
      <c r="U12" s="268">
        <f t="shared" si="2"/>
        <v>15.4</v>
      </c>
      <c r="V12" s="294">
        <v>46</v>
      </c>
      <c r="W12" s="279">
        <v>1</v>
      </c>
      <c r="X12" s="272">
        <f t="shared" si="3"/>
        <v>2.2</v>
      </c>
      <c r="Y12" s="279">
        <v>41</v>
      </c>
      <c r="Z12" s="279">
        <v>1</v>
      </c>
      <c r="AA12" s="30">
        <f t="shared" si="4"/>
        <v>2.4</v>
      </c>
    </row>
    <row r="13" spans="1:27" ht="12.75" customHeight="1">
      <c r="A13" s="128">
        <v>43</v>
      </c>
      <c r="B13" s="130">
        <v>204</v>
      </c>
      <c r="C13" s="151" t="s">
        <v>56</v>
      </c>
      <c r="D13" s="190" t="s">
        <v>82</v>
      </c>
      <c r="E13" s="91">
        <v>35</v>
      </c>
      <c r="F13" s="83" t="s">
        <v>115</v>
      </c>
      <c r="G13" s="279">
        <v>59</v>
      </c>
      <c r="H13" s="279">
        <v>45</v>
      </c>
      <c r="I13" s="280">
        <v>715</v>
      </c>
      <c r="J13" s="279">
        <v>142</v>
      </c>
      <c r="K13" s="22">
        <f t="shared" si="0"/>
        <v>19.9</v>
      </c>
      <c r="L13" s="284">
        <v>25</v>
      </c>
      <c r="M13" s="279">
        <v>20</v>
      </c>
      <c r="N13" s="279">
        <v>310</v>
      </c>
      <c r="O13" s="279">
        <v>69</v>
      </c>
      <c r="P13" s="22">
        <f t="shared" si="1"/>
        <v>22.3</v>
      </c>
      <c r="Q13" s="284">
        <v>6</v>
      </c>
      <c r="R13" s="279">
        <v>5</v>
      </c>
      <c r="S13" s="279">
        <v>36</v>
      </c>
      <c r="T13" s="279">
        <v>8</v>
      </c>
      <c r="U13" s="268">
        <f t="shared" si="2"/>
        <v>22.2</v>
      </c>
      <c r="V13" s="294">
        <v>55</v>
      </c>
      <c r="W13" s="279">
        <v>5</v>
      </c>
      <c r="X13" s="272">
        <f t="shared" si="3"/>
        <v>9.1</v>
      </c>
      <c r="Y13" s="279">
        <v>30</v>
      </c>
      <c r="Z13" s="279">
        <v>2</v>
      </c>
      <c r="AA13" s="30">
        <f t="shared" si="4"/>
        <v>6.7</v>
      </c>
    </row>
    <row r="14" spans="1:27" ht="12.75" customHeight="1">
      <c r="A14" s="212">
        <v>43</v>
      </c>
      <c r="B14" s="223">
        <v>205</v>
      </c>
      <c r="C14" s="214" t="s">
        <v>55</v>
      </c>
      <c r="D14" s="215" t="s">
        <v>57</v>
      </c>
      <c r="E14" s="231">
        <v>30</v>
      </c>
      <c r="F14" s="222" t="s">
        <v>133</v>
      </c>
      <c r="G14" s="281">
        <v>27</v>
      </c>
      <c r="H14" s="281">
        <v>23</v>
      </c>
      <c r="I14" s="282">
        <v>384</v>
      </c>
      <c r="J14" s="281">
        <v>72</v>
      </c>
      <c r="K14" s="82">
        <f>IF(G14=""," ",ROUND(J14/I14*100,1))</f>
        <v>18.8</v>
      </c>
      <c r="L14" s="285">
        <v>21</v>
      </c>
      <c r="M14" s="279">
        <v>19</v>
      </c>
      <c r="N14" s="281">
        <v>294</v>
      </c>
      <c r="O14" s="279">
        <v>50</v>
      </c>
      <c r="P14" s="82">
        <f t="shared" si="1"/>
        <v>17</v>
      </c>
      <c r="Q14" s="285">
        <v>5</v>
      </c>
      <c r="R14" s="281">
        <v>3</v>
      </c>
      <c r="S14" s="281">
        <v>36</v>
      </c>
      <c r="T14" s="281">
        <v>4</v>
      </c>
      <c r="U14" s="269">
        <f t="shared" si="2"/>
        <v>11.1</v>
      </c>
      <c r="V14" s="295">
        <v>44</v>
      </c>
      <c r="W14" s="296">
        <v>6</v>
      </c>
      <c r="X14" s="273">
        <f t="shared" si="3"/>
        <v>13.6</v>
      </c>
      <c r="Y14" s="296">
        <v>31</v>
      </c>
      <c r="Z14" s="296">
        <v>1</v>
      </c>
      <c r="AA14" s="274">
        <f t="shared" si="4"/>
        <v>3.2</v>
      </c>
    </row>
    <row r="15" spans="1:27" ht="12.75" customHeight="1">
      <c r="A15" s="128">
        <v>43</v>
      </c>
      <c r="B15" s="130">
        <v>206</v>
      </c>
      <c r="C15" s="151" t="s">
        <v>56</v>
      </c>
      <c r="D15" s="190" t="s">
        <v>92</v>
      </c>
      <c r="E15" s="91">
        <v>30</v>
      </c>
      <c r="F15" s="83" t="s">
        <v>134</v>
      </c>
      <c r="G15" s="279">
        <v>25</v>
      </c>
      <c r="H15" s="279">
        <v>16</v>
      </c>
      <c r="I15" s="280">
        <v>339</v>
      </c>
      <c r="J15" s="283">
        <v>102</v>
      </c>
      <c r="K15" s="22">
        <f t="shared" si="0"/>
        <v>30.1</v>
      </c>
      <c r="L15" s="284">
        <v>19</v>
      </c>
      <c r="M15" s="279">
        <v>13</v>
      </c>
      <c r="N15" s="279">
        <v>282</v>
      </c>
      <c r="O15" s="279">
        <v>45</v>
      </c>
      <c r="P15" s="82">
        <f t="shared" si="1"/>
        <v>16</v>
      </c>
      <c r="Q15" s="284">
        <v>6</v>
      </c>
      <c r="R15" s="279">
        <v>3</v>
      </c>
      <c r="S15" s="279">
        <v>57</v>
      </c>
      <c r="T15" s="279">
        <v>4</v>
      </c>
      <c r="U15" s="268">
        <f t="shared" si="2"/>
        <v>7</v>
      </c>
      <c r="V15" s="294">
        <v>95</v>
      </c>
      <c r="W15" s="279">
        <v>2</v>
      </c>
      <c r="X15" s="272">
        <f t="shared" si="3"/>
        <v>2.1</v>
      </c>
      <c r="Y15" s="279">
        <v>95</v>
      </c>
      <c r="Z15" s="279">
        <v>2</v>
      </c>
      <c r="AA15" s="30">
        <f t="shared" si="4"/>
        <v>2.1</v>
      </c>
    </row>
    <row r="16" spans="1:27" ht="12.75" customHeight="1">
      <c r="A16" s="128">
        <v>43</v>
      </c>
      <c r="B16" s="130">
        <v>208</v>
      </c>
      <c r="C16" s="151" t="s">
        <v>56</v>
      </c>
      <c r="D16" s="190" t="s">
        <v>95</v>
      </c>
      <c r="E16" s="91">
        <v>30</v>
      </c>
      <c r="F16" s="83" t="s">
        <v>99</v>
      </c>
      <c r="G16" s="279">
        <v>47</v>
      </c>
      <c r="H16" s="279">
        <v>40</v>
      </c>
      <c r="I16" s="280">
        <v>1000</v>
      </c>
      <c r="J16" s="279">
        <v>219</v>
      </c>
      <c r="K16" s="22">
        <f>IF(G16=""," ",ROUND(J16/I16*100,1))</f>
        <v>21.9</v>
      </c>
      <c r="L16" s="284">
        <v>17</v>
      </c>
      <c r="M16" s="279">
        <v>15</v>
      </c>
      <c r="N16" s="279">
        <v>317</v>
      </c>
      <c r="O16" s="279">
        <v>60</v>
      </c>
      <c r="P16" s="22">
        <f t="shared" si="1"/>
        <v>18.9</v>
      </c>
      <c r="Q16" s="284">
        <v>6</v>
      </c>
      <c r="R16" s="279">
        <v>3</v>
      </c>
      <c r="S16" s="279">
        <v>46</v>
      </c>
      <c r="T16" s="279">
        <v>4</v>
      </c>
      <c r="U16" s="268">
        <f>IF(Q16=""," ",ROUND(T16/S16*100,1))</f>
        <v>8.7</v>
      </c>
      <c r="V16" s="294">
        <v>104</v>
      </c>
      <c r="W16" s="279">
        <v>5</v>
      </c>
      <c r="X16" s="272">
        <f aca="true" t="shared" si="5" ref="X16:X54">IF(V16=""," ",ROUND(W16/V16*100,1))</f>
        <v>4.8</v>
      </c>
      <c r="Y16" s="279">
        <v>64</v>
      </c>
      <c r="Z16" s="279">
        <v>0</v>
      </c>
      <c r="AA16" s="30">
        <f aca="true" t="shared" si="6" ref="AA16:AA34">IF(Y16=""," ",ROUND(Z16/Y16*100,1))</f>
        <v>0</v>
      </c>
    </row>
    <row r="17" spans="1:27" ht="12.75" customHeight="1">
      <c r="A17" s="128">
        <v>43</v>
      </c>
      <c r="B17" s="130">
        <v>210</v>
      </c>
      <c r="C17" s="151" t="s">
        <v>56</v>
      </c>
      <c r="D17" s="190" t="s">
        <v>100</v>
      </c>
      <c r="E17" s="91">
        <v>30</v>
      </c>
      <c r="F17" s="83" t="s">
        <v>132</v>
      </c>
      <c r="G17" s="279">
        <v>59</v>
      </c>
      <c r="H17" s="279">
        <v>46</v>
      </c>
      <c r="I17" s="280">
        <v>1001</v>
      </c>
      <c r="J17" s="279">
        <v>221</v>
      </c>
      <c r="K17" s="22">
        <f>IF(I17=""," ",ROUND(J17/I17*100,1))</f>
        <v>22.1</v>
      </c>
      <c r="L17" s="284">
        <v>24</v>
      </c>
      <c r="M17" s="279">
        <v>20</v>
      </c>
      <c r="N17" s="279">
        <v>384</v>
      </c>
      <c r="O17" s="279">
        <v>92</v>
      </c>
      <c r="P17" s="22">
        <f>IF(N17=""," ",ROUND(O17/N17*100,1))</f>
        <v>24</v>
      </c>
      <c r="Q17" s="284">
        <v>6</v>
      </c>
      <c r="R17" s="279">
        <v>3</v>
      </c>
      <c r="S17" s="279">
        <v>56</v>
      </c>
      <c r="T17" s="279">
        <v>7</v>
      </c>
      <c r="U17" s="268">
        <f>IF(S17=""," ",ROUND(T17/S17*100,1))</f>
        <v>12.5</v>
      </c>
      <c r="V17" s="294">
        <v>89</v>
      </c>
      <c r="W17" s="279">
        <v>6</v>
      </c>
      <c r="X17" s="272">
        <f t="shared" si="5"/>
        <v>6.7</v>
      </c>
      <c r="Y17" s="279">
        <v>89</v>
      </c>
      <c r="Z17" s="279">
        <v>6</v>
      </c>
      <c r="AA17" s="30">
        <f t="shared" si="6"/>
        <v>6.7</v>
      </c>
    </row>
    <row r="18" spans="1:27" ht="12.75" customHeight="1">
      <c r="A18" s="128">
        <v>43</v>
      </c>
      <c r="B18" s="130">
        <v>211</v>
      </c>
      <c r="C18" s="151" t="s">
        <v>56</v>
      </c>
      <c r="D18" s="190" t="s">
        <v>104</v>
      </c>
      <c r="E18" s="91">
        <v>40</v>
      </c>
      <c r="F18" s="83" t="s">
        <v>75</v>
      </c>
      <c r="G18" s="279">
        <v>43</v>
      </c>
      <c r="H18" s="279">
        <v>43</v>
      </c>
      <c r="I18" s="280">
        <v>751</v>
      </c>
      <c r="J18" s="279">
        <v>301</v>
      </c>
      <c r="K18" s="22">
        <f aca="true" t="shared" si="7" ref="K18:K23">IF(G18=""," ",ROUND(J18/I18*100,1))</f>
        <v>40.1</v>
      </c>
      <c r="L18" s="284">
        <v>30</v>
      </c>
      <c r="M18" s="279">
        <v>24</v>
      </c>
      <c r="N18" s="279">
        <v>400</v>
      </c>
      <c r="O18" s="279">
        <v>109</v>
      </c>
      <c r="P18" s="22">
        <f aca="true" t="shared" si="8" ref="P18:P34">IF(L18=""," ",ROUND(O18/N18*100,1))</f>
        <v>27.3</v>
      </c>
      <c r="Q18" s="284">
        <v>6</v>
      </c>
      <c r="R18" s="279">
        <v>2</v>
      </c>
      <c r="S18" s="279">
        <v>42</v>
      </c>
      <c r="T18" s="279">
        <v>3</v>
      </c>
      <c r="U18" s="268">
        <f aca="true" t="shared" si="9" ref="U18:U35">IF(Q18=""," ",ROUND(T18/S18*100,1))</f>
        <v>7.1</v>
      </c>
      <c r="V18" s="294">
        <v>41</v>
      </c>
      <c r="W18" s="279">
        <v>0</v>
      </c>
      <c r="X18" s="272">
        <f t="shared" si="5"/>
        <v>0</v>
      </c>
      <c r="Y18" s="279">
        <v>36</v>
      </c>
      <c r="Z18" s="279">
        <v>0</v>
      </c>
      <c r="AA18" s="30">
        <f t="shared" si="6"/>
        <v>0</v>
      </c>
    </row>
    <row r="19" spans="1:27" ht="12.75" customHeight="1">
      <c r="A19" s="128">
        <v>43</v>
      </c>
      <c r="B19" s="130">
        <v>212</v>
      </c>
      <c r="C19" s="151" t="s">
        <v>56</v>
      </c>
      <c r="D19" s="190" t="s">
        <v>107</v>
      </c>
      <c r="E19" s="91"/>
      <c r="F19" s="83"/>
      <c r="G19" s="279"/>
      <c r="H19" s="279"/>
      <c r="I19" s="280"/>
      <c r="J19" s="279"/>
      <c r="K19" s="22" t="str">
        <f t="shared" si="7"/>
        <v> </v>
      </c>
      <c r="L19" s="284">
        <v>22</v>
      </c>
      <c r="M19" s="279">
        <v>17</v>
      </c>
      <c r="N19" s="279">
        <v>337</v>
      </c>
      <c r="O19" s="279">
        <v>73</v>
      </c>
      <c r="P19" s="22">
        <f t="shared" si="8"/>
        <v>21.7</v>
      </c>
      <c r="Q19" s="284">
        <v>5</v>
      </c>
      <c r="R19" s="279">
        <v>2</v>
      </c>
      <c r="S19" s="279">
        <v>36</v>
      </c>
      <c r="T19" s="279">
        <v>3</v>
      </c>
      <c r="U19" s="268">
        <f t="shared" si="9"/>
        <v>8.3</v>
      </c>
      <c r="V19" s="294">
        <v>35</v>
      </c>
      <c r="W19" s="279">
        <v>0</v>
      </c>
      <c r="X19" s="272">
        <f t="shared" si="5"/>
        <v>0</v>
      </c>
      <c r="Y19" s="279">
        <v>34</v>
      </c>
      <c r="Z19" s="279">
        <v>0</v>
      </c>
      <c r="AA19" s="30">
        <f t="shared" si="6"/>
        <v>0</v>
      </c>
    </row>
    <row r="20" spans="1:27" ht="12.75" customHeight="1">
      <c r="A20" s="128">
        <v>43</v>
      </c>
      <c r="B20" s="130">
        <v>213</v>
      </c>
      <c r="C20" s="151" t="s">
        <v>56</v>
      </c>
      <c r="D20" s="190" t="s">
        <v>58</v>
      </c>
      <c r="E20" s="91">
        <v>30</v>
      </c>
      <c r="F20" s="83" t="s">
        <v>115</v>
      </c>
      <c r="G20" s="279">
        <v>44</v>
      </c>
      <c r="H20" s="279">
        <v>36</v>
      </c>
      <c r="I20" s="280">
        <v>718</v>
      </c>
      <c r="J20" s="279">
        <v>154</v>
      </c>
      <c r="K20" s="22">
        <f t="shared" si="7"/>
        <v>21.4</v>
      </c>
      <c r="L20" s="284">
        <v>33</v>
      </c>
      <c r="M20" s="279">
        <v>29</v>
      </c>
      <c r="N20" s="279">
        <v>574</v>
      </c>
      <c r="O20" s="279">
        <v>131</v>
      </c>
      <c r="P20" s="22">
        <f t="shared" si="8"/>
        <v>22.8</v>
      </c>
      <c r="Q20" s="284">
        <v>5</v>
      </c>
      <c r="R20" s="279">
        <v>2</v>
      </c>
      <c r="S20" s="279">
        <v>41</v>
      </c>
      <c r="T20" s="279">
        <v>3</v>
      </c>
      <c r="U20" s="268">
        <f t="shared" si="9"/>
        <v>7.3</v>
      </c>
      <c r="V20" s="294">
        <v>85</v>
      </c>
      <c r="W20" s="279">
        <v>10</v>
      </c>
      <c r="X20" s="272">
        <f t="shared" si="5"/>
        <v>11.8</v>
      </c>
      <c r="Y20" s="279">
        <v>82</v>
      </c>
      <c r="Z20" s="279">
        <v>9</v>
      </c>
      <c r="AA20" s="30">
        <f t="shared" si="6"/>
        <v>11</v>
      </c>
    </row>
    <row r="21" spans="1:27" ht="12.75" customHeight="1">
      <c r="A21" s="128">
        <v>43</v>
      </c>
      <c r="B21" s="129">
        <v>214</v>
      </c>
      <c r="C21" s="151" t="s">
        <v>56</v>
      </c>
      <c r="D21" s="190" t="s">
        <v>59</v>
      </c>
      <c r="E21" s="91">
        <v>20</v>
      </c>
      <c r="F21" s="83" t="s">
        <v>115</v>
      </c>
      <c r="G21" s="279">
        <v>27</v>
      </c>
      <c r="H21" s="279">
        <v>18</v>
      </c>
      <c r="I21" s="280">
        <v>442</v>
      </c>
      <c r="J21" s="279">
        <v>66</v>
      </c>
      <c r="K21" s="22">
        <f t="shared" si="7"/>
        <v>14.9</v>
      </c>
      <c r="L21" s="284">
        <v>27</v>
      </c>
      <c r="M21" s="279">
        <v>18</v>
      </c>
      <c r="N21" s="279">
        <v>442</v>
      </c>
      <c r="O21" s="279">
        <v>66</v>
      </c>
      <c r="P21" s="22">
        <f t="shared" si="8"/>
        <v>14.9</v>
      </c>
      <c r="Q21" s="284">
        <v>5</v>
      </c>
      <c r="R21" s="279">
        <v>1</v>
      </c>
      <c r="S21" s="279">
        <v>54</v>
      </c>
      <c r="T21" s="279">
        <v>1</v>
      </c>
      <c r="U21" s="268">
        <f t="shared" si="9"/>
        <v>1.9</v>
      </c>
      <c r="V21" s="294">
        <v>30</v>
      </c>
      <c r="W21" s="279">
        <v>1</v>
      </c>
      <c r="X21" s="272">
        <f t="shared" si="5"/>
        <v>3.3</v>
      </c>
      <c r="Y21" s="279">
        <v>30</v>
      </c>
      <c r="Z21" s="279">
        <v>1</v>
      </c>
      <c r="AA21" s="30">
        <f t="shared" si="6"/>
        <v>3.3</v>
      </c>
    </row>
    <row r="22" spans="1:27" ht="12.75" customHeight="1">
      <c r="A22" s="128">
        <v>43</v>
      </c>
      <c r="B22" s="129">
        <v>215</v>
      </c>
      <c r="C22" s="226" t="s">
        <v>56</v>
      </c>
      <c r="D22" s="227" t="s">
        <v>116</v>
      </c>
      <c r="E22" s="91">
        <v>40</v>
      </c>
      <c r="F22" s="83" t="s">
        <v>115</v>
      </c>
      <c r="G22" s="279">
        <v>78</v>
      </c>
      <c r="H22" s="279">
        <v>57</v>
      </c>
      <c r="I22" s="280">
        <v>1312</v>
      </c>
      <c r="J22" s="279">
        <v>253</v>
      </c>
      <c r="K22" s="22">
        <f t="shared" si="7"/>
        <v>19.3</v>
      </c>
      <c r="L22" s="284">
        <v>59</v>
      </c>
      <c r="M22" s="279">
        <v>44</v>
      </c>
      <c r="N22" s="280">
        <v>983</v>
      </c>
      <c r="O22" s="279">
        <v>182</v>
      </c>
      <c r="P22" s="22">
        <f t="shared" si="8"/>
        <v>18.5</v>
      </c>
      <c r="Q22" s="284">
        <v>5</v>
      </c>
      <c r="R22" s="279">
        <v>3</v>
      </c>
      <c r="S22" s="279">
        <v>53</v>
      </c>
      <c r="T22" s="279">
        <v>4</v>
      </c>
      <c r="U22" s="268">
        <f t="shared" si="9"/>
        <v>7.5</v>
      </c>
      <c r="V22" s="294">
        <v>159</v>
      </c>
      <c r="W22" s="279">
        <v>18</v>
      </c>
      <c r="X22" s="272">
        <f t="shared" si="5"/>
        <v>11.3</v>
      </c>
      <c r="Y22" s="279">
        <v>126</v>
      </c>
      <c r="Z22" s="279">
        <v>3</v>
      </c>
      <c r="AA22" s="30">
        <f t="shared" si="6"/>
        <v>2.4</v>
      </c>
    </row>
    <row r="23" spans="1:27" ht="12.75" customHeight="1">
      <c r="A23" s="128">
        <v>43</v>
      </c>
      <c r="B23" s="130">
        <v>216</v>
      </c>
      <c r="C23" s="151" t="s">
        <v>56</v>
      </c>
      <c r="D23" s="190" t="s">
        <v>121</v>
      </c>
      <c r="E23" s="91">
        <v>30</v>
      </c>
      <c r="F23" s="83" t="s">
        <v>115</v>
      </c>
      <c r="G23" s="279">
        <v>26</v>
      </c>
      <c r="H23" s="279">
        <v>20</v>
      </c>
      <c r="I23" s="279">
        <v>307</v>
      </c>
      <c r="J23" s="279">
        <v>51</v>
      </c>
      <c r="K23" s="22">
        <f t="shared" si="7"/>
        <v>16.6</v>
      </c>
      <c r="L23" s="284">
        <v>21</v>
      </c>
      <c r="M23" s="279">
        <v>16</v>
      </c>
      <c r="N23" s="279">
        <v>264</v>
      </c>
      <c r="O23" s="279">
        <v>47</v>
      </c>
      <c r="P23" s="22">
        <f t="shared" si="8"/>
        <v>17.8</v>
      </c>
      <c r="Q23" s="284">
        <v>5</v>
      </c>
      <c r="R23" s="279">
        <v>4</v>
      </c>
      <c r="S23" s="279">
        <v>43</v>
      </c>
      <c r="T23" s="279">
        <v>4</v>
      </c>
      <c r="U23" s="268">
        <f t="shared" si="9"/>
        <v>9.3</v>
      </c>
      <c r="V23" s="294">
        <v>30</v>
      </c>
      <c r="W23" s="279">
        <v>0</v>
      </c>
      <c r="X23" s="272">
        <f t="shared" si="5"/>
        <v>0</v>
      </c>
      <c r="Y23" s="279">
        <v>30</v>
      </c>
      <c r="Z23" s="279">
        <v>0</v>
      </c>
      <c r="AA23" s="30">
        <f t="shared" si="6"/>
        <v>0</v>
      </c>
    </row>
    <row r="24" spans="1:27" ht="12.75" customHeight="1">
      <c r="A24" s="128">
        <v>43</v>
      </c>
      <c r="B24" s="129">
        <v>341</v>
      </c>
      <c r="C24" s="151" t="s">
        <v>56</v>
      </c>
      <c r="D24" s="190" t="s">
        <v>227</v>
      </c>
      <c r="E24" s="91"/>
      <c r="F24" s="83"/>
      <c r="G24" s="279"/>
      <c r="H24" s="279"/>
      <c r="I24" s="280"/>
      <c r="J24" s="279"/>
      <c r="K24" s="22"/>
      <c r="L24" s="284">
        <v>9</v>
      </c>
      <c r="M24" s="279">
        <v>7</v>
      </c>
      <c r="N24" s="279">
        <v>107</v>
      </c>
      <c r="O24" s="279">
        <v>11</v>
      </c>
      <c r="P24" s="22">
        <f t="shared" si="8"/>
        <v>10.3</v>
      </c>
      <c r="Q24" s="284">
        <v>5</v>
      </c>
      <c r="R24" s="279">
        <v>1</v>
      </c>
      <c r="S24" s="279">
        <v>35</v>
      </c>
      <c r="T24" s="279">
        <v>2</v>
      </c>
      <c r="U24" s="268">
        <f t="shared" si="9"/>
        <v>5.7</v>
      </c>
      <c r="V24" s="294">
        <v>13</v>
      </c>
      <c r="W24" s="279">
        <v>0</v>
      </c>
      <c r="X24" s="272">
        <f t="shared" si="5"/>
        <v>0</v>
      </c>
      <c r="Y24" s="279">
        <v>13</v>
      </c>
      <c r="Z24" s="279">
        <v>0</v>
      </c>
      <c r="AA24" s="30">
        <f t="shared" si="6"/>
        <v>0</v>
      </c>
    </row>
    <row r="25" spans="1:27" ht="12.75" customHeight="1">
      <c r="A25" s="128">
        <v>43</v>
      </c>
      <c r="B25" s="129">
        <v>342</v>
      </c>
      <c r="C25" s="151" t="s">
        <v>56</v>
      </c>
      <c r="D25" s="190" t="s">
        <v>212</v>
      </c>
      <c r="E25" s="91"/>
      <c r="F25" s="83"/>
      <c r="G25" s="279"/>
      <c r="H25" s="279"/>
      <c r="I25" s="280"/>
      <c r="J25" s="279"/>
      <c r="K25" s="22"/>
      <c r="L25" s="284">
        <v>5</v>
      </c>
      <c r="M25" s="279">
        <v>5</v>
      </c>
      <c r="N25" s="279">
        <v>65</v>
      </c>
      <c r="O25" s="279">
        <v>10</v>
      </c>
      <c r="P25" s="22">
        <f t="shared" si="8"/>
        <v>15.4</v>
      </c>
      <c r="Q25" s="284">
        <v>5</v>
      </c>
      <c r="R25" s="279">
        <v>1</v>
      </c>
      <c r="S25" s="279">
        <v>35</v>
      </c>
      <c r="T25" s="279">
        <v>1</v>
      </c>
      <c r="U25" s="268">
        <f t="shared" si="9"/>
        <v>2.9</v>
      </c>
      <c r="V25" s="294">
        <v>11</v>
      </c>
      <c r="W25" s="279">
        <v>0</v>
      </c>
      <c r="X25" s="272">
        <f t="shared" si="5"/>
        <v>0</v>
      </c>
      <c r="Y25" s="279">
        <v>11</v>
      </c>
      <c r="Z25" s="279">
        <v>0</v>
      </c>
      <c r="AA25" s="30">
        <f t="shared" si="6"/>
        <v>0</v>
      </c>
    </row>
    <row r="26" spans="1:27" ht="12.75" customHeight="1">
      <c r="A26" s="128">
        <v>43</v>
      </c>
      <c r="B26" s="130">
        <v>348</v>
      </c>
      <c r="C26" s="151" t="s">
        <v>56</v>
      </c>
      <c r="D26" s="190" t="s">
        <v>130</v>
      </c>
      <c r="E26" s="91"/>
      <c r="F26" s="83"/>
      <c r="G26" s="279"/>
      <c r="H26" s="279"/>
      <c r="I26" s="279"/>
      <c r="J26" s="279"/>
      <c r="K26" s="22" t="str">
        <f aca="true" t="shared" si="10" ref="K26:K33">IF(G26=""," ",ROUND(J26/I26*100,1))</f>
        <v> </v>
      </c>
      <c r="L26" s="284">
        <v>12</v>
      </c>
      <c r="M26" s="279">
        <v>7</v>
      </c>
      <c r="N26" s="279">
        <v>169</v>
      </c>
      <c r="O26" s="279">
        <v>17</v>
      </c>
      <c r="P26" s="22">
        <f t="shared" si="8"/>
        <v>10.1</v>
      </c>
      <c r="Q26" s="284">
        <v>5</v>
      </c>
      <c r="R26" s="279">
        <v>2</v>
      </c>
      <c r="S26" s="279">
        <v>39</v>
      </c>
      <c r="T26" s="279">
        <v>4</v>
      </c>
      <c r="U26" s="268">
        <f t="shared" si="9"/>
        <v>10.3</v>
      </c>
      <c r="V26" s="294">
        <v>15</v>
      </c>
      <c r="W26" s="279">
        <v>1</v>
      </c>
      <c r="X26" s="272">
        <f t="shared" si="5"/>
        <v>6.7</v>
      </c>
      <c r="Y26" s="279">
        <v>15</v>
      </c>
      <c r="Z26" s="279">
        <v>1</v>
      </c>
      <c r="AA26" s="30">
        <f t="shared" si="6"/>
        <v>6.7</v>
      </c>
    </row>
    <row r="27" spans="1:27" ht="12.75" customHeight="1">
      <c r="A27" s="128">
        <v>43</v>
      </c>
      <c r="B27" s="130">
        <v>364</v>
      </c>
      <c r="C27" s="151" t="s">
        <v>56</v>
      </c>
      <c r="D27" s="190" t="s">
        <v>135</v>
      </c>
      <c r="E27" s="91"/>
      <c r="F27" s="83"/>
      <c r="G27" s="279"/>
      <c r="H27" s="279"/>
      <c r="I27" s="279"/>
      <c r="J27" s="279"/>
      <c r="K27" s="22" t="str">
        <f t="shared" si="10"/>
        <v> </v>
      </c>
      <c r="L27" s="284">
        <v>8</v>
      </c>
      <c r="M27" s="279">
        <v>6</v>
      </c>
      <c r="N27" s="279">
        <v>90</v>
      </c>
      <c r="O27" s="279">
        <v>7</v>
      </c>
      <c r="P27" s="22">
        <f t="shared" si="8"/>
        <v>7.8</v>
      </c>
      <c r="Q27" s="284">
        <v>5</v>
      </c>
      <c r="R27" s="279">
        <v>1</v>
      </c>
      <c r="S27" s="279">
        <v>26</v>
      </c>
      <c r="T27" s="279">
        <v>1</v>
      </c>
      <c r="U27" s="268">
        <f t="shared" si="9"/>
        <v>3.8</v>
      </c>
      <c r="V27" s="294">
        <v>8</v>
      </c>
      <c r="W27" s="279">
        <v>0</v>
      </c>
      <c r="X27" s="272">
        <f t="shared" si="5"/>
        <v>0</v>
      </c>
      <c r="Y27" s="279">
        <v>6</v>
      </c>
      <c r="Z27" s="279">
        <v>0</v>
      </c>
      <c r="AA27" s="30">
        <f t="shared" si="6"/>
        <v>0</v>
      </c>
    </row>
    <row r="28" spans="1:27" ht="12.75" customHeight="1">
      <c r="A28" s="128">
        <v>43</v>
      </c>
      <c r="B28" s="130">
        <v>367</v>
      </c>
      <c r="C28" s="151" t="s">
        <v>56</v>
      </c>
      <c r="D28" s="190" t="s">
        <v>136</v>
      </c>
      <c r="E28" s="91"/>
      <c r="F28" s="83"/>
      <c r="G28" s="279"/>
      <c r="H28" s="279"/>
      <c r="I28" s="279"/>
      <c r="J28" s="279"/>
      <c r="K28" s="22" t="str">
        <f t="shared" si="10"/>
        <v> </v>
      </c>
      <c r="L28" s="284">
        <v>19</v>
      </c>
      <c r="M28" s="279">
        <v>13</v>
      </c>
      <c r="N28" s="279">
        <v>174</v>
      </c>
      <c r="O28" s="279">
        <v>26</v>
      </c>
      <c r="P28" s="22">
        <f t="shared" si="8"/>
        <v>14.9</v>
      </c>
      <c r="Q28" s="284">
        <v>5</v>
      </c>
      <c r="R28" s="279">
        <v>1</v>
      </c>
      <c r="S28" s="279">
        <v>32</v>
      </c>
      <c r="T28" s="279">
        <v>1</v>
      </c>
      <c r="U28" s="268">
        <f t="shared" si="9"/>
        <v>3.1</v>
      </c>
      <c r="V28" s="294">
        <v>15</v>
      </c>
      <c r="W28" s="279">
        <v>0</v>
      </c>
      <c r="X28" s="272">
        <f t="shared" si="5"/>
        <v>0</v>
      </c>
      <c r="Y28" s="279">
        <v>15</v>
      </c>
      <c r="Z28" s="279">
        <v>0</v>
      </c>
      <c r="AA28" s="30">
        <f t="shared" si="6"/>
        <v>0</v>
      </c>
    </row>
    <row r="29" spans="1:27" ht="12.75" customHeight="1">
      <c r="A29" s="128">
        <v>43</v>
      </c>
      <c r="B29" s="130">
        <v>368</v>
      </c>
      <c r="C29" s="151" t="s">
        <v>55</v>
      </c>
      <c r="D29" s="190" t="s">
        <v>62</v>
      </c>
      <c r="E29" s="91">
        <v>30</v>
      </c>
      <c r="F29" s="83" t="s">
        <v>75</v>
      </c>
      <c r="G29" s="279">
        <v>22</v>
      </c>
      <c r="H29" s="279">
        <v>16</v>
      </c>
      <c r="I29" s="279">
        <v>184</v>
      </c>
      <c r="J29" s="279">
        <v>31</v>
      </c>
      <c r="K29" s="22">
        <f t="shared" si="10"/>
        <v>16.8</v>
      </c>
      <c r="L29" s="284">
        <v>17</v>
      </c>
      <c r="M29" s="279">
        <v>13</v>
      </c>
      <c r="N29" s="279">
        <v>153</v>
      </c>
      <c r="O29" s="279">
        <v>26</v>
      </c>
      <c r="P29" s="22">
        <f t="shared" si="8"/>
        <v>17</v>
      </c>
      <c r="Q29" s="284">
        <v>5</v>
      </c>
      <c r="R29" s="279">
        <v>3</v>
      </c>
      <c r="S29" s="279">
        <v>31</v>
      </c>
      <c r="T29" s="279">
        <v>5</v>
      </c>
      <c r="U29" s="268">
        <f t="shared" si="9"/>
        <v>16.1</v>
      </c>
      <c r="V29" s="294">
        <v>16</v>
      </c>
      <c r="W29" s="279">
        <v>0</v>
      </c>
      <c r="X29" s="272">
        <f t="shared" si="5"/>
        <v>0</v>
      </c>
      <c r="Y29" s="279">
        <v>16</v>
      </c>
      <c r="Z29" s="279">
        <v>0</v>
      </c>
      <c r="AA29" s="30">
        <f t="shared" si="6"/>
        <v>0</v>
      </c>
    </row>
    <row r="30" spans="1:27" ht="12.75" customHeight="1">
      <c r="A30" s="128">
        <v>43</v>
      </c>
      <c r="B30" s="130">
        <v>369</v>
      </c>
      <c r="C30" s="151" t="s">
        <v>56</v>
      </c>
      <c r="D30" s="190" t="s">
        <v>139</v>
      </c>
      <c r="E30" s="91"/>
      <c r="F30" s="83"/>
      <c r="G30" s="279"/>
      <c r="H30" s="279"/>
      <c r="I30" s="279"/>
      <c r="J30" s="279"/>
      <c r="K30" s="22" t="str">
        <f t="shared" si="10"/>
        <v> </v>
      </c>
      <c r="L30" s="284">
        <v>7</v>
      </c>
      <c r="M30" s="279">
        <v>6</v>
      </c>
      <c r="N30" s="279">
        <v>118</v>
      </c>
      <c r="O30" s="279">
        <v>16</v>
      </c>
      <c r="P30" s="22">
        <f t="shared" si="8"/>
        <v>13.6</v>
      </c>
      <c r="Q30" s="284">
        <v>5</v>
      </c>
      <c r="R30" s="279">
        <v>1</v>
      </c>
      <c r="S30" s="279">
        <v>37</v>
      </c>
      <c r="T30" s="279">
        <v>3</v>
      </c>
      <c r="U30" s="268">
        <f t="shared" si="9"/>
        <v>8.1</v>
      </c>
      <c r="V30" s="294">
        <v>17</v>
      </c>
      <c r="W30" s="279">
        <v>2</v>
      </c>
      <c r="X30" s="272">
        <f t="shared" si="5"/>
        <v>11.8</v>
      </c>
      <c r="Y30" s="279">
        <v>17</v>
      </c>
      <c r="Z30" s="279">
        <v>2</v>
      </c>
      <c r="AA30" s="30">
        <f t="shared" si="6"/>
        <v>11.8</v>
      </c>
    </row>
    <row r="31" spans="1:27" ht="12.75" customHeight="1">
      <c r="A31" s="128">
        <v>43</v>
      </c>
      <c r="B31" s="130">
        <v>385</v>
      </c>
      <c r="C31" s="151" t="s">
        <v>56</v>
      </c>
      <c r="D31" s="190" t="s">
        <v>142</v>
      </c>
      <c r="E31" s="91">
        <v>30</v>
      </c>
      <c r="F31" s="83" t="s">
        <v>115</v>
      </c>
      <c r="G31" s="279">
        <v>41</v>
      </c>
      <c r="H31" s="279">
        <v>31</v>
      </c>
      <c r="I31" s="279">
        <v>663</v>
      </c>
      <c r="J31" s="279">
        <v>128</v>
      </c>
      <c r="K31" s="22">
        <f t="shared" si="10"/>
        <v>19.3</v>
      </c>
      <c r="L31" s="284">
        <v>25</v>
      </c>
      <c r="M31" s="279">
        <v>19</v>
      </c>
      <c r="N31" s="279">
        <v>404</v>
      </c>
      <c r="O31" s="279">
        <v>65</v>
      </c>
      <c r="P31" s="22">
        <f t="shared" si="8"/>
        <v>16.1</v>
      </c>
      <c r="Q31" s="284">
        <v>5</v>
      </c>
      <c r="R31" s="279">
        <v>2</v>
      </c>
      <c r="S31" s="279">
        <v>36</v>
      </c>
      <c r="T31" s="279">
        <v>4</v>
      </c>
      <c r="U31" s="268">
        <f t="shared" si="9"/>
        <v>11.1</v>
      </c>
      <c r="V31" s="294">
        <v>23</v>
      </c>
      <c r="W31" s="279">
        <v>2</v>
      </c>
      <c r="X31" s="272">
        <f t="shared" si="5"/>
        <v>8.7</v>
      </c>
      <c r="Y31" s="279">
        <v>16</v>
      </c>
      <c r="Z31" s="279">
        <v>1</v>
      </c>
      <c r="AA31" s="30">
        <f t="shared" si="6"/>
        <v>6.3</v>
      </c>
    </row>
    <row r="32" spans="1:27" ht="12.75" customHeight="1">
      <c r="A32" s="128">
        <v>43</v>
      </c>
      <c r="B32" s="130">
        <v>403</v>
      </c>
      <c r="C32" s="151" t="s">
        <v>56</v>
      </c>
      <c r="D32" s="190" t="s">
        <v>143</v>
      </c>
      <c r="E32" s="91">
        <v>30</v>
      </c>
      <c r="F32" s="83" t="s">
        <v>99</v>
      </c>
      <c r="G32" s="279">
        <v>35</v>
      </c>
      <c r="H32" s="279">
        <v>26</v>
      </c>
      <c r="I32" s="279">
        <v>499</v>
      </c>
      <c r="J32" s="279">
        <v>91</v>
      </c>
      <c r="K32" s="22">
        <f t="shared" si="10"/>
        <v>18.2</v>
      </c>
      <c r="L32" s="284">
        <v>22</v>
      </c>
      <c r="M32" s="279">
        <v>16</v>
      </c>
      <c r="N32" s="279">
        <v>338</v>
      </c>
      <c r="O32" s="279">
        <v>57</v>
      </c>
      <c r="P32" s="22">
        <f t="shared" si="8"/>
        <v>16.9</v>
      </c>
      <c r="Q32" s="284">
        <v>5</v>
      </c>
      <c r="R32" s="279">
        <v>3</v>
      </c>
      <c r="S32" s="279">
        <v>37</v>
      </c>
      <c r="T32" s="279">
        <v>4</v>
      </c>
      <c r="U32" s="268">
        <f t="shared" si="9"/>
        <v>10.8</v>
      </c>
      <c r="V32" s="294">
        <v>33</v>
      </c>
      <c r="W32" s="279">
        <v>2</v>
      </c>
      <c r="X32" s="272">
        <f t="shared" si="5"/>
        <v>6.1</v>
      </c>
      <c r="Y32" s="279">
        <v>32</v>
      </c>
      <c r="Z32" s="279">
        <v>1</v>
      </c>
      <c r="AA32" s="30">
        <f t="shared" si="6"/>
        <v>3.1</v>
      </c>
    </row>
    <row r="33" spans="1:27" ht="12.75" customHeight="1">
      <c r="A33" s="128">
        <v>43</v>
      </c>
      <c r="B33" s="130">
        <v>404</v>
      </c>
      <c r="C33" s="151" t="s">
        <v>145</v>
      </c>
      <c r="D33" s="190" t="s">
        <v>146</v>
      </c>
      <c r="E33" s="91">
        <v>30</v>
      </c>
      <c r="F33" s="83" t="s">
        <v>75</v>
      </c>
      <c r="G33" s="279">
        <v>34</v>
      </c>
      <c r="H33" s="279">
        <v>28</v>
      </c>
      <c r="I33" s="279">
        <v>388</v>
      </c>
      <c r="J33" s="279">
        <v>72</v>
      </c>
      <c r="K33" s="22">
        <f t="shared" si="10"/>
        <v>18.6</v>
      </c>
      <c r="L33" s="284">
        <v>29</v>
      </c>
      <c r="M33" s="279">
        <v>26</v>
      </c>
      <c r="N33" s="279">
        <v>356</v>
      </c>
      <c r="O33" s="279">
        <v>70</v>
      </c>
      <c r="P33" s="22">
        <f t="shared" si="8"/>
        <v>19.7</v>
      </c>
      <c r="Q33" s="284">
        <v>5</v>
      </c>
      <c r="R33" s="279">
        <v>2</v>
      </c>
      <c r="S33" s="279">
        <v>32</v>
      </c>
      <c r="T33" s="279">
        <v>2</v>
      </c>
      <c r="U33" s="268">
        <f t="shared" si="9"/>
        <v>6.3</v>
      </c>
      <c r="V33" s="294">
        <v>26</v>
      </c>
      <c r="W33" s="279">
        <v>2</v>
      </c>
      <c r="X33" s="272">
        <f t="shared" si="5"/>
        <v>7.7</v>
      </c>
      <c r="Y33" s="279">
        <v>26</v>
      </c>
      <c r="Z33" s="279">
        <v>2</v>
      </c>
      <c r="AA33" s="30">
        <f t="shared" si="6"/>
        <v>7.7</v>
      </c>
    </row>
    <row r="34" spans="1:27" ht="12.75" customHeight="1">
      <c r="A34" s="128">
        <v>43</v>
      </c>
      <c r="B34" s="129">
        <v>423</v>
      </c>
      <c r="C34" s="151" t="s">
        <v>56</v>
      </c>
      <c r="D34" s="190" t="s">
        <v>228</v>
      </c>
      <c r="E34" s="91"/>
      <c r="F34" s="83"/>
      <c r="G34" s="83"/>
      <c r="H34" s="83"/>
      <c r="I34" s="140"/>
      <c r="J34" s="83"/>
      <c r="K34" s="22"/>
      <c r="L34" s="284">
        <v>4</v>
      </c>
      <c r="M34" s="279">
        <v>4</v>
      </c>
      <c r="N34" s="279">
        <v>33</v>
      </c>
      <c r="O34" s="279">
        <v>12</v>
      </c>
      <c r="P34" s="22">
        <f t="shared" si="8"/>
        <v>36.4</v>
      </c>
      <c r="Q34" s="284">
        <v>5</v>
      </c>
      <c r="R34" s="279">
        <v>3</v>
      </c>
      <c r="S34" s="279">
        <v>24</v>
      </c>
      <c r="T34" s="279">
        <v>4</v>
      </c>
      <c r="U34" s="268">
        <f t="shared" si="9"/>
        <v>16.7</v>
      </c>
      <c r="V34" s="294">
        <v>12</v>
      </c>
      <c r="W34" s="279">
        <v>0</v>
      </c>
      <c r="X34" s="272">
        <f t="shared" si="5"/>
        <v>0</v>
      </c>
      <c r="Y34" s="279">
        <v>12</v>
      </c>
      <c r="Z34" s="279">
        <v>0</v>
      </c>
      <c r="AA34" s="30">
        <f t="shared" si="6"/>
        <v>0</v>
      </c>
    </row>
    <row r="35" spans="1:27" ht="12.75" customHeight="1">
      <c r="A35" s="128">
        <v>43</v>
      </c>
      <c r="B35" s="130">
        <v>424</v>
      </c>
      <c r="C35" s="151" t="s">
        <v>56</v>
      </c>
      <c r="D35" s="190" t="s">
        <v>155</v>
      </c>
      <c r="E35" s="91"/>
      <c r="F35" s="83"/>
      <c r="G35" s="83"/>
      <c r="H35" s="83"/>
      <c r="I35" s="83"/>
      <c r="J35" s="83"/>
      <c r="K35" s="22" t="str">
        <f aca="true" t="shared" si="11" ref="K35:K54">IF(G35=""," ",ROUND(J35/I35*100,1))</f>
        <v> </v>
      </c>
      <c r="L35" s="284">
        <v>17</v>
      </c>
      <c r="M35" s="279">
        <v>16</v>
      </c>
      <c r="N35" s="279">
        <v>282</v>
      </c>
      <c r="O35" s="279">
        <v>31</v>
      </c>
      <c r="P35" s="22">
        <f aca="true" t="shared" si="12" ref="P35:P54">IF(L35=""," ",ROUND(O35/N35*100,1))</f>
        <v>11</v>
      </c>
      <c r="Q35" s="284">
        <v>5</v>
      </c>
      <c r="R35" s="279">
        <v>3</v>
      </c>
      <c r="S35" s="279">
        <v>22</v>
      </c>
      <c r="T35" s="279">
        <v>4</v>
      </c>
      <c r="U35" s="268">
        <f t="shared" si="9"/>
        <v>18.2</v>
      </c>
      <c r="V35" s="294">
        <v>28</v>
      </c>
      <c r="W35" s="279">
        <v>8</v>
      </c>
      <c r="X35" s="272">
        <f t="shared" si="5"/>
        <v>28.6</v>
      </c>
      <c r="Y35" s="279">
        <v>28</v>
      </c>
      <c r="Z35" s="279">
        <v>8</v>
      </c>
      <c r="AA35" s="30">
        <f aca="true" t="shared" si="13" ref="AA35:AA50">IF(Y35=""," ",ROUND(Z35/Y35*100,1))</f>
        <v>28.6</v>
      </c>
    </row>
    <row r="36" spans="1:27" ht="12.75" customHeight="1">
      <c r="A36" s="128">
        <v>43</v>
      </c>
      <c r="B36" s="129">
        <v>425</v>
      </c>
      <c r="C36" s="151" t="s">
        <v>56</v>
      </c>
      <c r="D36" s="190" t="s">
        <v>213</v>
      </c>
      <c r="E36" s="91"/>
      <c r="F36" s="83"/>
      <c r="G36" s="83"/>
      <c r="H36" s="83"/>
      <c r="I36" s="140"/>
      <c r="J36" s="83"/>
      <c r="K36" s="22" t="str">
        <f t="shared" si="11"/>
        <v> </v>
      </c>
      <c r="L36" s="284">
        <v>3</v>
      </c>
      <c r="M36" s="279">
        <v>2</v>
      </c>
      <c r="N36" s="279">
        <v>44</v>
      </c>
      <c r="O36" s="279">
        <v>3</v>
      </c>
      <c r="P36" s="22">
        <f t="shared" si="12"/>
        <v>6.8</v>
      </c>
      <c r="Q36" s="284">
        <v>5</v>
      </c>
      <c r="R36" s="279">
        <v>1</v>
      </c>
      <c r="S36" s="279">
        <v>26</v>
      </c>
      <c r="T36" s="279">
        <v>2</v>
      </c>
      <c r="U36" s="268">
        <f>IF(Q36=""," ",ROUND(T36/S36*100,1))</f>
        <v>7.7</v>
      </c>
      <c r="V36" s="294">
        <v>7</v>
      </c>
      <c r="W36" s="279">
        <v>1</v>
      </c>
      <c r="X36" s="272">
        <f t="shared" si="5"/>
        <v>14.3</v>
      </c>
      <c r="Y36" s="279">
        <v>7</v>
      </c>
      <c r="Z36" s="279">
        <v>1</v>
      </c>
      <c r="AA36" s="30">
        <f t="shared" si="13"/>
        <v>14.3</v>
      </c>
    </row>
    <row r="37" spans="1:27" ht="12.75" customHeight="1">
      <c r="A37" s="128">
        <v>43</v>
      </c>
      <c r="B37" s="130">
        <v>428</v>
      </c>
      <c r="C37" s="151" t="s">
        <v>56</v>
      </c>
      <c r="D37" s="190" t="s">
        <v>157</v>
      </c>
      <c r="E37" s="91"/>
      <c r="F37" s="83"/>
      <c r="G37" s="83"/>
      <c r="H37" s="83"/>
      <c r="I37" s="83"/>
      <c r="J37" s="83"/>
      <c r="K37" s="22" t="str">
        <f t="shared" si="11"/>
        <v> </v>
      </c>
      <c r="L37" s="284">
        <v>6</v>
      </c>
      <c r="M37" s="279">
        <v>6</v>
      </c>
      <c r="N37" s="279">
        <v>82</v>
      </c>
      <c r="O37" s="279">
        <v>22</v>
      </c>
      <c r="P37" s="22">
        <f t="shared" si="12"/>
        <v>26.8</v>
      </c>
      <c r="Q37" s="284">
        <v>5</v>
      </c>
      <c r="R37" s="279">
        <v>1</v>
      </c>
      <c r="S37" s="279">
        <v>31</v>
      </c>
      <c r="T37" s="279">
        <v>1</v>
      </c>
      <c r="U37" s="268">
        <f>IF(Q37=""," ",ROUND(T37/S37*100,1))</f>
        <v>3.2</v>
      </c>
      <c r="V37" s="294">
        <v>8</v>
      </c>
      <c r="W37" s="279">
        <v>0</v>
      </c>
      <c r="X37" s="272">
        <f t="shared" si="5"/>
        <v>0</v>
      </c>
      <c r="Y37" s="279">
        <v>8</v>
      </c>
      <c r="Z37" s="279">
        <v>0</v>
      </c>
      <c r="AA37" s="30">
        <f t="shared" si="13"/>
        <v>0</v>
      </c>
    </row>
    <row r="38" spans="1:27" ht="12.75" customHeight="1">
      <c r="A38" s="128">
        <v>43</v>
      </c>
      <c r="B38" s="130">
        <v>432</v>
      </c>
      <c r="C38" s="151" t="s">
        <v>56</v>
      </c>
      <c r="D38" s="190" t="s">
        <v>160</v>
      </c>
      <c r="E38" s="91"/>
      <c r="F38" s="83"/>
      <c r="G38" s="83"/>
      <c r="H38" s="83"/>
      <c r="I38" s="83"/>
      <c r="J38" s="83"/>
      <c r="K38" s="22" t="str">
        <f t="shared" si="11"/>
        <v> </v>
      </c>
      <c r="L38" s="284">
        <v>13</v>
      </c>
      <c r="M38" s="279">
        <v>7</v>
      </c>
      <c r="N38" s="279">
        <v>121</v>
      </c>
      <c r="O38" s="279">
        <v>13</v>
      </c>
      <c r="P38" s="22">
        <f t="shared" si="12"/>
        <v>10.7</v>
      </c>
      <c r="Q38" s="284">
        <v>5</v>
      </c>
      <c r="R38" s="279">
        <v>2</v>
      </c>
      <c r="S38" s="279">
        <v>30</v>
      </c>
      <c r="T38" s="279">
        <v>3</v>
      </c>
      <c r="U38" s="268">
        <f>IF(Q38=""," ",ROUND(T38/S38*100,1))</f>
        <v>10</v>
      </c>
      <c r="V38" s="294">
        <v>6</v>
      </c>
      <c r="W38" s="279">
        <v>1</v>
      </c>
      <c r="X38" s="272">
        <f t="shared" si="5"/>
        <v>16.7</v>
      </c>
      <c r="Y38" s="279">
        <v>6</v>
      </c>
      <c r="Z38" s="279">
        <v>1</v>
      </c>
      <c r="AA38" s="30">
        <f t="shared" si="13"/>
        <v>16.7</v>
      </c>
    </row>
    <row r="39" spans="1:27" ht="12.75" customHeight="1">
      <c r="A39" s="128">
        <v>43</v>
      </c>
      <c r="B39" s="130">
        <v>433</v>
      </c>
      <c r="C39" s="151" t="s">
        <v>145</v>
      </c>
      <c r="D39" s="190" t="s">
        <v>65</v>
      </c>
      <c r="E39" s="91"/>
      <c r="F39" s="83"/>
      <c r="G39" s="83"/>
      <c r="H39" s="83"/>
      <c r="I39" s="83"/>
      <c r="J39" s="83"/>
      <c r="K39" s="22" t="str">
        <f t="shared" si="11"/>
        <v> </v>
      </c>
      <c r="L39" s="284">
        <v>6</v>
      </c>
      <c r="M39" s="279">
        <v>5</v>
      </c>
      <c r="N39" s="279">
        <v>108</v>
      </c>
      <c r="O39" s="279">
        <v>10</v>
      </c>
      <c r="P39" s="22">
        <f t="shared" si="12"/>
        <v>9.3</v>
      </c>
      <c r="Q39" s="284">
        <v>5</v>
      </c>
      <c r="R39" s="279">
        <v>1</v>
      </c>
      <c r="S39" s="279">
        <v>43</v>
      </c>
      <c r="T39" s="279">
        <v>1</v>
      </c>
      <c r="U39" s="268">
        <f>IF(Q39=""," ",ROUND(T39/S39*100,1))</f>
        <v>2.3</v>
      </c>
      <c r="V39" s="294">
        <v>21</v>
      </c>
      <c r="W39" s="279">
        <v>0</v>
      </c>
      <c r="X39" s="272">
        <f t="shared" si="5"/>
        <v>0</v>
      </c>
      <c r="Y39" s="279">
        <v>18</v>
      </c>
      <c r="Z39" s="279">
        <v>0</v>
      </c>
      <c r="AA39" s="30">
        <f t="shared" si="13"/>
        <v>0</v>
      </c>
    </row>
    <row r="40" spans="1:27" ht="12.75" customHeight="1">
      <c r="A40" s="128">
        <v>43</v>
      </c>
      <c r="B40" s="129">
        <v>441</v>
      </c>
      <c r="C40" s="151" t="s">
        <v>56</v>
      </c>
      <c r="D40" s="191" t="s">
        <v>66</v>
      </c>
      <c r="E40" s="128"/>
      <c r="F40" s="83"/>
      <c r="G40" s="83"/>
      <c r="H40" s="83"/>
      <c r="I40" s="140"/>
      <c r="J40" s="83"/>
      <c r="K40" s="22" t="str">
        <f t="shared" si="11"/>
        <v> </v>
      </c>
      <c r="L40" s="284">
        <v>14</v>
      </c>
      <c r="M40" s="279">
        <v>8</v>
      </c>
      <c r="N40" s="279">
        <v>199</v>
      </c>
      <c r="O40" s="279">
        <v>43</v>
      </c>
      <c r="P40" s="22">
        <f t="shared" si="12"/>
        <v>21.6</v>
      </c>
      <c r="Q40" s="284">
        <v>5</v>
      </c>
      <c r="R40" s="279">
        <v>1</v>
      </c>
      <c r="S40" s="279">
        <v>34</v>
      </c>
      <c r="T40" s="279">
        <v>1</v>
      </c>
      <c r="U40" s="268">
        <f>IF(Q40=""," ",ROUND(T40/S40*100,1))</f>
        <v>2.9</v>
      </c>
      <c r="V40" s="294">
        <v>14</v>
      </c>
      <c r="W40" s="279">
        <v>2</v>
      </c>
      <c r="X40" s="272">
        <f t="shared" si="5"/>
        <v>14.3</v>
      </c>
      <c r="Y40" s="279">
        <v>14</v>
      </c>
      <c r="Z40" s="279">
        <v>2</v>
      </c>
      <c r="AA40" s="30">
        <f t="shared" si="13"/>
        <v>14.3</v>
      </c>
    </row>
    <row r="41" spans="1:27" ht="12.75" customHeight="1">
      <c r="A41" s="128">
        <v>43</v>
      </c>
      <c r="B41" s="130">
        <v>442</v>
      </c>
      <c r="C41" s="151" t="s">
        <v>56</v>
      </c>
      <c r="D41" s="190" t="s">
        <v>163</v>
      </c>
      <c r="E41" s="91"/>
      <c r="F41" s="83"/>
      <c r="G41" s="83"/>
      <c r="H41" s="83"/>
      <c r="I41" s="83"/>
      <c r="J41" s="83"/>
      <c r="K41" s="22" t="str">
        <f t="shared" si="11"/>
        <v> </v>
      </c>
      <c r="L41" s="284">
        <v>16</v>
      </c>
      <c r="M41" s="279">
        <v>9</v>
      </c>
      <c r="N41" s="279">
        <v>215</v>
      </c>
      <c r="O41" s="279">
        <v>39</v>
      </c>
      <c r="P41" s="22">
        <f t="shared" si="12"/>
        <v>18.1</v>
      </c>
      <c r="Q41" s="284">
        <v>5</v>
      </c>
      <c r="R41" s="279">
        <v>1</v>
      </c>
      <c r="S41" s="279">
        <v>30</v>
      </c>
      <c r="T41" s="279">
        <v>2</v>
      </c>
      <c r="U41" s="268">
        <f aca="true" t="shared" si="14" ref="U41:U50">IF(Q41=""," ",ROUND(T41/S41*100,1))</f>
        <v>6.7</v>
      </c>
      <c r="V41" s="294">
        <v>29</v>
      </c>
      <c r="W41" s="279">
        <v>6</v>
      </c>
      <c r="X41" s="272">
        <f t="shared" si="5"/>
        <v>20.7</v>
      </c>
      <c r="Y41" s="279">
        <v>29</v>
      </c>
      <c r="Z41" s="279">
        <v>6</v>
      </c>
      <c r="AA41" s="30">
        <f t="shared" si="13"/>
        <v>20.7</v>
      </c>
    </row>
    <row r="42" spans="1:27" ht="12.75" customHeight="1">
      <c r="A42" s="128">
        <v>43</v>
      </c>
      <c r="B42" s="130">
        <v>443</v>
      </c>
      <c r="C42" s="151" t="s">
        <v>56</v>
      </c>
      <c r="D42" s="190" t="s">
        <v>166</v>
      </c>
      <c r="E42" s="91"/>
      <c r="F42" s="83"/>
      <c r="G42" s="83"/>
      <c r="H42" s="83"/>
      <c r="I42" s="83"/>
      <c r="J42" s="83"/>
      <c r="K42" s="22" t="str">
        <f t="shared" si="11"/>
        <v> </v>
      </c>
      <c r="L42" s="284">
        <v>18</v>
      </c>
      <c r="M42" s="279">
        <v>16</v>
      </c>
      <c r="N42" s="279">
        <v>255</v>
      </c>
      <c r="O42" s="279">
        <v>49</v>
      </c>
      <c r="P42" s="22">
        <f t="shared" si="12"/>
        <v>19.2</v>
      </c>
      <c r="Q42" s="284">
        <v>5</v>
      </c>
      <c r="R42" s="279">
        <v>2</v>
      </c>
      <c r="S42" s="279">
        <v>36</v>
      </c>
      <c r="T42" s="279">
        <v>3</v>
      </c>
      <c r="U42" s="268">
        <f t="shared" si="14"/>
        <v>8.3</v>
      </c>
      <c r="V42" s="294">
        <v>19</v>
      </c>
      <c r="W42" s="279">
        <v>2</v>
      </c>
      <c r="X42" s="272">
        <f t="shared" si="5"/>
        <v>10.5</v>
      </c>
      <c r="Y42" s="279">
        <v>19</v>
      </c>
      <c r="Z42" s="279">
        <v>2</v>
      </c>
      <c r="AA42" s="30">
        <f t="shared" si="13"/>
        <v>10.5</v>
      </c>
    </row>
    <row r="43" spans="1:27" ht="12.75" customHeight="1">
      <c r="A43" s="128">
        <v>43</v>
      </c>
      <c r="B43" s="130">
        <v>444</v>
      </c>
      <c r="C43" s="151" t="s">
        <v>56</v>
      </c>
      <c r="D43" s="190" t="s">
        <v>167</v>
      </c>
      <c r="E43" s="91"/>
      <c r="F43" s="83"/>
      <c r="G43" s="83"/>
      <c r="H43" s="83"/>
      <c r="I43" s="83"/>
      <c r="J43" s="83"/>
      <c r="K43" s="22" t="str">
        <f t="shared" si="11"/>
        <v> </v>
      </c>
      <c r="L43" s="284">
        <v>9</v>
      </c>
      <c r="M43" s="279">
        <v>7</v>
      </c>
      <c r="N43" s="279">
        <v>108</v>
      </c>
      <c r="O43" s="279">
        <v>11</v>
      </c>
      <c r="P43" s="22">
        <f t="shared" si="12"/>
        <v>10.2</v>
      </c>
      <c r="Q43" s="284">
        <v>5</v>
      </c>
      <c r="R43" s="279">
        <v>1</v>
      </c>
      <c r="S43" s="279">
        <v>32</v>
      </c>
      <c r="T43" s="279">
        <v>2</v>
      </c>
      <c r="U43" s="268">
        <f t="shared" si="14"/>
        <v>6.3</v>
      </c>
      <c r="V43" s="294">
        <v>18</v>
      </c>
      <c r="W43" s="279">
        <v>1</v>
      </c>
      <c r="X43" s="272">
        <f t="shared" si="5"/>
        <v>5.6</v>
      </c>
      <c r="Y43" s="279">
        <v>18</v>
      </c>
      <c r="Z43" s="279">
        <v>1</v>
      </c>
      <c r="AA43" s="30">
        <f t="shared" si="13"/>
        <v>5.6</v>
      </c>
    </row>
    <row r="44" spans="1:27" ht="12.75" customHeight="1">
      <c r="A44" s="128">
        <v>43</v>
      </c>
      <c r="B44" s="130">
        <v>447</v>
      </c>
      <c r="C44" s="151" t="s">
        <v>56</v>
      </c>
      <c r="D44" s="190" t="s">
        <v>169</v>
      </c>
      <c r="E44" s="91"/>
      <c r="F44" s="83"/>
      <c r="G44" s="83"/>
      <c r="H44" s="83"/>
      <c r="I44" s="83"/>
      <c r="J44" s="83"/>
      <c r="K44" s="22" t="str">
        <f t="shared" si="11"/>
        <v> </v>
      </c>
      <c r="L44" s="284">
        <v>21</v>
      </c>
      <c r="M44" s="279">
        <v>18</v>
      </c>
      <c r="N44" s="279">
        <v>376</v>
      </c>
      <c r="O44" s="279">
        <v>86</v>
      </c>
      <c r="P44" s="22">
        <f t="shared" si="12"/>
        <v>22.9</v>
      </c>
      <c r="Q44" s="284">
        <v>5</v>
      </c>
      <c r="R44" s="279">
        <v>2</v>
      </c>
      <c r="S44" s="279">
        <v>46</v>
      </c>
      <c r="T44" s="279">
        <v>3</v>
      </c>
      <c r="U44" s="268">
        <f t="shared" si="14"/>
        <v>6.5</v>
      </c>
      <c r="V44" s="294">
        <v>32</v>
      </c>
      <c r="W44" s="279">
        <v>0</v>
      </c>
      <c r="X44" s="272">
        <f t="shared" si="5"/>
        <v>0</v>
      </c>
      <c r="Y44" s="279">
        <v>22</v>
      </c>
      <c r="Z44" s="279">
        <v>0</v>
      </c>
      <c r="AA44" s="30">
        <f t="shared" si="13"/>
        <v>0</v>
      </c>
    </row>
    <row r="45" spans="1:27" ht="12.75" customHeight="1">
      <c r="A45" s="128">
        <v>43</v>
      </c>
      <c r="B45" s="130">
        <v>468</v>
      </c>
      <c r="C45" s="151" t="s">
        <v>56</v>
      </c>
      <c r="D45" s="190" t="s">
        <v>171</v>
      </c>
      <c r="E45" s="91"/>
      <c r="F45" s="83"/>
      <c r="G45" s="83"/>
      <c r="H45" s="83"/>
      <c r="I45" s="83"/>
      <c r="J45" s="83"/>
      <c r="K45" s="22" t="str">
        <f t="shared" si="11"/>
        <v> </v>
      </c>
      <c r="L45" s="284">
        <v>10</v>
      </c>
      <c r="M45" s="279">
        <v>7</v>
      </c>
      <c r="N45" s="279">
        <v>153</v>
      </c>
      <c r="O45" s="279">
        <v>42</v>
      </c>
      <c r="P45" s="22">
        <f t="shared" si="12"/>
        <v>27.5</v>
      </c>
      <c r="Q45" s="284">
        <v>5</v>
      </c>
      <c r="R45" s="279">
        <v>2</v>
      </c>
      <c r="S45" s="279">
        <v>33</v>
      </c>
      <c r="T45" s="279">
        <v>4</v>
      </c>
      <c r="U45" s="268">
        <f t="shared" si="14"/>
        <v>12.1</v>
      </c>
      <c r="V45" s="294">
        <v>16</v>
      </c>
      <c r="W45" s="279">
        <v>1</v>
      </c>
      <c r="X45" s="272">
        <f t="shared" si="5"/>
        <v>6.3</v>
      </c>
      <c r="Y45" s="279">
        <v>16</v>
      </c>
      <c r="Z45" s="279">
        <v>1</v>
      </c>
      <c r="AA45" s="30">
        <f t="shared" si="13"/>
        <v>6.3</v>
      </c>
    </row>
    <row r="46" spans="1:27" ht="12.75" customHeight="1">
      <c r="A46" s="128">
        <v>43</v>
      </c>
      <c r="B46" s="130">
        <v>482</v>
      </c>
      <c r="C46" s="151" t="s">
        <v>56</v>
      </c>
      <c r="D46" s="190" t="s">
        <v>173</v>
      </c>
      <c r="E46" s="91"/>
      <c r="F46" s="83"/>
      <c r="G46" s="83"/>
      <c r="H46" s="83"/>
      <c r="I46" s="83"/>
      <c r="J46" s="83"/>
      <c r="K46" s="22" t="str">
        <f t="shared" si="11"/>
        <v> </v>
      </c>
      <c r="L46" s="284">
        <v>22</v>
      </c>
      <c r="M46" s="279">
        <v>17</v>
      </c>
      <c r="N46" s="279">
        <v>380</v>
      </c>
      <c r="O46" s="279">
        <v>56</v>
      </c>
      <c r="P46" s="22">
        <f t="shared" si="12"/>
        <v>14.7</v>
      </c>
      <c r="Q46" s="284">
        <v>5</v>
      </c>
      <c r="R46" s="279">
        <v>2</v>
      </c>
      <c r="S46" s="279">
        <v>39</v>
      </c>
      <c r="T46" s="279">
        <v>2</v>
      </c>
      <c r="U46" s="268">
        <f t="shared" si="14"/>
        <v>5.1</v>
      </c>
      <c r="V46" s="294">
        <v>18</v>
      </c>
      <c r="W46" s="279">
        <v>0</v>
      </c>
      <c r="X46" s="272">
        <f t="shared" si="5"/>
        <v>0</v>
      </c>
      <c r="Y46" s="279">
        <v>16</v>
      </c>
      <c r="Z46" s="279">
        <v>0</v>
      </c>
      <c r="AA46" s="30">
        <f t="shared" si="13"/>
        <v>0</v>
      </c>
    </row>
    <row r="47" spans="1:27" ht="12.75" customHeight="1">
      <c r="A47" s="128">
        <v>43</v>
      </c>
      <c r="B47" s="129">
        <v>484</v>
      </c>
      <c r="C47" s="151" t="s">
        <v>56</v>
      </c>
      <c r="D47" s="190" t="s">
        <v>174</v>
      </c>
      <c r="E47" s="91"/>
      <c r="F47" s="83"/>
      <c r="G47" s="83"/>
      <c r="H47" s="83"/>
      <c r="I47" s="83"/>
      <c r="J47" s="83"/>
      <c r="K47" s="22" t="str">
        <f t="shared" si="11"/>
        <v> </v>
      </c>
      <c r="L47" s="284">
        <v>16</v>
      </c>
      <c r="M47" s="279">
        <v>10</v>
      </c>
      <c r="N47" s="279">
        <v>163</v>
      </c>
      <c r="O47" s="279">
        <v>17</v>
      </c>
      <c r="P47" s="22">
        <f t="shared" si="12"/>
        <v>10.4</v>
      </c>
      <c r="Q47" s="284">
        <v>5</v>
      </c>
      <c r="R47" s="279">
        <v>1</v>
      </c>
      <c r="S47" s="279">
        <v>26</v>
      </c>
      <c r="T47" s="279">
        <v>1</v>
      </c>
      <c r="U47" s="268">
        <f t="shared" si="14"/>
        <v>3.8</v>
      </c>
      <c r="V47" s="294">
        <v>8</v>
      </c>
      <c r="W47" s="279">
        <v>0</v>
      </c>
      <c r="X47" s="272">
        <f t="shared" si="5"/>
        <v>0</v>
      </c>
      <c r="Y47" s="279">
        <v>8</v>
      </c>
      <c r="Z47" s="279">
        <v>0</v>
      </c>
      <c r="AA47" s="30">
        <f t="shared" si="13"/>
        <v>0</v>
      </c>
    </row>
    <row r="48" spans="1:27" ht="12.75" customHeight="1">
      <c r="A48" s="128">
        <v>43</v>
      </c>
      <c r="B48" s="130">
        <v>501</v>
      </c>
      <c r="C48" s="151" t="s">
        <v>56</v>
      </c>
      <c r="D48" s="190" t="s">
        <v>175</v>
      </c>
      <c r="E48" s="91"/>
      <c r="F48" s="83"/>
      <c r="G48" s="83"/>
      <c r="H48" s="83"/>
      <c r="I48" s="83"/>
      <c r="J48" s="83"/>
      <c r="K48" s="22" t="str">
        <f t="shared" si="11"/>
        <v> </v>
      </c>
      <c r="L48" s="284">
        <v>7</v>
      </c>
      <c r="M48" s="279">
        <v>5</v>
      </c>
      <c r="N48" s="279">
        <v>88</v>
      </c>
      <c r="O48" s="279">
        <v>10</v>
      </c>
      <c r="P48" s="22">
        <f t="shared" si="12"/>
        <v>11.4</v>
      </c>
      <c r="Q48" s="284">
        <v>5</v>
      </c>
      <c r="R48" s="279">
        <v>2</v>
      </c>
      <c r="S48" s="279">
        <v>31</v>
      </c>
      <c r="T48" s="279">
        <v>3</v>
      </c>
      <c r="U48" s="268">
        <f t="shared" si="14"/>
        <v>9.7</v>
      </c>
      <c r="V48" s="294">
        <v>11</v>
      </c>
      <c r="W48" s="279">
        <v>0</v>
      </c>
      <c r="X48" s="272">
        <f t="shared" si="5"/>
        <v>0</v>
      </c>
      <c r="Y48" s="279">
        <v>11</v>
      </c>
      <c r="Z48" s="279">
        <v>0</v>
      </c>
      <c r="AA48" s="30">
        <f t="shared" si="13"/>
        <v>0</v>
      </c>
    </row>
    <row r="49" spans="1:27" ht="12.75" customHeight="1">
      <c r="A49" s="128">
        <v>43</v>
      </c>
      <c r="B49" s="130">
        <v>505</v>
      </c>
      <c r="C49" s="151" t="s">
        <v>56</v>
      </c>
      <c r="D49" s="190" t="s">
        <v>176</v>
      </c>
      <c r="E49" s="91"/>
      <c r="F49" s="83"/>
      <c r="G49" s="83"/>
      <c r="H49" s="83"/>
      <c r="I49" s="83"/>
      <c r="J49" s="83"/>
      <c r="K49" s="22" t="str">
        <f t="shared" si="11"/>
        <v> </v>
      </c>
      <c r="L49" s="284">
        <v>22</v>
      </c>
      <c r="M49" s="279">
        <v>16</v>
      </c>
      <c r="N49" s="279">
        <v>323</v>
      </c>
      <c r="O49" s="279">
        <v>52</v>
      </c>
      <c r="P49" s="22">
        <f t="shared" si="12"/>
        <v>16.1</v>
      </c>
      <c r="Q49" s="284">
        <v>5</v>
      </c>
      <c r="R49" s="279">
        <v>3</v>
      </c>
      <c r="S49" s="279">
        <v>34</v>
      </c>
      <c r="T49" s="279">
        <v>4</v>
      </c>
      <c r="U49" s="268">
        <f t="shared" si="14"/>
        <v>11.8</v>
      </c>
      <c r="V49" s="294">
        <v>14</v>
      </c>
      <c r="W49" s="279">
        <v>0</v>
      </c>
      <c r="X49" s="272">
        <f t="shared" si="5"/>
        <v>0</v>
      </c>
      <c r="Y49" s="279">
        <v>14</v>
      </c>
      <c r="Z49" s="279">
        <v>0</v>
      </c>
      <c r="AA49" s="30">
        <f t="shared" si="13"/>
        <v>0</v>
      </c>
    </row>
    <row r="50" spans="1:27" ht="12.75" customHeight="1">
      <c r="A50" s="128">
        <v>43</v>
      </c>
      <c r="B50" s="129">
        <v>506</v>
      </c>
      <c r="C50" s="151" t="s">
        <v>56</v>
      </c>
      <c r="D50" s="190" t="s">
        <v>178</v>
      </c>
      <c r="E50" s="91"/>
      <c r="F50" s="83"/>
      <c r="G50" s="83"/>
      <c r="H50" s="83"/>
      <c r="I50" s="83"/>
      <c r="J50" s="83"/>
      <c r="K50" s="22" t="str">
        <f t="shared" si="11"/>
        <v> </v>
      </c>
      <c r="L50" s="284">
        <v>14</v>
      </c>
      <c r="M50" s="279">
        <v>13</v>
      </c>
      <c r="N50" s="279">
        <v>138</v>
      </c>
      <c r="O50" s="279">
        <v>19</v>
      </c>
      <c r="P50" s="22">
        <f t="shared" si="12"/>
        <v>13.8</v>
      </c>
      <c r="Q50" s="284">
        <v>5</v>
      </c>
      <c r="R50" s="279">
        <v>3</v>
      </c>
      <c r="S50" s="279">
        <v>29</v>
      </c>
      <c r="T50" s="279">
        <v>5</v>
      </c>
      <c r="U50" s="268">
        <f t="shared" si="14"/>
        <v>17.2</v>
      </c>
      <c r="V50" s="294">
        <v>6</v>
      </c>
      <c r="W50" s="279">
        <v>0</v>
      </c>
      <c r="X50" s="272">
        <f t="shared" si="5"/>
        <v>0</v>
      </c>
      <c r="Y50" s="279">
        <v>6</v>
      </c>
      <c r="Z50" s="279">
        <v>0</v>
      </c>
      <c r="AA50" s="30">
        <f t="shared" si="13"/>
        <v>0</v>
      </c>
    </row>
    <row r="51" spans="1:27" ht="12.75" customHeight="1">
      <c r="A51" s="128">
        <v>43</v>
      </c>
      <c r="B51" s="129">
        <v>507</v>
      </c>
      <c r="C51" s="151" t="s">
        <v>56</v>
      </c>
      <c r="D51" s="190" t="s">
        <v>216</v>
      </c>
      <c r="E51" s="128"/>
      <c r="F51" s="83"/>
      <c r="G51" s="83"/>
      <c r="H51" s="83"/>
      <c r="I51" s="140"/>
      <c r="J51" s="83"/>
      <c r="K51" s="22" t="str">
        <f t="shared" si="11"/>
        <v> </v>
      </c>
      <c r="L51" s="284">
        <v>2</v>
      </c>
      <c r="M51" s="279">
        <v>2</v>
      </c>
      <c r="N51" s="279">
        <v>53</v>
      </c>
      <c r="O51" s="279">
        <v>3</v>
      </c>
      <c r="P51" s="22">
        <f t="shared" si="12"/>
        <v>5.7</v>
      </c>
      <c r="Q51" s="284">
        <v>5</v>
      </c>
      <c r="R51" s="279">
        <v>1</v>
      </c>
      <c r="S51" s="279">
        <v>26</v>
      </c>
      <c r="T51" s="279">
        <v>2</v>
      </c>
      <c r="U51" s="268">
        <f aca="true" t="shared" si="15" ref="U51:U58">IF(Q51=""," ",ROUND(T51/S51*100,1))</f>
        <v>7.7</v>
      </c>
      <c r="V51" s="294">
        <v>8</v>
      </c>
      <c r="W51" s="279">
        <v>0</v>
      </c>
      <c r="X51" s="272">
        <f t="shared" si="5"/>
        <v>0</v>
      </c>
      <c r="Y51" s="279">
        <v>8</v>
      </c>
      <c r="Z51" s="279">
        <v>0</v>
      </c>
      <c r="AA51" s="30">
        <f>IF(Y51=0," ",ROUND(Z51/Y51*100,1))</f>
        <v>0</v>
      </c>
    </row>
    <row r="52" spans="1:27" ht="12.75" customHeight="1">
      <c r="A52" s="128">
        <v>43</v>
      </c>
      <c r="B52" s="130">
        <v>510</v>
      </c>
      <c r="C52" s="151" t="s">
        <v>56</v>
      </c>
      <c r="D52" s="190" t="s">
        <v>181</v>
      </c>
      <c r="E52" s="91"/>
      <c r="F52" s="83"/>
      <c r="G52" s="83"/>
      <c r="H52" s="83"/>
      <c r="I52" s="83"/>
      <c r="J52" s="83"/>
      <c r="K52" s="22" t="str">
        <f>IF(G52=""," ",ROUND(J52/I52*100,1))</f>
        <v> </v>
      </c>
      <c r="L52" s="284">
        <v>11</v>
      </c>
      <c r="M52" s="279">
        <v>8</v>
      </c>
      <c r="N52" s="279">
        <v>119</v>
      </c>
      <c r="O52" s="279">
        <v>11</v>
      </c>
      <c r="P52" s="22">
        <f>IF(L52=""," ",ROUND(O52/N52*100,1))</f>
        <v>9.2</v>
      </c>
      <c r="Q52" s="284">
        <v>5</v>
      </c>
      <c r="R52" s="279">
        <v>2</v>
      </c>
      <c r="S52" s="279">
        <v>28</v>
      </c>
      <c r="T52" s="279">
        <v>2</v>
      </c>
      <c r="U52" s="268">
        <f t="shared" si="15"/>
        <v>7.1</v>
      </c>
      <c r="V52" s="294">
        <v>9</v>
      </c>
      <c r="W52" s="279">
        <v>1</v>
      </c>
      <c r="X52" s="272">
        <f>IF(V52=""," ",ROUND(W52/V52*100,1))</f>
        <v>11.1</v>
      </c>
      <c r="Y52" s="279">
        <v>9</v>
      </c>
      <c r="Z52" s="279">
        <v>1</v>
      </c>
      <c r="AA52" s="30">
        <f>IF(Y52=""," ",ROUND(Z52/Y52*100,1))</f>
        <v>11.1</v>
      </c>
    </row>
    <row r="53" spans="1:27" ht="12.75" customHeight="1">
      <c r="A53" s="128">
        <v>43</v>
      </c>
      <c r="B53" s="129">
        <v>511</v>
      </c>
      <c r="C53" s="151" t="s">
        <v>56</v>
      </c>
      <c r="D53" s="190" t="s">
        <v>238</v>
      </c>
      <c r="E53" s="128"/>
      <c r="F53" s="83"/>
      <c r="G53" s="83"/>
      <c r="H53" s="83"/>
      <c r="I53" s="140"/>
      <c r="J53" s="83"/>
      <c r="K53" s="22" t="str">
        <f t="shared" si="11"/>
        <v> </v>
      </c>
      <c r="L53" s="284">
        <v>14</v>
      </c>
      <c r="M53" s="279">
        <v>11</v>
      </c>
      <c r="N53" s="279">
        <v>132</v>
      </c>
      <c r="O53" s="279">
        <v>22</v>
      </c>
      <c r="P53" s="22">
        <f t="shared" si="12"/>
        <v>16.7</v>
      </c>
      <c r="Q53" s="284">
        <v>5</v>
      </c>
      <c r="R53" s="279">
        <v>2</v>
      </c>
      <c r="S53" s="279">
        <v>18</v>
      </c>
      <c r="T53" s="279">
        <v>3</v>
      </c>
      <c r="U53" s="268">
        <f t="shared" si="15"/>
        <v>16.7</v>
      </c>
      <c r="V53" s="294">
        <v>11</v>
      </c>
      <c r="W53" s="279">
        <v>2</v>
      </c>
      <c r="X53" s="272">
        <f t="shared" si="5"/>
        <v>18.2</v>
      </c>
      <c r="Y53" s="279">
        <v>11</v>
      </c>
      <c r="Z53" s="279">
        <v>2</v>
      </c>
      <c r="AA53" s="30">
        <f>IF(Y53=0," ",ROUND(Z53/Y53*100,1))</f>
        <v>18.2</v>
      </c>
    </row>
    <row r="54" spans="1:27" ht="14.25" customHeight="1">
      <c r="A54" s="128">
        <v>43</v>
      </c>
      <c r="B54" s="129">
        <v>512</v>
      </c>
      <c r="C54" s="151" t="s">
        <v>56</v>
      </c>
      <c r="D54" s="190" t="s">
        <v>217</v>
      </c>
      <c r="E54" s="128"/>
      <c r="F54" s="83"/>
      <c r="G54" s="83"/>
      <c r="H54" s="83"/>
      <c r="I54" s="140"/>
      <c r="J54" s="83"/>
      <c r="K54" s="22" t="str">
        <f t="shared" si="11"/>
        <v> </v>
      </c>
      <c r="L54" s="284">
        <v>13</v>
      </c>
      <c r="M54" s="279">
        <v>8</v>
      </c>
      <c r="N54" s="279">
        <v>112</v>
      </c>
      <c r="O54" s="279">
        <v>13</v>
      </c>
      <c r="P54" s="22">
        <f t="shared" si="12"/>
        <v>11.6</v>
      </c>
      <c r="Q54" s="284">
        <v>5</v>
      </c>
      <c r="R54" s="279">
        <v>4</v>
      </c>
      <c r="S54" s="279">
        <v>29</v>
      </c>
      <c r="T54" s="279">
        <v>5</v>
      </c>
      <c r="U54" s="268">
        <f t="shared" si="15"/>
        <v>17.2</v>
      </c>
      <c r="V54" s="294">
        <v>8</v>
      </c>
      <c r="W54" s="279">
        <v>0</v>
      </c>
      <c r="X54" s="272">
        <f t="shared" si="5"/>
        <v>0</v>
      </c>
      <c r="Y54" s="279">
        <v>8</v>
      </c>
      <c r="Z54" s="279">
        <v>0</v>
      </c>
      <c r="AA54" s="30">
        <f>IF(Y54=0," ",ROUND(Z54/Y54*100,1))</f>
        <v>0</v>
      </c>
    </row>
    <row r="55" spans="1:27" ht="12.75" customHeight="1">
      <c r="A55" s="128">
        <v>43</v>
      </c>
      <c r="B55" s="130">
        <v>513</v>
      </c>
      <c r="C55" s="151" t="s">
        <v>184</v>
      </c>
      <c r="D55" s="190" t="s">
        <v>185</v>
      </c>
      <c r="E55" s="91"/>
      <c r="F55" s="83"/>
      <c r="G55" s="83"/>
      <c r="H55" s="83"/>
      <c r="I55" s="83"/>
      <c r="J55" s="83"/>
      <c r="K55" s="22" t="str">
        <f>IF(G55=""," ",ROUND(J55/I55*100,1))</f>
        <v> </v>
      </c>
      <c r="L55" s="284">
        <v>27</v>
      </c>
      <c r="M55" s="279">
        <v>11</v>
      </c>
      <c r="N55" s="279">
        <v>352</v>
      </c>
      <c r="O55" s="279">
        <v>23</v>
      </c>
      <c r="P55" s="22">
        <f>IF(L55=""," ",ROUND(O55/N55*100,1))</f>
        <v>6.5</v>
      </c>
      <c r="Q55" s="284">
        <v>5</v>
      </c>
      <c r="R55" s="279">
        <v>2</v>
      </c>
      <c r="S55" s="279">
        <v>24</v>
      </c>
      <c r="T55" s="279">
        <v>2</v>
      </c>
      <c r="U55" s="268">
        <f t="shared" si="15"/>
        <v>8.3</v>
      </c>
      <c r="V55" s="294">
        <v>10</v>
      </c>
      <c r="W55" s="279">
        <v>0</v>
      </c>
      <c r="X55" s="272">
        <f>IF(V55=""," ",ROUND(W55/V55*100,1))</f>
        <v>0</v>
      </c>
      <c r="Y55" s="279">
        <v>10</v>
      </c>
      <c r="Z55" s="279">
        <v>0</v>
      </c>
      <c r="AA55" s="30">
        <f>IF(Y55=""," ",ROUND(Z55/Y55*100,1))</f>
        <v>0</v>
      </c>
    </row>
    <row r="56" spans="1:27" ht="12.75" customHeight="1">
      <c r="A56" s="128">
        <v>43</v>
      </c>
      <c r="B56" s="129">
        <v>514</v>
      </c>
      <c r="C56" s="151" t="s">
        <v>56</v>
      </c>
      <c r="D56" s="190" t="s">
        <v>186</v>
      </c>
      <c r="E56" s="91"/>
      <c r="F56" s="83"/>
      <c r="G56" s="83"/>
      <c r="H56" s="83"/>
      <c r="I56" s="83"/>
      <c r="J56" s="83"/>
      <c r="K56" s="22" t="str">
        <f>IF(G56=""," ",ROUND(J56/I56*100,1))</f>
        <v> </v>
      </c>
      <c r="L56" s="284">
        <v>32</v>
      </c>
      <c r="M56" s="279">
        <v>24</v>
      </c>
      <c r="N56" s="279">
        <v>736</v>
      </c>
      <c r="O56" s="279">
        <v>80</v>
      </c>
      <c r="P56" s="22">
        <f>IF(L56=""," ",ROUND(O56/N56*100,1))</f>
        <v>10.9</v>
      </c>
      <c r="Q56" s="284">
        <v>5</v>
      </c>
      <c r="R56" s="279">
        <v>2</v>
      </c>
      <c r="S56" s="279">
        <v>42</v>
      </c>
      <c r="T56" s="279">
        <v>4</v>
      </c>
      <c r="U56" s="268">
        <f t="shared" si="15"/>
        <v>9.5</v>
      </c>
      <c r="V56" s="294">
        <v>35</v>
      </c>
      <c r="W56" s="279">
        <v>1</v>
      </c>
      <c r="X56" s="272">
        <f>IF(V56=""," ",ROUND(W56/V56*100,1))</f>
        <v>2.9</v>
      </c>
      <c r="Y56" s="279">
        <v>35</v>
      </c>
      <c r="Z56" s="279">
        <v>1</v>
      </c>
      <c r="AA56" s="30">
        <f>IF(Y56=""," ",ROUND(Z56/Y56*100,1))</f>
        <v>2.9</v>
      </c>
    </row>
    <row r="57" spans="1:27" ht="12.75" customHeight="1" thickBot="1">
      <c r="A57" s="128">
        <v>43</v>
      </c>
      <c r="B57" s="130">
        <v>531</v>
      </c>
      <c r="C57" s="151" t="s">
        <v>56</v>
      </c>
      <c r="D57" s="190" t="s">
        <v>187</v>
      </c>
      <c r="E57" s="91"/>
      <c r="F57" s="83"/>
      <c r="G57" s="83"/>
      <c r="H57" s="83"/>
      <c r="I57" s="83"/>
      <c r="J57" s="83"/>
      <c r="K57" s="22" t="str">
        <f>IF(G57=""," ",ROUND(J57/I57*100,1))</f>
        <v> </v>
      </c>
      <c r="L57" s="284">
        <v>18</v>
      </c>
      <c r="M57" s="279">
        <v>15</v>
      </c>
      <c r="N57" s="279">
        <v>254</v>
      </c>
      <c r="O57" s="279">
        <v>37</v>
      </c>
      <c r="P57" s="22">
        <f>IF(L57=""," ",ROUND(O57/N57*100,1))</f>
        <v>14.6</v>
      </c>
      <c r="Q57" s="284">
        <v>5</v>
      </c>
      <c r="R57" s="279">
        <v>0</v>
      </c>
      <c r="S57" s="279">
        <v>29</v>
      </c>
      <c r="T57" s="279">
        <v>0</v>
      </c>
      <c r="U57" s="268">
        <f t="shared" si="15"/>
        <v>0</v>
      </c>
      <c r="V57" s="294">
        <v>16</v>
      </c>
      <c r="W57" s="279">
        <v>0</v>
      </c>
      <c r="X57" s="272">
        <f>IF(V57=""," ",ROUND(W57/V57*100,1))</f>
        <v>0</v>
      </c>
      <c r="Y57" s="279">
        <v>16</v>
      </c>
      <c r="Z57" s="279">
        <v>0</v>
      </c>
      <c r="AA57" s="30">
        <f>IF(Y57=""," ",ROUND(Z57/Y57*100,1))</f>
        <v>0</v>
      </c>
    </row>
    <row r="58" spans="1:27" ht="12.75" customHeight="1" thickBot="1">
      <c r="A58" s="202"/>
      <c r="B58" s="203">
        <v>900</v>
      </c>
      <c r="C58" s="202"/>
      <c r="D58" s="232" t="s">
        <v>20</v>
      </c>
      <c r="E58" s="230"/>
      <c r="F58" s="233"/>
      <c r="G58" s="233"/>
      <c r="H58" s="233"/>
      <c r="I58" s="234"/>
      <c r="J58" s="233"/>
      <c r="K58" s="23"/>
      <c r="L58" s="286">
        <f>SUM(L10:L57)</f>
        <v>923</v>
      </c>
      <c r="M58" s="286">
        <f>SUM(M10:M57)</f>
        <v>715</v>
      </c>
      <c r="N58" s="287">
        <f>SUM(N10:N57)</f>
        <v>13351</v>
      </c>
      <c r="O58" s="287">
        <f>SUM(O10:O57)</f>
        <v>2444</v>
      </c>
      <c r="P58" s="26">
        <f>IF(L58=" "," ",ROUND(O58/N58*100,1))</f>
        <v>18.3</v>
      </c>
      <c r="Q58" s="286">
        <f>SUM(Q10:Q57)</f>
        <v>248</v>
      </c>
      <c r="R58" s="286">
        <f>SUM(R10:R57)</f>
        <v>103</v>
      </c>
      <c r="S58" s="287">
        <f>SUM(S10:S57)</f>
        <v>1741</v>
      </c>
      <c r="T58" s="286">
        <f>SUM(T10:T57)</f>
        <v>150</v>
      </c>
      <c r="U58" s="26">
        <f t="shared" si="15"/>
        <v>8.6</v>
      </c>
      <c r="V58" s="297"/>
      <c r="W58" s="298"/>
      <c r="X58" s="270"/>
      <c r="Y58" s="308"/>
      <c r="Z58" s="308"/>
      <c r="AA58" s="271"/>
    </row>
    <row r="59" spans="1:27" ht="12.75" customHeight="1">
      <c r="A59" s="235">
        <v>43</v>
      </c>
      <c r="B59" s="236">
        <v>202</v>
      </c>
      <c r="C59" s="237" t="s">
        <v>56</v>
      </c>
      <c r="D59" s="238" t="s">
        <v>76</v>
      </c>
      <c r="E59" s="239"/>
      <c r="F59" s="240"/>
      <c r="G59" s="240"/>
      <c r="H59" s="240"/>
      <c r="I59" s="241"/>
      <c r="J59" s="240"/>
      <c r="K59" s="24"/>
      <c r="L59" s="288">
        <v>1</v>
      </c>
      <c r="M59" s="279">
        <v>1</v>
      </c>
      <c r="N59" s="289">
        <v>112</v>
      </c>
      <c r="O59" s="279">
        <v>47</v>
      </c>
      <c r="P59" s="42">
        <f aca="true" t="shared" si="16" ref="P59:P67">IF(L59=""," ",ROUND(O59/N59*100,1))</f>
        <v>42</v>
      </c>
      <c r="Q59" s="288">
        <v>0</v>
      </c>
      <c r="R59" s="279">
        <v>0</v>
      </c>
      <c r="S59" s="289">
        <v>0</v>
      </c>
      <c r="T59" s="279">
        <v>0</v>
      </c>
      <c r="U59" s="92" t="str">
        <f aca="true" t="shared" si="17" ref="U59:U69">IF(Q59=0,"0.0 ",ROUND(T59/S59*100,1))</f>
        <v>0.0 </v>
      </c>
      <c r="V59" s="299"/>
      <c r="W59" s="300"/>
      <c r="X59" s="35"/>
      <c r="Y59" s="300"/>
      <c r="Z59" s="300"/>
      <c r="AA59" s="32"/>
    </row>
    <row r="60" spans="1:27" ht="14.25" customHeight="1">
      <c r="A60" s="128">
        <v>43</v>
      </c>
      <c r="B60" s="130">
        <v>205</v>
      </c>
      <c r="C60" s="151" t="s">
        <v>56</v>
      </c>
      <c r="D60" s="190" t="s">
        <v>188</v>
      </c>
      <c r="E60" s="242"/>
      <c r="F60" s="243"/>
      <c r="G60" s="243"/>
      <c r="H60" s="243"/>
      <c r="I60" s="244"/>
      <c r="J60" s="243"/>
      <c r="K60" s="25"/>
      <c r="L60" s="288">
        <v>1</v>
      </c>
      <c r="M60" s="279">
        <v>1</v>
      </c>
      <c r="N60" s="289">
        <v>54</v>
      </c>
      <c r="O60" s="279">
        <v>18</v>
      </c>
      <c r="P60" s="22">
        <f t="shared" si="16"/>
        <v>33.3</v>
      </c>
      <c r="Q60" s="288">
        <v>0</v>
      </c>
      <c r="R60" s="279">
        <v>0</v>
      </c>
      <c r="S60" s="289">
        <v>0</v>
      </c>
      <c r="T60" s="279">
        <v>0</v>
      </c>
      <c r="U60" s="93" t="str">
        <f t="shared" si="17"/>
        <v>0.0 </v>
      </c>
      <c r="V60" s="301"/>
      <c r="W60" s="302"/>
      <c r="X60" s="36"/>
      <c r="Y60" s="302"/>
      <c r="Z60" s="302"/>
      <c r="AA60" s="33"/>
    </row>
    <row r="61" spans="1:27" ht="16.5" customHeight="1">
      <c r="A61" s="128">
        <v>43</v>
      </c>
      <c r="B61" s="130">
        <v>206</v>
      </c>
      <c r="C61" s="151" t="s">
        <v>56</v>
      </c>
      <c r="D61" s="190" t="s">
        <v>92</v>
      </c>
      <c r="E61" s="242"/>
      <c r="F61" s="243"/>
      <c r="G61" s="243"/>
      <c r="H61" s="243"/>
      <c r="I61" s="244"/>
      <c r="J61" s="243"/>
      <c r="K61" s="25"/>
      <c r="L61" s="284">
        <v>3</v>
      </c>
      <c r="M61" s="279">
        <v>2</v>
      </c>
      <c r="N61" s="279">
        <v>141</v>
      </c>
      <c r="O61" s="279">
        <v>30</v>
      </c>
      <c r="P61" s="22">
        <f t="shared" si="16"/>
        <v>21.3</v>
      </c>
      <c r="Q61" s="284">
        <v>0</v>
      </c>
      <c r="R61" s="279">
        <v>0</v>
      </c>
      <c r="S61" s="279">
        <v>0</v>
      </c>
      <c r="T61" s="279">
        <v>0</v>
      </c>
      <c r="U61" s="93" t="str">
        <f t="shared" si="17"/>
        <v>0.0 </v>
      </c>
      <c r="V61" s="301"/>
      <c r="W61" s="302"/>
      <c r="X61" s="36"/>
      <c r="Y61" s="302"/>
      <c r="Z61" s="302"/>
      <c r="AA61" s="33"/>
    </row>
    <row r="62" spans="1:27" ht="16.5" customHeight="1">
      <c r="A62" s="128">
        <v>43</v>
      </c>
      <c r="B62" s="130">
        <v>208</v>
      </c>
      <c r="C62" s="151" t="s">
        <v>56</v>
      </c>
      <c r="D62" s="190" t="s">
        <v>95</v>
      </c>
      <c r="E62" s="242"/>
      <c r="F62" s="243"/>
      <c r="G62" s="243"/>
      <c r="H62" s="243"/>
      <c r="I62" s="244"/>
      <c r="J62" s="243"/>
      <c r="K62" s="25"/>
      <c r="L62" s="284">
        <v>2</v>
      </c>
      <c r="M62" s="279">
        <v>2</v>
      </c>
      <c r="N62" s="279">
        <v>82</v>
      </c>
      <c r="O62" s="279">
        <v>34</v>
      </c>
      <c r="P62" s="22">
        <f t="shared" si="16"/>
        <v>41.5</v>
      </c>
      <c r="Q62" s="284">
        <v>0</v>
      </c>
      <c r="R62" s="279">
        <v>0</v>
      </c>
      <c r="S62" s="279">
        <v>0</v>
      </c>
      <c r="T62" s="279">
        <v>0</v>
      </c>
      <c r="U62" s="93" t="str">
        <f t="shared" si="17"/>
        <v>0.0 </v>
      </c>
      <c r="V62" s="301"/>
      <c r="W62" s="302"/>
      <c r="X62" s="36"/>
      <c r="Y62" s="302"/>
      <c r="Z62" s="302"/>
      <c r="AA62" s="33"/>
    </row>
    <row r="63" spans="1:27" ht="16.5" customHeight="1">
      <c r="A63" s="128">
        <v>43</v>
      </c>
      <c r="B63" s="130">
        <v>210</v>
      </c>
      <c r="C63" s="151" t="s">
        <v>56</v>
      </c>
      <c r="D63" s="190" t="s">
        <v>100</v>
      </c>
      <c r="E63" s="242"/>
      <c r="F63" s="243"/>
      <c r="G63" s="243"/>
      <c r="H63" s="243"/>
      <c r="I63" s="244"/>
      <c r="J63" s="243"/>
      <c r="K63" s="25"/>
      <c r="L63" s="284">
        <v>2</v>
      </c>
      <c r="M63" s="279">
        <v>2</v>
      </c>
      <c r="N63" s="279">
        <v>137</v>
      </c>
      <c r="O63" s="279">
        <v>35</v>
      </c>
      <c r="P63" s="22">
        <f t="shared" si="16"/>
        <v>25.5</v>
      </c>
      <c r="Q63" s="284">
        <v>0</v>
      </c>
      <c r="R63" s="279">
        <v>0</v>
      </c>
      <c r="S63" s="279">
        <v>0</v>
      </c>
      <c r="T63" s="279">
        <v>0</v>
      </c>
      <c r="U63" s="93" t="str">
        <f t="shared" si="17"/>
        <v>0.0 </v>
      </c>
      <c r="V63" s="301"/>
      <c r="W63" s="302"/>
      <c r="X63" s="36"/>
      <c r="Y63" s="302"/>
      <c r="Z63" s="302"/>
      <c r="AA63" s="33"/>
    </row>
    <row r="64" spans="1:27" ht="16.5" customHeight="1">
      <c r="A64" s="128">
        <v>43</v>
      </c>
      <c r="B64" s="130">
        <v>213</v>
      </c>
      <c r="C64" s="151" t="s">
        <v>56</v>
      </c>
      <c r="D64" s="190" t="s">
        <v>58</v>
      </c>
      <c r="E64" s="245"/>
      <c r="F64" s="246"/>
      <c r="G64" s="246"/>
      <c r="H64" s="246"/>
      <c r="I64" s="247"/>
      <c r="J64" s="246"/>
      <c r="K64" s="94"/>
      <c r="L64" s="288">
        <v>2</v>
      </c>
      <c r="M64" s="289">
        <v>2</v>
      </c>
      <c r="N64" s="289">
        <v>69</v>
      </c>
      <c r="O64" s="289">
        <v>21</v>
      </c>
      <c r="P64" s="22">
        <f t="shared" si="16"/>
        <v>30.4</v>
      </c>
      <c r="Q64" s="288">
        <v>0</v>
      </c>
      <c r="R64" s="289">
        <v>0</v>
      </c>
      <c r="S64" s="289">
        <v>0</v>
      </c>
      <c r="T64" s="289">
        <v>0</v>
      </c>
      <c r="U64" s="95" t="str">
        <f t="shared" si="17"/>
        <v>0.0 </v>
      </c>
      <c r="V64" s="303"/>
      <c r="W64" s="304"/>
      <c r="X64" s="96"/>
      <c r="Y64" s="304"/>
      <c r="Z64" s="304"/>
      <c r="AA64" s="97"/>
    </row>
    <row r="65" spans="1:27" ht="16.5" customHeight="1">
      <c r="A65" s="128">
        <v>43</v>
      </c>
      <c r="B65" s="129">
        <v>214</v>
      </c>
      <c r="C65" s="151" t="s">
        <v>56</v>
      </c>
      <c r="D65" s="190" t="s">
        <v>59</v>
      </c>
      <c r="E65" s="245"/>
      <c r="F65" s="246"/>
      <c r="G65" s="246"/>
      <c r="H65" s="246"/>
      <c r="I65" s="247"/>
      <c r="J65" s="246"/>
      <c r="K65" s="94"/>
      <c r="L65" s="288">
        <v>1</v>
      </c>
      <c r="M65" s="289">
        <v>1</v>
      </c>
      <c r="N65" s="289">
        <v>15</v>
      </c>
      <c r="O65" s="289">
        <v>2</v>
      </c>
      <c r="P65" s="22">
        <f t="shared" si="16"/>
        <v>13.3</v>
      </c>
      <c r="Q65" s="288">
        <v>0</v>
      </c>
      <c r="R65" s="289">
        <v>0</v>
      </c>
      <c r="S65" s="289">
        <v>0</v>
      </c>
      <c r="T65" s="289">
        <v>0</v>
      </c>
      <c r="U65" s="95" t="str">
        <f t="shared" si="17"/>
        <v>0.0 </v>
      </c>
      <c r="V65" s="303"/>
      <c r="W65" s="304"/>
      <c r="X65" s="96"/>
      <c r="Y65" s="304"/>
      <c r="Z65" s="304"/>
      <c r="AA65" s="97"/>
    </row>
    <row r="66" spans="1:27" ht="16.5" customHeight="1">
      <c r="A66" s="128">
        <v>43</v>
      </c>
      <c r="B66" s="129">
        <v>215</v>
      </c>
      <c r="C66" s="226" t="s">
        <v>56</v>
      </c>
      <c r="D66" s="227" t="s">
        <v>116</v>
      </c>
      <c r="E66" s="245"/>
      <c r="F66" s="246"/>
      <c r="G66" s="246"/>
      <c r="H66" s="246"/>
      <c r="I66" s="247"/>
      <c r="J66" s="246"/>
      <c r="K66" s="94"/>
      <c r="L66" s="288">
        <v>1</v>
      </c>
      <c r="M66" s="289">
        <v>1</v>
      </c>
      <c r="N66" s="289">
        <v>132</v>
      </c>
      <c r="O66" s="289">
        <v>40</v>
      </c>
      <c r="P66" s="22">
        <f t="shared" si="16"/>
        <v>30.3</v>
      </c>
      <c r="Q66" s="288">
        <v>0</v>
      </c>
      <c r="R66" s="289">
        <v>0</v>
      </c>
      <c r="S66" s="289">
        <v>0</v>
      </c>
      <c r="T66" s="289">
        <v>0</v>
      </c>
      <c r="U66" s="95" t="str">
        <f t="shared" si="17"/>
        <v>0.0 </v>
      </c>
      <c r="V66" s="303"/>
      <c r="W66" s="304"/>
      <c r="X66" s="96"/>
      <c r="Y66" s="304"/>
      <c r="Z66" s="304"/>
      <c r="AA66" s="97"/>
    </row>
    <row r="67" spans="1:27" ht="16.5" customHeight="1">
      <c r="A67" s="128">
        <v>43</v>
      </c>
      <c r="B67" s="130">
        <v>404</v>
      </c>
      <c r="C67" s="151" t="s">
        <v>145</v>
      </c>
      <c r="D67" s="190" t="s">
        <v>146</v>
      </c>
      <c r="E67" s="245"/>
      <c r="F67" s="246"/>
      <c r="G67" s="246"/>
      <c r="H67" s="246"/>
      <c r="I67" s="247"/>
      <c r="J67" s="246"/>
      <c r="K67" s="94"/>
      <c r="L67" s="288">
        <v>2</v>
      </c>
      <c r="M67" s="289">
        <v>1</v>
      </c>
      <c r="N67" s="289">
        <v>23</v>
      </c>
      <c r="O67" s="289">
        <v>5</v>
      </c>
      <c r="P67" s="22">
        <f t="shared" si="16"/>
        <v>21.7</v>
      </c>
      <c r="Q67" s="288">
        <v>0</v>
      </c>
      <c r="R67" s="289">
        <v>0</v>
      </c>
      <c r="S67" s="289">
        <v>0</v>
      </c>
      <c r="T67" s="289">
        <v>0</v>
      </c>
      <c r="U67" s="95" t="str">
        <f t="shared" si="17"/>
        <v>0.0 </v>
      </c>
      <c r="V67" s="303"/>
      <c r="W67" s="304"/>
      <c r="X67" s="96"/>
      <c r="Y67" s="304"/>
      <c r="Z67" s="304"/>
      <c r="AA67" s="97"/>
    </row>
    <row r="68" spans="1:27" ht="16.5" customHeight="1">
      <c r="A68" s="128">
        <v>43</v>
      </c>
      <c r="B68" s="130">
        <v>442</v>
      </c>
      <c r="C68" s="151" t="s">
        <v>56</v>
      </c>
      <c r="D68" s="190" t="s">
        <v>163</v>
      </c>
      <c r="E68" s="245"/>
      <c r="F68" s="246"/>
      <c r="G68" s="246"/>
      <c r="H68" s="246"/>
      <c r="I68" s="247"/>
      <c r="J68" s="246"/>
      <c r="K68" s="94"/>
      <c r="L68" s="288">
        <v>2</v>
      </c>
      <c r="M68" s="289">
        <v>1</v>
      </c>
      <c r="N68" s="289">
        <v>75</v>
      </c>
      <c r="O68" s="289">
        <v>28</v>
      </c>
      <c r="P68" s="22">
        <f>IF(L68=""," ",ROUND(O68/N68*100,1))</f>
        <v>37.3</v>
      </c>
      <c r="Q68" s="288">
        <v>0</v>
      </c>
      <c r="R68" s="289">
        <v>0</v>
      </c>
      <c r="S68" s="289">
        <v>0</v>
      </c>
      <c r="T68" s="289">
        <v>0</v>
      </c>
      <c r="U68" s="95" t="str">
        <f t="shared" si="17"/>
        <v>0.0 </v>
      </c>
      <c r="V68" s="303"/>
      <c r="W68" s="304"/>
      <c r="X68" s="96"/>
      <c r="Y68" s="304"/>
      <c r="Z68" s="304"/>
      <c r="AA68" s="97"/>
    </row>
    <row r="69" spans="1:27" ht="16.5" customHeight="1" thickBot="1">
      <c r="A69" s="128">
        <v>43</v>
      </c>
      <c r="B69" s="130">
        <v>501</v>
      </c>
      <c r="C69" s="151" t="s">
        <v>56</v>
      </c>
      <c r="D69" s="190" t="s">
        <v>175</v>
      </c>
      <c r="E69" s="245"/>
      <c r="F69" s="246"/>
      <c r="G69" s="246"/>
      <c r="H69" s="246"/>
      <c r="I69" s="247"/>
      <c r="J69" s="246"/>
      <c r="K69" s="94"/>
      <c r="L69" s="288">
        <v>1</v>
      </c>
      <c r="M69" s="289">
        <v>1</v>
      </c>
      <c r="N69" s="289">
        <v>70</v>
      </c>
      <c r="O69" s="289">
        <v>28</v>
      </c>
      <c r="P69" s="118">
        <f>IF(L69=""," ",ROUND(O69/N69*100,1))</f>
        <v>40</v>
      </c>
      <c r="Q69" s="288">
        <v>0</v>
      </c>
      <c r="R69" s="289">
        <v>0</v>
      </c>
      <c r="S69" s="289">
        <v>0</v>
      </c>
      <c r="T69" s="289">
        <v>0</v>
      </c>
      <c r="U69" s="95" t="str">
        <f t="shared" si="17"/>
        <v>0.0 </v>
      </c>
      <c r="V69" s="303"/>
      <c r="W69" s="304"/>
      <c r="X69" s="96"/>
      <c r="Y69" s="304"/>
      <c r="Z69" s="304"/>
      <c r="AA69" s="97"/>
    </row>
    <row r="70" spans="1:27" ht="12.75" thickBot="1">
      <c r="A70" s="202"/>
      <c r="B70" s="203">
        <v>999</v>
      </c>
      <c r="C70" s="202"/>
      <c r="D70" s="232" t="s">
        <v>19</v>
      </c>
      <c r="E70" s="230"/>
      <c r="F70" s="233"/>
      <c r="G70" s="233"/>
      <c r="H70" s="233"/>
      <c r="I70" s="234"/>
      <c r="J70" s="233"/>
      <c r="K70" s="23"/>
      <c r="L70" s="290">
        <f>SUM(L59:L69)</f>
        <v>18</v>
      </c>
      <c r="M70" s="290">
        <f>SUM(M59:M69)</f>
        <v>15</v>
      </c>
      <c r="N70" s="290">
        <f>SUM(N59:N69)</f>
        <v>910</v>
      </c>
      <c r="O70" s="290">
        <f>SUM(O59:O69)</f>
        <v>288</v>
      </c>
      <c r="P70" s="26">
        <f>IF(L70=0,"",ROUND(O70/N70*100,1))</f>
        <v>31.6</v>
      </c>
      <c r="Q70" s="290">
        <f>SUM(Q59:Q69)</f>
        <v>0</v>
      </c>
      <c r="R70" s="290">
        <f>SUM(R59:R69)</f>
        <v>0</v>
      </c>
      <c r="S70" s="290">
        <f>SUM(S59:S69)</f>
        <v>0</v>
      </c>
      <c r="T70" s="290">
        <f>SUM(T59:T69)</f>
        <v>0</v>
      </c>
      <c r="U70" s="26" t="str">
        <f>IF(Q70=0," ",ROUND(T70/S70*100,1))</f>
        <v> </v>
      </c>
      <c r="V70" s="305"/>
      <c r="W70" s="306"/>
      <c r="X70" s="34"/>
      <c r="Y70" s="306"/>
      <c r="Z70" s="306"/>
      <c r="AA70" s="31"/>
    </row>
    <row r="71" spans="1:27" ht="14.25" thickBot="1">
      <c r="A71" s="13"/>
      <c r="B71" s="17">
        <v>1000</v>
      </c>
      <c r="C71" s="430" t="s">
        <v>9</v>
      </c>
      <c r="D71" s="431"/>
      <c r="E71" s="10"/>
      <c r="F71" s="11"/>
      <c r="G71" s="27">
        <f>SUM(G10:G57)</f>
        <v>697</v>
      </c>
      <c r="H71" s="27">
        <f>SUM(H10:H57)</f>
        <v>531</v>
      </c>
      <c r="I71" s="88">
        <f>SUM(I10:I57)</f>
        <v>10080</v>
      </c>
      <c r="J71" s="88">
        <f>SUM(J10:J57)</f>
        <v>2274</v>
      </c>
      <c r="K71" s="26">
        <f>IF(G71=" "," ",ROUND(J71/I71*100,1))</f>
        <v>22.6</v>
      </c>
      <c r="L71" s="291">
        <f>L58+L70</f>
        <v>941</v>
      </c>
      <c r="M71" s="292">
        <f>M58+M70</f>
        <v>730</v>
      </c>
      <c r="N71" s="293">
        <f>N58+N70</f>
        <v>14261</v>
      </c>
      <c r="O71" s="293">
        <f>O58+O70</f>
        <v>2732</v>
      </c>
      <c r="P71" s="26">
        <f>IF(L71=""," ",ROUND(O71/N71*100,1))</f>
        <v>19.2</v>
      </c>
      <c r="Q71" s="291">
        <f>Q58+Q70</f>
        <v>248</v>
      </c>
      <c r="R71" s="292">
        <f>R58+R70</f>
        <v>103</v>
      </c>
      <c r="S71" s="293">
        <f>S58+S70</f>
        <v>1741</v>
      </c>
      <c r="T71" s="292">
        <f>T58+T70</f>
        <v>150</v>
      </c>
      <c r="U71" s="26">
        <f>IF(Q71=""," ",ROUND(T71/S71*100,1))</f>
        <v>8.6</v>
      </c>
      <c r="V71" s="307">
        <f>SUM(V10:V57)</f>
        <v>1865</v>
      </c>
      <c r="W71" s="292">
        <f>SUM(W10:W57)</f>
        <v>114</v>
      </c>
      <c r="X71" s="310">
        <f>IF(V71=""," ",ROUND(W71/V71*100,1))</f>
        <v>6.1</v>
      </c>
      <c r="Y71" s="293">
        <f>SUM(Y10:Y57)</f>
        <v>1608</v>
      </c>
      <c r="Z71" s="292">
        <f>SUM(Z10:Z57)</f>
        <v>75</v>
      </c>
      <c r="AA71" s="29">
        <f>IF(Y71=0," ",ROUND(Z71/Y71*100,1))</f>
        <v>4.7</v>
      </c>
    </row>
  </sheetData>
  <sheetProtection/>
  <mergeCells count="30">
    <mergeCell ref="L7:P7"/>
    <mergeCell ref="Q7:U7"/>
    <mergeCell ref="V7:AA7"/>
    <mergeCell ref="V6:X6"/>
    <mergeCell ref="Q6:S6"/>
    <mergeCell ref="L6:N6"/>
    <mergeCell ref="P8:P9"/>
    <mergeCell ref="E8:E9"/>
    <mergeCell ref="G8:G9"/>
    <mergeCell ref="F8:F9"/>
    <mergeCell ref="N8:N9"/>
    <mergeCell ref="L8:L9"/>
    <mergeCell ref="C71:D71"/>
    <mergeCell ref="E7:K7"/>
    <mergeCell ref="I8:I9"/>
    <mergeCell ref="K8:K9"/>
    <mergeCell ref="C4:D4"/>
    <mergeCell ref="F4:H4"/>
    <mergeCell ref="J4:M4"/>
    <mergeCell ref="E6:F6"/>
    <mergeCell ref="A7:A9"/>
    <mergeCell ref="C7:C9"/>
    <mergeCell ref="D7:D9"/>
    <mergeCell ref="B7:B9"/>
    <mergeCell ref="Q8:Q9"/>
    <mergeCell ref="S8:S9"/>
    <mergeCell ref="Y8:AA8"/>
    <mergeCell ref="U8:U9"/>
    <mergeCell ref="X8:X9"/>
    <mergeCell ref="V8:V9"/>
  </mergeCells>
  <conditionalFormatting sqref="W45:W57 Z10:Z13 W10:W13 R10:R13 T10:T13 H10:H13 J10:J13 H15 J15:J57 H17:H57 O10:O57 M10:M57 T15:T57 R15:R57 R59:R69 O59:O69 M59:M69 T59:T69 W15:W31 W33:W43 Z15:Z57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13 Y56:Y57 Y20:Y31 Y33:Y36 Y38:Y43 Y45 Y47:Y49 Y51:Y54 Y15:Y1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conditionalFormatting sqref="H14 J14 Z14 W14 R14 T14">
    <cfRule type="cellIs" priority="5" dxfId="2" operator="lessThanOrEqual" stopIfTrue="1">
      <formula>G14</formula>
    </cfRule>
    <cfRule type="cellIs" priority="6" dxfId="3" operator="greaterThan" stopIfTrue="1">
      <formula>G14</formula>
    </cfRule>
  </conditionalFormatting>
  <conditionalFormatting sqref="Y14">
    <cfRule type="cellIs" priority="7" dxfId="2" operator="lessThanOrEqual" stopIfTrue="1">
      <formula>V14</formula>
    </cfRule>
    <cfRule type="cellIs" priority="8" dxfId="3" operator="greaterThan" stopIfTrue="1">
      <formula>V14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&amp;R（熊本県）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2008-10-24T09:00:46Z</cp:lastPrinted>
  <dcterms:created xsi:type="dcterms:W3CDTF">2002-01-07T10:53:07Z</dcterms:created>
  <dcterms:modified xsi:type="dcterms:W3CDTF">2008-10-24T09:01:34Z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1052554324</vt:i4>
  </property>
  <property fmtid="{D5CDD505-2E9C-101B-9397-08002B2CF9AE}" pid="3" name="_EmailSubject">
    <vt:lpwstr>４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