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tabRatio="649" activeTab="3"/>
  </bookViews>
  <sheets>
    <sheet name="調査票４－１" sheetId="1" r:id="rId1"/>
    <sheet name="調査票４－２" sheetId="2" r:id="rId2"/>
    <sheet name="調査票４－３" sheetId="3" r:id="rId3"/>
    <sheet name="調査票４－４" sheetId="4" r:id="rId4"/>
  </sheets>
  <definedNames>
    <definedName name="_xlnm.Print_Titles" localSheetId="0">'調査票４－１'!$4:$6</definedName>
    <definedName name="_xlnm.Print_Titles" localSheetId="1">'調査票４－２'!$4:$7</definedName>
    <definedName name="_xlnm.Print_Titles" localSheetId="2">'調査票４－３'!$4:$6</definedName>
    <definedName name="_xlnm.Print_Titles" localSheetId="3">'調査票４－４'!$7:$9</definedName>
  </definedNames>
  <calcPr fullCalcOnLoad="1"/>
</workbook>
</file>

<file path=xl/sharedStrings.xml><?xml version="1.0" encoding="utf-8"?>
<sst xmlns="http://schemas.openxmlformats.org/spreadsheetml/2006/main" count="337" uniqueCount="158">
  <si>
    <t>都道府県名</t>
  </si>
  <si>
    <t>総委員数</t>
  </si>
  <si>
    <t>審議会等数</t>
  </si>
  <si>
    <t>地方自治法(第180条の５）に基づく委員会等における登用状況</t>
  </si>
  <si>
    <t>庁内連絡会議の有無</t>
  </si>
  <si>
    <t>諮問機関の有無</t>
  </si>
  <si>
    <t>担当課（室）名</t>
  </si>
  <si>
    <t>地方自治法（第202条の３）に基づく審議会等における登用状況</t>
  </si>
  <si>
    <t>公布日</t>
  </si>
  <si>
    <t>施行日</t>
  </si>
  <si>
    <t>合　　　　計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</si>
  <si>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</si>
  <si>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</si>
  <si>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</si>
  <si>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</si>
  <si>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</si>
  <si>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</si>
  <si>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</si>
  <si>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</si>
  <si>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うち一般行政職</t>
  </si>
  <si>
    <t>広域小計</t>
  </si>
  <si>
    <t>小計</t>
  </si>
  <si>
    <t>現在の状況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</si>
  <si>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</si>
  <si>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</si>
  <si>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</si>
  <si>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</si>
  <si>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</si>
  <si>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</si>
  <si>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</si>
  <si>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</si>
  <si>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調査時点ｺｰﾄﾞ</t>
  </si>
  <si>
    <t>宣　 言
年月日</t>
  </si>
  <si>
    <t>調査票４－３</t>
  </si>
  <si>
    <t>自治会長数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</si>
  <si>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</si>
  <si>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</si>
  <si>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</si>
  <si>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</si>
  <si>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</si>
  <si>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</si>
  <si>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t>市(区)町村コード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</si>
  <si>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</si>
  <si>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愛称・通称</t>
  </si>
  <si>
    <t>郵便番号</t>
  </si>
  <si>
    <t>電話番号</t>
  </si>
  <si>
    <t>住　所</t>
  </si>
  <si>
    <t>所　　　　　在　　　　　地　　　　　等</t>
  </si>
  <si>
    <t>その他</t>
  </si>
  <si>
    <t>市（区）町村別集計項目（総合的な施設、苦情処理体制）　</t>
  </si>
  <si>
    <t>男 女 共 同 参 画 に 関 す る 宣 言</t>
  </si>
  <si>
    <t>管　理　職　の　在　職　状　況</t>
  </si>
  <si>
    <t>調査票４－４</t>
  </si>
  <si>
    <t>男　女　共　同　参　画　・　女　性　の　た　め　の　総　合　的　な　施　設　　(平　成　20　年　４　月　１　日　現　在　で　開　設　済　の　施　設)</t>
  </si>
  <si>
    <t>施　設　管　理</t>
  </si>
  <si>
    <t>事　業　運　営</t>
  </si>
  <si>
    <t>男女共同参画に関する計画
（平成20年4月1日現在で有効なもの）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</si>
  <si>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</si>
  <si>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</si>
  <si>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佐賀県</t>
  </si>
  <si>
    <t>佐賀市</t>
  </si>
  <si>
    <t>男女共同参画課</t>
  </si>
  <si>
    <t>唐津市</t>
  </si>
  <si>
    <t>唐津市男女共同参画行動計画</t>
  </si>
  <si>
    <t>平成21年度</t>
  </si>
  <si>
    <t>多久市</t>
  </si>
  <si>
    <t>人権・同和対策課</t>
  </si>
  <si>
    <t>多久市男女共同参画計画</t>
  </si>
  <si>
    <t>武雄市</t>
  </si>
  <si>
    <t>武雄市男女共同参画推進計画</t>
  </si>
  <si>
    <t>鹿島市</t>
  </si>
  <si>
    <t>生涯学習課</t>
  </si>
  <si>
    <t>かしま男女共同参画プラン</t>
  </si>
  <si>
    <t>平成20年度</t>
  </si>
  <si>
    <t>小城市</t>
  </si>
  <si>
    <t>企画課</t>
  </si>
  <si>
    <t>さくらプラン(小城市男女共同参画プラン)</t>
  </si>
  <si>
    <t>嬉野市</t>
  </si>
  <si>
    <t>男女共同参画室</t>
  </si>
  <si>
    <t>嬉野市男女共同参画行動計画</t>
  </si>
  <si>
    <t>平成24年度</t>
  </si>
  <si>
    <t>平成23年度</t>
  </si>
  <si>
    <t>神埼市</t>
  </si>
  <si>
    <t>平成22年度</t>
  </si>
  <si>
    <t>吉野ヶ里町</t>
  </si>
  <si>
    <t>総務課</t>
  </si>
  <si>
    <t>基山町</t>
  </si>
  <si>
    <t>総務課</t>
  </si>
  <si>
    <t>基山町</t>
  </si>
  <si>
    <t>上峰町</t>
  </si>
  <si>
    <t>上峰町</t>
  </si>
  <si>
    <t>みやき町</t>
  </si>
  <si>
    <t>住民生活課</t>
  </si>
  <si>
    <t>男女参画課</t>
  </si>
  <si>
    <t>　</t>
  </si>
  <si>
    <t>有田町</t>
  </si>
  <si>
    <t>有田町</t>
  </si>
  <si>
    <t>有田町</t>
  </si>
  <si>
    <t>平成28年度</t>
  </si>
  <si>
    <t>大町町</t>
  </si>
  <si>
    <t>企画課</t>
  </si>
  <si>
    <t>江北町</t>
  </si>
  <si>
    <t>総務企画課</t>
  </si>
  <si>
    <t>白石町</t>
  </si>
  <si>
    <t>白石町男女共同参画推進プラン</t>
  </si>
  <si>
    <t>平成26年度</t>
  </si>
  <si>
    <t>鳥栖市</t>
  </si>
  <si>
    <t>鳥栖市男女共同参画行動計画（後期計画）</t>
  </si>
  <si>
    <t>太良町</t>
  </si>
  <si>
    <t>伊万里市</t>
  </si>
  <si>
    <t>男女協働・まちづくり課</t>
  </si>
  <si>
    <t>伊万里市男女協働参画基本計画</t>
  </si>
  <si>
    <t>伊万里市・男女共同参画都市宣言</t>
  </si>
  <si>
    <t>平成24年度</t>
  </si>
  <si>
    <t>玄海町</t>
  </si>
  <si>
    <t>住民福祉課</t>
  </si>
  <si>
    <t>佐賀市男女共同参画を推進する条例</t>
  </si>
  <si>
    <t>市民協働推進課</t>
  </si>
  <si>
    <t>平成18～22年度</t>
  </si>
  <si>
    <t>平成17～21年度</t>
  </si>
  <si>
    <t>平成20～24年度</t>
  </si>
  <si>
    <t>平成15～24年度</t>
  </si>
  <si>
    <t>平成19～23年度</t>
  </si>
  <si>
    <t>平成16～25年度</t>
  </si>
  <si>
    <t>平成19～28年度</t>
  </si>
  <si>
    <t>平成20～24年度</t>
  </si>
  <si>
    <t>平成18～26年度</t>
  </si>
  <si>
    <t>コード
市（区）町村</t>
  </si>
  <si>
    <t>都道府県名</t>
  </si>
  <si>
    <t>市(区)町村名</t>
  </si>
  <si>
    <t>管　理　・　運　営　主　体</t>
  </si>
  <si>
    <t>ﾎｰﾑﾍﾟｰｼﾞ</t>
  </si>
  <si>
    <t xml:space="preserve">市
（区）
長　 </t>
  </si>
  <si>
    <t xml:space="preserve">副
市
(区)
長
数 </t>
  </si>
  <si>
    <t xml:space="preserve">
うち
　女性
　副市
　（区）
　長数</t>
  </si>
  <si>
    <t>女
性
比
率
（％）</t>
  </si>
  <si>
    <t>町村長　</t>
  </si>
  <si>
    <t>副町村長数　</t>
  </si>
  <si>
    <t xml:space="preserve"> 
うち
　女性
　副町
　村長
　数</t>
  </si>
  <si>
    <t xml:space="preserve">
うち
　女性
　自治
　会長
　数</t>
  </si>
  <si>
    <t>　調査時点コード</t>
  </si>
  <si>
    <t>　　　　 コード
　 市（区）町村　</t>
  </si>
  <si>
    <t>審議会等委員の目標
（目標を設定している市（区）町村のみ記入）</t>
  </si>
  <si>
    <t>目
標
値
（％）</t>
  </si>
  <si>
    <t xml:space="preserve">目標年度
</t>
  </si>
  <si>
    <t>うち
　女性
　委員
　を含
　む数</t>
  </si>
  <si>
    <t>うち
　女性
　委員
　等数</t>
  </si>
  <si>
    <t xml:space="preserve">うち
　女性
　管理
　職数
</t>
  </si>
  <si>
    <t>管
理
職
総
数</t>
  </si>
  <si>
    <t>平成29年度</t>
  </si>
  <si>
    <t>その他：平成20年3月31日</t>
  </si>
  <si>
    <t>平成23年度</t>
  </si>
  <si>
    <t xml:space="preserve">  コ　ー　ド
  市（区）町</t>
  </si>
  <si>
    <t xml:space="preserve">
名　　称</t>
  </si>
  <si>
    <t>そ　の　他</t>
  </si>
  <si>
    <t>直 営</t>
  </si>
  <si>
    <t>管理者
指 定</t>
  </si>
  <si>
    <t>佐賀市男女共同参画計画 
「パートナーシップ２１」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</si>
</sst>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0_);[Red]\(0\)"/>
    <numFmt numFmtId="188" formatCode="#,##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9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57" fontId="2" fillId="2" borderId="1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2" fillId="0" borderId="13" xfId="0" applyFont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5" fillId="0" borderId="0" xfId="0" applyFont="1" applyAlignment="1">
      <alignment/>
    </xf>
    <xf numFmtId="0" fontId="2" fillId="2" borderId="26" xfId="0" applyFont="1" applyFill="1" applyBorder="1" applyAlignment="1">
      <alignment/>
    </xf>
    <xf numFmtId="57" fontId="2" fillId="2" borderId="4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179" fontId="2" fillId="3" borderId="7" xfId="0" applyNumberFormat="1" applyFont="1" applyFill="1" applyBorder="1" applyAlignment="1">
      <alignment/>
    </xf>
    <xf numFmtId="179" fontId="2" fillId="3" borderId="27" xfId="0" applyNumberFormat="1" applyFont="1" applyFill="1" applyBorder="1" applyAlignment="1">
      <alignment/>
    </xf>
    <xf numFmtId="179" fontId="2" fillId="3" borderId="28" xfId="0" applyNumberFormat="1" applyFont="1" applyFill="1" applyBorder="1" applyAlignment="1">
      <alignment/>
    </xf>
    <xf numFmtId="179" fontId="2" fillId="3" borderId="29" xfId="0" applyNumberFormat="1" applyFont="1" applyFill="1" applyBorder="1" applyAlignment="1">
      <alignment/>
    </xf>
    <xf numFmtId="179" fontId="2" fillId="3" borderId="30" xfId="0" applyNumberFormat="1" applyFont="1" applyFill="1" applyBorder="1" applyAlignment="1">
      <alignment/>
    </xf>
    <xf numFmtId="179" fontId="2" fillId="3" borderId="12" xfId="0" applyNumberFormat="1" applyFont="1" applyFill="1" applyBorder="1" applyAlignment="1">
      <alignment/>
    </xf>
    <xf numFmtId="0" fontId="2" fillId="3" borderId="31" xfId="0" applyFont="1" applyFill="1" applyBorder="1" applyAlignment="1">
      <alignment/>
    </xf>
    <xf numFmtId="180" fontId="2" fillId="3" borderId="12" xfId="0" applyNumberFormat="1" applyFont="1" applyFill="1" applyBorder="1" applyAlignment="1">
      <alignment/>
    </xf>
    <xf numFmtId="180" fontId="2" fillId="3" borderId="7" xfId="0" applyNumberFormat="1" applyFont="1" applyFill="1" applyBorder="1" applyAlignment="1">
      <alignment/>
    </xf>
    <xf numFmtId="180" fontId="2" fillId="3" borderId="27" xfId="0" applyNumberFormat="1" applyFont="1" applyFill="1" applyBorder="1" applyAlignment="1">
      <alignment/>
    </xf>
    <xf numFmtId="180" fontId="2" fillId="3" borderId="28" xfId="0" applyNumberFormat="1" applyFont="1" applyFill="1" applyBorder="1" applyAlignment="1">
      <alignment/>
    </xf>
    <xf numFmtId="180" fontId="2" fillId="3" borderId="29" xfId="0" applyNumberFormat="1" applyFont="1" applyFill="1" applyBorder="1" applyAlignment="1">
      <alignment/>
    </xf>
    <xf numFmtId="180" fontId="2" fillId="3" borderId="30" xfId="0" applyNumberFormat="1" applyFont="1" applyFill="1" applyBorder="1" applyAlignment="1">
      <alignment/>
    </xf>
    <xf numFmtId="180" fontId="2" fillId="3" borderId="3" xfId="0" applyNumberFormat="1" applyFont="1" applyFill="1" applyBorder="1" applyAlignment="1">
      <alignment/>
    </xf>
    <xf numFmtId="180" fontId="2" fillId="3" borderId="32" xfId="0" applyNumberFormat="1" applyFont="1" applyFill="1" applyBorder="1" applyAlignment="1">
      <alignment/>
    </xf>
    <xf numFmtId="180" fontId="2" fillId="3" borderId="33" xfId="0" applyNumberFormat="1" applyFont="1" applyFill="1" applyBorder="1" applyAlignment="1">
      <alignment/>
    </xf>
    <xf numFmtId="180" fontId="2" fillId="3" borderId="34" xfId="0" applyNumberFormat="1" applyFont="1" applyFill="1" applyBorder="1" applyAlignment="1">
      <alignment/>
    </xf>
    <xf numFmtId="180" fontId="2" fillId="3" borderId="35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4" borderId="12" xfId="0" applyFill="1" applyBorder="1" applyAlignment="1">
      <alignment/>
    </xf>
    <xf numFmtId="0" fontId="10" fillId="0" borderId="0" xfId="0" applyFont="1" applyAlignment="1">
      <alignment/>
    </xf>
    <xf numFmtId="179" fontId="2" fillId="3" borderId="36" xfId="0" applyNumberFormat="1" applyFont="1" applyFill="1" applyBorder="1" applyAlignment="1">
      <alignment/>
    </xf>
    <xf numFmtId="179" fontId="2" fillId="3" borderId="19" xfId="0" applyNumberFormat="1" applyFont="1" applyFill="1" applyBorder="1" applyAlignment="1">
      <alignment/>
    </xf>
    <xf numFmtId="179" fontId="2" fillId="3" borderId="8" xfId="0" applyNumberFormat="1" applyFont="1" applyFill="1" applyBorder="1" applyAlignment="1">
      <alignment/>
    </xf>
    <xf numFmtId="179" fontId="2" fillId="3" borderId="1" xfId="0" applyNumberFormat="1" applyFont="1" applyFill="1" applyBorder="1" applyAlignment="1">
      <alignment/>
    </xf>
    <xf numFmtId="179" fontId="2" fillId="3" borderId="2" xfId="0" applyNumberFormat="1" applyFont="1" applyFill="1" applyBorder="1" applyAlignment="1">
      <alignment/>
    </xf>
    <xf numFmtId="179" fontId="2" fillId="3" borderId="31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2" borderId="37" xfId="0" applyFont="1" applyFill="1" applyBorder="1" applyAlignment="1">
      <alignment/>
    </xf>
    <xf numFmtId="0" fontId="2" fillId="2" borderId="1" xfId="0" applyNumberFormat="1" applyFont="1" applyFill="1" applyBorder="1" applyAlignment="1">
      <alignment/>
    </xf>
    <xf numFmtId="0" fontId="2" fillId="3" borderId="38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3" borderId="41" xfId="0" applyFont="1" applyFill="1" applyBorder="1" applyAlignment="1">
      <alignment/>
    </xf>
    <xf numFmtId="0" fontId="2" fillId="0" borderId="42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center"/>
    </xf>
    <xf numFmtId="0" fontId="2" fillId="0" borderId="43" xfId="0" applyFont="1" applyBorder="1" applyAlignment="1">
      <alignment/>
    </xf>
    <xf numFmtId="0" fontId="2" fillId="2" borderId="44" xfId="0" applyFont="1" applyFill="1" applyBorder="1" applyAlignment="1">
      <alignment horizontal="center" wrapText="1"/>
    </xf>
    <xf numFmtId="0" fontId="2" fillId="2" borderId="45" xfId="0" applyFont="1" applyFill="1" applyBorder="1" applyAlignment="1">
      <alignment horizontal="center" wrapText="1"/>
    </xf>
    <xf numFmtId="0" fontId="2" fillId="0" borderId="46" xfId="0" applyFont="1" applyBorder="1" applyAlignment="1">
      <alignment horizontal="center" vertical="center"/>
    </xf>
    <xf numFmtId="0" fontId="4" fillId="2" borderId="37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7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0" borderId="7" xfId="0" applyFont="1" applyBorder="1" applyAlignment="1">
      <alignment/>
    </xf>
    <xf numFmtId="0" fontId="2" fillId="0" borderId="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4" fillId="2" borderId="37" xfId="0" applyFont="1" applyFill="1" applyBorder="1" applyAlignment="1">
      <alignment vertical="top" wrapText="1"/>
    </xf>
    <xf numFmtId="186" fontId="2" fillId="2" borderId="48" xfId="0" applyNumberFormat="1" applyFont="1" applyFill="1" applyBorder="1" applyAlignment="1">
      <alignment/>
    </xf>
    <xf numFmtId="186" fontId="2" fillId="2" borderId="49" xfId="0" applyNumberFormat="1" applyFont="1" applyFill="1" applyBorder="1" applyAlignment="1">
      <alignment/>
    </xf>
    <xf numFmtId="186" fontId="2" fillId="3" borderId="50" xfId="0" applyNumberFormat="1" applyFont="1" applyFill="1" applyBorder="1" applyAlignment="1">
      <alignment/>
    </xf>
    <xf numFmtId="187" fontId="2" fillId="2" borderId="4" xfId="0" applyNumberFormat="1" applyFont="1" applyFill="1" applyBorder="1" applyAlignment="1">
      <alignment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4" fillId="2" borderId="6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188" fontId="2" fillId="2" borderId="1" xfId="0" applyNumberFormat="1" applyFont="1" applyFill="1" applyBorder="1" applyAlignment="1">
      <alignment/>
    </xf>
    <xf numFmtId="188" fontId="2" fillId="2" borderId="10" xfId="0" applyNumberFormat="1" applyFont="1" applyFill="1" applyBorder="1" applyAlignment="1">
      <alignment/>
    </xf>
    <xf numFmtId="188" fontId="2" fillId="2" borderId="21" xfId="0" applyNumberFormat="1" applyFont="1" applyFill="1" applyBorder="1" applyAlignment="1">
      <alignment/>
    </xf>
    <xf numFmtId="188" fontId="2" fillId="2" borderId="23" xfId="0" applyNumberFormat="1" applyFont="1" applyFill="1" applyBorder="1" applyAlignment="1">
      <alignment/>
    </xf>
    <xf numFmtId="188" fontId="2" fillId="2" borderId="25" xfId="0" applyNumberFormat="1" applyFont="1" applyFill="1" applyBorder="1" applyAlignment="1">
      <alignment/>
    </xf>
    <xf numFmtId="188" fontId="2" fillId="3" borderId="31" xfId="0" applyNumberFormat="1" applyFont="1" applyFill="1" applyBorder="1" applyAlignment="1">
      <alignment/>
    </xf>
    <xf numFmtId="188" fontId="2" fillId="2" borderId="6" xfId="0" applyNumberFormat="1" applyFont="1" applyFill="1" applyBorder="1" applyAlignment="1">
      <alignment/>
    </xf>
    <xf numFmtId="188" fontId="2" fillId="5" borderId="54" xfId="0" applyNumberFormat="1" applyFont="1" applyFill="1" applyBorder="1" applyAlignment="1">
      <alignment/>
    </xf>
    <xf numFmtId="188" fontId="2" fillId="2" borderId="55" xfId="0" applyNumberFormat="1" applyFont="1" applyFill="1" applyBorder="1" applyAlignment="1">
      <alignment/>
    </xf>
    <xf numFmtId="188" fontId="2" fillId="2" borderId="2" xfId="0" applyNumberFormat="1" applyFont="1" applyFill="1" applyBorder="1" applyAlignment="1">
      <alignment/>
    </xf>
    <xf numFmtId="188" fontId="2" fillId="3" borderId="54" xfId="0" applyNumberFormat="1" applyFont="1" applyFill="1" applyBorder="1" applyAlignment="1">
      <alignment/>
    </xf>
    <xf numFmtId="188" fontId="2" fillId="2" borderId="4" xfId="0" applyNumberFormat="1" applyFont="1" applyFill="1" applyBorder="1" applyAlignment="1">
      <alignment/>
    </xf>
    <xf numFmtId="188" fontId="2" fillId="2" borderId="9" xfId="0" applyNumberFormat="1" applyFont="1" applyFill="1" applyBorder="1" applyAlignment="1">
      <alignment/>
    </xf>
    <xf numFmtId="188" fontId="2" fillId="2" borderId="20" xfId="0" applyNumberFormat="1" applyFont="1" applyFill="1" applyBorder="1" applyAlignment="1">
      <alignment/>
    </xf>
    <xf numFmtId="188" fontId="2" fillId="2" borderId="22" xfId="0" applyNumberFormat="1" applyFont="1" applyFill="1" applyBorder="1" applyAlignment="1">
      <alignment/>
    </xf>
    <xf numFmtId="188" fontId="2" fillId="2" borderId="24" xfId="0" applyNumberFormat="1" applyFont="1" applyFill="1" applyBorder="1" applyAlignment="1">
      <alignment/>
    </xf>
    <xf numFmtId="188" fontId="2" fillId="3" borderId="11" xfId="0" applyNumberFormat="1" applyFont="1" applyFill="1" applyBorder="1" applyAlignment="1">
      <alignment/>
    </xf>
    <xf numFmtId="179" fontId="2" fillId="3" borderId="13" xfId="0" applyNumberFormat="1" applyFont="1" applyFill="1" applyBorder="1" applyAlignment="1">
      <alignment/>
    </xf>
    <xf numFmtId="186" fontId="2" fillId="0" borderId="1" xfId="0" applyNumberFormat="1" applyFont="1" applyBorder="1" applyAlignment="1">
      <alignment/>
    </xf>
    <xf numFmtId="186" fontId="2" fillId="0" borderId="7" xfId="0" applyNumberFormat="1" applyFont="1" applyBorder="1" applyAlignment="1">
      <alignment/>
    </xf>
    <xf numFmtId="186" fontId="2" fillId="2" borderId="4" xfId="0" applyNumberFormat="1" applyFont="1" applyFill="1" applyBorder="1" applyAlignment="1">
      <alignment/>
    </xf>
    <xf numFmtId="186" fontId="2" fillId="2" borderId="3" xfId="0" applyNumberFormat="1" applyFont="1" applyFill="1" applyBorder="1" applyAlignment="1">
      <alignment/>
    </xf>
    <xf numFmtId="186" fontId="2" fillId="2" borderId="10" xfId="0" applyNumberFormat="1" applyFont="1" applyFill="1" applyBorder="1" applyAlignment="1">
      <alignment/>
    </xf>
    <xf numFmtId="186" fontId="2" fillId="3" borderId="12" xfId="0" applyNumberFormat="1" applyFont="1" applyFill="1" applyBorder="1" applyAlignment="1">
      <alignment/>
    </xf>
    <xf numFmtId="186" fontId="2" fillId="3" borderId="11" xfId="0" applyNumberFormat="1" applyFont="1" applyFill="1" applyBorder="1" applyAlignment="1">
      <alignment/>
    </xf>
    <xf numFmtId="186" fontId="2" fillId="3" borderId="31" xfId="0" applyNumberFormat="1" applyFont="1" applyFill="1" applyBorder="1" applyAlignment="1">
      <alignment/>
    </xf>
    <xf numFmtId="188" fontId="2" fillId="2" borderId="26" xfId="0" applyNumberFormat="1" applyFont="1" applyFill="1" applyBorder="1" applyAlignment="1">
      <alignment/>
    </xf>
    <xf numFmtId="188" fontId="2" fillId="2" borderId="3" xfId="0" applyNumberFormat="1" applyFont="1" applyFill="1" applyBorder="1" applyAlignment="1">
      <alignment/>
    </xf>
    <xf numFmtId="188" fontId="2" fillId="3" borderId="38" xfId="0" applyNumberFormat="1" applyFont="1" applyFill="1" applyBorder="1" applyAlignment="1">
      <alignment/>
    </xf>
    <xf numFmtId="14" fontId="2" fillId="2" borderId="4" xfId="0" applyNumberFormat="1" applyFont="1" applyFill="1" applyBorder="1" applyAlignment="1">
      <alignment horizontal="center"/>
    </xf>
    <xf numFmtId="0" fontId="2" fillId="0" borderId="44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188" fontId="2" fillId="2" borderId="3" xfId="0" applyNumberFormat="1" applyFont="1" applyFill="1" applyBorder="1" applyAlignment="1">
      <alignment/>
    </xf>
    <xf numFmtId="188" fontId="2" fillId="2" borderId="7" xfId="0" applyNumberFormat="1" applyFont="1" applyFill="1" applyBorder="1" applyAlignment="1">
      <alignment/>
    </xf>
    <xf numFmtId="188" fontId="2" fillId="2" borderId="4" xfId="0" applyNumberFormat="1" applyFont="1" applyFill="1" applyBorder="1" applyAlignment="1">
      <alignment/>
    </xf>
    <xf numFmtId="188" fontId="2" fillId="2" borderId="3" xfId="0" applyNumberFormat="1" applyFont="1" applyFill="1" applyBorder="1" applyAlignment="1">
      <alignment vertical="top"/>
    </xf>
    <xf numFmtId="188" fontId="2" fillId="2" borderId="7" xfId="0" applyNumberFormat="1" applyFont="1" applyFill="1" applyBorder="1" applyAlignment="1">
      <alignment vertical="top"/>
    </xf>
    <xf numFmtId="188" fontId="2" fillId="2" borderId="4" xfId="0" applyNumberFormat="1" applyFont="1" applyFill="1" applyBorder="1" applyAlignment="1">
      <alignment vertical="top"/>
    </xf>
    <xf numFmtId="188" fontId="2" fillId="2" borderId="47" xfId="0" applyNumberFormat="1" applyFont="1" applyFill="1" applyBorder="1" applyAlignment="1">
      <alignment/>
    </xf>
    <xf numFmtId="188" fontId="2" fillId="2" borderId="8" xfId="0" applyNumberFormat="1" applyFont="1" applyFill="1" applyBorder="1" applyAlignment="1">
      <alignment/>
    </xf>
    <xf numFmtId="188" fontId="2" fillId="2" borderId="5" xfId="0" applyNumberFormat="1" applyFont="1" applyFill="1" applyBorder="1" applyAlignment="1">
      <alignment/>
    </xf>
    <xf numFmtId="188" fontId="2" fillId="2" borderId="1" xfId="0" applyNumberFormat="1" applyFont="1" applyFill="1" applyBorder="1" applyAlignment="1">
      <alignment/>
    </xf>
    <xf numFmtId="188" fontId="2" fillId="2" borderId="32" xfId="0" applyNumberFormat="1" applyFont="1" applyFill="1" applyBorder="1" applyAlignment="1">
      <alignment/>
    </xf>
    <xf numFmtId="188" fontId="2" fillId="2" borderId="27" xfId="0" applyNumberFormat="1" applyFont="1" applyFill="1" applyBorder="1" applyAlignment="1">
      <alignment/>
    </xf>
    <xf numFmtId="188" fontId="0" fillId="3" borderId="11" xfId="0" applyNumberFormat="1" applyFont="1" applyFill="1" applyBorder="1" applyAlignment="1">
      <alignment/>
    </xf>
    <xf numFmtId="188" fontId="0" fillId="3" borderId="12" xfId="0" applyNumberFormat="1" applyFont="1" applyFill="1" applyBorder="1" applyAlignment="1">
      <alignment/>
    </xf>
    <xf numFmtId="188" fontId="2" fillId="2" borderId="7" xfId="0" applyNumberFormat="1" applyFont="1" applyFill="1" applyBorder="1" applyAlignment="1">
      <alignment/>
    </xf>
    <xf numFmtId="188" fontId="2" fillId="2" borderId="8" xfId="0" applyNumberFormat="1" applyFont="1" applyFill="1" applyBorder="1" applyAlignment="1">
      <alignment/>
    </xf>
    <xf numFmtId="188" fontId="0" fillId="2" borderId="27" xfId="0" applyNumberFormat="1" applyFont="1" applyFill="1" applyBorder="1" applyAlignment="1">
      <alignment/>
    </xf>
    <xf numFmtId="187" fontId="2" fillId="2" borderId="7" xfId="0" applyNumberFormat="1" applyFont="1" applyFill="1" applyBorder="1" applyAlignment="1">
      <alignment/>
    </xf>
    <xf numFmtId="187" fontId="2" fillId="2" borderId="8" xfId="0" applyNumberFormat="1" applyFont="1" applyFill="1" applyBorder="1" applyAlignment="1">
      <alignment/>
    </xf>
    <xf numFmtId="187" fontId="0" fillId="2" borderId="27" xfId="0" applyNumberFormat="1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57" fontId="2" fillId="2" borderId="1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>
      <alignment vertical="top"/>
    </xf>
    <xf numFmtId="187" fontId="2" fillId="2" borderId="7" xfId="0" applyNumberFormat="1" applyFont="1" applyFill="1" applyBorder="1" applyAlignment="1">
      <alignment vertical="top"/>
    </xf>
    <xf numFmtId="0" fontId="2" fillId="2" borderId="16" xfId="0" applyFont="1" applyFill="1" applyBorder="1" applyAlignment="1">
      <alignment horizontal="center" vertical="center" textRotation="255" shrinkToFit="1"/>
    </xf>
    <xf numFmtId="0" fontId="0" fillId="4" borderId="12" xfId="0" applyFont="1" applyFill="1" applyBorder="1" applyAlignment="1">
      <alignment/>
    </xf>
    <xf numFmtId="0" fontId="2" fillId="2" borderId="3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 textRotation="255" wrapText="1"/>
    </xf>
    <xf numFmtId="0" fontId="2" fillId="2" borderId="56" xfId="0" applyFont="1" applyFill="1" applyBorder="1" applyAlignment="1">
      <alignment horizontal="center" textRotation="255" wrapText="1"/>
    </xf>
    <xf numFmtId="0" fontId="2" fillId="2" borderId="17" xfId="0" applyFont="1" applyFill="1" applyBorder="1" applyAlignment="1">
      <alignment horizontal="center" textRotation="255" wrapText="1"/>
    </xf>
    <xf numFmtId="0" fontId="2" fillId="2" borderId="14" xfId="0" applyFont="1" applyFill="1" applyBorder="1" applyAlignment="1">
      <alignment horizontal="center" textRotation="255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textRotation="255" wrapText="1"/>
    </xf>
    <xf numFmtId="0" fontId="2" fillId="2" borderId="59" xfId="0" applyFont="1" applyFill="1" applyBorder="1" applyAlignment="1">
      <alignment horizontal="center" vertical="center" textRotation="255" wrapText="1"/>
    </xf>
    <xf numFmtId="0" fontId="2" fillId="2" borderId="39" xfId="0" applyFont="1" applyFill="1" applyBorder="1" applyAlignment="1">
      <alignment horizontal="center" vertical="center" textRotation="255" wrapText="1"/>
    </xf>
    <xf numFmtId="0" fontId="2" fillId="2" borderId="57" xfId="0" applyFont="1" applyFill="1" applyBorder="1" applyAlignment="1">
      <alignment horizontal="center" vertical="center" textRotation="255" shrinkToFit="1"/>
    </xf>
    <xf numFmtId="0" fontId="2" fillId="2" borderId="19" xfId="0" applyFont="1" applyFill="1" applyBorder="1" applyAlignment="1">
      <alignment horizontal="center" vertical="center" textRotation="255" shrinkToFi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2" fillId="0" borderId="63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 wrapText="1"/>
    </xf>
    <xf numFmtId="0" fontId="2" fillId="2" borderId="64" xfId="0" applyFont="1" applyFill="1" applyBorder="1" applyAlignment="1">
      <alignment horizontal="center" vertical="center" textRotation="255" shrinkToFit="1"/>
    </xf>
    <xf numFmtId="0" fontId="2" fillId="2" borderId="6" xfId="0" applyFont="1" applyFill="1" applyBorder="1" applyAlignment="1">
      <alignment horizontal="center" vertical="center" textRotation="255" shrinkToFit="1"/>
    </xf>
    <xf numFmtId="0" fontId="2" fillId="2" borderId="65" xfId="0" applyFont="1" applyFill="1" applyBorder="1" applyAlignment="1">
      <alignment horizontal="center" vertical="center" textRotation="255" shrinkToFit="1"/>
    </xf>
    <xf numFmtId="0" fontId="2" fillId="2" borderId="3" xfId="0" applyFont="1" applyFill="1" applyBorder="1" applyAlignment="1">
      <alignment horizontal="center" vertical="center" textRotation="255" shrinkToFit="1"/>
    </xf>
    <xf numFmtId="0" fontId="2" fillId="0" borderId="57" xfId="0" applyFont="1" applyBorder="1" applyAlignment="1">
      <alignment horizontal="center" textRotation="255" wrapText="1"/>
    </xf>
    <xf numFmtId="0" fontId="2" fillId="0" borderId="19" xfId="0" applyFont="1" applyBorder="1" applyAlignment="1">
      <alignment horizontal="center" textRotation="255" wrapText="1"/>
    </xf>
    <xf numFmtId="0" fontId="2" fillId="0" borderId="16" xfId="0" applyFont="1" applyBorder="1" applyAlignment="1">
      <alignment horizontal="center" textRotation="255" wrapText="1"/>
    </xf>
    <xf numFmtId="0" fontId="2" fillId="0" borderId="5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 textRotation="255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2" fillId="2" borderId="56" xfId="0" applyFont="1" applyFill="1" applyBorder="1" applyAlignment="1">
      <alignment horizontal="center" vertical="distributed" textRotation="255"/>
    </xf>
    <xf numFmtId="0" fontId="2" fillId="2" borderId="17" xfId="0" applyFont="1" applyFill="1" applyBorder="1" applyAlignment="1">
      <alignment horizontal="center" vertical="distributed" textRotation="255"/>
    </xf>
    <xf numFmtId="0" fontId="2" fillId="2" borderId="14" xfId="0" applyFont="1" applyFill="1" applyBorder="1" applyAlignment="1">
      <alignment horizontal="center" vertical="distributed" textRotation="255"/>
    </xf>
    <xf numFmtId="0" fontId="2" fillId="2" borderId="57" xfId="0" applyFont="1" applyFill="1" applyBorder="1" applyAlignment="1">
      <alignment horizontal="center" vertical="center" textRotation="255"/>
    </xf>
    <xf numFmtId="0" fontId="2" fillId="2" borderId="19" xfId="0" applyFont="1" applyFill="1" applyBorder="1" applyAlignment="1">
      <alignment horizontal="center" vertical="center" textRotation="255"/>
    </xf>
    <xf numFmtId="0" fontId="2" fillId="2" borderId="16" xfId="0" applyFont="1" applyFill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/>
    </xf>
    <xf numFmtId="0" fontId="4" fillId="2" borderId="66" xfId="0" applyFont="1" applyFill="1" applyBorder="1" applyAlignment="1">
      <alignment horizontal="center" vertical="center" wrapText="1"/>
    </xf>
    <xf numFmtId="0" fontId="0" fillId="0" borderId="67" xfId="0" applyBorder="1" applyAlignment="1">
      <alignment/>
    </xf>
    <xf numFmtId="0" fontId="0" fillId="0" borderId="48" xfId="0" applyBorder="1" applyAlignment="1">
      <alignment/>
    </xf>
    <xf numFmtId="0" fontId="2" fillId="2" borderId="4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textRotation="255"/>
    </xf>
    <xf numFmtId="0" fontId="2" fillId="2" borderId="39" xfId="0" applyFont="1" applyFill="1" applyBorder="1" applyAlignment="1">
      <alignment vertical="center" textRotation="255"/>
    </xf>
    <xf numFmtId="0" fontId="2" fillId="2" borderId="2" xfId="0" applyFont="1" applyFill="1" applyBorder="1" applyAlignment="1">
      <alignment horizontal="center" vertical="center" textRotation="255" wrapText="1"/>
    </xf>
    <xf numFmtId="0" fontId="0" fillId="0" borderId="39" xfId="0" applyBorder="1" applyAlignment="1">
      <alignment horizontal="center" vertical="center" textRotation="255"/>
    </xf>
    <xf numFmtId="0" fontId="2" fillId="0" borderId="2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59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56" xfId="0" applyFont="1" applyBorder="1" applyAlignment="1">
      <alignment horizontal="center" textRotation="255"/>
    </xf>
    <xf numFmtId="0" fontId="2" fillId="0" borderId="17" xfId="0" applyFont="1" applyBorder="1" applyAlignment="1">
      <alignment horizontal="center" textRotation="255"/>
    </xf>
    <xf numFmtId="0" fontId="2" fillId="0" borderId="14" xfId="0" applyFont="1" applyBorder="1" applyAlignment="1">
      <alignment horizontal="center" textRotation="255"/>
    </xf>
    <xf numFmtId="0" fontId="2" fillId="0" borderId="19" xfId="0" applyFont="1" applyBorder="1" applyAlignment="1">
      <alignment horizontal="center" textRotation="255"/>
    </xf>
    <xf numFmtId="0" fontId="2" fillId="0" borderId="16" xfId="0" applyFont="1" applyBorder="1" applyAlignment="1">
      <alignment horizontal="center" textRotation="255"/>
    </xf>
    <xf numFmtId="0" fontId="2" fillId="2" borderId="60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2" fillId="0" borderId="6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9" xfId="0" applyFont="1" applyBorder="1" applyAlignment="1">
      <alignment horizontal="left" wrapText="1"/>
    </xf>
    <xf numFmtId="0" fontId="2" fillId="0" borderId="39" xfId="0" applyFont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39" xfId="0" applyFont="1" applyFill="1" applyBorder="1" applyAlignment="1">
      <alignment horizontal="center" vertical="center" textRotation="255"/>
    </xf>
    <xf numFmtId="0" fontId="2" fillId="0" borderId="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4" fillId="0" borderId="8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60" xfId="0" applyFont="1" applyFill="1" applyBorder="1" applyAlignment="1">
      <alignment vertical="center" wrapText="1"/>
    </xf>
    <xf numFmtId="0" fontId="4" fillId="2" borderId="61" xfId="0" applyFont="1" applyFill="1" applyBorder="1" applyAlignment="1">
      <alignment vertical="center" wrapText="1"/>
    </xf>
    <xf numFmtId="0" fontId="4" fillId="2" borderId="46" xfId="0" applyFont="1" applyFill="1" applyBorder="1" applyAlignment="1">
      <alignment vertical="center" wrapText="1"/>
    </xf>
    <xf numFmtId="0" fontId="4" fillId="2" borderId="60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6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/>
    </xf>
    <xf numFmtId="0" fontId="4" fillId="2" borderId="69" xfId="0" applyFont="1" applyFill="1" applyBorder="1" applyAlignment="1">
      <alignment vertical="center" textRotation="255"/>
    </xf>
    <xf numFmtId="0" fontId="4" fillId="2" borderId="40" xfId="0" applyFont="1" applyFill="1" applyBorder="1" applyAlignment="1">
      <alignment vertical="center" textRotation="255"/>
    </xf>
    <xf numFmtId="0" fontId="4" fillId="2" borderId="47" xfId="0" applyFont="1" applyFill="1" applyBorder="1" applyAlignment="1">
      <alignment vertical="center" textRotation="255" wrapText="1"/>
    </xf>
    <xf numFmtId="0" fontId="4" fillId="2" borderId="15" xfId="0" applyFont="1" applyFill="1" applyBorder="1" applyAlignment="1">
      <alignment vertical="center" textRotation="255" wrapText="1"/>
    </xf>
    <xf numFmtId="0" fontId="4" fillId="2" borderId="47" xfId="0" applyFont="1" applyFill="1" applyBorder="1" applyAlignment="1">
      <alignment vertical="center" textRotation="255"/>
    </xf>
    <xf numFmtId="0" fontId="4" fillId="2" borderId="15" xfId="0" applyFont="1" applyFill="1" applyBorder="1" applyAlignment="1">
      <alignment vertical="center" textRotation="255"/>
    </xf>
    <xf numFmtId="0" fontId="2" fillId="2" borderId="56" xfId="0" applyFont="1" applyFill="1" applyBorder="1" applyAlignment="1">
      <alignment horizontal="center" vertical="center" textRotation="255"/>
    </xf>
    <xf numFmtId="0" fontId="2" fillId="2" borderId="17" xfId="0" applyFont="1" applyFill="1" applyBorder="1" applyAlignment="1">
      <alignment horizontal="center" vertical="center" textRotation="255"/>
    </xf>
    <xf numFmtId="0" fontId="2" fillId="2" borderId="14" xfId="0" applyFont="1" applyFill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top" textRotation="255" wrapText="1"/>
    </xf>
    <xf numFmtId="0" fontId="2" fillId="0" borderId="19" xfId="0" applyFont="1" applyBorder="1" applyAlignment="1">
      <alignment horizontal="center" vertical="top" textRotation="255"/>
    </xf>
    <xf numFmtId="0" fontId="2" fillId="0" borderId="16" xfId="0" applyFont="1" applyBorder="1" applyAlignment="1">
      <alignment horizontal="center" vertical="top" textRotation="255"/>
    </xf>
    <xf numFmtId="0" fontId="2" fillId="2" borderId="4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39" xfId="0" applyFont="1" applyFill="1" applyBorder="1" applyAlignment="1">
      <alignment horizontal="center" vertical="center" textRotation="255"/>
    </xf>
    <xf numFmtId="58" fontId="8" fillId="0" borderId="70" xfId="0" applyNumberFormat="1" applyFont="1" applyBorder="1" applyAlignment="1">
      <alignment horizontal="center" vertical="center"/>
    </xf>
    <xf numFmtId="58" fontId="8" fillId="0" borderId="71" xfId="0" applyNumberFormat="1" applyFont="1" applyBorder="1" applyAlignment="1">
      <alignment horizontal="center" vertical="center"/>
    </xf>
    <xf numFmtId="58" fontId="8" fillId="0" borderId="52" xfId="0" applyNumberFormat="1" applyFont="1" applyBorder="1" applyAlignment="1">
      <alignment horizontal="center" vertical="center"/>
    </xf>
    <xf numFmtId="58" fontId="8" fillId="0" borderId="72" xfId="0" applyNumberFormat="1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10.00390625" style="2" customWidth="1"/>
    <col min="5" max="5" width="16.75390625" style="2" customWidth="1"/>
    <col min="6" max="9" width="4.125" style="2" customWidth="1"/>
    <col min="10" max="10" width="30.00390625" style="2" customWidth="1"/>
    <col min="11" max="12" width="8.125" style="2" customWidth="1"/>
    <col min="13" max="13" width="4.625" style="2" customWidth="1"/>
    <col min="14" max="14" width="31.375" style="2" customWidth="1"/>
    <col min="15" max="15" width="13.625" style="2" customWidth="1"/>
    <col min="16" max="16" width="4.625" style="2" customWidth="1"/>
    <col min="23" max="16384" width="9.00390625" style="2" customWidth="1"/>
  </cols>
  <sheetData>
    <row r="1" ht="16.5" customHeight="1">
      <c r="A1" s="2" t="s">
        <v>23</v>
      </c>
    </row>
    <row r="2" ht="22.5" customHeight="1">
      <c r="A2" s="40" t="s">
        <v>27</v>
      </c>
    </row>
    <row r="3" ht="9.75" customHeight="1" thickBot="1"/>
    <row r="4" spans="1:16" s="1" customFormat="1" ht="31.5" customHeight="1">
      <c r="A4" s="220" t="s">
        <v>40</v>
      </c>
      <c r="B4" s="226" t="s">
        <v>41</v>
      </c>
      <c r="C4" s="222" t="s">
        <v>42</v>
      </c>
      <c r="D4" s="224" t="s">
        <v>26</v>
      </c>
      <c r="E4" s="200" t="s">
        <v>6</v>
      </c>
      <c r="F4" s="210" t="s">
        <v>38</v>
      </c>
      <c r="G4" s="203" t="s">
        <v>39</v>
      </c>
      <c r="H4" s="206" t="s">
        <v>4</v>
      </c>
      <c r="I4" s="213" t="s">
        <v>5</v>
      </c>
      <c r="J4" s="215" t="s">
        <v>30</v>
      </c>
      <c r="K4" s="216"/>
      <c r="L4" s="216"/>
      <c r="M4" s="217"/>
      <c r="N4" s="215" t="s">
        <v>56</v>
      </c>
      <c r="O4" s="216"/>
      <c r="P4" s="217"/>
    </row>
    <row r="5" spans="1:16" s="85" customFormat="1" ht="21.75" customHeight="1">
      <c r="A5" s="221"/>
      <c r="B5" s="227"/>
      <c r="C5" s="223"/>
      <c r="D5" s="225"/>
      <c r="E5" s="201"/>
      <c r="F5" s="211"/>
      <c r="G5" s="204"/>
      <c r="H5" s="207"/>
      <c r="I5" s="214"/>
      <c r="J5" s="198" t="s">
        <v>15</v>
      </c>
      <c r="K5" s="209"/>
      <c r="L5" s="199"/>
      <c r="M5" s="84" t="s">
        <v>16</v>
      </c>
      <c r="N5" s="198" t="s">
        <v>17</v>
      </c>
      <c r="O5" s="199"/>
      <c r="P5" s="84" t="s">
        <v>16</v>
      </c>
    </row>
    <row r="6" spans="1:16" s="1" customFormat="1" ht="43.5" customHeight="1">
      <c r="A6" s="221"/>
      <c r="B6" s="228"/>
      <c r="C6" s="223"/>
      <c r="D6" s="225"/>
      <c r="E6" s="202"/>
      <c r="F6" s="212"/>
      <c r="G6" s="205"/>
      <c r="H6" s="208"/>
      <c r="I6" s="196"/>
      <c r="J6" s="86" t="s">
        <v>35</v>
      </c>
      <c r="K6" s="87" t="s">
        <v>8</v>
      </c>
      <c r="L6" s="87" t="s">
        <v>9</v>
      </c>
      <c r="M6" s="88" t="s">
        <v>22</v>
      </c>
      <c r="N6" s="89" t="s">
        <v>36</v>
      </c>
      <c r="O6" s="90" t="s">
        <v>37</v>
      </c>
      <c r="P6" s="88" t="s">
        <v>22</v>
      </c>
    </row>
    <row r="7" spans="1:16" ht="22.5">
      <c r="A7" s="117">
        <v>41</v>
      </c>
      <c r="B7" s="118">
        <v>201</v>
      </c>
      <c r="C7" s="119" t="s">
        <v>59</v>
      </c>
      <c r="D7" s="192" t="s">
        <v>60</v>
      </c>
      <c r="E7" s="113" t="s">
        <v>61</v>
      </c>
      <c r="F7" s="175">
        <v>1</v>
      </c>
      <c r="G7" s="176">
        <v>1</v>
      </c>
      <c r="H7" s="177">
        <v>1</v>
      </c>
      <c r="I7" s="176">
        <v>1</v>
      </c>
      <c r="J7" s="121" t="s">
        <v>116</v>
      </c>
      <c r="K7" s="193">
        <v>39437</v>
      </c>
      <c r="L7" s="193">
        <v>39539</v>
      </c>
      <c r="M7" s="176"/>
      <c r="N7" s="123" t="s">
        <v>157</v>
      </c>
      <c r="O7" s="194" t="s">
        <v>118</v>
      </c>
      <c r="P7" s="195"/>
    </row>
    <row r="8" spans="1:16" ht="15" customHeight="1">
      <c r="A8" s="12">
        <v>41</v>
      </c>
      <c r="B8" s="13">
        <v>202</v>
      </c>
      <c r="C8" s="104" t="s">
        <v>59</v>
      </c>
      <c r="D8" s="106" t="s">
        <v>62</v>
      </c>
      <c r="E8" s="103" t="s">
        <v>61</v>
      </c>
      <c r="F8" s="172">
        <v>1</v>
      </c>
      <c r="G8" s="173">
        <v>1</v>
      </c>
      <c r="H8" s="174">
        <v>1</v>
      </c>
      <c r="I8" s="173">
        <v>0</v>
      </c>
      <c r="J8" s="44"/>
      <c r="K8" s="7"/>
      <c r="L8" s="7"/>
      <c r="M8" s="186">
        <v>3</v>
      </c>
      <c r="N8" s="102" t="s">
        <v>63</v>
      </c>
      <c r="O8" s="81" t="s">
        <v>119</v>
      </c>
      <c r="P8" s="189"/>
    </row>
    <row r="9" spans="1:16" ht="29.25" customHeight="1">
      <c r="A9" s="117">
        <v>41</v>
      </c>
      <c r="B9" s="118">
        <v>203</v>
      </c>
      <c r="C9" s="119" t="s">
        <v>59</v>
      </c>
      <c r="D9" s="120" t="s">
        <v>106</v>
      </c>
      <c r="E9" s="119" t="s">
        <v>117</v>
      </c>
      <c r="F9" s="175">
        <v>1</v>
      </c>
      <c r="G9" s="176">
        <v>1</v>
      </c>
      <c r="H9" s="177">
        <v>1</v>
      </c>
      <c r="I9" s="176">
        <v>1</v>
      </c>
      <c r="J9" s="121"/>
      <c r="K9" s="122"/>
      <c r="L9" s="122"/>
      <c r="M9" s="176">
        <v>0</v>
      </c>
      <c r="N9" s="123" t="s">
        <v>107</v>
      </c>
      <c r="O9" s="122" t="s">
        <v>120</v>
      </c>
      <c r="P9" s="189"/>
    </row>
    <row r="10" spans="1:16" ht="15" customHeight="1">
      <c r="A10" s="12">
        <v>41</v>
      </c>
      <c r="B10" s="13">
        <v>204</v>
      </c>
      <c r="C10" s="104" t="s">
        <v>59</v>
      </c>
      <c r="D10" s="107" t="s">
        <v>65</v>
      </c>
      <c r="E10" s="104" t="s">
        <v>66</v>
      </c>
      <c r="F10" s="172">
        <v>1</v>
      </c>
      <c r="G10" s="173">
        <v>2</v>
      </c>
      <c r="H10" s="174">
        <v>1</v>
      </c>
      <c r="I10" s="173">
        <v>1</v>
      </c>
      <c r="J10" s="44"/>
      <c r="K10" s="5"/>
      <c r="L10" s="5"/>
      <c r="M10" s="186">
        <v>3</v>
      </c>
      <c r="N10" s="103" t="s">
        <v>67</v>
      </c>
      <c r="O10" s="5" t="s">
        <v>121</v>
      </c>
      <c r="P10" s="189"/>
    </row>
    <row r="11" spans="1:16" ht="28.5" customHeight="1">
      <c r="A11" s="111">
        <v>41</v>
      </c>
      <c r="B11" s="112">
        <v>205</v>
      </c>
      <c r="C11" s="113" t="s">
        <v>59</v>
      </c>
      <c r="D11" s="114" t="s">
        <v>109</v>
      </c>
      <c r="E11" s="113" t="s">
        <v>110</v>
      </c>
      <c r="F11" s="175">
        <v>1</v>
      </c>
      <c r="G11" s="176">
        <v>2</v>
      </c>
      <c r="H11" s="177">
        <v>1</v>
      </c>
      <c r="I11" s="176">
        <v>1</v>
      </c>
      <c r="J11" s="115"/>
      <c r="K11" s="116"/>
      <c r="L11" s="116"/>
      <c r="M11" s="176">
        <v>3</v>
      </c>
      <c r="N11" s="113" t="s">
        <v>111</v>
      </c>
      <c r="O11" s="116" t="s">
        <v>121</v>
      </c>
      <c r="P11" s="189"/>
    </row>
    <row r="12" spans="1:16" ht="15" customHeight="1">
      <c r="A12" s="12">
        <v>41</v>
      </c>
      <c r="B12" s="13">
        <v>206</v>
      </c>
      <c r="C12" s="104" t="s">
        <v>59</v>
      </c>
      <c r="D12" s="107" t="s">
        <v>68</v>
      </c>
      <c r="E12" s="104" t="s">
        <v>93</v>
      </c>
      <c r="F12" s="172">
        <v>1</v>
      </c>
      <c r="G12" s="173">
        <v>1</v>
      </c>
      <c r="H12" s="174">
        <v>1</v>
      </c>
      <c r="I12" s="173">
        <v>1</v>
      </c>
      <c r="J12" s="9"/>
      <c r="K12" s="5"/>
      <c r="L12" s="5"/>
      <c r="M12" s="186">
        <v>2</v>
      </c>
      <c r="N12" s="103" t="s">
        <v>69</v>
      </c>
      <c r="O12" s="5" t="s">
        <v>122</v>
      </c>
      <c r="P12" s="189"/>
    </row>
    <row r="13" spans="1:16" ht="15" customHeight="1">
      <c r="A13" s="12">
        <v>41</v>
      </c>
      <c r="B13" s="13">
        <v>207</v>
      </c>
      <c r="C13" s="104" t="s">
        <v>59</v>
      </c>
      <c r="D13" s="107" t="s">
        <v>70</v>
      </c>
      <c r="E13" s="104" t="s">
        <v>71</v>
      </c>
      <c r="F13" s="172">
        <v>2</v>
      </c>
      <c r="G13" s="173">
        <v>2</v>
      </c>
      <c r="H13" s="174">
        <v>0</v>
      </c>
      <c r="I13" s="173">
        <v>0</v>
      </c>
      <c r="J13" s="9"/>
      <c r="K13" s="5"/>
      <c r="L13" s="5"/>
      <c r="M13" s="186">
        <v>0</v>
      </c>
      <c r="N13" s="103" t="s">
        <v>72</v>
      </c>
      <c r="O13" s="5" t="s">
        <v>123</v>
      </c>
      <c r="P13" s="189"/>
    </row>
    <row r="14" spans="1:16" ht="15" customHeight="1">
      <c r="A14" s="12">
        <v>41</v>
      </c>
      <c r="B14" s="13">
        <v>208</v>
      </c>
      <c r="C14" s="104" t="s">
        <v>59</v>
      </c>
      <c r="D14" s="107" t="s">
        <v>74</v>
      </c>
      <c r="E14" s="104" t="s">
        <v>75</v>
      </c>
      <c r="F14" s="172">
        <v>1</v>
      </c>
      <c r="G14" s="173">
        <v>2</v>
      </c>
      <c r="H14" s="174">
        <v>1</v>
      </c>
      <c r="I14" s="173">
        <v>0</v>
      </c>
      <c r="J14" s="9"/>
      <c r="K14" s="5"/>
      <c r="L14" s="5"/>
      <c r="M14" s="186">
        <v>3</v>
      </c>
      <c r="N14" s="103" t="s">
        <v>76</v>
      </c>
      <c r="O14" s="5" t="s">
        <v>124</v>
      </c>
      <c r="P14" s="189"/>
    </row>
    <row r="15" spans="1:16" ht="15" customHeight="1">
      <c r="A15" s="12">
        <v>41</v>
      </c>
      <c r="B15" s="13">
        <v>209</v>
      </c>
      <c r="C15" s="104" t="s">
        <v>59</v>
      </c>
      <c r="D15" s="107" t="s">
        <v>77</v>
      </c>
      <c r="E15" s="104" t="s">
        <v>78</v>
      </c>
      <c r="F15" s="172">
        <v>1</v>
      </c>
      <c r="G15" s="173">
        <v>1</v>
      </c>
      <c r="H15" s="174">
        <v>1</v>
      </c>
      <c r="I15" s="173">
        <v>0</v>
      </c>
      <c r="J15" s="9"/>
      <c r="K15" s="5"/>
      <c r="L15" s="5"/>
      <c r="M15" s="186">
        <v>2</v>
      </c>
      <c r="N15" s="103" t="s">
        <v>79</v>
      </c>
      <c r="O15" s="5" t="s">
        <v>125</v>
      </c>
      <c r="P15" s="189"/>
    </row>
    <row r="16" spans="1:16" ht="15" customHeight="1">
      <c r="A16" s="12">
        <v>41</v>
      </c>
      <c r="B16" s="13">
        <v>210</v>
      </c>
      <c r="C16" s="104" t="s">
        <v>59</v>
      </c>
      <c r="D16" s="107" t="s">
        <v>82</v>
      </c>
      <c r="E16" s="104" t="s">
        <v>75</v>
      </c>
      <c r="F16" s="172">
        <v>1</v>
      </c>
      <c r="G16" s="173">
        <v>2</v>
      </c>
      <c r="H16" s="174">
        <v>0</v>
      </c>
      <c r="I16" s="173">
        <v>0</v>
      </c>
      <c r="J16" s="9"/>
      <c r="K16" s="5"/>
      <c r="L16" s="5"/>
      <c r="M16" s="186">
        <v>3</v>
      </c>
      <c r="N16" s="104"/>
      <c r="O16" s="5"/>
      <c r="P16" s="189">
        <v>1</v>
      </c>
    </row>
    <row r="17" spans="1:16" ht="15" customHeight="1">
      <c r="A17" s="12">
        <v>41</v>
      </c>
      <c r="B17" s="13">
        <v>327</v>
      </c>
      <c r="C17" s="104" t="s">
        <v>59</v>
      </c>
      <c r="D17" s="107" t="s">
        <v>84</v>
      </c>
      <c r="E17" s="104" t="s">
        <v>85</v>
      </c>
      <c r="F17" s="172">
        <v>1</v>
      </c>
      <c r="G17" s="173">
        <v>2</v>
      </c>
      <c r="H17" s="174">
        <v>0</v>
      </c>
      <c r="I17" s="173">
        <v>1</v>
      </c>
      <c r="J17" s="9"/>
      <c r="K17" s="5"/>
      <c r="L17" s="5"/>
      <c r="M17" s="186">
        <v>0</v>
      </c>
      <c r="N17" s="104"/>
      <c r="O17" s="5"/>
      <c r="P17" s="189">
        <v>1</v>
      </c>
    </row>
    <row r="18" spans="1:16" ht="15" customHeight="1">
      <c r="A18" s="12">
        <v>41</v>
      </c>
      <c r="B18" s="13">
        <v>341</v>
      </c>
      <c r="C18" s="104" t="s">
        <v>59</v>
      </c>
      <c r="D18" s="107" t="s">
        <v>86</v>
      </c>
      <c r="E18" s="104" t="s">
        <v>87</v>
      </c>
      <c r="F18" s="172">
        <v>1</v>
      </c>
      <c r="G18" s="173">
        <v>2</v>
      </c>
      <c r="H18" s="174">
        <v>0</v>
      </c>
      <c r="I18" s="173">
        <v>0</v>
      </c>
      <c r="J18" s="9"/>
      <c r="K18" s="5"/>
      <c r="L18" s="5"/>
      <c r="M18" s="186">
        <v>2</v>
      </c>
      <c r="N18" s="104"/>
      <c r="O18" s="5"/>
      <c r="P18" s="189">
        <v>1</v>
      </c>
    </row>
    <row r="19" spans="1:16" ht="15" customHeight="1">
      <c r="A19" s="12">
        <v>41</v>
      </c>
      <c r="B19" s="13">
        <v>345</v>
      </c>
      <c r="C19" s="104" t="s">
        <v>59</v>
      </c>
      <c r="D19" s="107" t="s">
        <v>89</v>
      </c>
      <c r="E19" s="104" t="s">
        <v>85</v>
      </c>
      <c r="F19" s="172">
        <v>1</v>
      </c>
      <c r="G19" s="173">
        <v>2</v>
      </c>
      <c r="H19" s="174">
        <v>0</v>
      </c>
      <c r="I19" s="173">
        <v>0</v>
      </c>
      <c r="J19" s="9"/>
      <c r="K19" s="5"/>
      <c r="L19" s="5"/>
      <c r="M19" s="186">
        <v>2</v>
      </c>
      <c r="N19" s="104"/>
      <c r="O19" s="5"/>
      <c r="P19" s="189">
        <v>0</v>
      </c>
    </row>
    <row r="20" spans="1:16" ht="15" customHeight="1">
      <c r="A20" s="12">
        <v>41</v>
      </c>
      <c r="B20" s="13">
        <v>346</v>
      </c>
      <c r="C20" s="104" t="s">
        <v>59</v>
      </c>
      <c r="D20" s="107" t="s">
        <v>91</v>
      </c>
      <c r="E20" s="104" t="s">
        <v>92</v>
      </c>
      <c r="F20" s="172">
        <v>1</v>
      </c>
      <c r="G20" s="173">
        <v>2</v>
      </c>
      <c r="H20" s="174">
        <v>0</v>
      </c>
      <c r="I20" s="173">
        <v>0</v>
      </c>
      <c r="J20" s="9"/>
      <c r="K20" s="5"/>
      <c r="L20" s="5"/>
      <c r="M20" s="186">
        <v>2</v>
      </c>
      <c r="N20" s="104"/>
      <c r="O20" s="5"/>
      <c r="P20" s="189">
        <v>1</v>
      </c>
    </row>
    <row r="21" spans="1:16" ht="15" customHeight="1">
      <c r="A21" s="12">
        <v>41</v>
      </c>
      <c r="B21" s="13">
        <v>387</v>
      </c>
      <c r="C21" s="104" t="s">
        <v>59</v>
      </c>
      <c r="D21" s="107" t="s">
        <v>114</v>
      </c>
      <c r="E21" s="104" t="s">
        <v>115</v>
      </c>
      <c r="F21" s="172">
        <v>1</v>
      </c>
      <c r="G21" s="173">
        <v>2</v>
      </c>
      <c r="H21" s="174">
        <v>0</v>
      </c>
      <c r="I21" s="173">
        <v>0</v>
      </c>
      <c r="J21" s="9"/>
      <c r="K21" s="5"/>
      <c r="L21" s="5"/>
      <c r="M21" s="186">
        <v>2</v>
      </c>
      <c r="N21" s="104"/>
      <c r="O21" s="5"/>
      <c r="P21" s="189">
        <v>1</v>
      </c>
    </row>
    <row r="22" spans="1:16" ht="15" customHeight="1">
      <c r="A22" s="12">
        <v>41</v>
      </c>
      <c r="B22" s="13">
        <v>401</v>
      </c>
      <c r="C22" s="104" t="s">
        <v>59</v>
      </c>
      <c r="D22" s="107" t="s">
        <v>95</v>
      </c>
      <c r="E22" s="104" t="s">
        <v>87</v>
      </c>
      <c r="F22" s="172">
        <v>1</v>
      </c>
      <c r="G22" s="173">
        <v>2</v>
      </c>
      <c r="H22" s="174">
        <v>0</v>
      </c>
      <c r="I22" s="173">
        <v>0</v>
      </c>
      <c r="J22" s="9"/>
      <c r="K22" s="5"/>
      <c r="L22" s="5"/>
      <c r="M22" s="186">
        <v>2</v>
      </c>
      <c r="N22" s="104"/>
      <c r="O22" s="5"/>
      <c r="P22" s="189">
        <v>0</v>
      </c>
    </row>
    <row r="23" spans="1:16" ht="15" customHeight="1">
      <c r="A23" s="12">
        <v>41</v>
      </c>
      <c r="B23" s="14">
        <v>423</v>
      </c>
      <c r="C23" s="104" t="s">
        <v>59</v>
      </c>
      <c r="D23" s="108" t="s">
        <v>99</v>
      </c>
      <c r="E23" s="105" t="s">
        <v>100</v>
      </c>
      <c r="F23" s="178">
        <v>1</v>
      </c>
      <c r="G23" s="179">
        <v>2</v>
      </c>
      <c r="H23" s="180">
        <v>0</v>
      </c>
      <c r="I23" s="179">
        <v>0</v>
      </c>
      <c r="J23" s="10"/>
      <c r="K23" s="6"/>
      <c r="L23" s="6"/>
      <c r="M23" s="187">
        <v>2</v>
      </c>
      <c r="N23" s="105"/>
      <c r="O23" s="6"/>
      <c r="P23" s="190">
        <v>1</v>
      </c>
    </row>
    <row r="24" spans="1:16" ht="15" customHeight="1">
      <c r="A24" s="12">
        <v>41</v>
      </c>
      <c r="B24" s="8">
        <v>424</v>
      </c>
      <c r="C24" s="104" t="s">
        <v>59</v>
      </c>
      <c r="D24" s="106" t="s">
        <v>101</v>
      </c>
      <c r="E24" s="109" t="s">
        <v>102</v>
      </c>
      <c r="F24" s="181">
        <v>1</v>
      </c>
      <c r="G24" s="172">
        <v>2</v>
      </c>
      <c r="H24" s="174">
        <v>0</v>
      </c>
      <c r="I24" s="173">
        <v>0</v>
      </c>
      <c r="J24" s="11"/>
      <c r="K24" s="5"/>
      <c r="L24" s="5"/>
      <c r="M24" s="164">
        <v>2</v>
      </c>
      <c r="N24" s="104"/>
      <c r="O24" s="5"/>
      <c r="P24" s="189">
        <v>1</v>
      </c>
    </row>
    <row r="25" spans="1:16" ht="15" customHeight="1">
      <c r="A25" s="12">
        <v>41</v>
      </c>
      <c r="B25" s="8">
        <v>425</v>
      </c>
      <c r="C25" s="104" t="s">
        <v>59</v>
      </c>
      <c r="D25" s="106" t="s">
        <v>103</v>
      </c>
      <c r="E25" s="109" t="s">
        <v>100</v>
      </c>
      <c r="F25" s="181">
        <v>1</v>
      </c>
      <c r="G25" s="172">
        <v>2</v>
      </c>
      <c r="H25" s="174">
        <v>1</v>
      </c>
      <c r="I25" s="173">
        <v>1</v>
      </c>
      <c r="J25" s="11"/>
      <c r="K25" s="5"/>
      <c r="L25" s="5"/>
      <c r="M25" s="164">
        <v>3</v>
      </c>
      <c r="N25" s="104" t="s">
        <v>104</v>
      </c>
      <c r="O25" s="5" t="s">
        <v>126</v>
      </c>
      <c r="P25" s="189"/>
    </row>
    <row r="26" spans="1:16" ht="15" customHeight="1" thickBot="1">
      <c r="A26" s="12">
        <v>41</v>
      </c>
      <c r="B26" s="8">
        <v>441</v>
      </c>
      <c r="C26" s="104" t="s">
        <v>59</v>
      </c>
      <c r="D26" s="110" t="s">
        <v>108</v>
      </c>
      <c r="E26" s="109" t="s">
        <v>87</v>
      </c>
      <c r="F26" s="181">
        <v>1</v>
      </c>
      <c r="G26" s="172">
        <v>2</v>
      </c>
      <c r="H26" s="174">
        <v>0</v>
      </c>
      <c r="I26" s="173">
        <v>0</v>
      </c>
      <c r="J26" s="11"/>
      <c r="K26" s="5"/>
      <c r="L26" s="5"/>
      <c r="M26" s="164">
        <v>0</v>
      </c>
      <c r="N26" s="9"/>
      <c r="O26" s="5"/>
      <c r="P26" s="189">
        <v>0</v>
      </c>
    </row>
    <row r="27" spans="1:16" ht="16.5" customHeight="1" thickBot="1">
      <c r="A27" s="20"/>
      <c r="B27" s="21">
        <v>1000</v>
      </c>
      <c r="C27" s="218" t="s">
        <v>11</v>
      </c>
      <c r="D27" s="219"/>
      <c r="E27" s="15"/>
      <c r="F27" s="182"/>
      <c r="G27" s="183"/>
      <c r="H27" s="184">
        <f>SUM(H7:H26)</f>
        <v>9</v>
      </c>
      <c r="I27" s="185">
        <f>SUM(I7:I26)</f>
        <v>7</v>
      </c>
      <c r="J27" s="45">
        <f>COUNTA(J7:J23)</f>
        <v>1</v>
      </c>
      <c r="K27" s="43"/>
      <c r="L27" s="43"/>
      <c r="M27" s="188"/>
      <c r="N27" s="45">
        <f>COUNTA(N7:N26)</f>
        <v>10</v>
      </c>
      <c r="O27" s="43"/>
      <c r="P27" s="191"/>
    </row>
  </sheetData>
  <mergeCells count="14">
    <mergeCell ref="C27:D27"/>
    <mergeCell ref="A4:A6"/>
    <mergeCell ref="C4:C6"/>
    <mergeCell ref="D4:D6"/>
    <mergeCell ref="B4:B6"/>
    <mergeCell ref="N5:O5"/>
    <mergeCell ref="E4:E6"/>
    <mergeCell ref="G4:G6"/>
    <mergeCell ref="H4:H6"/>
    <mergeCell ref="J5:L5"/>
    <mergeCell ref="F4:F6"/>
    <mergeCell ref="I4:I6"/>
    <mergeCell ref="J4:M4"/>
    <mergeCell ref="N4:P4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&amp;R（佐賀県）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1">
      <selection activeCell="A1" sqref="A1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7.875" style="2" customWidth="1"/>
    <col min="4" max="4" width="10.375" style="2" customWidth="1"/>
    <col min="5" max="5" width="19.50390625" style="2" customWidth="1"/>
    <col min="6" max="6" width="11.625" style="2" customWidth="1"/>
    <col min="7" max="7" width="8.50390625" style="2" customWidth="1"/>
    <col min="8" max="8" width="25.875" style="2" customWidth="1"/>
    <col min="9" max="9" width="11.625" style="2" customWidth="1"/>
    <col min="10" max="10" width="18.625" style="2" customWidth="1"/>
    <col min="11" max="19" width="4.375" style="2" customWidth="1"/>
    <col min="20" max="20" width="7.125" style="2" customWidth="1"/>
    <col min="21" max="16384" width="9.00390625" style="2" customWidth="1"/>
  </cols>
  <sheetData>
    <row r="1" ht="12">
      <c r="A1" s="2" t="s">
        <v>24</v>
      </c>
    </row>
    <row r="2" ht="22.5" customHeight="1">
      <c r="A2" s="40" t="s">
        <v>49</v>
      </c>
    </row>
    <row r="3" ht="12.75" thickBot="1"/>
    <row r="4" spans="1:20" s="1" customFormat="1" ht="19.5" customHeight="1">
      <c r="A4" s="229" t="s">
        <v>40</v>
      </c>
      <c r="B4" s="232" t="s">
        <v>152</v>
      </c>
      <c r="C4" s="235" t="s">
        <v>128</v>
      </c>
      <c r="D4" s="238" t="s">
        <v>129</v>
      </c>
      <c r="E4" s="215" t="s">
        <v>53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7"/>
      <c r="T4" s="247" t="s">
        <v>28</v>
      </c>
    </row>
    <row r="5" spans="1:20" s="1" customFormat="1" ht="19.5" customHeight="1">
      <c r="A5" s="230"/>
      <c r="B5" s="233"/>
      <c r="C5" s="236"/>
      <c r="D5" s="239"/>
      <c r="E5" s="99"/>
      <c r="F5" s="96"/>
      <c r="G5" s="100"/>
      <c r="H5" s="100"/>
      <c r="I5" s="100"/>
      <c r="J5" s="100"/>
      <c r="K5" s="198" t="s">
        <v>130</v>
      </c>
      <c r="L5" s="209"/>
      <c r="M5" s="209"/>
      <c r="N5" s="209"/>
      <c r="O5" s="209"/>
      <c r="P5" s="209"/>
      <c r="Q5" s="209"/>
      <c r="R5" s="209"/>
      <c r="S5" s="253"/>
      <c r="T5" s="248"/>
    </row>
    <row r="6" spans="1:20" s="1" customFormat="1" ht="19.5" customHeight="1">
      <c r="A6" s="230"/>
      <c r="B6" s="233"/>
      <c r="C6" s="236"/>
      <c r="D6" s="239"/>
      <c r="E6" s="250" t="s">
        <v>153</v>
      </c>
      <c r="F6" s="91"/>
      <c r="G6" s="241" t="s">
        <v>47</v>
      </c>
      <c r="H6" s="241"/>
      <c r="I6" s="241"/>
      <c r="J6" s="242"/>
      <c r="K6" s="243" t="s">
        <v>54</v>
      </c>
      <c r="L6" s="244"/>
      <c r="M6" s="245"/>
      <c r="N6" s="242" t="s">
        <v>55</v>
      </c>
      <c r="O6" s="244"/>
      <c r="P6" s="245"/>
      <c r="Q6" s="242" t="s">
        <v>154</v>
      </c>
      <c r="R6" s="244"/>
      <c r="S6" s="252"/>
      <c r="T6" s="248"/>
    </row>
    <row r="7" spans="1:20" ht="49.5" customHeight="1">
      <c r="A7" s="231"/>
      <c r="B7" s="234"/>
      <c r="C7" s="237"/>
      <c r="D7" s="240"/>
      <c r="E7" s="251"/>
      <c r="F7" s="94" t="s">
        <v>43</v>
      </c>
      <c r="G7" s="95" t="s">
        <v>44</v>
      </c>
      <c r="H7" s="95" t="s">
        <v>46</v>
      </c>
      <c r="I7" s="95" t="s">
        <v>45</v>
      </c>
      <c r="J7" s="97" t="s">
        <v>131</v>
      </c>
      <c r="K7" s="167" t="s">
        <v>155</v>
      </c>
      <c r="L7" s="168" t="s">
        <v>156</v>
      </c>
      <c r="M7" s="169" t="s">
        <v>48</v>
      </c>
      <c r="N7" s="170" t="s">
        <v>155</v>
      </c>
      <c r="O7" s="168" t="s">
        <v>156</v>
      </c>
      <c r="P7" s="171" t="s">
        <v>48</v>
      </c>
      <c r="Q7" s="169" t="s">
        <v>155</v>
      </c>
      <c r="R7" s="168" t="s">
        <v>156</v>
      </c>
      <c r="S7" s="169" t="s">
        <v>48</v>
      </c>
      <c r="T7" s="249"/>
    </row>
    <row r="8" spans="1:20" ht="14.25" customHeight="1">
      <c r="A8" s="12">
        <v>41</v>
      </c>
      <c r="B8" s="13">
        <v>201</v>
      </c>
      <c r="C8" s="104" t="s">
        <v>59</v>
      </c>
      <c r="D8" s="106" t="s">
        <v>60</v>
      </c>
      <c r="E8" s="80"/>
      <c r="F8" s="5"/>
      <c r="G8" s="5"/>
      <c r="H8" s="5"/>
      <c r="I8" s="5"/>
      <c r="J8" s="19"/>
      <c r="K8" s="9"/>
      <c r="L8" s="5"/>
      <c r="M8" s="5"/>
      <c r="N8" s="5"/>
      <c r="O8" s="5"/>
      <c r="P8" s="5"/>
      <c r="Q8" s="5"/>
      <c r="R8" s="5"/>
      <c r="S8" s="17"/>
      <c r="T8" s="124">
        <v>1</v>
      </c>
    </row>
    <row r="9" spans="1:20" ht="14.25" customHeight="1">
      <c r="A9" s="12">
        <v>41</v>
      </c>
      <c r="B9" s="13">
        <v>202</v>
      </c>
      <c r="C9" s="104" t="s">
        <v>59</v>
      </c>
      <c r="D9" s="107" t="s">
        <v>62</v>
      </c>
      <c r="E9" s="80"/>
      <c r="F9" s="5"/>
      <c r="G9" s="5"/>
      <c r="H9" s="5"/>
      <c r="I9" s="5"/>
      <c r="J9" s="19"/>
      <c r="K9" s="9"/>
      <c r="L9" s="5"/>
      <c r="M9" s="5"/>
      <c r="N9" s="5"/>
      <c r="O9" s="5"/>
      <c r="P9" s="5"/>
      <c r="Q9" s="5"/>
      <c r="R9" s="5"/>
      <c r="S9" s="17"/>
      <c r="T9" s="124">
        <v>0</v>
      </c>
    </row>
    <row r="10" spans="1:20" ht="14.25" customHeight="1">
      <c r="A10" s="12">
        <v>41</v>
      </c>
      <c r="B10" s="13">
        <v>203</v>
      </c>
      <c r="C10" s="104" t="s">
        <v>59</v>
      </c>
      <c r="D10" s="107" t="s">
        <v>106</v>
      </c>
      <c r="E10" s="80"/>
      <c r="F10" s="5"/>
      <c r="G10" s="5"/>
      <c r="H10" s="5"/>
      <c r="I10" s="5"/>
      <c r="J10" s="19"/>
      <c r="K10" s="9"/>
      <c r="L10" s="5"/>
      <c r="M10" s="5"/>
      <c r="N10" s="5"/>
      <c r="O10" s="5"/>
      <c r="P10" s="5"/>
      <c r="Q10" s="5"/>
      <c r="R10" s="5"/>
      <c r="S10" s="17"/>
      <c r="T10" s="125">
        <v>0</v>
      </c>
    </row>
    <row r="11" spans="1:20" ht="14.25" customHeight="1">
      <c r="A11" s="12">
        <v>41</v>
      </c>
      <c r="B11" s="13">
        <v>204</v>
      </c>
      <c r="C11" s="104" t="s">
        <v>59</v>
      </c>
      <c r="D11" s="107" t="s">
        <v>65</v>
      </c>
      <c r="E11" s="80"/>
      <c r="F11" s="5"/>
      <c r="G11" s="5"/>
      <c r="H11" s="5"/>
      <c r="I11" s="5"/>
      <c r="J11" s="19"/>
      <c r="K11" s="9"/>
      <c r="L11" s="5"/>
      <c r="M11" s="5"/>
      <c r="N11" s="5"/>
      <c r="O11" s="5"/>
      <c r="P11" s="5"/>
      <c r="Q11" s="5"/>
      <c r="R11" s="5"/>
      <c r="S11" s="17"/>
      <c r="T11" s="125">
        <v>0</v>
      </c>
    </row>
    <row r="12" spans="1:20" ht="14.25" customHeight="1">
      <c r="A12" s="12">
        <v>41</v>
      </c>
      <c r="B12" s="13">
        <v>205</v>
      </c>
      <c r="C12" s="104" t="s">
        <v>59</v>
      </c>
      <c r="D12" s="107" t="s">
        <v>109</v>
      </c>
      <c r="E12" s="80"/>
      <c r="F12" s="5"/>
      <c r="G12" s="5"/>
      <c r="H12" s="5"/>
      <c r="I12" s="5"/>
      <c r="J12" s="19"/>
      <c r="K12" s="9"/>
      <c r="L12" s="5"/>
      <c r="M12" s="5"/>
      <c r="N12" s="5"/>
      <c r="O12" s="5"/>
      <c r="P12" s="5"/>
      <c r="Q12" s="5"/>
      <c r="R12" s="5"/>
      <c r="S12" s="17"/>
      <c r="T12" s="125">
        <v>0</v>
      </c>
    </row>
    <row r="13" spans="1:20" ht="14.25" customHeight="1">
      <c r="A13" s="12">
        <v>41</v>
      </c>
      <c r="B13" s="13">
        <v>206</v>
      </c>
      <c r="C13" s="104" t="s">
        <v>59</v>
      </c>
      <c r="D13" s="107" t="s">
        <v>68</v>
      </c>
      <c r="E13" s="80"/>
      <c r="F13" s="5"/>
      <c r="G13" s="5"/>
      <c r="H13" s="5"/>
      <c r="I13" s="5"/>
      <c r="J13" s="19"/>
      <c r="K13" s="9"/>
      <c r="L13" s="5"/>
      <c r="M13" s="5"/>
      <c r="N13" s="5"/>
      <c r="O13" s="5"/>
      <c r="P13" s="5"/>
      <c r="Q13" s="5"/>
      <c r="R13" s="5"/>
      <c r="S13" s="17"/>
      <c r="T13" s="125">
        <v>0</v>
      </c>
    </row>
    <row r="14" spans="1:20" ht="14.25" customHeight="1">
      <c r="A14" s="12">
        <v>41</v>
      </c>
      <c r="B14" s="13">
        <v>207</v>
      </c>
      <c r="C14" s="104" t="s">
        <v>59</v>
      </c>
      <c r="D14" s="107" t="s">
        <v>70</v>
      </c>
      <c r="E14" s="80"/>
      <c r="F14" s="5"/>
      <c r="G14" s="5"/>
      <c r="H14" s="5"/>
      <c r="I14" s="5"/>
      <c r="J14" s="19"/>
      <c r="K14" s="9"/>
      <c r="L14" s="5"/>
      <c r="M14" s="5"/>
      <c r="N14" s="5"/>
      <c r="O14" s="5"/>
      <c r="P14" s="5"/>
      <c r="Q14" s="5"/>
      <c r="R14" s="5"/>
      <c r="S14" s="17"/>
      <c r="T14" s="125">
        <v>1</v>
      </c>
    </row>
    <row r="15" spans="1:20" ht="14.25" customHeight="1">
      <c r="A15" s="12">
        <v>41</v>
      </c>
      <c r="B15" s="13">
        <v>208</v>
      </c>
      <c r="C15" s="104" t="s">
        <v>59</v>
      </c>
      <c r="D15" s="107" t="s">
        <v>74</v>
      </c>
      <c r="E15" s="80"/>
      <c r="F15" s="5"/>
      <c r="G15" s="5"/>
      <c r="H15" s="5"/>
      <c r="I15" s="5"/>
      <c r="J15" s="19"/>
      <c r="K15" s="9"/>
      <c r="L15" s="5"/>
      <c r="M15" s="5"/>
      <c r="N15" s="5"/>
      <c r="O15" s="5"/>
      <c r="P15" s="5"/>
      <c r="Q15" s="5"/>
      <c r="R15" s="5"/>
      <c r="S15" s="17"/>
      <c r="T15" s="125">
        <v>1</v>
      </c>
    </row>
    <row r="16" spans="1:20" ht="14.25" customHeight="1">
      <c r="A16" s="12">
        <v>41</v>
      </c>
      <c r="B16" s="13">
        <v>209</v>
      </c>
      <c r="C16" s="104" t="s">
        <v>59</v>
      </c>
      <c r="D16" s="107" t="s">
        <v>77</v>
      </c>
      <c r="E16" s="80"/>
      <c r="F16" s="5"/>
      <c r="G16" s="5"/>
      <c r="H16" s="5"/>
      <c r="I16" s="5"/>
      <c r="J16" s="19"/>
      <c r="K16" s="9"/>
      <c r="L16" s="5"/>
      <c r="M16" s="5"/>
      <c r="N16" s="5"/>
      <c r="O16" s="5"/>
      <c r="P16" s="5"/>
      <c r="Q16" s="5"/>
      <c r="R16" s="5"/>
      <c r="S16" s="17"/>
      <c r="T16" s="125">
        <v>0</v>
      </c>
    </row>
    <row r="17" spans="1:20" ht="14.25" customHeight="1">
      <c r="A17" s="12">
        <v>41</v>
      </c>
      <c r="B17" s="13">
        <v>210</v>
      </c>
      <c r="C17" s="104" t="s">
        <v>59</v>
      </c>
      <c r="D17" s="107" t="s">
        <v>82</v>
      </c>
      <c r="E17" s="80"/>
      <c r="F17" s="5"/>
      <c r="G17" s="5"/>
      <c r="H17" s="5"/>
      <c r="I17" s="5"/>
      <c r="J17" s="19"/>
      <c r="K17" s="9"/>
      <c r="L17" s="5"/>
      <c r="M17" s="5"/>
      <c r="N17" s="5"/>
      <c r="O17" s="5"/>
      <c r="P17" s="5"/>
      <c r="Q17" s="5"/>
      <c r="R17" s="5"/>
      <c r="S17" s="17"/>
      <c r="T17" s="125">
        <v>0</v>
      </c>
    </row>
    <row r="18" spans="1:20" ht="14.25" customHeight="1">
      <c r="A18" s="12">
        <v>41</v>
      </c>
      <c r="B18" s="13">
        <v>327</v>
      </c>
      <c r="C18" s="104" t="s">
        <v>59</v>
      </c>
      <c r="D18" s="107" t="s">
        <v>84</v>
      </c>
      <c r="E18" s="80"/>
      <c r="F18" s="5"/>
      <c r="G18" s="5"/>
      <c r="H18" s="5"/>
      <c r="I18" s="5"/>
      <c r="J18" s="19"/>
      <c r="K18" s="9"/>
      <c r="L18" s="5"/>
      <c r="M18" s="5"/>
      <c r="N18" s="5"/>
      <c r="O18" s="5"/>
      <c r="P18" s="5"/>
      <c r="Q18" s="5"/>
      <c r="R18" s="5"/>
      <c r="S18" s="17"/>
      <c r="T18" s="125">
        <v>0</v>
      </c>
    </row>
    <row r="19" spans="1:20" ht="14.25" customHeight="1">
      <c r="A19" s="12">
        <v>41</v>
      </c>
      <c r="B19" s="13">
        <v>341</v>
      </c>
      <c r="C19" s="104" t="s">
        <v>59</v>
      </c>
      <c r="D19" s="107" t="s">
        <v>88</v>
      </c>
      <c r="E19" s="80"/>
      <c r="F19" s="5"/>
      <c r="G19" s="5"/>
      <c r="H19" s="5"/>
      <c r="I19" s="5"/>
      <c r="J19" s="19"/>
      <c r="K19" s="9"/>
      <c r="L19" s="5"/>
      <c r="M19" s="5"/>
      <c r="N19" s="5"/>
      <c r="O19" s="5"/>
      <c r="P19" s="5"/>
      <c r="Q19" s="5"/>
      <c r="R19" s="5"/>
      <c r="S19" s="17"/>
      <c r="T19" s="125">
        <v>0</v>
      </c>
    </row>
    <row r="20" spans="1:20" ht="14.25" customHeight="1">
      <c r="A20" s="12">
        <v>41</v>
      </c>
      <c r="B20" s="13">
        <v>345</v>
      </c>
      <c r="C20" s="104" t="s">
        <v>59</v>
      </c>
      <c r="D20" s="107" t="s">
        <v>90</v>
      </c>
      <c r="E20" s="80"/>
      <c r="F20" s="5"/>
      <c r="G20" s="5"/>
      <c r="H20" s="5"/>
      <c r="I20" s="5"/>
      <c r="J20" s="19"/>
      <c r="K20" s="9"/>
      <c r="L20" s="5"/>
      <c r="M20" s="5"/>
      <c r="N20" s="5"/>
      <c r="O20" s="5"/>
      <c r="P20" s="5"/>
      <c r="Q20" s="5"/>
      <c r="R20" s="5"/>
      <c r="S20" s="17"/>
      <c r="T20" s="125">
        <v>0</v>
      </c>
    </row>
    <row r="21" spans="1:20" ht="14.25" customHeight="1">
      <c r="A21" s="12">
        <v>41</v>
      </c>
      <c r="B21" s="13">
        <v>346</v>
      </c>
      <c r="C21" s="104" t="s">
        <v>59</v>
      </c>
      <c r="D21" s="107" t="s">
        <v>91</v>
      </c>
      <c r="E21" s="80"/>
      <c r="F21" s="5"/>
      <c r="G21" s="5"/>
      <c r="H21" s="5"/>
      <c r="I21" s="5"/>
      <c r="J21" s="19"/>
      <c r="K21" s="9"/>
      <c r="L21" s="5"/>
      <c r="M21" s="5"/>
      <c r="N21" s="5"/>
      <c r="O21" s="5"/>
      <c r="P21" s="5"/>
      <c r="Q21" s="5"/>
      <c r="R21" s="5"/>
      <c r="S21" s="17"/>
      <c r="T21" s="125">
        <v>0</v>
      </c>
    </row>
    <row r="22" spans="1:20" ht="14.25" customHeight="1">
      <c r="A22" s="12">
        <v>41</v>
      </c>
      <c r="B22" s="13">
        <v>387</v>
      </c>
      <c r="C22" s="104" t="s">
        <v>59</v>
      </c>
      <c r="D22" s="107" t="s">
        <v>114</v>
      </c>
      <c r="E22" s="80"/>
      <c r="F22" s="5"/>
      <c r="G22" s="5"/>
      <c r="H22" s="5"/>
      <c r="I22" s="5"/>
      <c r="J22" s="19"/>
      <c r="K22" s="9"/>
      <c r="L22" s="5"/>
      <c r="M22" s="5"/>
      <c r="N22" s="5"/>
      <c r="O22" s="5"/>
      <c r="P22" s="5"/>
      <c r="Q22" s="5"/>
      <c r="R22" s="5"/>
      <c r="S22" s="17"/>
      <c r="T22" s="125">
        <v>0</v>
      </c>
    </row>
    <row r="23" spans="1:20" ht="14.25" customHeight="1">
      <c r="A23" s="12">
        <v>41</v>
      </c>
      <c r="B23" s="13">
        <v>401</v>
      </c>
      <c r="C23" s="104" t="s">
        <v>59</v>
      </c>
      <c r="D23" s="107" t="s">
        <v>96</v>
      </c>
      <c r="E23" s="80"/>
      <c r="F23" s="5"/>
      <c r="G23" s="5"/>
      <c r="H23" s="5"/>
      <c r="I23" s="5"/>
      <c r="J23" s="19"/>
      <c r="K23" s="9"/>
      <c r="L23" s="5"/>
      <c r="M23" s="5"/>
      <c r="N23" s="5"/>
      <c r="O23" s="5"/>
      <c r="P23" s="5"/>
      <c r="Q23" s="5"/>
      <c r="R23" s="5"/>
      <c r="S23" s="17"/>
      <c r="T23" s="125">
        <v>0</v>
      </c>
    </row>
    <row r="24" spans="1:20" ht="14.25" customHeight="1">
      <c r="A24" s="12">
        <v>41</v>
      </c>
      <c r="B24" s="13">
        <v>423</v>
      </c>
      <c r="C24" s="104" t="s">
        <v>59</v>
      </c>
      <c r="D24" s="107" t="s">
        <v>99</v>
      </c>
      <c r="E24" s="80"/>
      <c r="F24" s="5"/>
      <c r="G24" s="5"/>
      <c r="H24" s="5"/>
      <c r="I24" s="5"/>
      <c r="J24" s="19"/>
      <c r="K24" s="9"/>
      <c r="L24" s="5"/>
      <c r="M24" s="5"/>
      <c r="N24" s="5"/>
      <c r="O24" s="5"/>
      <c r="P24" s="5"/>
      <c r="Q24" s="5"/>
      <c r="R24" s="5"/>
      <c r="S24" s="17"/>
      <c r="T24" s="125">
        <v>0</v>
      </c>
    </row>
    <row r="25" spans="1:20" ht="14.25" customHeight="1">
      <c r="A25" s="12">
        <v>41</v>
      </c>
      <c r="B25" s="13">
        <v>424</v>
      </c>
      <c r="C25" s="104" t="s">
        <v>59</v>
      </c>
      <c r="D25" s="107" t="s">
        <v>101</v>
      </c>
      <c r="E25" s="80"/>
      <c r="F25" s="5"/>
      <c r="G25" s="5"/>
      <c r="H25" s="5"/>
      <c r="I25" s="5"/>
      <c r="J25" s="19"/>
      <c r="K25" s="9"/>
      <c r="L25" s="5"/>
      <c r="M25" s="5"/>
      <c r="N25" s="5"/>
      <c r="O25" s="5"/>
      <c r="P25" s="5"/>
      <c r="Q25" s="5"/>
      <c r="R25" s="5"/>
      <c r="S25" s="17"/>
      <c r="T25" s="125">
        <v>0</v>
      </c>
    </row>
    <row r="26" spans="1:20" ht="14.25" customHeight="1">
      <c r="A26" s="12">
        <v>41</v>
      </c>
      <c r="B26" s="13">
        <v>425</v>
      </c>
      <c r="C26" s="104" t="s">
        <v>59</v>
      </c>
      <c r="D26" s="107" t="s">
        <v>103</v>
      </c>
      <c r="E26" s="80"/>
      <c r="F26" s="5"/>
      <c r="G26" s="5"/>
      <c r="H26" s="5"/>
      <c r="I26" s="5"/>
      <c r="J26" s="19"/>
      <c r="K26" s="9"/>
      <c r="L26" s="5"/>
      <c r="M26" s="5"/>
      <c r="N26" s="5"/>
      <c r="O26" s="5"/>
      <c r="P26" s="5"/>
      <c r="Q26" s="5"/>
      <c r="R26" s="5"/>
      <c r="S26" s="17"/>
      <c r="T26" s="125">
        <v>0</v>
      </c>
    </row>
    <row r="27" spans="1:20" ht="14.25" customHeight="1" thickBot="1">
      <c r="A27" s="12">
        <v>41</v>
      </c>
      <c r="B27" s="13">
        <v>441</v>
      </c>
      <c r="C27" s="104" t="s">
        <v>59</v>
      </c>
      <c r="D27" s="107" t="s">
        <v>108</v>
      </c>
      <c r="E27" s="80"/>
      <c r="F27" s="5"/>
      <c r="G27" s="5"/>
      <c r="H27" s="5"/>
      <c r="I27" s="5"/>
      <c r="J27" s="19"/>
      <c r="K27" s="9"/>
      <c r="L27" s="5"/>
      <c r="M27" s="5"/>
      <c r="N27" s="5"/>
      <c r="O27" s="5"/>
      <c r="P27" s="5"/>
      <c r="Q27" s="5"/>
      <c r="R27" s="5"/>
      <c r="S27" s="17"/>
      <c r="T27" s="125">
        <v>0</v>
      </c>
    </row>
    <row r="28" spans="1:20" ht="16.5" customHeight="1" thickBot="1">
      <c r="A28" s="20"/>
      <c r="B28" s="21">
        <v>1000</v>
      </c>
      <c r="C28" s="246" t="s">
        <v>11</v>
      </c>
      <c r="D28" s="246"/>
      <c r="E28" s="92">
        <f>COUNTA(E8:E27)</f>
        <v>0</v>
      </c>
      <c r="F28" s="93"/>
      <c r="G28" s="93"/>
      <c r="H28" s="93"/>
      <c r="I28" s="93"/>
      <c r="J28" s="98"/>
      <c r="K28" s="92"/>
      <c r="L28" s="52"/>
      <c r="M28" s="52"/>
      <c r="N28" s="52"/>
      <c r="O28" s="52"/>
      <c r="P28" s="52"/>
      <c r="Q28" s="52"/>
      <c r="R28" s="52"/>
      <c r="S28" s="82"/>
      <c r="T28" s="126">
        <f>SUM(T8:T27)</f>
        <v>3</v>
      </c>
    </row>
  </sheetData>
  <mergeCells count="13">
    <mergeCell ref="G6:J6"/>
    <mergeCell ref="K6:M6"/>
    <mergeCell ref="C28:D28"/>
    <mergeCell ref="T4:T7"/>
    <mergeCell ref="E6:E7"/>
    <mergeCell ref="N6:P6"/>
    <mergeCell ref="Q6:S6"/>
    <mergeCell ref="K5:S5"/>
    <mergeCell ref="E4:S4"/>
    <mergeCell ref="A4:A7"/>
    <mergeCell ref="B4:B7"/>
    <mergeCell ref="C4:C7"/>
    <mergeCell ref="D4:D7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0" r:id="rId1"/>
  <headerFooter alignWithMargins="0">
    <oddHeader>&amp;R（大分県）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workbookViewId="0" topLeftCell="A1">
      <selection activeCell="A2" sqref="A2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8.00390625" style="2" customWidth="1"/>
    <col min="4" max="4" width="10.00390625" style="2" customWidth="1"/>
    <col min="5" max="5" width="11.375" style="2" customWidth="1"/>
    <col min="6" max="6" width="32.125" style="2" customWidth="1"/>
    <col min="7" max="8" width="5.625" style="2" customWidth="1"/>
    <col min="9" max="11" width="5.875" style="2" customWidth="1"/>
    <col min="12" max="12" width="6.125" style="2" customWidth="1"/>
    <col min="13" max="14" width="5.625" style="2" customWidth="1"/>
    <col min="15" max="15" width="5.875" style="2" customWidth="1"/>
    <col min="16" max="16" width="6.125" style="2" customWidth="1"/>
    <col min="17" max="19" width="6.375" style="2" customWidth="1"/>
    <col min="20" max="16384" width="9.00390625" style="2" customWidth="1"/>
  </cols>
  <sheetData>
    <row r="1" ht="12">
      <c r="A1" s="2" t="s">
        <v>33</v>
      </c>
    </row>
    <row r="2" spans="1:5" ht="22.5" customHeight="1">
      <c r="A2" s="40" t="s">
        <v>58</v>
      </c>
      <c r="E2" s="69"/>
    </row>
    <row r="3" ht="12.75" thickBot="1"/>
    <row r="4" spans="1:19" s="1" customFormat="1" ht="24" customHeight="1">
      <c r="A4" s="262" t="s">
        <v>40</v>
      </c>
      <c r="B4" s="226" t="s">
        <v>127</v>
      </c>
      <c r="C4" s="235" t="s">
        <v>0</v>
      </c>
      <c r="D4" s="238" t="s">
        <v>26</v>
      </c>
      <c r="E4" s="267" t="s">
        <v>50</v>
      </c>
      <c r="F4" s="268"/>
      <c r="G4" s="268"/>
      <c r="H4" s="101"/>
      <c r="I4" s="271" t="s">
        <v>57</v>
      </c>
      <c r="J4" s="268"/>
      <c r="K4" s="268"/>
      <c r="L4" s="268"/>
      <c r="M4" s="268"/>
      <c r="N4" s="268"/>
      <c r="O4" s="268"/>
      <c r="P4" s="268"/>
      <c r="Q4" s="268"/>
      <c r="R4" s="268"/>
      <c r="S4" s="272"/>
    </row>
    <row r="5" spans="1:19" s="1" customFormat="1" ht="46.5" customHeight="1">
      <c r="A5" s="263"/>
      <c r="B5" s="265"/>
      <c r="C5" s="236"/>
      <c r="D5" s="239"/>
      <c r="E5" s="284" t="s">
        <v>32</v>
      </c>
      <c r="F5" s="241" t="s">
        <v>12</v>
      </c>
      <c r="G5" s="269" t="s">
        <v>13</v>
      </c>
      <c r="H5" s="282" t="s">
        <v>14</v>
      </c>
      <c r="I5" s="279" t="s">
        <v>132</v>
      </c>
      <c r="J5" s="280" t="s">
        <v>133</v>
      </c>
      <c r="K5" s="273" t="s">
        <v>134</v>
      </c>
      <c r="L5" s="260" t="s">
        <v>135</v>
      </c>
      <c r="M5" s="256" t="s">
        <v>136</v>
      </c>
      <c r="N5" s="275" t="s">
        <v>137</v>
      </c>
      <c r="O5" s="258" t="s">
        <v>138</v>
      </c>
      <c r="P5" s="260" t="s">
        <v>135</v>
      </c>
      <c r="Q5" s="254" t="s">
        <v>34</v>
      </c>
      <c r="R5" s="273" t="s">
        <v>139</v>
      </c>
      <c r="S5" s="277" t="s">
        <v>135</v>
      </c>
    </row>
    <row r="6" spans="1:19" ht="27" customHeight="1">
      <c r="A6" s="264"/>
      <c r="B6" s="266"/>
      <c r="C6" s="237"/>
      <c r="D6" s="240"/>
      <c r="E6" s="285"/>
      <c r="F6" s="241"/>
      <c r="G6" s="270"/>
      <c r="H6" s="283"/>
      <c r="I6" s="202"/>
      <c r="J6" s="281"/>
      <c r="K6" s="274"/>
      <c r="L6" s="261"/>
      <c r="M6" s="257"/>
      <c r="N6" s="276"/>
      <c r="O6" s="259"/>
      <c r="P6" s="261"/>
      <c r="Q6" s="255"/>
      <c r="R6" s="274"/>
      <c r="S6" s="278"/>
    </row>
    <row r="7" spans="1:19" ht="14.25" customHeight="1">
      <c r="A7" s="12">
        <v>41</v>
      </c>
      <c r="B7" s="13">
        <v>201</v>
      </c>
      <c r="C7" s="9" t="s">
        <v>59</v>
      </c>
      <c r="D7" s="17" t="s">
        <v>60</v>
      </c>
      <c r="E7" s="42"/>
      <c r="F7" s="5"/>
      <c r="G7" s="155"/>
      <c r="H7" s="156">
        <v>0</v>
      </c>
      <c r="I7" s="157">
        <v>1</v>
      </c>
      <c r="J7" s="158">
        <v>2</v>
      </c>
      <c r="K7" s="158">
        <v>0</v>
      </c>
      <c r="L7" s="73">
        <f aca="true" t="shared" si="0" ref="L7:L27">IF(J7=""," ",ROUND(K7/J7*100,1))</f>
        <v>0</v>
      </c>
      <c r="M7" s="41"/>
      <c r="N7" s="5"/>
      <c r="O7" s="19"/>
      <c r="P7" s="73" t="str">
        <f>IF(O7=""," ",ROUND(O7/N7*100,1))</f>
        <v> </v>
      </c>
      <c r="Q7" s="163">
        <v>662</v>
      </c>
      <c r="R7" s="164">
        <v>18</v>
      </c>
      <c r="S7" s="46">
        <f>IF(Q7=""," ",ROUND(R7/Q7*100,1))</f>
        <v>2.7</v>
      </c>
    </row>
    <row r="8" spans="1:19" ht="14.25" customHeight="1">
      <c r="A8" s="12">
        <v>41</v>
      </c>
      <c r="B8" s="13">
        <v>202</v>
      </c>
      <c r="C8" s="9" t="s">
        <v>59</v>
      </c>
      <c r="D8" s="19" t="s">
        <v>62</v>
      </c>
      <c r="E8" s="42"/>
      <c r="F8" s="5"/>
      <c r="G8" s="155"/>
      <c r="H8" s="156">
        <v>0</v>
      </c>
      <c r="I8" s="157">
        <v>1</v>
      </c>
      <c r="J8" s="158">
        <v>2</v>
      </c>
      <c r="K8" s="158">
        <v>0</v>
      </c>
      <c r="L8" s="73">
        <f t="shared" si="0"/>
        <v>0</v>
      </c>
      <c r="M8" s="41"/>
      <c r="N8" s="5"/>
      <c r="O8" s="19"/>
      <c r="P8" s="73" t="str">
        <f aca="true" t="shared" si="1" ref="P8:P26">IF(O8=""," ",ROUND(O8/N8*100,1))</f>
        <v> </v>
      </c>
      <c r="Q8" s="163">
        <v>87</v>
      </c>
      <c r="R8" s="164">
        <v>0</v>
      </c>
      <c r="S8" s="46">
        <f aca="true" t="shared" si="2" ref="S8:S26">IF(Q8=""," ",ROUND(R8/Q8*100,1))</f>
        <v>0</v>
      </c>
    </row>
    <row r="9" spans="1:19" ht="14.25" customHeight="1">
      <c r="A9" s="12">
        <v>41</v>
      </c>
      <c r="B9" s="13">
        <v>203</v>
      </c>
      <c r="C9" s="9" t="s">
        <v>59</v>
      </c>
      <c r="D9" s="19" t="s">
        <v>106</v>
      </c>
      <c r="E9" s="9"/>
      <c r="F9" s="3"/>
      <c r="G9" s="155"/>
      <c r="H9" s="156">
        <v>0</v>
      </c>
      <c r="I9" s="157">
        <v>1</v>
      </c>
      <c r="J9" s="158">
        <v>1</v>
      </c>
      <c r="K9" s="158">
        <v>0</v>
      </c>
      <c r="L9" s="73">
        <f t="shared" si="0"/>
        <v>0</v>
      </c>
      <c r="M9" s="41"/>
      <c r="N9" s="5"/>
      <c r="O9" s="19"/>
      <c r="P9" s="73" t="str">
        <f t="shared" si="1"/>
        <v> </v>
      </c>
      <c r="Q9" s="163">
        <v>77</v>
      </c>
      <c r="R9" s="164">
        <v>3</v>
      </c>
      <c r="S9" s="46">
        <f t="shared" si="2"/>
        <v>3.9</v>
      </c>
    </row>
    <row r="10" spans="1:19" ht="14.25" customHeight="1">
      <c r="A10" s="12">
        <v>41</v>
      </c>
      <c r="B10" s="13">
        <v>204</v>
      </c>
      <c r="C10" s="9" t="s">
        <v>59</v>
      </c>
      <c r="D10" s="19" t="s">
        <v>65</v>
      </c>
      <c r="E10" s="9"/>
      <c r="F10" s="3"/>
      <c r="G10" s="155"/>
      <c r="H10" s="156">
        <v>0</v>
      </c>
      <c r="I10" s="157">
        <v>1</v>
      </c>
      <c r="J10" s="158">
        <v>1</v>
      </c>
      <c r="K10" s="158">
        <v>0</v>
      </c>
      <c r="L10" s="73">
        <f t="shared" si="0"/>
        <v>0</v>
      </c>
      <c r="M10" s="41"/>
      <c r="N10" s="5"/>
      <c r="O10" s="19"/>
      <c r="P10" s="73" t="str">
        <f t="shared" si="1"/>
        <v> </v>
      </c>
      <c r="Q10" s="163">
        <v>104</v>
      </c>
      <c r="R10" s="164">
        <v>1</v>
      </c>
      <c r="S10" s="46">
        <f t="shared" si="2"/>
        <v>1</v>
      </c>
    </row>
    <row r="11" spans="1:19" ht="14.25" customHeight="1">
      <c r="A11" s="12">
        <v>41</v>
      </c>
      <c r="B11" s="13">
        <v>205</v>
      </c>
      <c r="C11" s="9" t="s">
        <v>59</v>
      </c>
      <c r="D11" s="19" t="s">
        <v>109</v>
      </c>
      <c r="E11" s="166">
        <v>36904</v>
      </c>
      <c r="F11" s="3" t="s">
        <v>112</v>
      </c>
      <c r="G11" s="155">
        <v>1</v>
      </c>
      <c r="H11" s="156">
        <v>1</v>
      </c>
      <c r="I11" s="157">
        <v>1</v>
      </c>
      <c r="J11" s="158">
        <v>1</v>
      </c>
      <c r="K11" s="158">
        <v>0</v>
      </c>
      <c r="L11" s="73">
        <f t="shared" si="0"/>
        <v>0</v>
      </c>
      <c r="M11" s="41"/>
      <c r="N11" s="5"/>
      <c r="O11" s="19"/>
      <c r="P11" s="73" t="str">
        <f t="shared" si="1"/>
        <v> </v>
      </c>
      <c r="Q11" s="163">
        <v>182</v>
      </c>
      <c r="R11" s="164">
        <v>3</v>
      </c>
      <c r="S11" s="46">
        <f t="shared" si="2"/>
        <v>1.6</v>
      </c>
    </row>
    <row r="12" spans="1:19" ht="14.25" customHeight="1">
      <c r="A12" s="12">
        <v>41</v>
      </c>
      <c r="B12" s="13">
        <v>206</v>
      </c>
      <c r="C12" s="9" t="s">
        <v>59</v>
      </c>
      <c r="D12" s="19" t="s">
        <v>68</v>
      </c>
      <c r="E12" s="9"/>
      <c r="F12" s="3"/>
      <c r="G12" s="155"/>
      <c r="H12" s="156">
        <v>0</v>
      </c>
      <c r="I12" s="157">
        <v>1</v>
      </c>
      <c r="J12" s="158">
        <v>2</v>
      </c>
      <c r="K12" s="158">
        <v>0</v>
      </c>
      <c r="L12" s="73">
        <f t="shared" si="0"/>
        <v>0</v>
      </c>
      <c r="M12" s="41"/>
      <c r="N12" s="5"/>
      <c r="O12" s="19"/>
      <c r="P12" s="73" t="str">
        <f t="shared" si="1"/>
        <v> </v>
      </c>
      <c r="Q12" s="163">
        <v>107</v>
      </c>
      <c r="R12" s="164">
        <v>1</v>
      </c>
      <c r="S12" s="46">
        <f t="shared" si="2"/>
        <v>0.9</v>
      </c>
    </row>
    <row r="13" spans="1:19" ht="14.25" customHeight="1">
      <c r="A13" s="12">
        <v>41</v>
      </c>
      <c r="B13" s="13">
        <v>207</v>
      </c>
      <c r="C13" s="9" t="s">
        <v>59</v>
      </c>
      <c r="D13" s="19" t="s">
        <v>70</v>
      </c>
      <c r="E13" s="9"/>
      <c r="F13" s="3"/>
      <c r="G13" s="155"/>
      <c r="H13" s="156">
        <v>0</v>
      </c>
      <c r="I13" s="157">
        <v>1</v>
      </c>
      <c r="J13" s="158">
        <v>1</v>
      </c>
      <c r="K13" s="158">
        <v>0</v>
      </c>
      <c r="L13" s="73">
        <f t="shared" si="0"/>
        <v>0</v>
      </c>
      <c r="M13" s="41"/>
      <c r="N13" s="5"/>
      <c r="O13" s="19"/>
      <c r="P13" s="73" t="str">
        <f t="shared" si="1"/>
        <v> </v>
      </c>
      <c r="Q13" s="163">
        <v>84</v>
      </c>
      <c r="R13" s="164">
        <v>1</v>
      </c>
      <c r="S13" s="46">
        <f t="shared" si="2"/>
        <v>1.2</v>
      </c>
    </row>
    <row r="14" spans="1:19" ht="14.25" customHeight="1">
      <c r="A14" s="12">
        <v>41</v>
      </c>
      <c r="B14" s="13">
        <v>208</v>
      </c>
      <c r="C14" s="9" t="s">
        <v>59</v>
      </c>
      <c r="D14" s="19" t="s">
        <v>74</v>
      </c>
      <c r="E14" s="9"/>
      <c r="F14" s="3"/>
      <c r="G14" s="155"/>
      <c r="H14" s="156">
        <v>0</v>
      </c>
      <c r="I14" s="157">
        <v>1</v>
      </c>
      <c r="J14" s="158">
        <v>2</v>
      </c>
      <c r="K14" s="158">
        <v>0</v>
      </c>
      <c r="L14" s="73">
        <f t="shared" si="0"/>
        <v>0</v>
      </c>
      <c r="M14" s="41"/>
      <c r="N14" s="5"/>
      <c r="O14" s="19"/>
      <c r="P14" s="73" t="str">
        <f t="shared" si="1"/>
        <v> </v>
      </c>
      <c r="Q14" s="163">
        <v>181</v>
      </c>
      <c r="R14" s="164">
        <v>0</v>
      </c>
      <c r="S14" s="46">
        <f t="shared" si="2"/>
        <v>0</v>
      </c>
    </row>
    <row r="15" spans="1:19" ht="14.25" customHeight="1">
      <c r="A15" s="12">
        <v>41</v>
      </c>
      <c r="B15" s="13">
        <v>209</v>
      </c>
      <c r="C15" s="9" t="s">
        <v>59</v>
      </c>
      <c r="D15" s="19" t="s">
        <v>77</v>
      </c>
      <c r="E15" s="9"/>
      <c r="F15" s="3"/>
      <c r="G15" s="155"/>
      <c r="H15" s="156">
        <v>0</v>
      </c>
      <c r="I15" s="157">
        <v>1</v>
      </c>
      <c r="J15" s="158">
        <v>1</v>
      </c>
      <c r="K15" s="158">
        <v>0</v>
      </c>
      <c r="L15" s="73">
        <f t="shared" si="0"/>
        <v>0</v>
      </c>
      <c r="M15" s="41"/>
      <c r="N15" s="5"/>
      <c r="O15" s="19"/>
      <c r="P15" s="73" t="str">
        <f t="shared" si="1"/>
        <v> </v>
      </c>
      <c r="Q15" s="163">
        <v>88</v>
      </c>
      <c r="R15" s="164">
        <v>0</v>
      </c>
      <c r="S15" s="46">
        <f t="shared" si="2"/>
        <v>0</v>
      </c>
    </row>
    <row r="16" spans="1:19" ht="14.25" customHeight="1">
      <c r="A16" s="12">
        <v>41</v>
      </c>
      <c r="B16" s="13">
        <v>210</v>
      </c>
      <c r="C16" s="9" t="s">
        <v>59</v>
      </c>
      <c r="D16" s="19" t="s">
        <v>82</v>
      </c>
      <c r="E16" s="9"/>
      <c r="F16" s="3"/>
      <c r="G16" s="155"/>
      <c r="H16" s="156">
        <v>0</v>
      </c>
      <c r="I16" s="157">
        <v>1</v>
      </c>
      <c r="J16" s="158">
        <v>1</v>
      </c>
      <c r="K16" s="158">
        <v>0</v>
      </c>
      <c r="L16" s="73">
        <f t="shared" si="0"/>
        <v>0</v>
      </c>
      <c r="M16" s="41"/>
      <c r="N16" s="5"/>
      <c r="O16" s="19"/>
      <c r="P16" s="73" t="str">
        <f t="shared" si="1"/>
        <v> </v>
      </c>
      <c r="Q16" s="163">
        <v>121</v>
      </c>
      <c r="R16" s="164">
        <v>0</v>
      </c>
      <c r="S16" s="46">
        <f t="shared" si="2"/>
        <v>0</v>
      </c>
    </row>
    <row r="17" spans="1:19" ht="14.25" customHeight="1">
      <c r="A17" s="12">
        <v>41</v>
      </c>
      <c r="B17" s="13">
        <v>327</v>
      </c>
      <c r="C17" s="9" t="s">
        <v>59</v>
      </c>
      <c r="D17" s="19" t="s">
        <v>84</v>
      </c>
      <c r="E17" s="9"/>
      <c r="F17" s="3"/>
      <c r="G17" s="155"/>
      <c r="H17" s="156">
        <v>0</v>
      </c>
      <c r="I17" s="157"/>
      <c r="J17" s="158"/>
      <c r="K17" s="158"/>
      <c r="L17" s="73" t="str">
        <f t="shared" si="0"/>
        <v> </v>
      </c>
      <c r="M17" s="163">
        <v>1</v>
      </c>
      <c r="N17" s="137">
        <v>1</v>
      </c>
      <c r="O17" s="164">
        <v>0</v>
      </c>
      <c r="P17" s="73">
        <f t="shared" si="1"/>
        <v>0</v>
      </c>
      <c r="Q17" s="163">
        <v>39</v>
      </c>
      <c r="R17" s="164">
        <v>0</v>
      </c>
      <c r="S17" s="46">
        <f t="shared" si="2"/>
        <v>0</v>
      </c>
    </row>
    <row r="18" spans="1:19" ht="14.25" customHeight="1">
      <c r="A18" s="12">
        <v>41</v>
      </c>
      <c r="B18" s="13">
        <v>341</v>
      </c>
      <c r="C18" s="9" t="s">
        <v>59</v>
      </c>
      <c r="D18" s="19" t="s">
        <v>86</v>
      </c>
      <c r="E18" s="9"/>
      <c r="F18" s="3"/>
      <c r="G18" s="155"/>
      <c r="H18" s="156">
        <v>0</v>
      </c>
      <c r="I18" s="157"/>
      <c r="J18" s="158"/>
      <c r="K18" s="158"/>
      <c r="L18" s="74" t="str">
        <f t="shared" si="0"/>
        <v> </v>
      </c>
      <c r="M18" s="163">
        <v>1</v>
      </c>
      <c r="N18" s="137">
        <v>1</v>
      </c>
      <c r="O18" s="164">
        <v>0</v>
      </c>
      <c r="P18" s="73">
        <f t="shared" si="1"/>
        <v>0</v>
      </c>
      <c r="Q18" s="163">
        <v>17</v>
      </c>
      <c r="R18" s="164">
        <v>0</v>
      </c>
      <c r="S18" s="46">
        <f t="shared" si="2"/>
        <v>0</v>
      </c>
    </row>
    <row r="19" spans="1:19" ht="14.25" customHeight="1">
      <c r="A19" s="12">
        <v>41</v>
      </c>
      <c r="B19" s="13">
        <v>345</v>
      </c>
      <c r="C19" s="9" t="s">
        <v>59</v>
      </c>
      <c r="D19" s="19" t="s">
        <v>90</v>
      </c>
      <c r="E19" s="9"/>
      <c r="F19" s="3"/>
      <c r="G19" s="155"/>
      <c r="H19" s="156">
        <v>0</v>
      </c>
      <c r="I19" s="157"/>
      <c r="J19" s="158"/>
      <c r="K19" s="158"/>
      <c r="L19" s="74" t="str">
        <f t="shared" si="0"/>
        <v> </v>
      </c>
      <c r="M19" s="163">
        <v>1</v>
      </c>
      <c r="N19" s="137">
        <v>1</v>
      </c>
      <c r="O19" s="164">
        <v>0</v>
      </c>
      <c r="P19" s="73">
        <f t="shared" si="1"/>
        <v>0</v>
      </c>
      <c r="Q19" s="163">
        <v>25</v>
      </c>
      <c r="R19" s="164">
        <v>0</v>
      </c>
      <c r="S19" s="46">
        <f t="shared" si="2"/>
        <v>0</v>
      </c>
    </row>
    <row r="20" spans="1:19" ht="14.25" customHeight="1">
      <c r="A20" s="12">
        <v>41</v>
      </c>
      <c r="B20" s="13">
        <v>346</v>
      </c>
      <c r="C20" s="9" t="s">
        <v>59</v>
      </c>
      <c r="D20" s="19" t="s">
        <v>91</v>
      </c>
      <c r="E20" s="9"/>
      <c r="F20" s="3"/>
      <c r="G20" s="155"/>
      <c r="H20" s="156">
        <v>0</v>
      </c>
      <c r="I20" s="157"/>
      <c r="J20" s="158"/>
      <c r="K20" s="158"/>
      <c r="L20" s="74" t="str">
        <f t="shared" si="0"/>
        <v> </v>
      </c>
      <c r="M20" s="163">
        <v>1</v>
      </c>
      <c r="N20" s="137">
        <v>0</v>
      </c>
      <c r="O20" s="164">
        <v>0</v>
      </c>
      <c r="P20" s="73"/>
      <c r="Q20" s="163">
        <v>0</v>
      </c>
      <c r="R20" s="164">
        <v>0</v>
      </c>
      <c r="S20" s="46"/>
    </row>
    <row r="21" spans="1:19" ht="14.25" customHeight="1">
      <c r="A21" s="12">
        <v>41</v>
      </c>
      <c r="B21" s="13">
        <v>387</v>
      </c>
      <c r="C21" s="9" t="s">
        <v>59</v>
      </c>
      <c r="D21" s="19" t="s">
        <v>114</v>
      </c>
      <c r="E21" s="9"/>
      <c r="F21" s="3"/>
      <c r="G21" s="155"/>
      <c r="H21" s="156">
        <v>0</v>
      </c>
      <c r="I21" s="157"/>
      <c r="J21" s="158"/>
      <c r="K21" s="158"/>
      <c r="L21" s="74" t="str">
        <f t="shared" si="0"/>
        <v> </v>
      </c>
      <c r="M21" s="163">
        <v>1</v>
      </c>
      <c r="N21" s="137">
        <v>1</v>
      </c>
      <c r="O21" s="164">
        <v>0</v>
      </c>
      <c r="P21" s="73">
        <f t="shared" si="1"/>
        <v>0</v>
      </c>
      <c r="Q21" s="163">
        <v>27</v>
      </c>
      <c r="R21" s="164">
        <v>0</v>
      </c>
      <c r="S21" s="72">
        <f t="shared" si="2"/>
        <v>0</v>
      </c>
    </row>
    <row r="22" spans="1:19" ht="14.25" customHeight="1">
      <c r="A22" s="12">
        <v>41</v>
      </c>
      <c r="B22" s="13">
        <v>401</v>
      </c>
      <c r="C22" s="9" t="s">
        <v>59</v>
      </c>
      <c r="D22" s="19" t="s">
        <v>97</v>
      </c>
      <c r="E22" s="9"/>
      <c r="F22" s="3"/>
      <c r="G22" s="155"/>
      <c r="H22" s="156">
        <v>0</v>
      </c>
      <c r="I22" s="157"/>
      <c r="J22" s="158"/>
      <c r="K22" s="158"/>
      <c r="L22" s="74" t="str">
        <f t="shared" si="0"/>
        <v> </v>
      </c>
      <c r="M22" s="163">
        <v>1</v>
      </c>
      <c r="N22" s="137">
        <v>1</v>
      </c>
      <c r="O22" s="164">
        <v>0</v>
      </c>
      <c r="P22" s="73">
        <f t="shared" si="1"/>
        <v>0</v>
      </c>
      <c r="Q22" s="163">
        <v>16</v>
      </c>
      <c r="R22" s="164">
        <v>0</v>
      </c>
      <c r="S22" s="72">
        <f t="shared" si="2"/>
        <v>0</v>
      </c>
    </row>
    <row r="23" spans="1:19" ht="14.25" customHeight="1">
      <c r="A23" s="12">
        <v>41</v>
      </c>
      <c r="B23" s="13">
        <v>423</v>
      </c>
      <c r="C23" s="9" t="s">
        <v>59</v>
      </c>
      <c r="D23" s="19" t="s">
        <v>99</v>
      </c>
      <c r="E23" s="9"/>
      <c r="F23" s="3"/>
      <c r="G23" s="155"/>
      <c r="H23" s="156">
        <v>0</v>
      </c>
      <c r="I23" s="157"/>
      <c r="J23" s="158"/>
      <c r="K23" s="158"/>
      <c r="L23" s="74" t="str">
        <f t="shared" si="0"/>
        <v> </v>
      </c>
      <c r="M23" s="163">
        <v>1</v>
      </c>
      <c r="N23" s="137">
        <v>1</v>
      </c>
      <c r="O23" s="164">
        <v>0</v>
      </c>
      <c r="P23" s="73">
        <f t="shared" si="1"/>
        <v>0</v>
      </c>
      <c r="Q23" s="163">
        <v>31</v>
      </c>
      <c r="R23" s="164">
        <v>1</v>
      </c>
      <c r="S23" s="72">
        <f t="shared" si="2"/>
        <v>3.2</v>
      </c>
    </row>
    <row r="24" spans="1:19" ht="14.25" customHeight="1">
      <c r="A24" s="12">
        <v>41</v>
      </c>
      <c r="B24" s="13">
        <v>424</v>
      </c>
      <c r="C24" s="9" t="s">
        <v>59</v>
      </c>
      <c r="D24" s="19" t="s">
        <v>101</v>
      </c>
      <c r="E24" s="9"/>
      <c r="F24" s="3"/>
      <c r="G24" s="155"/>
      <c r="H24" s="156">
        <v>0</v>
      </c>
      <c r="I24" s="157"/>
      <c r="J24" s="158"/>
      <c r="K24" s="158"/>
      <c r="L24" s="74" t="str">
        <f t="shared" si="0"/>
        <v> </v>
      </c>
      <c r="M24" s="163">
        <v>1</v>
      </c>
      <c r="N24" s="137">
        <v>1</v>
      </c>
      <c r="O24" s="164">
        <v>0</v>
      </c>
      <c r="P24" s="73">
        <f t="shared" si="1"/>
        <v>0</v>
      </c>
      <c r="Q24" s="163">
        <v>35</v>
      </c>
      <c r="R24" s="164">
        <v>0</v>
      </c>
      <c r="S24" s="72">
        <f t="shared" si="2"/>
        <v>0</v>
      </c>
    </row>
    <row r="25" spans="1:19" ht="14.25" customHeight="1">
      <c r="A25" s="12">
        <v>41</v>
      </c>
      <c r="B25" s="13">
        <v>425</v>
      </c>
      <c r="C25" s="9" t="s">
        <v>59</v>
      </c>
      <c r="D25" s="19" t="s">
        <v>103</v>
      </c>
      <c r="E25" s="9"/>
      <c r="F25" s="3"/>
      <c r="G25" s="155"/>
      <c r="H25" s="156">
        <v>0</v>
      </c>
      <c r="I25" s="157"/>
      <c r="J25" s="158"/>
      <c r="K25" s="158"/>
      <c r="L25" s="74" t="str">
        <f t="shared" si="0"/>
        <v> </v>
      </c>
      <c r="M25" s="163">
        <v>1</v>
      </c>
      <c r="N25" s="137">
        <v>1</v>
      </c>
      <c r="O25" s="164">
        <v>0</v>
      </c>
      <c r="P25" s="73">
        <f t="shared" si="1"/>
        <v>0</v>
      </c>
      <c r="Q25" s="163">
        <v>44</v>
      </c>
      <c r="R25" s="164">
        <v>0</v>
      </c>
      <c r="S25" s="72">
        <f t="shared" si="2"/>
        <v>0</v>
      </c>
    </row>
    <row r="26" spans="1:19" ht="14.25" customHeight="1" thickBot="1">
      <c r="A26" s="12">
        <v>41</v>
      </c>
      <c r="B26" s="13">
        <v>441</v>
      </c>
      <c r="C26" s="9" t="s">
        <v>59</v>
      </c>
      <c r="D26" s="19" t="s">
        <v>108</v>
      </c>
      <c r="E26" s="9"/>
      <c r="F26" s="3"/>
      <c r="G26" s="155"/>
      <c r="H26" s="156">
        <v>0</v>
      </c>
      <c r="I26" s="157"/>
      <c r="J26" s="158"/>
      <c r="K26" s="158"/>
      <c r="L26" s="74" t="str">
        <f t="shared" si="0"/>
        <v> </v>
      </c>
      <c r="M26" s="163">
        <v>1</v>
      </c>
      <c r="N26" s="137">
        <v>1</v>
      </c>
      <c r="O26" s="164">
        <v>0</v>
      </c>
      <c r="P26" s="73">
        <f t="shared" si="1"/>
        <v>0</v>
      </c>
      <c r="Q26" s="163">
        <v>55</v>
      </c>
      <c r="R26" s="164">
        <v>0</v>
      </c>
      <c r="S26" s="72">
        <f t="shared" si="2"/>
        <v>0</v>
      </c>
    </row>
    <row r="27" spans="1:19" ht="16.5" customHeight="1" thickBot="1">
      <c r="A27" s="20"/>
      <c r="B27" s="21">
        <v>1000</v>
      </c>
      <c r="C27" s="246" t="s">
        <v>11</v>
      </c>
      <c r="D27" s="246"/>
      <c r="E27" s="15"/>
      <c r="F27" s="83">
        <f>COUNTA(F7:F26)</f>
        <v>1</v>
      </c>
      <c r="G27" s="159"/>
      <c r="H27" s="160">
        <f>SUM(H7:H26)</f>
        <v>1</v>
      </c>
      <c r="I27" s="161">
        <f>COUNTA(I7:I26)</f>
        <v>10</v>
      </c>
      <c r="J27" s="162">
        <f>SUM(J7:J26)</f>
        <v>14</v>
      </c>
      <c r="K27" s="162">
        <f>SUM(K7:K26)</f>
        <v>0</v>
      </c>
      <c r="L27" s="75">
        <f t="shared" si="0"/>
        <v>0</v>
      </c>
      <c r="M27" s="165">
        <f>COUNTA(M7:M26)</f>
        <v>10</v>
      </c>
      <c r="N27" s="142">
        <f>SUM(N7:N26)</f>
        <v>9</v>
      </c>
      <c r="O27" s="142">
        <f>SUM(O7:O26)</f>
        <v>0</v>
      </c>
      <c r="P27" s="75">
        <f>IF(N27=""," ",ROUND(O27/N27*100,1))</f>
        <v>0</v>
      </c>
      <c r="Q27" s="147">
        <f>SUM(Q7:Q26)</f>
        <v>1982</v>
      </c>
      <c r="R27" s="142">
        <f>SUM(R7:R26)</f>
        <v>28</v>
      </c>
      <c r="S27" s="51">
        <f>IF(Q27=""," ",ROUND(R27/Q27*100,1))</f>
        <v>1.4</v>
      </c>
    </row>
  </sheetData>
  <mergeCells count="22">
    <mergeCell ref="C27:D27"/>
    <mergeCell ref="H5:H6"/>
    <mergeCell ref="E5:E6"/>
    <mergeCell ref="F5:F6"/>
    <mergeCell ref="E4:G4"/>
    <mergeCell ref="G5:G6"/>
    <mergeCell ref="I4:S4"/>
    <mergeCell ref="K5:K6"/>
    <mergeCell ref="L5:L6"/>
    <mergeCell ref="N5:N6"/>
    <mergeCell ref="R5:R6"/>
    <mergeCell ref="S5:S6"/>
    <mergeCell ref="I5:I6"/>
    <mergeCell ref="J5:J6"/>
    <mergeCell ref="A4:A6"/>
    <mergeCell ref="B4:B6"/>
    <mergeCell ref="C4:C6"/>
    <mergeCell ref="D4:D6"/>
    <mergeCell ref="Q5:Q6"/>
    <mergeCell ref="M5:M6"/>
    <mergeCell ref="O5:O6"/>
    <mergeCell ref="P5:P6"/>
  </mergeCells>
  <printOptions/>
  <pageMargins left="0.5905511811023623" right="0.5511811023622047" top="0.7874015748031497" bottom="0.5905511811023623" header="0.5118110236220472" footer="0.31496062992125984"/>
  <pageSetup fitToHeight="0" fitToWidth="1" horizontalDpi="600" verticalDpi="600" orientation="landscape" paperSize="9" scale="92" r:id="rId1"/>
  <headerFooter alignWithMargins="0">
    <oddHeader>&amp;R（大分県）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10.125" style="2" customWidth="1"/>
    <col min="5" max="5" width="5.875" style="2" customWidth="1"/>
    <col min="6" max="6" width="10.375" style="2" customWidth="1"/>
    <col min="7" max="8" width="5.375" style="2" customWidth="1"/>
    <col min="9" max="9" width="6.625" style="2" customWidth="1"/>
    <col min="10" max="10" width="5.125" style="2" customWidth="1"/>
    <col min="11" max="11" width="5.625" style="2" customWidth="1"/>
    <col min="12" max="13" width="5.375" style="2" customWidth="1"/>
    <col min="14" max="15" width="6.125" style="2" customWidth="1"/>
    <col min="16" max="16" width="5.625" style="2" customWidth="1"/>
    <col min="17" max="20" width="5.375" style="2" customWidth="1"/>
    <col min="21" max="22" width="5.625" style="2" customWidth="1"/>
    <col min="23" max="24" width="5.125" style="2" customWidth="1"/>
    <col min="25" max="26" width="5.625" style="2" customWidth="1"/>
    <col min="27" max="27" width="5.125" style="2" customWidth="1"/>
    <col min="28" max="16384" width="9.00390625" style="2" customWidth="1"/>
  </cols>
  <sheetData>
    <row r="1" ht="12">
      <c r="A1" s="2" t="s">
        <v>52</v>
      </c>
    </row>
    <row r="2" spans="1:2" ht="22.5" customHeight="1">
      <c r="A2" s="40" t="s">
        <v>25</v>
      </c>
      <c r="B2" s="4"/>
    </row>
    <row r="3" spans="1:2" ht="15" thickBot="1">
      <c r="A3" s="40"/>
      <c r="B3" s="79" t="s">
        <v>31</v>
      </c>
    </row>
    <row r="4" spans="1:27" s="77" customFormat="1" ht="19.5" customHeight="1" thickBot="1">
      <c r="A4" s="76"/>
      <c r="B4" s="128">
        <v>1</v>
      </c>
      <c r="C4" s="318">
        <v>39539</v>
      </c>
      <c r="D4" s="319"/>
      <c r="E4" s="129">
        <v>2</v>
      </c>
      <c r="F4" s="320">
        <v>39569</v>
      </c>
      <c r="G4" s="319"/>
      <c r="H4" s="321"/>
      <c r="I4" s="130">
        <v>3</v>
      </c>
      <c r="J4" s="318" t="s">
        <v>150</v>
      </c>
      <c r="K4" s="319"/>
      <c r="L4" s="319"/>
      <c r="M4" s="319"/>
      <c r="N4" s="321"/>
      <c r="AA4" s="78"/>
    </row>
    <row r="5" spans="1:27" ht="9.75" customHeight="1" thickBot="1">
      <c r="A5"/>
      <c r="B5" s="64"/>
      <c r="C5" s="64"/>
      <c r="D5" s="64"/>
      <c r="E5" s="64"/>
      <c r="F5" s="64"/>
      <c r="G5" s="64"/>
      <c r="H5" s="64"/>
      <c r="I5" s="65"/>
      <c r="J5" s="66"/>
      <c r="K5" s="66"/>
      <c r="L5" s="64"/>
      <c r="M5" s="64"/>
      <c r="N5" s="64"/>
      <c r="O5" s="64"/>
      <c r="P5" s="64"/>
      <c r="Q5" s="64"/>
      <c r="R5" s="64"/>
      <c r="S5" s="65"/>
      <c r="T5" s="66"/>
      <c r="U5" s="66"/>
      <c r="V5" s="64"/>
      <c r="W5" s="64"/>
      <c r="X5" s="66"/>
      <c r="Y5" s="66"/>
      <c r="Z5" s="66"/>
      <c r="AA5"/>
    </row>
    <row r="6" spans="1:27" ht="13.5" customHeight="1" thickBot="1">
      <c r="A6"/>
      <c r="B6" s="64"/>
      <c r="C6" s="64"/>
      <c r="D6" s="64"/>
      <c r="E6" s="292" t="s">
        <v>140</v>
      </c>
      <c r="F6" s="322"/>
      <c r="G6" s="68">
        <v>1</v>
      </c>
      <c r="H6" s="67"/>
      <c r="I6" s="67"/>
      <c r="J6" s="67"/>
      <c r="K6" s="67"/>
      <c r="L6" s="292" t="s">
        <v>29</v>
      </c>
      <c r="M6" s="293"/>
      <c r="N6" s="293"/>
      <c r="O6" s="197">
        <v>3</v>
      </c>
      <c r="P6" s="64"/>
      <c r="Q6" s="292" t="s">
        <v>29</v>
      </c>
      <c r="R6" s="293"/>
      <c r="S6" s="293"/>
      <c r="T6" s="197">
        <v>3</v>
      </c>
      <c r="U6" s="66"/>
      <c r="V6" s="292" t="s">
        <v>29</v>
      </c>
      <c r="W6" s="293"/>
      <c r="X6" s="293"/>
      <c r="Y6" s="68">
        <v>1</v>
      </c>
      <c r="Z6" s="66"/>
      <c r="AA6"/>
    </row>
    <row r="7" spans="1:27" ht="31.5" customHeight="1">
      <c r="A7" s="229" t="s">
        <v>40</v>
      </c>
      <c r="B7" s="310" t="s">
        <v>141</v>
      </c>
      <c r="C7" s="307" t="s">
        <v>0</v>
      </c>
      <c r="D7" s="238" t="s">
        <v>26</v>
      </c>
      <c r="E7" s="286" t="s">
        <v>142</v>
      </c>
      <c r="F7" s="287"/>
      <c r="G7" s="287"/>
      <c r="H7" s="287"/>
      <c r="I7" s="287"/>
      <c r="J7" s="287"/>
      <c r="K7" s="288"/>
      <c r="L7" s="286" t="s">
        <v>7</v>
      </c>
      <c r="M7" s="287"/>
      <c r="N7" s="287"/>
      <c r="O7" s="287"/>
      <c r="P7" s="288"/>
      <c r="Q7" s="286" t="s">
        <v>3</v>
      </c>
      <c r="R7" s="287"/>
      <c r="S7" s="287"/>
      <c r="T7" s="287"/>
      <c r="U7" s="288"/>
      <c r="V7" s="289" t="s">
        <v>51</v>
      </c>
      <c r="W7" s="290"/>
      <c r="X7" s="290"/>
      <c r="Y7" s="290"/>
      <c r="Z7" s="290"/>
      <c r="AA7" s="291"/>
    </row>
    <row r="8" spans="1:27" ht="15" customHeight="1">
      <c r="A8" s="230"/>
      <c r="B8" s="311"/>
      <c r="C8" s="308"/>
      <c r="D8" s="239"/>
      <c r="E8" s="314" t="s">
        <v>143</v>
      </c>
      <c r="F8" s="316" t="s">
        <v>144</v>
      </c>
      <c r="G8" s="303" t="s">
        <v>2</v>
      </c>
      <c r="H8" s="131"/>
      <c r="I8" s="305" t="s">
        <v>1</v>
      </c>
      <c r="J8" s="131"/>
      <c r="K8" s="297" t="s">
        <v>135</v>
      </c>
      <c r="L8" s="303" t="s">
        <v>2</v>
      </c>
      <c r="M8" s="131"/>
      <c r="N8" s="305" t="s">
        <v>1</v>
      </c>
      <c r="O8" s="131"/>
      <c r="P8" s="297" t="s">
        <v>135</v>
      </c>
      <c r="Q8" s="303" t="s">
        <v>2</v>
      </c>
      <c r="R8" s="131"/>
      <c r="S8" s="305" t="s">
        <v>1</v>
      </c>
      <c r="T8" s="131"/>
      <c r="U8" s="297" t="s">
        <v>135</v>
      </c>
      <c r="V8" s="301" t="s">
        <v>18</v>
      </c>
      <c r="W8" s="131"/>
      <c r="X8" s="299" t="s">
        <v>135</v>
      </c>
      <c r="Y8" s="294" t="s">
        <v>19</v>
      </c>
      <c r="Z8" s="295"/>
      <c r="AA8" s="296"/>
    </row>
    <row r="9" spans="1:27" ht="61.5" customHeight="1">
      <c r="A9" s="231"/>
      <c r="B9" s="312"/>
      <c r="C9" s="309"/>
      <c r="D9" s="240"/>
      <c r="E9" s="315"/>
      <c r="F9" s="317"/>
      <c r="G9" s="304"/>
      <c r="H9" s="132" t="s">
        <v>145</v>
      </c>
      <c r="I9" s="306"/>
      <c r="J9" s="133" t="s">
        <v>146</v>
      </c>
      <c r="K9" s="298"/>
      <c r="L9" s="304"/>
      <c r="M9" s="132" t="s">
        <v>145</v>
      </c>
      <c r="N9" s="306"/>
      <c r="O9" s="134" t="s">
        <v>146</v>
      </c>
      <c r="P9" s="298"/>
      <c r="Q9" s="304"/>
      <c r="R9" s="132" t="s">
        <v>145</v>
      </c>
      <c r="S9" s="306"/>
      <c r="T9" s="133" t="s">
        <v>146</v>
      </c>
      <c r="U9" s="298"/>
      <c r="V9" s="302"/>
      <c r="W9" s="133" t="s">
        <v>147</v>
      </c>
      <c r="X9" s="300"/>
      <c r="Y9" s="135" t="s">
        <v>148</v>
      </c>
      <c r="Z9" s="132" t="s">
        <v>147</v>
      </c>
      <c r="AA9" s="136" t="s">
        <v>135</v>
      </c>
    </row>
    <row r="10" spans="1:27" ht="14.25" customHeight="1">
      <c r="A10" s="12">
        <v>41</v>
      </c>
      <c r="B10" s="8">
        <v>201</v>
      </c>
      <c r="C10" s="104" t="s">
        <v>59</v>
      </c>
      <c r="D10" s="106" t="s">
        <v>60</v>
      </c>
      <c r="E10" s="127">
        <v>40</v>
      </c>
      <c r="F10" s="5" t="s">
        <v>83</v>
      </c>
      <c r="G10" s="137">
        <v>51</v>
      </c>
      <c r="H10" s="137">
        <v>44</v>
      </c>
      <c r="I10" s="137">
        <v>1414</v>
      </c>
      <c r="J10" s="137">
        <v>439</v>
      </c>
      <c r="K10" s="46">
        <f>IF(G10=""," ",ROUND(J10/I10*100,1))</f>
        <v>31</v>
      </c>
      <c r="L10" s="143">
        <v>33</v>
      </c>
      <c r="M10" s="137">
        <v>30</v>
      </c>
      <c r="N10" s="137">
        <v>521</v>
      </c>
      <c r="O10" s="137">
        <v>112</v>
      </c>
      <c r="P10" s="46">
        <f>IF(L10=""," ",ROUND(O10/N10*100,1))</f>
        <v>21.5</v>
      </c>
      <c r="Q10" s="143">
        <v>6</v>
      </c>
      <c r="R10" s="137">
        <v>2</v>
      </c>
      <c r="S10" s="137">
        <v>57</v>
      </c>
      <c r="T10" s="137">
        <v>2</v>
      </c>
      <c r="U10" s="46">
        <f>IF(Q10=""," ",ROUND(T10/S10*100,1))</f>
        <v>3.5</v>
      </c>
      <c r="V10" s="148">
        <v>191</v>
      </c>
      <c r="W10" s="137">
        <v>12</v>
      </c>
      <c r="X10" s="59">
        <f>IF(V10=""," ",ROUND(W10/V10*100,1))</f>
        <v>6.3</v>
      </c>
      <c r="Y10" s="137">
        <v>184</v>
      </c>
      <c r="Z10" s="137">
        <v>5</v>
      </c>
      <c r="AA10" s="54">
        <f>IF(Y10=""," ",ROUND(Z10/Y10*100,1))</f>
        <v>2.7</v>
      </c>
    </row>
    <row r="11" spans="1:27" ht="14.25" customHeight="1">
      <c r="A11" s="12">
        <v>41</v>
      </c>
      <c r="B11" s="8">
        <v>202</v>
      </c>
      <c r="C11" s="104" t="s">
        <v>59</v>
      </c>
      <c r="D11" s="106" t="s">
        <v>62</v>
      </c>
      <c r="E11" s="127">
        <v>35</v>
      </c>
      <c r="F11" s="5" t="s">
        <v>64</v>
      </c>
      <c r="G11" s="137">
        <v>49</v>
      </c>
      <c r="H11" s="137">
        <v>42</v>
      </c>
      <c r="I11" s="137">
        <v>1475</v>
      </c>
      <c r="J11" s="137">
        <v>483</v>
      </c>
      <c r="K11" s="46">
        <f aca="true" t="shared" si="0" ref="K11:K29">IF(G11=""," ",ROUND(J11/I11*100,1))</f>
        <v>32.7</v>
      </c>
      <c r="L11" s="143">
        <v>29</v>
      </c>
      <c r="M11" s="137">
        <v>25</v>
      </c>
      <c r="N11" s="137">
        <v>800</v>
      </c>
      <c r="O11" s="137">
        <v>211</v>
      </c>
      <c r="P11" s="46">
        <f>IF(L11=""," ",ROUND(O11/N11*100,1))</f>
        <v>26.4</v>
      </c>
      <c r="Q11" s="143">
        <v>6</v>
      </c>
      <c r="R11" s="137">
        <v>4</v>
      </c>
      <c r="S11" s="137">
        <v>56</v>
      </c>
      <c r="T11" s="137">
        <v>4</v>
      </c>
      <c r="U11" s="46">
        <f>IF(Q11=""," ",ROUND(T11/S11*100,1))</f>
        <v>7.1</v>
      </c>
      <c r="V11" s="148">
        <v>152</v>
      </c>
      <c r="W11" s="137">
        <v>2</v>
      </c>
      <c r="X11" s="59">
        <f>IF(V11=""," ",ROUND(W11/V11*100,1))</f>
        <v>1.3</v>
      </c>
      <c r="Y11" s="137">
        <v>146</v>
      </c>
      <c r="Z11" s="137">
        <v>1</v>
      </c>
      <c r="AA11" s="54">
        <f>IF(Y11=""," ",ROUND(Z11/Y11*100,1))</f>
        <v>0.7</v>
      </c>
    </row>
    <row r="12" spans="1:27" ht="14.25" customHeight="1">
      <c r="A12" s="12">
        <v>41</v>
      </c>
      <c r="B12" s="8">
        <v>203</v>
      </c>
      <c r="C12" s="104" t="s">
        <v>59</v>
      </c>
      <c r="D12" s="106" t="s">
        <v>106</v>
      </c>
      <c r="E12" s="127">
        <v>35</v>
      </c>
      <c r="F12" s="5" t="s">
        <v>80</v>
      </c>
      <c r="G12" s="137">
        <v>49</v>
      </c>
      <c r="H12" s="137">
        <v>40</v>
      </c>
      <c r="I12" s="137">
        <v>772</v>
      </c>
      <c r="J12" s="137">
        <v>235</v>
      </c>
      <c r="K12" s="46">
        <f t="shared" si="0"/>
        <v>30.4</v>
      </c>
      <c r="L12" s="143">
        <v>18</v>
      </c>
      <c r="M12" s="137">
        <v>14</v>
      </c>
      <c r="N12" s="137">
        <v>226</v>
      </c>
      <c r="O12" s="137">
        <v>37</v>
      </c>
      <c r="P12" s="46">
        <f aca="true" t="shared" si="1" ref="P12:P29">IF(L12=""," ",ROUND(O12/N12*100,1))</f>
        <v>16.4</v>
      </c>
      <c r="Q12" s="143">
        <v>5</v>
      </c>
      <c r="R12" s="137">
        <v>3</v>
      </c>
      <c r="S12" s="137">
        <v>44</v>
      </c>
      <c r="T12" s="137">
        <v>4</v>
      </c>
      <c r="U12" s="46">
        <f aca="true" t="shared" si="2" ref="U12:U29">IF(Q12=""," ",ROUND(T12/S12*100,1))</f>
        <v>9.1</v>
      </c>
      <c r="V12" s="148">
        <v>52</v>
      </c>
      <c r="W12" s="137">
        <v>2</v>
      </c>
      <c r="X12" s="59">
        <f aca="true" t="shared" si="3" ref="X12:X29">IF(V12=""," ",ROUND(W12/V12*100,1))</f>
        <v>3.8</v>
      </c>
      <c r="Y12" s="137">
        <v>38</v>
      </c>
      <c r="Z12" s="137">
        <v>2</v>
      </c>
      <c r="AA12" s="54">
        <f aca="true" t="shared" si="4" ref="AA12:AA21">IF(Y12=""," ",ROUND(Z12/Y12*100,1))</f>
        <v>5.3</v>
      </c>
    </row>
    <row r="13" spans="1:27" ht="14.25" customHeight="1">
      <c r="A13" s="12">
        <v>41</v>
      </c>
      <c r="B13" s="8">
        <v>204</v>
      </c>
      <c r="C13" s="104" t="s">
        <v>59</v>
      </c>
      <c r="D13" s="106" t="s">
        <v>65</v>
      </c>
      <c r="E13" s="127">
        <v>30</v>
      </c>
      <c r="F13" s="5" t="s">
        <v>73</v>
      </c>
      <c r="G13" s="137">
        <v>39</v>
      </c>
      <c r="H13" s="137">
        <v>37</v>
      </c>
      <c r="I13" s="137">
        <v>543</v>
      </c>
      <c r="J13" s="137">
        <v>156</v>
      </c>
      <c r="K13" s="46">
        <f t="shared" si="0"/>
        <v>28.7</v>
      </c>
      <c r="L13" s="143">
        <v>17</v>
      </c>
      <c r="M13" s="137">
        <v>15</v>
      </c>
      <c r="N13" s="137">
        <v>189</v>
      </c>
      <c r="O13" s="137">
        <v>29</v>
      </c>
      <c r="P13" s="46">
        <f t="shared" si="1"/>
        <v>15.3</v>
      </c>
      <c r="Q13" s="143">
        <v>5</v>
      </c>
      <c r="R13" s="137">
        <v>5</v>
      </c>
      <c r="S13" s="137">
        <v>30</v>
      </c>
      <c r="T13" s="137">
        <v>7</v>
      </c>
      <c r="U13" s="46">
        <f t="shared" si="2"/>
        <v>23.3</v>
      </c>
      <c r="V13" s="148">
        <v>24</v>
      </c>
      <c r="W13" s="137">
        <v>1</v>
      </c>
      <c r="X13" s="59">
        <f t="shared" si="3"/>
        <v>4.2</v>
      </c>
      <c r="Y13" s="137">
        <v>21</v>
      </c>
      <c r="Z13" s="137">
        <v>0</v>
      </c>
      <c r="AA13" s="54">
        <f t="shared" si="4"/>
        <v>0</v>
      </c>
    </row>
    <row r="14" spans="1:27" ht="14.25" customHeight="1">
      <c r="A14" s="12">
        <v>41</v>
      </c>
      <c r="B14" s="8">
        <v>205</v>
      </c>
      <c r="C14" s="104" t="s">
        <v>59</v>
      </c>
      <c r="D14" s="106" t="s">
        <v>109</v>
      </c>
      <c r="E14" s="127">
        <v>35</v>
      </c>
      <c r="F14" s="5" t="s">
        <v>113</v>
      </c>
      <c r="G14" s="137">
        <v>68</v>
      </c>
      <c r="H14" s="137">
        <v>64</v>
      </c>
      <c r="I14" s="137">
        <v>1009</v>
      </c>
      <c r="J14" s="137">
        <v>270</v>
      </c>
      <c r="K14" s="46">
        <f t="shared" si="0"/>
        <v>26.8</v>
      </c>
      <c r="L14" s="143">
        <v>38</v>
      </c>
      <c r="M14" s="137">
        <v>35</v>
      </c>
      <c r="N14" s="137">
        <v>604</v>
      </c>
      <c r="O14" s="137">
        <v>171</v>
      </c>
      <c r="P14" s="46">
        <f t="shared" si="1"/>
        <v>28.3</v>
      </c>
      <c r="Q14" s="143">
        <v>6</v>
      </c>
      <c r="R14" s="137">
        <v>5</v>
      </c>
      <c r="S14" s="137">
        <v>50</v>
      </c>
      <c r="T14" s="137">
        <v>8</v>
      </c>
      <c r="U14" s="46">
        <f t="shared" si="2"/>
        <v>16</v>
      </c>
      <c r="V14" s="148">
        <v>76</v>
      </c>
      <c r="W14" s="137">
        <v>11</v>
      </c>
      <c r="X14" s="59">
        <f t="shared" si="3"/>
        <v>14.5</v>
      </c>
      <c r="Y14" s="137">
        <v>68</v>
      </c>
      <c r="Z14" s="137">
        <v>9</v>
      </c>
      <c r="AA14" s="54">
        <f t="shared" si="4"/>
        <v>13.2</v>
      </c>
    </row>
    <row r="15" spans="1:27" ht="14.25" customHeight="1">
      <c r="A15" s="12">
        <v>41</v>
      </c>
      <c r="B15" s="8">
        <v>206</v>
      </c>
      <c r="C15" s="104" t="s">
        <v>59</v>
      </c>
      <c r="D15" s="106" t="s">
        <v>68</v>
      </c>
      <c r="E15" s="127">
        <v>40</v>
      </c>
      <c r="F15" s="5" t="s">
        <v>151</v>
      </c>
      <c r="G15" s="137">
        <v>55</v>
      </c>
      <c r="H15" s="137">
        <v>52</v>
      </c>
      <c r="I15" s="137">
        <v>923</v>
      </c>
      <c r="J15" s="137">
        <v>286</v>
      </c>
      <c r="K15" s="46">
        <f t="shared" si="0"/>
        <v>31</v>
      </c>
      <c r="L15" s="143">
        <v>37</v>
      </c>
      <c r="M15" s="137">
        <v>36</v>
      </c>
      <c r="N15" s="137">
        <v>448</v>
      </c>
      <c r="O15" s="137">
        <v>117</v>
      </c>
      <c r="P15" s="46">
        <f t="shared" si="1"/>
        <v>26.1</v>
      </c>
      <c r="Q15" s="143">
        <v>5</v>
      </c>
      <c r="R15" s="137">
        <v>3</v>
      </c>
      <c r="S15" s="137">
        <v>51</v>
      </c>
      <c r="T15" s="137">
        <v>4</v>
      </c>
      <c r="U15" s="46">
        <f t="shared" si="2"/>
        <v>7.8</v>
      </c>
      <c r="V15" s="148">
        <v>62</v>
      </c>
      <c r="W15" s="137">
        <v>5</v>
      </c>
      <c r="X15" s="59">
        <f t="shared" si="3"/>
        <v>8.1</v>
      </c>
      <c r="Y15" s="137">
        <v>55</v>
      </c>
      <c r="Z15" s="137">
        <v>3</v>
      </c>
      <c r="AA15" s="54">
        <f t="shared" si="4"/>
        <v>5.5</v>
      </c>
    </row>
    <row r="16" spans="1:27" ht="14.25" customHeight="1">
      <c r="A16" s="12">
        <v>41</v>
      </c>
      <c r="B16" s="8">
        <v>207</v>
      </c>
      <c r="C16" s="104" t="s">
        <v>59</v>
      </c>
      <c r="D16" s="106" t="s">
        <v>70</v>
      </c>
      <c r="E16" s="127">
        <v>25</v>
      </c>
      <c r="F16" s="5" t="s">
        <v>73</v>
      </c>
      <c r="G16" s="137">
        <v>42</v>
      </c>
      <c r="H16" s="137">
        <v>28</v>
      </c>
      <c r="I16" s="137">
        <v>825</v>
      </c>
      <c r="J16" s="137">
        <v>239</v>
      </c>
      <c r="K16" s="46">
        <f t="shared" si="0"/>
        <v>29</v>
      </c>
      <c r="L16" s="143">
        <v>32</v>
      </c>
      <c r="M16" s="137">
        <v>20</v>
      </c>
      <c r="N16" s="137">
        <v>474</v>
      </c>
      <c r="O16" s="137">
        <v>72</v>
      </c>
      <c r="P16" s="46">
        <f t="shared" si="1"/>
        <v>15.2</v>
      </c>
      <c r="Q16" s="143">
        <v>5</v>
      </c>
      <c r="R16" s="137">
        <v>3</v>
      </c>
      <c r="S16" s="137">
        <v>35</v>
      </c>
      <c r="T16" s="137">
        <v>6</v>
      </c>
      <c r="U16" s="46">
        <f t="shared" si="2"/>
        <v>17.1</v>
      </c>
      <c r="V16" s="148">
        <v>24</v>
      </c>
      <c r="W16" s="137">
        <v>0</v>
      </c>
      <c r="X16" s="59">
        <f t="shared" si="3"/>
        <v>0</v>
      </c>
      <c r="Y16" s="137">
        <v>24</v>
      </c>
      <c r="Z16" s="137">
        <v>0</v>
      </c>
      <c r="AA16" s="54">
        <f t="shared" si="4"/>
        <v>0</v>
      </c>
    </row>
    <row r="17" spans="1:27" ht="14.25" customHeight="1">
      <c r="A17" s="12">
        <v>41</v>
      </c>
      <c r="B17" s="8">
        <v>208</v>
      </c>
      <c r="C17" s="104" t="s">
        <v>59</v>
      </c>
      <c r="D17" s="106" t="s">
        <v>74</v>
      </c>
      <c r="E17" s="127">
        <v>30</v>
      </c>
      <c r="F17" s="5" t="s">
        <v>81</v>
      </c>
      <c r="G17" s="137">
        <v>46</v>
      </c>
      <c r="H17" s="137">
        <v>38</v>
      </c>
      <c r="I17" s="137">
        <v>609</v>
      </c>
      <c r="J17" s="137">
        <v>141</v>
      </c>
      <c r="K17" s="46">
        <f t="shared" si="0"/>
        <v>23.2</v>
      </c>
      <c r="L17" s="143">
        <v>20</v>
      </c>
      <c r="M17" s="137">
        <v>17</v>
      </c>
      <c r="N17" s="137">
        <v>243</v>
      </c>
      <c r="O17" s="137">
        <v>40</v>
      </c>
      <c r="P17" s="46">
        <f t="shared" si="1"/>
        <v>16.5</v>
      </c>
      <c r="Q17" s="143">
        <v>5</v>
      </c>
      <c r="R17" s="137">
        <v>3</v>
      </c>
      <c r="S17" s="137">
        <v>42</v>
      </c>
      <c r="T17" s="137">
        <v>5</v>
      </c>
      <c r="U17" s="46">
        <f t="shared" si="2"/>
        <v>11.9</v>
      </c>
      <c r="V17" s="148">
        <v>38</v>
      </c>
      <c r="W17" s="137">
        <v>2</v>
      </c>
      <c r="X17" s="59">
        <f t="shared" si="3"/>
        <v>5.3</v>
      </c>
      <c r="Y17" s="137">
        <v>36</v>
      </c>
      <c r="Z17" s="137">
        <v>1</v>
      </c>
      <c r="AA17" s="54">
        <f t="shared" si="4"/>
        <v>2.8</v>
      </c>
    </row>
    <row r="18" spans="1:27" ht="14.25" customHeight="1">
      <c r="A18" s="12">
        <v>41</v>
      </c>
      <c r="B18" s="8">
        <v>209</v>
      </c>
      <c r="C18" s="104" t="s">
        <v>59</v>
      </c>
      <c r="D18" s="106" t="s">
        <v>77</v>
      </c>
      <c r="E18" s="127">
        <v>30</v>
      </c>
      <c r="F18" s="5" t="s">
        <v>80</v>
      </c>
      <c r="G18" s="137">
        <v>73</v>
      </c>
      <c r="H18" s="137">
        <v>55</v>
      </c>
      <c r="I18" s="137">
        <v>887</v>
      </c>
      <c r="J18" s="137">
        <v>240</v>
      </c>
      <c r="K18" s="46">
        <f t="shared" si="0"/>
        <v>27.1</v>
      </c>
      <c r="L18" s="143">
        <v>29</v>
      </c>
      <c r="M18" s="137">
        <v>20</v>
      </c>
      <c r="N18" s="137">
        <v>362</v>
      </c>
      <c r="O18" s="137">
        <v>68</v>
      </c>
      <c r="P18" s="46">
        <f t="shared" si="1"/>
        <v>18.8</v>
      </c>
      <c r="Q18" s="143">
        <v>5</v>
      </c>
      <c r="R18" s="137">
        <v>2</v>
      </c>
      <c r="S18" s="137">
        <v>41</v>
      </c>
      <c r="T18" s="137">
        <v>2</v>
      </c>
      <c r="U18" s="46">
        <f t="shared" si="2"/>
        <v>4.9</v>
      </c>
      <c r="V18" s="148">
        <v>26</v>
      </c>
      <c r="W18" s="137">
        <v>0</v>
      </c>
      <c r="X18" s="59">
        <f t="shared" si="3"/>
        <v>0</v>
      </c>
      <c r="Y18" s="137">
        <v>26</v>
      </c>
      <c r="Z18" s="137">
        <v>0</v>
      </c>
      <c r="AA18" s="54">
        <f t="shared" si="4"/>
        <v>0</v>
      </c>
    </row>
    <row r="19" spans="1:27" ht="14.25" customHeight="1">
      <c r="A19" s="12">
        <v>41</v>
      </c>
      <c r="B19" s="8">
        <v>210</v>
      </c>
      <c r="C19" s="104" t="s">
        <v>59</v>
      </c>
      <c r="D19" s="106" t="s">
        <v>82</v>
      </c>
      <c r="E19" s="127">
        <v>40</v>
      </c>
      <c r="F19" s="5" t="s">
        <v>149</v>
      </c>
      <c r="G19" s="137">
        <v>11</v>
      </c>
      <c r="H19" s="137">
        <v>8</v>
      </c>
      <c r="I19" s="137">
        <v>110</v>
      </c>
      <c r="J19" s="137">
        <v>14</v>
      </c>
      <c r="K19" s="46">
        <f t="shared" si="0"/>
        <v>12.7</v>
      </c>
      <c r="L19" s="143">
        <v>19</v>
      </c>
      <c r="M19" s="137">
        <v>17</v>
      </c>
      <c r="N19" s="137">
        <v>293</v>
      </c>
      <c r="O19" s="137">
        <v>80</v>
      </c>
      <c r="P19" s="46">
        <f t="shared" si="1"/>
        <v>27.3</v>
      </c>
      <c r="Q19" s="143">
        <v>5</v>
      </c>
      <c r="R19" s="137">
        <v>1</v>
      </c>
      <c r="S19" s="137">
        <v>50</v>
      </c>
      <c r="T19" s="137">
        <v>1</v>
      </c>
      <c r="U19" s="46">
        <f t="shared" si="2"/>
        <v>2</v>
      </c>
      <c r="V19" s="148">
        <v>46</v>
      </c>
      <c r="W19" s="137">
        <v>3</v>
      </c>
      <c r="X19" s="59">
        <f t="shared" si="3"/>
        <v>6.5</v>
      </c>
      <c r="Y19" s="137">
        <v>44</v>
      </c>
      <c r="Z19" s="137">
        <v>2</v>
      </c>
      <c r="AA19" s="54">
        <f t="shared" si="4"/>
        <v>4.5</v>
      </c>
    </row>
    <row r="20" spans="1:27" ht="14.25" customHeight="1">
      <c r="A20" s="12">
        <v>41</v>
      </c>
      <c r="B20" s="8">
        <v>327</v>
      </c>
      <c r="C20" s="104" t="s">
        <v>59</v>
      </c>
      <c r="D20" s="106" t="s">
        <v>84</v>
      </c>
      <c r="E20" s="127"/>
      <c r="F20" s="5"/>
      <c r="G20" s="137"/>
      <c r="H20" s="137"/>
      <c r="I20" s="137"/>
      <c r="J20" s="137"/>
      <c r="K20" s="46" t="str">
        <f t="shared" si="0"/>
        <v> </v>
      </c>
      <c r="L20" s="143">
        <v>16</v>
      </c>
      <c r="M20" s="137">
        <v>14</v>
      </c>
      <c r="N20" s="137">
        <v>191</v>
      </c>
      <c r="O20" s="137">
        <v>36</v>
      </c>
      <c r="P20" s="46">
        <f t="shared" si="1"/>
        <v>18.8</v>
      </c>
      <c r="Q20" s="143">
        <v>5</v>
      </c>
      <c r="R20" s="137">
        <v>2</v>
      </c>
      <c r="S20" s="137">
        <v>36</v>
      </c>
      <c r="T20" s="137">
        <v>4</v>
      </c>
      <c r="U20" s="46">
        <f t="shared" si="2"/>
        <v>11.1</v>
      </c>
      <c r="V20" s="148">
        <v>20</v>
      </c>
      <c r="W20" s="137">
        <v>1</v>
      </c>
      <c r="X20" s="59">
        <f t="shared" si="3"/>
        <v>5</v>
      </c>
      <c r="Y20" s="137">
        <v>19</v>
      </c>
      <c r="Z20" s="137">
        <v>0</v>
      </c>
      <c r="AA20" s="54">
        <f t="shared" si="4"/>
        <v>0</v>
      </c>
    </row>
    <row r="21" spans="1:27" ht="14.25" customHeight="1">
      <c r="A21" s="12">
        <v>41</v>
      </c>
      <c r="B21" s="8">
        <v>341</v>
      </c>
      <c r="C21" s="104" t="s">
        <v>59</v>
      </c>
      <c r="D21" s="106" t="s">
        <v>86</v>
      </c>
      <c r="E21" s="127"/>
      <c r="F21" s="5"/>
      <c r="G21" s="137"/>
      <c r="H21" s="137"/>
      <c r="I21" s="137"/>
      <c r="J21" s="137"/>
      <c r="K21" s="46" t="str">
        <f t="shared" si="0"/>
        <v> </v>
      </c>
      <c r="L21" s="143">
        <v>19</v>
      </c>
      <c r="M21" s="137">
        <v>15</v>
      </c>
      <c r="N21" s="137">
        <v>186</v>
      </c>
      <c r="O21" s="137">
        <v>28</v>
      </c>
      <c r="P21" s="46">
        <f t="shared" si="1"/>
        <v>15.1</v>
      </c>
      <c r="Q21" s="143">
        <v>5</v>
      </c>
      <c r="R21" s="137">
        <v>2</v>
      </c>
      <c r="S21" s="137">
        <v>29</v>
      </c>
      <c r="T21" s="137">
        <v>3</v>
      </c>
      <c r="U21" s="46">
        <f t="shared" si="2"/>
        <v>10.3</v>
      </c>
      <c r="V21" s="148">
        <v>12</v>
      </c>
      <c r="W21" s="137">
        <v>0</v>
      </c>
      <c r="X21" s="59">
        <f t="shared" si="3"/>
        <v>0</v>
      </c>
      <c r="Y21" s="137">
        <v>12</v>
      </c>
      <c r="Z21" s="137">
        <v>0</v>
      </c>
      <c r="AA21" s="54">
        <f t="shared" si="4"/>
        <v>0</v>
      </c>
    </row>
    <row r="22" spans="1:27" ht="14.25" customHeight="1">
      <c r="A22" s="12">
        <v>41</v>
      </c>
      <c r="B22" s="8">
        <v>345</v>
      </c>
      <c r="C22" s="104" t="s">
        <v>59</v>
      </c>
      <c r="D22" s="106" t="s">
        <v>90</v>
      </c>
      <c r="E22" s="127"/>
      <c r="F22" s="5"/>
      <c r="G22" s="137"/>
      <c r="H22" s="137"/>
      <c r="I22" s="137"/>
      <c r="J22" s="137"/>
      <c r="K22" s="46" t="str">
        <f t="shared" si="0"/>
        <v> </v>
      </c>
      <c r="L22" s="143">
        <v>30</v>
      </c>
      <c r="M22" s="137">
        <v>15</v>
      </c>
      <c r="N22" s="137">
        <v>308</v>
      </c>
      <c r="O22" s="137">
        <v>38</v>
      </c>
      <c r="P22" s="46">
        <f t="shared" si="1"/>
        <v>12.3</v>
      </c>
      <c r="Q22" s="143">
        <v>5</v>
      </c>
      <c r="R22" s="137">
        <v>2</v>
      </c>
      <c r="S22" s="137">
        <v>27</v>
      </c>
      <c r="T22" s="137">
        <v>2</v>
      </c>
      <c r="U22" s="46">
        <f t="shared" si="2"/>
        <v>7.4</v>
      </c>
      <c r="V22" s="148">
        <v>27</v>
      </c>
      <c r="W22" s="137">
        <v>4</v>
      </c>
      <c r="X22" s="59">
        <f t="shared" si="3"/>
        <v>14.8</v>
      </c>
      <c r="Y22" s="137">
        <v>27</v>
      </c>
      <c r="Z22" s="137">
        <v>4</v>
      </c>
      <c r="AA22" s="54">
        <f aca="true" t="shared" si="5" ref="AA22:AA29">IF(Y22=0," ",ROUND(Z22/Y22*100,1))</f>
        <v>14.8</v>
      </c>
    </row>
    <row r="23" spans="1:27" ht="14.25" customHeight="1">
      <c r="A23" s="12">
        <v>41</v>
      </c>
      <c r="B23" s="8">
        <v>346</v>
      </c>
      <c r="C23" s="104" t="s">
        <v>59</v>
      </c>
      <c r="D23" s="106" t="s">
        <v>91</v>
      </c>
      <c r="E23" s="127">
        <v>40</v>
      </c>
      <c r="F23" s="5" t="s">
        <v>81</v>
      </c>
      <c r="G23" s="137">
        <v>26</v>
      </c>
      <c r="H23" s="137">
        <v>22</v>
      </c>
      <c r="I23" s="137">
        <v>343</v>
      </c>
      <c r="J23" s="137">
        <v>107</v>
      </c>
      <c r="K23" s="46">
        <f t="shared" si="0"/>
        <v>31.2</v>
      </c>
      <c r="L23" s="143">
        <v>26</v>
      </c>
      <c r="M23" s="137">
        <v>22</v>
      </c>
      <c r="N23" s="137">
        <v>343</v>
      </c>
      <c r="O23" s="137">
        <v>107</v>
      </c>
      <c r="P23" s="46">
        <f t="shared" si="1"/>
        <v>31.2</v>
      </c>
      <c r="Q23" s="143">
        <v>5</v>
      </c>
      <c r="R23" s="137">
        <v>1</v>
      </c>
      <c r="S23" s="137">
        <v>35</v>
      </c>
      <c r="T23" s="137">
        <v>2</v>
      </c>
      <c r="U23" s="46">
        <f t="shared" si="2"/>
        <v>5.7</v>
      </c>
      <c r="V23" s="148">
        <v>31</v>
      </c>
      <c r="W23" s="137">
        <v>1</v>
      </c>
      <c r="X23" s="59">
        <f t="shared" si="3"/>
        <v>3.2</v>
      </c>
      <c r="Y23" s="137">
        <v>31</v>
      </c>
      <c r="Z23" s="137">
        <v>1</v>
      </c>
      <c r="AA23" s="54">
        <f t="shared" si="5"/>
        <v>3.2</v>
      </c>
    </row>
    <row r="24" spans="1:27" ht="14.25" customHeight="1">
      <c r="A24" s="12">
        <v>41</v>
      </c>
      <c r="B24" s="8">
        <v>387</v>
      </c>
      <c r="C24" s="104" t="s">
        <v>59</v>
      </c>
      <c r="D24" s="106" t="s">
        <v>114</v>
      </c>
      <c r="E24" s="127"/>
      <c r="F24" s="5"/>
      <c r="G24" s="137"/>
      <c r="H24" s="137"/>
      <c r="I24" s="137"/>
      <c r="J24" s="137"/>
      <c r="K24" s="46" t="str">
        <f t="shared" si="0"/>
        <v> </v>
      </c>
      <c r="L24" s="143">
        <v>28</v>
      </c>
      <c r="M24" s="137">
        <v>19</v>
      </c>
      <c r="N24" s="137">
        <v>310</v>
      </c>
      <c r="O24" s="137">
        <v>43</v>
      </c>
      <c r="P24" s="46">
        <f t="shared" si="1"/>
        <v>13.9</v>
      </c>
      <c r="Q24" s="143">
        <v>5</v>
      </c>
      <c r="R24" s="137">
        <v>0</v>
      </c>
      <c r="S24" s="137">
        <v>26</v>
      </c>
      <c r="T24" s="137">
        <v>0</v>
      </c>
      <c r="U24" s="46">
        <f t="shared" si="2"/>
        <v>0</v>
      </c>
      <c r="V24" s="148">
        <v>14</v>
      </c>
      <c r="W24" s="137">
        <v>1</v>
      </c>
      <c r="X24" s="59">
        <f t="shared" si="3"/>
        <v>7.1</v>
      </c>
      <c r="Y24" s="137">
        <v>14</v>
      </c>
      <c r="Z24" s="137">
        <v>1</v>
      </c>
      <c r="AA24" s="54">
        <f t="shared" si="5"/>
        <v>7.1</v>
      </c>
    </row>
    <row r="25" spans="1:27" ht="14.25" customHeight="1">
      <c r="A25" s="12">
        <v>41</v>
      </c>
      <c r="B25" s="8">
        <v>401</v>
      </c>
      <c r="C25" s="104" t="s">
        <v>59</v>
      </c>
      <c r="D25" s="106" t="s">
        <v>97</v>
      </c>
      <c r="E25" s="127">
        <v>30</v>
      </c>
      <c r="F25" s="5" t="s">
        <v>98</v>
      </c>
      <c r="G25" s="137">
        <v>31</v>
      </c>
      <c r="H25" s="137">
        <v>23</v>
      </c>
      <c r="I25" s="137">
        <v>362</v>
      </c>
      <c r="J25" s="137">
        <v>63</v>
      </c>
      <c r="K25" s="46">
        <f t="shared" si="0"/>
        <v>17.4</v>
      </c>
      <c r="L25" s="143">
        <v>31</v>
      </c>
      <c r="M25" s="137">
        <v>23</v>
      </c>
      <c r="N25" s="137">
        <v>362</v>
      </c>
      <c r="O25" s="137">
        <v>63</v>
      </c>
      <c r="P25" s="46">
        <f t="shared" si="1"/>
        <v>17.4</v>
      </c>
      <c r="Q25" s="143">
        <v>5</v>
      </c>
      <c r="R25" s="137">
        <v>0</v>
      </c>
      <c r="S25" s="137">
        <v>30</v>
      </c>
      <c r="T25" s="137">
        <v>0</v>
      </c>
      <c r="U25" s="46">
        <f t="shared" si="2"/>
        <v>0</v>
      </c>
      <c r="V25" s="148">
        <v>22</v>
      </c>
      <c r="W25" s="137">
        <v>3</v>
      </c>
      <c r="X25" s="59">
        <f t="shared" si="3"/>
        <v>13.6</v>
      </c>
      <c r="Y25" s="137">
        <v>18</v>
      </c>
      <c r="Z25" s="137">
        <v>3</v>
      </c>
      <c r="AA25" s="54">
        <f t="shared" si="5"/>
        <v>16.7</v>
      </c>
    </row>
    <row r="26" spans="1:27" ht="14.25" customHeight="1">
      <c r="A26" s="12">
        <v>41</v>
      </c>
      <c r="B26" s="8">
        <v>423</v>
      </c>
      <c r="C26" s="104" t="s">
        <v>59</v>
      </c>
      <c r="D26" s="106" t="s">
        <v>99</v>
      </c>
      <c r="E26" s="127"/>
      <c r="F26" s="5"/>
      <c r="G26" s="137"/>
      <c r="H26" s="137"/>
      <c r="I26" s="137"/>
      <c r="J26" s="137"/>
      <c r="K26" s="46" t="str">
        <f t="shared" si="0"/>
        <v> </v>
      </c>
      <c r="L26" s="143">
        <v>14</v>
      </c>
      <c r="M26" s="137">
        <v>9</v>
      </c>
      <c r="N26" s="137">
        <v>129</v>
      </c>
      <c r="O26" s="137">
        <v>20</v>
      </c>
      <c r="P26" s="46">
        <f t="shared" si="1"/>
        <v>15.5</v>
      </c>
      <c r="Q26" s="143">
        <v>5</v>
      </c>
      <c r="R26" s="137">
        <v>4</v>
      </c>
      <c r="S26" s="137">
        <v>24</v>
      </c>
      <c r="T26" s="137">
        <v>4</v>
      </c>
      <c r="U26" s="46">
        <f t="shared" si="2"/>
        <v>16.7</v>
      </c>
      <c r="V26" s="148">
        <v>12</v>
      </c>
      <c r="W26" s="137">
        <v>0</v>
      </c>
      <c r="X26" s="59">
        <f t="shared" si="3"/>
        <v>0</v>
      </c>
      <c r="Y26" s="137">
        <v>12</v>
      </c>
      <c r="Z26" s="137">
        <v>0</v>
      </c>
      <c r="AA26" s="54">
        <f t="shared" si="5"/>
        <v>0</v>
      </c>
    </row>
    <row r="27" spans="1:27" ht="14.25" customHeight="1">
      <c r="A27" s="12">
        <v>41</v>
      </c>
      <c r="B27" s="8">
        <v>424</v>
      </c>
      <c r="C27" s="104" t="s">
        <v>59</v>
      </c>
      <c r="D27" s="106" t="s">
        <v>101</v>
      </c>
      <c r="E27" s="127"/>
      <c r="F27" s="5"/>
      <c r="G27" s="137"/>
      <c r="H27" s="137"/>
      <c r="I27" s="137"/>
      <c r="J27" s="137"/>
      <c r="K27" s="46" t="str">
        <f t="shared" si="0"/>
        <v> </v>
      </c>
      <c r="L27" s="143">
        <v>23</v>
      </c>
      <c r="M27" s="137">
        <v>10</v>
      </c>
      <c r="N27" s="137">
        <v>209</v>
      </c>
      <c r="O27" s="137">
        <v>26</v>
      </c>
      <c r="P27" s="46">
        <f t="shared" si="1"/>
        <v>12.4</v>
      </c>
      <c r="Q27" s="143">
        <v>5</v>
      </c>
      <c r="R27" s="137">
        <v>3</v>
      </c>
      <c r="S27" s="137">
        <v>31</v>
      </c>
      <c r="T27" s="137">
        <v>4</v>
      </c>
      <c r="U27" s="46">
        <f t="shared" si="2"/>
        <v>12.9</v>
      </c>
      <c r="V27" s="148">
        <v>9</v>
      </c>
      <c r="W27" s="137">
        <v>1</v>
      </c>
      <c r="X27" s="59">
        <f t="shared" si="3"/>
        <v>11.1</v>
      </c>
      <c r="Y27" s="137">
        <v>9</v>
      </c>
      <c r="Z27" s="137">
        <v>1</v>
      </c>
      <c r="AA27" s="54">
        <f t="shared" si="5"/>
        <v>11.1</v>
      </c>
    </row>
    <row r="28" spans="1:27" ht="14.25" customHeight="1">
      <c r="A28" s="12">
        <v>41</v>
      </c>
      <c r="B28" s="8">
        <v>425</v>
      </c>
      <c r="C28" s="104" t="s">
        <v>59</v>
      </c>
      <c r="D28" s="106" t="s">
        <v>103</v>
      </c>
      <c r="E28" s="127">
        <v>30</v>
      </c>
      <c r="F28" s="5" t="s">
        <v>105</v>
      </c>
      <c r="G28" s="137">
        <v>42</v>
      </c>
      <c r="H28" s="137">
        <v>32</v>
      </c>
      <c r="I28" s="137">
        <v>802</v>
      </c>
      <c r="J28" s="137">
        <v>127</v>
      </c>
      <c r="K28" s="46">
        <f t="shared" si="0"/>
        <v>15.8</v>
      </c>
      <c r="L28" s="143">
        <v>14</v>
      </c>
      <c r="M28" s="137">
        <v>12</v>
      </c>
      <c r="N28" s="137">
        <v>220</v>
      </c>
      <c r="O28" s="137">
        <v>37</v>
      </c>
      <c r="P28" s="46">
        <f t="shared" si="1"/>
        <v>16.8</v>
      </c>
      <c r="Q28" s="143">
        <v>5</v>
      </c>
      <c r="R28" s="137">
        <v>2</v>
      </c>
      <c r="S28" s="137">
        <v>51</v>
      </c>
      <c r="T28" s="137">
        <v>4</v>
      </c>
      <c r="U28" s="46">
        <f t="shared" si="2"/>
        <v>7.8</v>
      </c>
      <c r="V28" s="148">
        <v>32</v>
      </c>
      <c r="W28" s="137">
        <v>0</v>
      </c>
      <c r="X28" s="59">
        <f t="shared" si="3"/>
        <v>0</v>
      </c>
      <c r="Y28" s="137">
        <v>32</v>
      </c>
      <c r="Z28" s="137">
        <v>0</v>
      </c>
      <c r="AA28" s="54">
        <f t="shared" si="5"/>
        <v>0</v>
      </c>
    </row>
    <row r="29" spans="1:27" ht="14.25" customHeight="1" thickBot="1">
      <c r="A29" s="12">
        <v>41</v>
      </c>
      <c r="B29" s="8">
        <v>441</v>
      </c>
      <c r="C29" s="104" t="s">
        <v>59</v>
      </c>
      <c r="D29" s="106" t="s">
        <v>108</v>
      </c>
      <c r="E29" s="127"/>
      <c r="F29" s="5"/>
      <c r="G29" s="137"/>
      <c r="H29" s="137"/>
      <c r="I29" s="137"/>
      <c r="J29" s="137"/>
      <c r="K29" s="46" t="str">
        <f t="shared" si="0"/>
        <v> </v>
      </c>
      <c r="L29" s="143">
        <v>26</v>
      </c>
      <c r="M29" s="137">
        <v>16</v>
      </c>
      <c r="N29" s="137">
        <v>251</v>
      </c>
      <c r="O29" s="137">
        <v>42</v>
      </c>
      <c r="P29" s="46">
        <f t="shared" si="1"/>
        <v>16.7</v>
      </c>
      <c r="Q29" s="143">
        <v>5</v>
      </c>
      <c r="R29" s="137">
        <v>1</v>
      </c>
      <c r="S29" s="137">
        <v>28</v>
      </c>
      <c r="T29" s="137">
        <v>1</v>
      </c>
      <c r="U29" s="46">
        <f t="shared" si="2"/>
        <v>3.6</v>
      </c>
      <c r="V29" s="148">
        <v>18</v>
      </c>
      <c r="W29" s="137">
        <v>2</v>
      </c>
      <c r="X29" s="59">
        <f t="shared" si="3"/>
        <v>11.1</v>
      </c>
      <c r="Y29" s="137">
        <v>15</v>
      </c>
      <c r="Z29" s="137">
        <v>1</v>
      </c>
      <c r="AA29" s="54">
        <f t="shared" si="5"/>
        <v>6.7</v>
      </c>
    </row>
    <row r="30" spans="1:27" ht="12.75" customHeight="1" thickBot="1">
      <c r="A30" s="18"/>
      <c r="B30" s="23">
        <v>900</v>
      </c>
      <c r="C30" s="24"/>
      <c r="D30" s="25" t="s">
        <v>21</v>
      </c>
      <c r="E30" s="15"/>
      <c r="F30" s="16"/>
      <c r="G30" s="138"/>
      <c r="H30" s="138"/>
      <c r="I30" s="138"/>
      <c r="J30" s="138"/>
      <c r="K30" s="47"/>
      <c r="L30" s="144">
        <f>SUM(L10:L29)</f>
        <v>499</v>
      </c>
      <c r="M30" s="144">
        <f>SUM(M10:M29)</f>
        <v>384</v>
      </c>
      <c r="N30" s="144">
        <f>SUM(N10:N29)</f>
        <v>6669</v>
      </c>
      <c r="O30" s="144">
        <f>SUM(O10:O29)</f>
        <v>1377</v>
      </c>
      <c r="P30" s="51">
        <f>IF(L30=" "," ",ROUND(O30/N30*100,1))</f>
        <v>20.6</v>
      </c>
      <c r="Q30" s="144">
        <f>SUM(Q10:Q29)</f>
        <v>103</v>
      </c>
      <c r="R30" s="144">
        <f>SUM(R10:R29)</f>
        <v>48</v>
      </c>
      <c r="S30" s="144">
        <f>SUM(S10:S29)</f>
        <v>773</v>
      </c>
      <c r="T30" s="144">
        <f>SUM(T10:T29)</f>
        <v>67</v>
      </c>
      <c r="U30" s="51">
        <f>IF(Q30=""," ",ROUND(T30/S30*100,1))</f>
        <v>8.7</v>
      </c>
      <c r="V30" s="149"/>
      <c r="W30" s="138"/>
      <c r="X30" s="60"/>
      <c r="Y30" s="138"/>
      <c r="Z30" s="138"/>
      <c r="AA30" s="55"/>
    </row>
    <row r="31" spans="1:27" ht="12.75" customHeight="1">
      <c r="A31" s="26"/>
      <c r="B31" s="27"/>
      <c r="C31" s="28"/>
      <c r="D31" s="29"/>
      <c r="E31" s="34"/>
      <c r="F31" s="35"/>
      <c r="G31" s="139"/>
      <c r="H31" s="139"/>
      <c r="I31" s="139"/>
      <c r="J31" s="139"/>
      <c r="K31" s="48"/>
      <c r="L31" s="145">
        <v>5</v>
      </c>
      <c r="M31" s="137">
        <v>4</v>
      </c>
      <c r="N31" s="146">
        <v>147</v>
      </c>
      <c r="O31" s="137">
        <v>45</v>
      </c>
      <c r="P31" s="70">
        <f>IF(L31=""," ",ROUND(O31/N31*100,1))</f>
        <v>30.6</v>
      </c>
      <c r="Q31" s="145"/>
      <c r="R31" s="137"/>
      <c r="S31" s="146"/>
      <c r="T31" s="137"/>
      <c r="U31" s="70" t="str">
        <f>IF(Q31=""," ",ROUND(T31/S31*100,1))</f>
        <v> </v>
      </c>
      <c r="V31" s="150"/>
      <c r="W31" s="139"/>
      <c r="X31" s="61"/>
      <c r="Y31" s="139"/>
      <c r="Z31" s="139"/>
      <c r="AA31" s="56"/>
    </row>
    <row r="32" spans="1:27" ht="14.25" customHeight="1">
      <c r="A32" s="12"/>
      <c r="B32" s="8"/>
      <c r="C32" s="9"/>
      <c r="D32" s="17"/>
      <c r="E32" s="36"/>
      <c r="F32" s="37"/>
      <c r="G32" s="140"/>
      <c r="H32" s="140"/>
      <c r="I32" s="140"/>
      <c r="J32" s="140"/>
      <c r="K32" s="49"/>
      <c r="L32" s="145">
        <v>3</v>
      </c>
      <c r="M32" s="137">
        <v>2</v>
      </c>
      <c r="N32" s="146">
        <v>156</v>
      </c>
      <c r="O32" s="137">
        <v>24</v>
      </c>
      <c r="P32" s="46">
        <f>IF(L32=""," ",ROUND(O32/N32*100,1))</f>
        <v>15.4</v>
      </c>
      <c r="Q32" s="145"/>
      <c r="R32" s="137"/>
      <c r="S32" s="146"/>
      <c r="T32" s="137"/>
      <c r="U32" s="46" t="str">
        <f>IF(Q32=""," ",ROUND(T32/S32*100,1))</f>
        <v> </v>
      </c>
      <c r="V32" s="151"/>
      <c r="W32" s="140"/>
      <c r="X32" s="62"/>
      <c r="Y32" s="140"/>
      <c r="Z32" s="140"/>
      <c r="AA32" s="57"/>
    </row>
    <row r="33" spans="1:27" ht="16.5" customHeight="1" thickBot="1">
      <c r="A33" s="30"/>
      <c r="B33" s="31"/>
      <c r="C33" s="32"/>
      <c r="D33" s="33"/>
      <c r="E33" s="38"/>
      <c r="F33" s="39"/>
      <c r="G33" s="141"/>
      <c r="H33" s="141"/>
      <c r="I33" s="141"/>
      <c r="J33" s="141"/>
      <c r="K33" s="50"/>
      <c r="L33" s="145">
        <v>5</v>
      </c>
      <c r="M33" s="137">
        <v>5</v>
      </c>
      <c r="N33" s="146">
        <v>99</v>
      </c>
      <c r="O33" s="137">
        <v>33</v>
      </c>
      <c r="P33" s="71">
        <f>IF(L33=""," ",ROUND(O33/N33*100,1))</f>
        <v>33.3</v>
      </c>
      <c r="Q33" s="145"/>
      <c r="R33" s="137"/>
      <c r="S33" s="146"/>
      <c r="T33" s="137"/>
      <c r="U33" s="71" t="str">
        <f>IF(Q33=""," ",ROUND(T33/S33*100,1))</f>
        <v> </v>
      </c>
      <c r="V33" s="152"/>
      <c r="W33" s="141"/>
      <c r="X33" s="63"/>
      <c r="Y33" s="141"/>
      <c r="Z33" s="141"/>
      <c r="AA33" s="58"/>
    </row>
    <row r="34" spans="1:27" ht="12.75" thickBot="1">
      <c r="A34" s="18"/>
      <c r="B34" s="23">
        <v>999</v>
      </c>
      <c r="C34" s="24"/>
      <c r="D34" s="25" t="s">
        <v>20</v>
      </c>
      <c r="E34" s="15"/>
      <c r="F34" s="16"/>
      <c r="G34" s="138"/>
      <c r="H34" s="138" t="s">
        <v>94</v>
      </c>
      <c r="I34" s="138"/>
      <c r="J34" s="138"/>
      <c r="K34" s="47"/>
      <c r="L34" s="144">
        <f>SUM(L31:L33)</f>
        <v>13</v>
      </c>
      <c r="M34" s="144">
        <f>SUM(M31:M33)</f>
        <v>11</v>
      </c>
      <c r="N34" s="144">
        <f>SUM(N31:N33)</f>
        <v>402</v>
      </c>
      <c r="O34" s="144">
        <f>SUM(O31:O33)</f>
        <v>102</v>
      </c>
      <c r="P34" s="51">
        <f>IF(L34=0,"",ROUND(O34/N34*100,1))</f>
        <v>25.4</v>
      </c>
      <c r="Q34" s="144">
        <f>SUM(Q31:Q33)</f>
        <v>0</v>
      </c>
      <c r="R34" s="144">
        <f>SUM(R31:R33)</f>
        <v>0</v>
      </c>
      <c r="S34" s="144">
        <f>SUM(S31:S33)</f>
        <v>0</v>
      </c>
      <c r="T34" s="144">
        <f>SUM(T31:T33)</f>
        <v>0</v>
      </c>
      <c r="U34" s="51" t="str">
        <f>IF(Q34=0," ",ROUND(T34/S34*100,1))</f>
        <v> </v>
      </c>
      <c r="V34" s="149"/>
      <c r="W34" s="138"/>
      <c r="X34" s="60"/>
      <c r="Y34" s="138"/>
      <c r="Z34" s="138"/>
      <c r="AA34" s="55"/>
    </row>
    <row r="35" spans="1:27" ht="14.25" thickBot="1">
      <c r="A35" s="18"/>
      <c r="B35" s="22">
        <v>1000</v>
      </c>
      <c r="C35" s="313" t="s">
        <v>10</v>
      </c>
      <c r="D35" s="219"/>
      <c r="E35" s="15"/>
      <c r="F35" s="16"/>
      <c r="G35" s="142">
        <f>SUM(G10:G29)</f>
        <v>582</v>
      </c>
      <c r="H35" s="142">
        <f>SUM(H10:H29)</f>
        <v>485</v>
      </c>
      <c r="I35" s="142">
        <f>SUM(I10:I29)</f>
        <v>10074</v>
      </c>
      <c r="J35" s="142">
        <f>SUM(J10:J29)</f>
        <v>2800</v>
      </c>
      <c r="K35" s="51">
        <f>IF(G35=" "," ",ROUND(J35/I35*100,1))</f>
        <v>27.8</v>
      </c>
      <c r="L35" s="147">
        <f>L30+L34</f>
        <v>512</v>
      </c>
      <c r="M35" s="142">
        <f>M30+M34</f>
        <v>395</v>
      </c>
      <c r="N35" s="142">
        <f>N30+N34</f>
        <v>7071</v>
      </c>
      <c r="O35" s="142">
        <f>O30+O34</f>
        <v>1479</v>
      </c>
      <c r="P35" s="51">
        <f>IF(L35=""," ",ROUND(O35/N35*100,1))</f>
        <v>20.9</v>
      </c>
      <c r="Q35" s="147">
        <f>Q30+Q34</f>
        <v>103</v>
      </c>
      <c r="R35" s="142">
        <f>R30+R34</f>
        <v>48</v>
      </c>
      <c r="S35" s="142">
        <f>S30+S34</f>
        <v>773</v>
      </c>
      <c r="T35" s="142">
        <f>T30+T34</f>
        <v>67</v>
      </c>
      <c r="U35" s="51">
        <f>IF(Q35=""," ",ROUND(T35/S35*100,1))</f>
        <v>8.7</v>
      </c>
      <c r="V35" s="153">
        <f>SUM(V10:V29)</f>
        <v>888</v>
      </c>
      <c r="W35" s="142">
        <f>SUM(W10:W29)</f>
        <v>51</v>
      </c>
      <c r="X35" s="154">
        <f>IF(V35=""," ",ROUND(W35/V35*100,1))</f>
        <v>5.7</v>
      </c>
      <c r="Y35" s="142">
        <f>SUM(Y10:Y29)</f>
        <v>831</v>
      </c>
      <c r="Z35" s="142">
        <f>SUM(Z10:Z29)</f>
        <v>34</v>
      </c>
      <c r="AA35" s="53">
        <f>IF(Y35=0," ",ROUND(Z35/Y35*100,1))</f>
        <v>4.1</v>
      </c>
    </row>
  </sheetData>
  <sheetProtection/>
  <mergeCells count="30">
    <mergeCell ref="C4:D4"/>
    <mergeCell ref="F4:H4"/>
    <mergeCell ref="E6:F6"/>
    <mergeCell ref="L6:N6"/>
    <mergeCell ref="J4:N4"/>
    <mergeCell ref="C35:D35"/>
    <mergeCell ref="E7:K7"/>
    <mergeCell ref="I8:I9"/>
    <mergeCell ref="K8:K9"/>
    <mergeCell ref="E8:E9"/>
    <mergeCell ref="G8:G9"/>
    <mergeCell ref="F8:F9"/>
    <mergeCell ref="Q8:Q9"/>
    <mergeCell ref="S8:S9"/>
    <mergeCell ref="A7:A9"/>
    <mergeCell ref="C7:C9"/>
    <mergeCell ref="D7:D9"/>
    <mergeCell ref="B7:B9"/>
    <mergeCell ref="L7:P7"/>
    <mergeCell ref="P8:P9"/>
    <mergeCell ref="N8:N9"/>
    <mergeCell ref="L8:L9"/>
    <mergeCell ref="Y8:AA8"/>
    <mergeCell ref="U8:U9"/>
    <mergeCell ref="X8:X9"/>
    <mergeCell ref="V8:V9"/>
    <mergeCell ref="Q7:U7"/>
    <mergeCell ref="V7:AA7"/>
    <mergeCell ref="V6:X6"/>
    <mergeCell ref="Q6:S6"/>
  </mergeCells>
  <conditionalFormatting sqref="T31:T33 R31:R33 O31:O33 M31:M33 J10:J29 H10:H29 O10:O29 M10:M29 T10:T29 R10:R29 W10:W29 Z10:Z29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29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&amp;R（大分県）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2008-10-22T02:53:57Z</cp:lastPrinted>
  <dcterms:created xsi:type="dcterms:W3CDTF">2002-01-07T10:53:07Z</dcterms:created>
  <dcterms:modified xsi:type="dcterms:W3CDTF">2008-10-24T08:57:17Z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-338527032</vt:i4>
  </property>
  <property fmtid="{D5CDD505-2E9C-101B-9397-08002B2CF9AE}" pid="3" name="_EmailSubject">
    <vt:lpwstr>４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ReviewingToolsShownOnce">
    <vt:lpwstr/>
  </property>
</Properties>
</file>