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70" windowHeight="8310" activeTab="3"/>
  </bookViews>
  <sheets>
    <sheet name="市町村４－１ (フォーマット)" sheetId="1" r:id="rId1"/>
    <sheet name="市町村４－２ (フォーマット)" sheetId="2" r:id="rId2"/>
    <sheet name="市町村４－３ (フォーマット)" sheetId="3" r:id="rId3"/>
    <sheet name="市町村４－４ (フォーマット)" sheetId="4" r:id="rId4"/>
  </sheets>
  <definedNames>
    <definedName name="_xlnm.Print_Titles" localSheetId="0">'市町村４－１ (フォーマット)'!$4:$6</definedName>
    <definedName name="_xlnm.Print_Titles" localSheetId="1">'市町村４－２ (フォーマット)'!$4:$7</definedName>
    <definedName name="_xlnm.Print_Titles" localSheetId="2">'市町村４－３ (フォーマット)'!$4:$6</definedName>
    <definedName name="_xlnm.Print_Titles" localSheetId="3">'市町村４－４ (フォーマット)'!$7:$9</definedName>
  </definedNames>
  <calcPr fullCalcOnLoad="1"/>
</workbook>
</file>

<file path=xl/sharedStrings.xml><?xml version="1.0" encoding="utf-8"?>
<sst xmlns="http://schemas.openxmlformats.org/spreadsheetml/2006/main" count="434" uniqueCount="171">
  <si>
    <t>都道府県名</t>
  </si>
  <si>
    <t>総委員数</t>
  </si>
  <si>
    <t>審議会等数</t>
  </si>
  <si>
    <t>地方自治法(第180条の５）に基づく委員会等における登用状況</t>
  </si>
  <si>
    <t>諮問機関の有無</t>
  </si>
  <si>
    <t>担当課（室）名</t>
  </si>
  <si>
    <t>地方自治法（第202条の３）に基づく審議会等における登用状況</t>
  </si>
  <si>
    <t>公布日</t>
  </si>
  <si>
    <t>施行日</t>
  </si>
  <si>
    <t>合　　　　計</t>
  </si>
  <si>
    <t>合　　　計</t>
  </si>
  <si>
    <t>宣言名称</t>
  </si>
  <si>
    <t>宣言の形態</t>
  </si>
  <si>
    <t>国との共催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</si>
  <si>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</si>
  <si>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</si>
  <si>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</si>
  <si>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</si>
  <si>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</si>
  <si>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</si>
  <si>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</si>
  <si>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</si>
  <si>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</si>
  <si>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</si>
  <si>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</si>
  <si>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</si>
  <si>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</si>
  <si>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</si>
  <si>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r>
      <t>男女共同参画に関する条例</t>
    </r>
    <r>
      <rPr>
        <sz val="10"/>
        <color indexed="10"/>
        <rFont val="ＭＳ Ｐゴシック"/>
        <family val="3"/>
      </rPr>
      <t>（可決済のもの）</t>
    </r>
  </si>
  <si>
    <t>その他：平成　年　月　日</t>
  </si>
  <si>
    <t>調査時点ｺｰﾄﾞ</t>
  </si>
  <si>
    <t>宣　 言
年月日</t>
  </si>
  <si>
    <t>調査票４－３</t>
  </si>
  <si>
    <t>自治会長数</t>
  </si>
  <si>
    <t>条　　　例　　　名　　　称</t>
  </si>
  <si>
    <t>計　　　　　画　　　　　名</t>
  </si>
  <si>
    <t>計　画　期　間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</si>
  <si>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</si>
  <si>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</si>
  <si>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都道府県コード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</si>
  <si>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</si>
  <si>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愛称・通称</t>
  </si>
  <si>
    <t>郵便番号</t>
  </si>
  <si>
    <t>電話番号</t>
  </si>
  <si>
    <t>住　所</t>
  </si>
  <si>
    <t>所　　　　　在　　　　　地　　　　　等</t>
  </si>
  <si>
    <t>その他</t>
  </si>
  <si>
    <t>市（区）町村別集計項目（総合的な施設、苦情処理体制）　</t>
  </si>
  <si>
    <t>男 女 共 同 参 画 に 関 す る 宣 言</t>
  </si>
  <si>
    <t>管　理　職　の　在　職　状　況</t>
  </si>
  <si>
    <t>調査票４－４</t>
  </si>
  <si>
    <t>男　女　共　同　参　画　・　女　性　の　た　め　の　総　合　的　な　施　設　　(平　成　20　年　４　月　１　日　現　在　で　開　設　済　の　施　設)</t>
  </si>
  <si>
    <t>施　設　管　理</t>
  </si>
  <si>
    <t>事　業　運　営</t>
  </si>
  <si>
    <t>男女共同参画に関する計画
（平成20年4月1日現在で有効なもの）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</si>
  <si>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</si>
  <si>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</si>
  <si>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和歌山県</t>
  </si>
  <si>
    <t>和歌山市</t>
  </si>
  <si>
    <t>男女共生推進課</t>
  </si>
  <si>
    <t>海南市</t>
  </si>
  <si>
    <t>橋本市</t>
  </si>
  <si>
    <t>生涯学習課</t>
  </si>
  <si>
    <t>有田市</t>
  </si>
  <si>
    <t>人権室</t>
  </si>
  <si>
    <t>御坊市</t>
  </si>
  <si>
    <t>市民課</t>
  </si>
  <si>
    <t>田辺市</t>
  </si>
  <si>
    <t>男女共同参画推進室</t>
  </si>
  <si>
    <t>新宮市</t>
  </si>
  <si>
    <t>企画調整課</t>
  </si>
  <si>
    <t>紀の川市</t>
  </si>
  <si>
    <t>政策調整課</t>
  </si>
  <si>
    <t>岩出市</t>
  </si>
  <si>
    <t>市長公室</t>
  </si>
  <si>
    <t>紀美野町</t>
  </si>
  <si>
    <t>総務課</t>
  </si>
  <si>
    <t>かつらぎ町</t>
  </si>
  <si>
    <t>九度山町</t>
  </si>
  <si>
    <t>高野町</t>
  </si>
  <si>
    <t>教育委員会</t>
  </si>
  <si>
    <t>湯浅町</t>
  </si>
  <si>
    <t>総務企画課</t>
  </si>
  <si>
    <t>広川町</t>
  </si>
  <si>
    <t>総務政策課</t>
  </si>
  <si>
    <t>有田川町</t>
  </si>
  <si>
    <t>美浜町</t>
  </si>
  <si>
    <t>日高町</t>
  </si>
  <si>
    <t>住民福祉課</t>
  </si>
  <si>
    <t>由良町</t>
  </si>
  <si>
    <t>印南町</t>
  </si>
  <si>
    <t>教育課</t>
  </si>
  <si>
    <t>みなべ町</t>
  </si>
  <si>
    <t>日高川町</t>
  </si>
  <si>
    <t>白浜町</t>
  </si>
  <si>
    <t>企画財政課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</si>
  <si>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</si>
  <si>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</si>
  <si>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</si>
  <si>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</si>
  <si>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</si>
  <si>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</si>
  <si>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</si>
  <si>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和歌山市男女共生推進行動計画</t>
  </si>
  <si>
    <t>はしもと男女共生社会推進行動計画</t>
  </si>
  <si>
    <t>有田市男女共同参画プラン</t>
  </si>
  <si>
    <t>御坊市男女共同参画プラン</t>
  </si>
  <si>
    <t>田辺市男女共同参画プラン</t>
  </si>
  <si>
    <t>和歌山市男女共生推進センター</t>
  </si>
  <si>
    <t>和歌山市小人町２９</t>
  </si>
  <si>
    <t>平成21年度</t>
  </si>
  <si>
    <t>人権課</t>
  </si>
  <si>
    <t>平成23年度</t>
  </si>
  <si>
    <t>広域１</t>
  </si>
  <si>
    <t>広域２</t>
  </si>
  <si>
    <t>広域３</t>
  </si>
  <si>
    <t>広域４</t>
  </si>
  <si>
    <t>広域５</t>
  </si>
  <si>
    <t>生涯教育課</t>
  </si>
  <si>
    <t>http://www.city.tanabe.lg.jp/danjo/index.html</t>
  </si>
  <si>
    <t>平成29年度</t>
  </si>
  <si>
    <t>企画財政課</t>
  </si>
  <si>
    <t>人権推進室</t>
  </si>
  <si>
    <t>田辺市男女共同参画センター</t>
  </si>
  <si>
    <t>田辺市湊1619-8</t>
  </si>
  <si>
    <t>平成28年度</t>
  </si>
  <si>
    <t>みらい</t>
  </si>
  <si>
    <t>640-8226</t>
  </si>
  <si>
    <t>073-432-4704</t>
  </si>
  <si>
    <t>646-0031</t>
  </si>
  <si>
    <t>0739-26-4936</t>
  </si>
  <si>
    <t>H12.4～H22.3</t>
  </si>
  <si>
    <t>H19.4～H24.3</t>
  </si>
  <si>
    <t>H13.4～H23.3</t>
  </si>
  <si>
    <t>H15.4～H25.3</t>
  </si>
  <si>
    <t>H17.4～H22.3</t>
  </si>
  <si>
    <t>H19.4～H28.3</t>
  </si>
  <si>
    <t>H19.4～H24.3</t>
  </si>
  <si>
    <t>コード
市(区)町村</t>
  </si>
  <si>
    <t>有無
庁内連絡会議の</t>
  </si>
  <si>
    <t>現在
の
状況</t>
  </si>
  <si>
    <t>○</t>
  </si>
  <si>
    <t>○</t>
  </si>
  <si>
    <t>コード
市（区）町村</t>
  </si>
  <si>
    <t>都道府県名</t>
  </si>
  <si>
    <t>市(区)町村名</t>
  </si>
  <si>
    <t>管　理　・　運　営　主　体</t>
  </si>
  <si>
    <t>ﾎｰﾑﾍﾟｰｼﾞ</t>
  </si>
  <si>
    <t xml:space="preserve">市
（区）
長　 </t>
  </si>
  <si>
    <t xml:space="preserve">副
市
(区)
長
数 </t>
  </si>
  <si>
    <t xml:space="preserve">
うち
　女性
　副市
　（区）
　長数</t>
  </si>
  <si>
    <t>女
性
比
率
（％）</t>
  </si>
  <si>
    <t>町村長　</t>
  </si>
  <si>
    <t>副町村長数　</t>
  </si>
  <si>
    <t xml:space="preserve"> 
うち
　女性
　副町
　村長
　数</t>
  </si>
  <si>
    <t xml:space="preserve">
うち
　女性
　自治
　会長
　数</t>
  </si>
  <si>
    <t>　　　　 コード
　 市（区）町村　</t>
  </si>
  <si>
    <t>審議会等委員の目標
（目標を設定している市（区）町村のみ記入）</t>
  </si>
  <si>
    <t>目
標
値
（％）</t>
  </si>
  <si>
    <t xml:space="preserve">目標年度
</t>
  </si>
  <si>
    <t>うち
　女性
　委員
　を含
　む数</t>
  </si>
  <si>
    <t>うち
　女性
　委員
　等数</t>
  </si>
  <si>
    <t xml:space="preserve">うち
　女性
　管理
　職数
</t>
  </si>
  <si>
    <t>管
理
職
総
数</t>
  </si>
  <si>
    <t>海南市男女共同参画基本計画
～かいなん男女いきいきプラン～</t>
  </si>
  <si>
    <t>岩出市男女共同参画プラン
”ハーモニープラン”</t>
  </si>
  <si>
    <t xml:space="preserve">  コ　ー　ド
  市（区）町</t>
  </si>
  <si>
    <t xml:space="preserve">
名　　称</t>
  </si>
  <si>
    <t>そ　の　他</t>
  </si>
  <si>
    <t>直 営</t>
  </si>
  <si>
    <t>管理者
指 定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</si>
</sst>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 diagonalUp="1">
      <left style="medium"/>
      <right style="thin"/>
      <top style="medium"/>
      <bottom style="medium"/>
      <diagonal style="thin"/>
    </border>
    <border diagonalUp="1">
      <left style="thin"/>
      <right style="thin"/>
      <top style="medium"/>
      <bottom style="medium"/>
      <diagonal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 diagonalUp="1">
      <left style="thin"/>
      <right style="medium"/>
      <top style="medium"/>
      <bottom style="medium"/>
      <diagonal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Up="1">
      <left style="medium"/>
      <right style="thin"/>
      <top>
        <color indexed="63"/>
      </top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medium"/>
      <bottom style="medium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57" fontId="2" fillId="2" borderId="1" xfId="0" applyNumberFormat="1" applyFont="1" applyFill="1" applyBorder="1" applyAlignment="1">
      <alignment/>
    </xf>
    <xf numFmtId="0" fontId="2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7" xfId="0" applyFont="1" applyBorder="1" applyAlignment="1">
      <alignment/>
    </xf>
    <xf numFmtId="0" fontId="2" fillId="2" borderId="4" xfId="0" applyFont="1" applyFill="1" applyBorder="1" applyAlignment="1">
      <alignment wrapText="1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5" fillId="0" borderId="0" xfId="0" applyFont="1" applyAlignment="1">
      <alignment/>
    </xf>
    <xf numFmtId="0" fontId="2" fillId="2" borderId="22" xfId="0" applyFont="1" applyFill="1" applyBorder="1" applyAlignment="1">
      <alignment/>
    </xf>
    <xf numFmtId="57" fontId="2" fillId="2" borderId="4" xfId="0" applyNumberFormat="1" applyFont="1" applyFill="1" applyBorder="1" applyAlignment="1">
      <alignment/>
    </xf>
    <xf numFmtId="179" fontId="2" fillId="3" borderId="6" xfId="0" applyNumberFormat="1" applyFont="1" applyFill="1" applyBorder="1" applyAlignment="1">
      <alignment/>
    </xf>
    <xf numFmtId="179" fontId="2" fillId="3" borderId="12" xfId="0" applyNumberFormat="1" applyFont="1" applyFill="1" applyBorder="1" applyAlignment="1">
      <alignment/>
    </xf>
    <xf numFmtId="179" fontId="2" fillId="3" borderId="23" xfId="0" applyNumberFormat="1" applyFont="1" applyFill="1" applyBorder="1" applyAlignment="1">
      <alignment/>
    </xf>
    <xf numFmtId="179" fontId="2" fillId="3" borderId="24" xfId="0" applyNumberFormat="1" applyFont="1" applyFill="1" applyBorder="1" applyAlignment="1">
      <alignment/>
    </xf>
    <xf numFmtId="179" fontId="2" fillId="3" borderId="13" xfId="0" applyNumberFormat="1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180" fontId="2" fillId="3" borderId="6" xfId="0" applyNumberFormat="1" applyFont="1" applyFill="1" applyBorder="1" applyAlignment="1">
      <alignment/>
    </xf>
    <xf numFmtId="180" fontId="2" fillId="3" borderId="12" xfId="0" applyNumberFormat="1" applyFont="1" applyFill="1" applyBorder="1" applyAlignment="1">
      <alignment/>
    </xf>
    <xf numFmtId="180" fontId="2" fillId="3" borderId="23" xfId="0" applyNumberFormat="1" applyFont="1" applyFill="1" applyBorder="1" applyAlignment="1">
      <alignment/>
    </xf>
    <xf numFmtId="180" fontId="2" fillId="3" borderId="24" xfId="0" applyNumberFormat="1" applyFont="1" applyFill="1" applyBorder="1" applyAlignment="1">
      <alignment/>
    </xf>
    <xf numFmtId="180" fontId="2" fillId="3" borderId="3" xfId="0" applyNumberFormat="1" applyFont="1" applyFill="1" applyBorder="1" applyAlignment="1">
      <alignment/>
    </xf>
    <xf numFmtId="180" fontId="2" fillId="3" borderId="21" xfId="0" applyNumberFormat="1" applyFont="1" applyFill="1" applyBorder="1" applyAlignment="1">
      <alignment/>
    </xf>
    <xf numFmtId="180" fontId="2" fillId="3" borderId="26" xfId="0" applyNumberFormat="1" applyFont="1" applyFill="1" applyBorder="1" applyAlignment="1">
      <alignment/>
    </xf>
    <xf numFmtId="180" fontId="2" fillId="3" borderId="27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4" borderId="13" xfId="0" applyFill="1" applyBorder="1" applyAlignment="1">
      <alignment/>
    </xf>
    <xf numFmtId="58" fontId="8" fillId="0" borderId="28" xfId="0" applyNumberFormat="1" applyFont="1" applyBorder="1" applyAlignment="1">
      <alignment vertical="center"/>
    </xf>
    <xf numFmtId="58" fontId="8" fillId="0" borderId="29" xfId="0" applyNumberFormat="1" applyFont="1" applyBorder="1" applyAlignment="1">
      <alignment vertical="center"/>
    </xf>
    <xf numFmtId="58" fontId="8" fillId="0" borderId="30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2" fillId="0" borderId="1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186" fontId="2" fillId="2" borderId="4" xfId="0" applyNumberFormat="1" applyFont="1" applyFill="1" applyBorder="1" applyAlignment="1">
      <alignment/>
    </xf>
    <xf numFmtId="179" fontId="2" fillId="3" borderId="31" xfId="0" applyNumberFormat="1" applyFont="1" applyFill="1" applyBorder="1" applyAlignment="1">
      <alignment/>
    </xf>
    <xf numFmtId="179" fontId="2" fillId="3" borderId="32" xfId="0" applyNumberFormat="1" applyFont="1" applyFill="1" applyBorder="1" applyAlignment="1">
      <alignment/>
    </xf>
    <xf numFmtId="179" fontId="2" fillId="3" borderId="7" xfId="0" applyNumberFormat="1" applyFont="1" applyFill="1" applyBorder="1" applyAlignment="1">
      <alignment/>
    </xf>
    <xf numFmtId="179" fontId="2" fillId="3" borderId="1" xfId="0" applyNumberFormat="1" applyFont="1" applyFill="1" applyBorder="1" applyAlignment="1">
      <alignment/>
    </xf>
    <xf numFmtId="179" fontId="2" fillId="3" borderId="25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8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2" borderId="1" xfId="0" applyNumberFormat="1" applyFont="1" applyFill="1" applyBorder="1" applyAlignment="1">
      <alignment/>
    </xf>
    <xf numFmtId="0" fontId="2" fillId="3" borderId="14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3" borderId="38" xfId="0" applyFont="1" applyFill="1" applyBorder="1" applyAlignment="1">
      <alignment/>
    </xf>
    <xf numFmtId="0" fontId="2" fillId="0" borderId="39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0" fontId="2" fillId="2" borderId="41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2" borderId="6" xfId="0" applyFont="1" applyFill="1" applyBorder="1" applyAlignment="1">
      <alignment shrinkToFit="1"/>
    </xf>
    <xf numFmtId="0" fontId="2" fillId="2" borderId="4" xfId="0" applyFont="1" applyFill="1" applyBorder="1" applyAlignment="1">
      <alignment shrinkToFit="1"/>
    </xf>
    <xf numFmtId="0" fontId="2" fillId="2" borderId="1" xfId="0" applyFont="1" applyFill="1" applyBorder="1" applyAlignment="1">
      <alignment shrinkToFit="1"/>
    </xf>
    <xf numFmtId="0" fontId="2" fillId="0" borderId="6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/>
    </xf>
    <xf numFmtId="0" fontId="4" fillId="0" borderId="6" xfId="0" applyFont="1" applyFill="1" applyBorder="1" applyAlignment="1">
      <alignment shrinkToFit="1"/>
    </xf>
    <xf numFmtId="0" fontId="4" fillId="2" borderId="4" xfId="0" applyFont="1" applyFill="1" applyBorder="1" applyAlignment="1">
      <alignment wrapText="1"/>
    </xf>
    <xf numFmtId="0" fontId="4" fillId="0" borderId="44" xfId="0" applyFont="1" applyFill="1" applyBorder="1" applyAlignment="1">
      <alignment/>
    </xf>
    <xf numFmtId="0" fontId="4" fillId="0" borderId="3" xfId="0" applyFont="1" applyFill="1" applyBorder="1" applyAlignment="1">
      <alignment shrinkToFit="1"/>
    </xf>
    <xf numFmtId="0" fontId="4" fillId="2" borderId="4" xfId="0" applyFont="1" applyFill="1" applyBorder="1" applyAlignment="1">
      <alignment/>
    </xf>
    <xf numFmtId="0" fontId="4" fillId="2" borderId="4" xfId="0" applyFont="1" applyFill="1" applyBorder="1" applyAlignment="1">
      <alignment shrinkToFit="1"/>
    </xf>
    <xf numFmtId="0" fontId="4" fillId="2" borderId="44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46" xfId="0" applyFont="1" applyFill="1" applyBorder="1" applyAlignment="1">
      <alignment wrapText="1"/>
    </xf>
    <xf numFmtId="0" fontId="4" fillId="2" borderId="46" xfId="0" applyFont="1" applyFill="1" applyBorder="1" applyAlignment="1">
      <alignment/>
    </xf>
    <xf numFmtId="0" fontId="4" fillId="2" borderId="4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>
      <alignment shrinkToFit="1"/>
    </xf>
    <xf numFmtId="0" fontId="4" fillId="2" borderId="1" xfId="0" applyFont="1" applyFill="1" applyBorder="1" applyAlignment="1">
      <alignment shrinkToFit="1"/>
    </xf>
    <xf numFmtId="0" fontId="4" fillId="0" borderId="0" xfId="0" applyFont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shrinkToFit="1"/>
    </xf>
    <xf numFmtId="0" fontId="4" fillId="2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36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4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0" borderId="4" xfId="0" applyFont="1" applyBorder="1" applyAlignment="1">
      <alignment vertical="top"/>
    </xf>
    <xf numFmtId="0" fontId="2" fillId="0" borderId="6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6" xfId="0" applyFont="1" applyFill="1" applyBorder="1" applyAlignment="1">
      <alignment vertical="top" shrinkToFit="1"/>
    </xf>
    <xf numFmtId="0" fontId="4" fillId="2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57" fontId="2" fillId="2" borderId="1" xfId="0" applyNumberFormat="1" applyFont="1" applyFill="1" applyBorder="1" applyAlignment="1">
      <alignment vertical="top"/>
    </xf>
    <xf numFmtId="0" fontId="4" fillId="0" borderId="4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2" fillId="2" borderId="47" xfId="0" applyFont="1" applyFill="1" applyBorder="1" applyAlignment="1">
      <alignment horizontal="center" textRotation="255" shrinkToFit="1"/>
    </xf>
    <xf numFmtId="187" fontId="2" fillId="2" borderId="1" xfId="0" applyNumberFormat="1" applyFont="1" applyFill="1" applyBorder="1" applyAlignment="1">
      <alignment/>
    </xf>
    <xf numFmtId="187" fontId="2" fillId="2" borderId="9" xfId="0" applyNumberFormat="1" applyFont="1" applyFill="1" applyBorder="1" applyAlignment="1">
      <alignment/>
    </xf>
    <xf numFmtId="187" fontId="2" fillId="2" borderId="18" xfId="0" applyNumberFormat="1" applyFont="1" applyFill="1" applyBorder="1" applyAlignment="1">
      <alignment/>
    </xf>
    <xf numFmtId="187" fontId="2" fillId="2" borderId="20" xfId="0" applyNumberFormat="1" applyFont="1" applyFill="1" applyBorder="1" applyAlignment="1">
      <alignment/>
    </xf>
    <xf numFmtId="187" fontId="2" fillId="3" borderId="25" xfId="0" applyNumberFormat="1" applyFont="1" applyFill="1" applyBorder="1" applyAlignment="1">
      <alignment/>
    </xf>
    <xf numFmtId="187" fontId="2" fillId="2" borderId="44" xfId="0" applyNumberFormat="1" applyFont="1" applyFill="1" applyBorder="1" applyAlignment="1">
      <alignment/>
    </xf>
    <xf numFmtId="187" fontId="2" fillId="5" borderId="48" xfId="0" applyNumberFormat="1" applyFont="1" applyFill="1" applyBorder="1" applyAlignment="1">
      <alignment/>
    </xf>
    <xf numFmtId="187" fontId="2" fillId="2" borderId="45" xfId="0" applyNumberFormat="1" applyFont="1" applyFill="1" applyBorder="1" applyAlignment="1">
      <alignment/>
    </xf>
    <xf numFmtId="187" fontId="2" fillId="2" borderId="2" xfId="0" applyNumberFormat="1" applyFont="1" applyFill="1" applyBorder="1" applyAlignment="1">
      <alignment/>
    </xf>
    <xf numFmtId="187" fontId="2" fillId="3" borderId="48" xfId="0" applyNumberFormat="1" applyFont="1" applyFill="1" applyBorder="1" applyAlignment="1">
      <alignment/>
    </xf>
    <xf numFmtId="187" fontId="2" fillId="2" borderId="4" xfId="0" applyNumberFormat="1" applyFont="1" applyFill="1" applyBorder="1" applyAlignment="1">
      <alignment/>
    </xf>
    <xf numFmtId="187" fontId="9" fillId="2" borderId="1" xfId="0" applyNumberFormat="1" applyFont="1" applyFill="1" applyBorder="1" applyAlignment="1">
      <alignment/>
    </xf>
    <xf numFmtId="187" fontId="2" fillId="2" borderId="8" xfId="0" applyNumberFormat="1" applyFont="1" applyFill="1" applyBorder="1" applyAlignment="1">
      <alignment/>
    </xf>
    <xf numFmtId="187" fontId="2" fillId="2" borderId="17" xfId="0" applyNumberFormat="1" applyFont="1" applyFill="1" applyBorder="1" applyAlignment="1">
      <alignment/>
    </xf>
    <xf numFmtId="187" fontId="2" fillId="2" borderId="19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186" fontId="2" fillId="2" borderId="22" xfId="0" applyNumberFormat="1" applyFont="1" applyFill="1" applyBorder="1" applyAlignment="1">
      <alignment/>
    </xf>
    <xf numFmtId="186" fontId="2" fillId="2" borderId="1" xfId="0" applyNumberFormat="1" applyFont="1" applyFill="1" applyBorder="1" applyAlignment="1">
      <alignment/>
    </xf>
    <xf numFmtId="186" fontId="2" fillId="3" borderId="49" xfId="0" applyNumberFormat="1" applyFont="1" applyFill="1" applyBorder="1" applyAlignment="1">
      <alignment/>
    </xf>
    <xf numFmtId="186" fontId="2" fillId="3" borderId="25" xfId="0" applyNumberFormat="1" applyFont="1" applyFill="1" applyBorder="1" applyAlignment="1">
      <alignment/>
    </xf>
    <xf numFmtId="187" fontId="2" fillId="2" borderId="22" xfId="0" applyNumberFormat="1" applyFont="1" applyFill="1" applyBorder="1" applyAlignment="1">
      <alignment/>
    </xf>
    <xf numFmtId="187" fontId="2" fillId="2" borderId="3" xfId="0" applyNumberFormat="1" applyFont="1" applyFill="1" applyBorder="1" applyAlignment="1">
      <alignment/>
    </xf>
    <xf numFmtId="0" fontId="2" fillId="0" borderId="4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186" fontId="2" fillId="2" borderId="6" xfId="0" applyNumberFormat="1" applyFont="1" applyFill="1" applyBorder="1" applyAlignment="1">
      <alignment/>
    </xf>
    <xf numFmtId="186" fontId="2" fillId="2" borderId="6" xfId="0" applyNumberFormat="1" applyFont="1" applyFill="1" applyBorder="1" applyAlignment="1">
      <alignment vertical="top"/>
    </xf>
    <xf numFmtId="186" fontId="2" fillId="2" borderId="7" xfId="0" applyNumberFormat="1" applyFont="1" applyFill="1" applyBorder="1" applyAlignment="1">
      <alignment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 textRotation="255" wrapText="1"/>
    </xf>
    <xf numFmtId="0" fontId="2" fillId="0" borderId="34" xfId="0" applyFont="1" applyBorder="1" applyAlignment="1">
      <alignment horizontal="center" textRotation="255" wrapText="1"/>
    </xf>
    <xf numFmtId="0" fontId="2" fillId="0" borderId="15" xfId="0" applyFont="1" applyBorder="1" applyAlignment="1">
      <alignment horizontal="center" textRotation="255" wrapText="1"/>
    </xf>
    <xf numFmtId="0" fontId="2" fillId="2" borderId="44" xfId="0" applyFont="1" applyFill="1" applyBorder="1" applyAlignment="1">
      <alignment horizontal="center" textRotation="255" shrinkToFit="1"/>
    </xf>
    <xf numFmtId="0" fontId="2" fillId="2" borderId="53" xfId="0" applyFont="1" applyFill="1" applyBorder="1" applyAlignment="1">
      <alignment horizontal="center" textRotation="255" shrinkToFit="1"/>
    </xf>
    <xf numFmtId="0" fontId="2" fillId="2" borderId="3" xfId="0" applyFont="1" applyFill="1" applyBorder="1" applyAlignment="1">
      <alignment horizontal="center" textRotation="255" shrinkToFit="1"/>
    </xf>
    <xf numFmtId="0" fontId="2" fillId="0" borderId="54" xfId="0" applyFont="1" applyBorder="1" applyAlignment="1">
      <alignment horizontal="center" textRotation="255" wrapText="1"/>
    </xf>
    <xf numFmtId="0" fontId="2" fillId="0" borderId="32" xfId="0" applyFont="1" applyBorder="1" applyAlignment="1">
      <alignment horizontal="center" textRotation="255" wrapText="1"/>
    </xf>
    <xf numFmtId="0" fontId="2" fillId="0" borderId="36" xfId="0" applyFont="1" applyBorder="1" applyAlignment="1">
      <alignment horizontal="center" textRotation="255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textRotation="255" wrapText="1"/>
    </xf>
    <xf numFmtId="0" fontId="0" fillId="0" borderId="32" xfId="0" applyBorder="1" applyAlignment="1">
      <alignment horizontal="center" textRotation="255" wrapText="1"/>
    </xf>
    <xf numFmtId="0" fontId="0" fillId="0" borderId="36" xfId="0" applyBorder="1" applyAlignment="1">
      <alignment horizontal="center" textRotation="255" wrapText="1"/>
    </xf>
    <xf numFmtId="0" fontId="2" fillId="2" borderId="52" xfId="0" applyFont="1" applyFill="1" applyBorder="1" applyAlignment="1">
      <alignment horizontal="center" textRotation="255" wrapText="1"/>
    </xf>
    <xf numFmtId="0" fontId="2" fillId="2" borderId="34" xfId="0" applyFont="1" applyFill="1" applyBorder="1" applyAlignment="1">
      <alignment horizontal="center" textRotation="255" wrapText="1"/>
    </xf>
    <xf numFmtId="0" fontId="2" fillId="2" borderId="15" xfId="0" applyFont="1" applyFill="1" applyBorder="1" applyAlignment="1">
      <alignment horizontal="center" textRotation="255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textRotation="255" wrapText="1"/>
    </xf>
    <xf numFmtId="0" fontId="2" fillId="2" borderId="56" xfId="0" applyFont="1" applyFill="1" applyBorder="1" applyAlignment="1">
      <alignment horizontal="center" textRotation="255" wrapText="1"/>
    </xf>
    <xf numFmtId="0" fontId="2" fillId="2" borderId="35" xfId="0" applyFont="1" applyFill="1" applyBorder="1" applyAlignment="1">
      <alignment horizontal="center" textRotation="255" wrapText="1"/>
    </xf>
    <xf numFmtId="0" fontId="2" fillId="2" borderId="54" xfId="0" applyFont="1" applyFill="1" applyBorder="1" applyAlignment="1">
      <alignment horizontal="center" textRotation="255" shrinkToFit="1"/>
    </xf>
    <xf numFmtId="0" fontId="2" fillId="2" borderId="32" xfId="0" applyFont="1" applyFill="1" applyBorder="1" applyAlignment="1">
      <alignment horizontal="center" textRotation="255" shrinkToFit="1"/>
    </xf>
    <xf numFmtId="0" fontId="2" fillId="2" borderId="36" xfId="0" applyFont="1" applyFill="1" applyBorder="1" applyAlignment="1">
      <alignment horizontal="center" textRotation="255" shrinkToFit="1"/>
    </xf>
    <xf numFmtId="0" fontId="4" fillId="2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2" fillId="2" borderId="4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 wrapText="1"/>
    </xf>
    <xf numFmtId="0" fontId="0" fillId="0" borderId="32" xfId="0" applyBorder="1" applyAlignment="1">
      <alignment/>
    </xf>
    <xf numFmtId="0" fontId="0" fillId="0" borderId="36" xfId="0" applyBorder="1" applyAlignment="1">
      <alignment/>
    </xf>
    <xf numFmtId="0" fontId="2" fillId="2" borderId="52" xfId="0" applyFont="1" applyFill="1" applyBorder="1" applyAlignment="1">
      <alignment horizontal="center" vertical="distributed" textRotation="255"/>
    </xf>
    <xf numFmtId="0" fontId="2" fillId="2" borderId="34" xfId="0" applyFont="1" applyFill="1" applyBorder="1" applyAlignment="1">
      <alignment horizontal="center" vertical="distributed" textRotation="255"/>
    </xf>
    <xf numFmtId="0" fontId="2" fillId="2" borderId="15" xfId="0" applyFont="1" applyFill="1" applyBorder="1" applyAlignment="1">
      <alignment horizontal="center" vertical="distributed" textRotation="255"/>
    </xf>
    <xf numFmtId="0" fontId="2" fillId="2" borderId="54" xfId="0" applyFont="1" applyFill="1" applyBorder="1" applyAlignment="1">
      <alignment horizontal="center" vertical="center" textRotation="255"/>
    </xf>
    <xf numFmtId="0" fontId="2" fillId="2" borderId="32" xfId="0" applyFont="1" applyFill="1" applyBorder="1" applyAlignment="1">
      <alignment horizontal="center" vertical="center" textRotation="255"/>
    </xf>
    <xf numFmtId="0" fontId="2" fillId="2" borderId="36" xfId="0" applyFont="1" applyFill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56" xfId="0" applyFont="1" applyBorder="1" applyAlignment="1">
      <alignment horizontal="left" wrapText="1"/>
    </xf>
    <xf numFmtId="0" fontId="2" fillId="0" borderId="35" xfId="0" applyFont="1" applyBorder="1" applyAlignment="1">
      <alignment horizontal="left" wrapText="1"/>
    </xf>
    <xf numFmtId="0" fontId="2" fillId="0" borderId="56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textRotation="255"/>
    </xf>
    <xf numFmtId="0" fontId="2" fillId="2" borderId="35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2" fillId="0" borderId="52" xfId="0" applyFont="1" applyBorder="1" applyAlignment="1">
      <alignment horizontal="center" textRotation="255"/>
    </xf>
    <xf numFmtId="0" fontId="2" fillId="0" borderId="34" xfId="0" applyFont="1" applyBorder="1" applyAlignment="1">
      <alignment horizontal="center" textRotation="255"/>
    </xf>
    <xf numFmtId="0" fontId="2" fillId="0" borderId="15" xfId="0" applyFont="1" applyBorder="1" applyAlignment="1">
      <alignment horizontal="center" textRotation="255"/>
    </xf>
    <xf numFmtId="0" fontId="2" fillId="0" borderId="32" xfId="0" applyFont="1" applyBorder="1" applyAlignment="1">
      <alignment horizontal="center" textRotation="255"/>
    </xf>
    <xf numFmtId="0" fontId="2" fillId="0" borderId="36" xfId="0" applyFont="1" applyBorder="1" applyAlignment="1">
      <alignment horizontal="center" textRotation="255"/>
    </xf>
    <xf numFmtId="0" fontId="2" fillId="2" borderId="2" xfId="0" applyFont="1" applyFill="1" applyBorder="1" applyAlignment="1">
      <alignment vertical="center" textRotation="255"/>
    </xf>
    <xf numFmtId="0" fontId="2" fillId="2" borderId="35" xfId="0" applyFont="1" applyFill="1" applyBorder="1" applyAlignment="1">
      <alignment vertical="center" textRotation="255"/>
    </xf>
    <xf numFmtId="0" fontId="2" fillId="2" borderId="2" xfId="0" applyFont="1" applyFill="1" applyBorder="1" applyAlignment="1">
      <alignment horizontal="center" vertical="center" textRotation="255" wrapText="1"/>
    </xf>
    <xf numFmtId="0" fontId="0" fillId="0" borderId="35" xfId="0" applyBorder="1" applyAlignment="1">
      <alignment horizontal="center" vertical="center" textRotation="255"/>
    </xf>
    <xf numFmtId="0" fontId="2" fillId="0" borderId="2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9" fillId="0" borderId="3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2" borderId="50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3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4" fillId="2" borderId="11" xfId="0" applyFont="1" applyFill="1" applyBorder="1" applyAlignment="1">
      <alignment vertical="center" textRotation="255" wrapText="1"/>
    </xf>
    <xf numFmtId="0" fontId="4" fillId="2" borderId="16" xfId="0" applyFont="1" applyFill="1" applyBorder="1" applyAlignment="1">
      <alignment vertical="center" textRotation="255" wrapText="1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5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 textRotation="255"/>
    </xf>
    <xf numFmtId="0" fontId="4" fillId="2" borderId="16" xfId="0" applyFont="1" applyFill="1" applyBorder="1" applyAlignment="1">
      <alignment vertical="center" textRotation="255"/>
    </xf>
    <xf numFmtId="58" fontId="8" fillId="0" borderId="28" xfId="0" applyNumberFormat="1" applyFont="1" applyBorder="1" applyAlignment="1">
      <alignment horizontal="center" vertical="center"/>
    </xf>
    <xf numFmtId="58" fontId="8" fillId="0" borderId="29" xfId="0" applyNumberFormat="1" applyFont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 textRotation="255"/>
    </xf>
    <xf numFmtId="0" fontId="2" fillId="2" borderId="34" xfId="0" applyFont="1" applyFill="1" applyBorder="1" applyAlignment="1">
      <alignment horizontal="center" vertical="center" textRotation="255"/>
    </xf>
    <xf numFmtId="0" fontId="2" fillId="2" borderId="15" xfId="0" applyFont="1" applyFill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top" textRotation="255" wrapText="1"/>
    </xf>
    <xf numFmtId="0" fontId="2" fillId="0" borderId="32" xfId="0" applyFont="1" applyBorder="1" applyAlignment="1">
      <alignment horizontal="center" vertical="top" textRotation="255"/>
    </xf>
    <xf numFmtId="0" fontId="2" fillId="0" borderId="36" xfId="0" applyFont="1" applyBorder="1" applyAlignment="1">
      <alignment horizontal="center" vertical="top" textRotation="255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6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61" xfId="0" applyFont="1" applyFill="1" applyBorder="1" applyAlignment="1">
      <alignment vertical="center" textRotation="255"/>
    </xf>
    <xf numFmtId="0" fontId="4" fillId="2" borderId="37" xfId="0" applyFont="1" applyFill="1" applyBorder="1" applyAlignment="1">
      <alignment vertical="center" textRotation="255"/>
    </xf>
    <xf numFmtId="0" fontId="2" fillId="0" borderId="6" xfId="0" applyFont="1" applyBorder="1" applyAlignment="1">
      <alignment vertical="top"/>
    </xf>
    <xf numFmtId="0" fontId="4" fillId="2" borderId="46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44" xfId="0" applyFont="1" applyFill="1" applyBorder="1" applyAlignment="1">
      <alignment vertical="top"/>
    </xf>
    <xf numFmtId="0" fontId="4" fillId="0" borderId="3" xfId="0" applyFont="1" applyFill="1" applyBorder="1" applyAlignment="1">
      <alignment vertical="top" shrinkToFit="1"/>
    </xf>
    <xf numFmtId="0" fontId="4" fillId="2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 shrinkToFit="1"/>
    </xf>
    <xf numFmtId="186" fontId="2" fillId="2" borderId="59" xfId="0" applyNumberFormat="1" applyFont="1" applyFill="1" applyBorder="1" applyAlignment="1">
      <alignment/>
    </xf>
    <xf numFmtId="186" fontId="2" fillId="2" borderId="62" xfId="0" applyNumberFormat="1" applyFont="1" applyFill="1" applyBorder="1" applyAlignment="1">
      <alignment/>
    </xf>
    <xf numFmtId="186" fontId="2" fillId="3" borderId="63" xfId="0" applyNumberFormat="1" applyFont="1" applyFill="1" applyBorder="1" applyAlignment="1">
      <alignment/>
    </xf>
    <xf numFmtId="186" fontId="2" fillId="2" borderId="4" xfId="0" applyNumberFormat="1" applyFont="1" applyFill="1" applyBorder="1" applyAlignment="1">
      <alignment/>
    </xf>
    <xf numFmtId="186" fontId="2" fillId="2" borderId="3" xfId="0" applyNumberFormat="1" applyFont="1" applyFill="1" applyBorder="1" applyAlignment="1">
      <alignment/>
    </xf>
    <xf numFmtId="0" fontId="4" fillId="2" borderId="1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87" fontId="2" fillId="2" borderId="9" xfId="0" applyNumberFormat="1" applyFont="1" applyFill="1" applyBorder="1" applyAlignment="1">
      <alignment vertical="center"/>
    </xf>
    <xf numFmtId="179" fontId="2" fillId="3" borderId="12" xfId="0" applyNumberFormat="1" applyFont="1" applyFill="1" applyBorder="1" applyAlignment="1">
      <alignment vertical="center"/>
    </xf>
    <xf numFmtId="187" fontId="2" fillId="5" borderId="48" xfId="0" applyNumberFormat="1" applyFont="1" applyFill="1" applyBorder="1" applyAlignment="1">
      <alignment vertical="center"/>
    </xf>
    <xf numFmtId="179" fontId="2" fillId="3" borderId="13" xfId="0" applyNumberFormat="1" applyFont="1" applyFill="1" applyBorder="1" applyAlignment="1">
      <alignment vertical="center"/>
    </xf>
    <xf numFmtId="187" fontId="2" fillId="2" borderId="8" xfId="0" applyNumberFormat="1" applyFont="1" applyFill="1" applyBorder="1" applyAlignment="1">
      <alignment vertical="center"/>
    </xf>
    <xf numFmtId="180" fontId="2" fillId="3" borderId="21" xfId="0" applyNumberFormat="1" applyFont="1" applyFill="1" applyBorder="1" applyAlignment="1">
      <alignment vertical="center"/>
    </xf>
    <xf numFmtId="180" fontId="2" fillId="3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38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187" fontId="2" fillId="3" borderId="25" xfId="0" applyNumberFormat="1" applyFont="1" applyFill="1" applyBorder="1" applyAlignment="1">
      <alignment vertical="center"/>
    </xf>
    <xf numFmtId="187" fontId="2" fillId="3" borderId="48" xfId="0" applyNumberFormat="1" applyFont="1" applyFill="1" applyBorder="1" applyAlignment="1">
      <alignment vertical="center"/>
    </xf>
    <xf numFmtId="187" fontId="2" fillId="3" borderId="10" xfId="0" applyNumberFormat="1" applyFont="1" applyFill="1" applyBorder="1" applyAlignment="1">
      <alignment vertical="center"/>
    </xf>
    <xf numFmtId="179" fontId="2" fillId="3" borderId="14" xfId="0" applyNumberFormat="1" applyFont="1" applyFill="1" applyBorder="1" applyAlignment="1">
      <alignment vertical="center"/>
    </xf>
    <xf numFmtId="180" fontId="2" fillId="3" borderId="1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ill>
        <patternFill>
          <bgColor rgb="FFFFFFFF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Normal="55" zoomScaleSheetLayoutView="10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00390625" style="2" customWidth="1"/>
    <col min="4" max="4" width="9.75390625" style="2" customWidth="1"/>
    <col min="5" max="5" width="17.625" style="2" customWidth="1"/>
    <col min="6" max="9" width="4.875" style="2" customWidth="1"/>
    <col min="10" max="10" width="28.625" style="2" customWidth="1"/>
    <col min="11" max="12" width="8.75390625" style="2" customWidth="1"/>
    <col min="13" max="13" width="4.875" style="2" customWidth="1"/>
    <col min="14" max="14" width="27.625" style="2" customWidth="1"/>
    <col min="15" max="15" width="13.25390625" style="2" customWidth="1"/>
    <col min="16" max="16" width="4.875" style="2" customWidth="1"/>
    <col min="23" max="16384" width="9.00390625" style="2" customWidth="1"/>
  </cols>
  <sheetData>
    <row r="1" ht="16.5" customHeight="1">
      <c r="A1" s="2" t="s">
        <v>21</v>
      </c>
    </row>
    <row r="2" ht="22.5" customHeight="1">
      <c r="A2" s="34" t="s">
        <v>25</v>
      </c>
    </row>
    <row r="3" ht="9.75" customHeight="1" thickBot="1"/>
    <row r="4" spans="1:16" s="1" customFormat="1" ht="31.5" customHeight="1">
      <c r="A4" s="183" t="s">
        <v>39</v>
      </c>
      <c r="B4" s="189" t="s">
        <v>138</v>
      </c>
      <c r="C4" s="146" t="s">
        <v>40</v>
      </c>
      <c r="D4" s="187" t="s">
        <v>24</v>
      </c>
      <c r="E4" s="192" t="s">
        <v>5</v>
      </c>
      <c r="F4" s="202" t="s">
        <v>37</v>
      </c>
      <c r="G4" s="195" t="s">
        <v>38</v>
      </c>
      <c r="H4" s="198" t="s">
        <v>139</v>
      </c>
      <c r="I4" s="205" t="s">
        <v>4</v>
      </c>
      <c r="J4" s="177" t="s">
        <v>28</v>
      </c>
      <c r="K4" s="178"/>
      <c r="L4" s="178"/>
      <c r="M4" s="179"/>
      <c r="N4" s="177" t="s">
        <v>54</v>
      </c>
      <c r="O4" s="178"/>
      <c r="P4" s="179"/>
    </row>
    <row r="5" spans="1:16" s="78" customFormat="1" ht="21.75" customHeight="1">
      <c r="A5" s="184"/>
      <c r="B5" s="190"/>
      <c r="C5" s="186"/>
      <c r="D5" s="188"/>
      <c r="E5" s="193"/>
      <c r="F5" s="203"/>
      <c r="G5" s="196"/>
      <c r="H5" s="199"/>
      <c r="I5" s="206"/>
      <c r="J5" s="180" t="s">
        <v>14</v>
      </c>
      <c r="K5" s="201"/>
      <c r="L5" s="181"/>
      <c r="M5" s="77" t="s">
        <v>15</v>
      </c>
      <c r="N5" s="180" t="s">
        <v>16</v>
      </c>
      <c r="O5" s="181"/>
      <c r="P5" s="77" t="s">
        <v>15</v>
      </c>
    </row>
    <row r="6" spans="1:16" s="1" customFormat="1" ht="43.5" customHeight="1">
      <c r="A6" s="185"/>
      <c r="B6" s="191"/>
      <c r="C6" s="186"/>
      <c r="D6" s="188"/>
      <c r="E6" s="194"/>
      <c r="F6" s="204"/>
      <c r="G6" s="197"/>
      <c r="H6" s="200"/>
      <c r="I6" s="207"/>
      <c r="J6" s="79" t="s">
        <v>34</v>
      </c>
      <c r="K6" s="80" t="s">
        <v>7</v>
      </c>
      <c r="L6" s="80" t="s">
        <v>8</v>
      </c>
      <c r="M6" s="81" t="s">
        <v>140</v>
      </c>
      <c r="N6" s="82" t="s">
        <v>35</v>
      </c>
      <c r="O6" s="83" t="s">
        <v>36</v>
      </c>
      <c r="P6" s="81" t="s">
        <v>140</v>
      </c>
    </row>
    <row r="7" spans="1:16" ht="14.25" customHeight="1">
      <c r="A7" s="11">
        <v>30</v>
      </c>
      <c r="B7" s="98">
        <v>201</v>
      </c>
      <c r="C7" s="100" t="s">
        <v>57</v>
      </c>
      <c r="D7" s="101" t="s">
        <v>58</v>
      </c>
      <c r="E7" s="102" t="s">
        <v>59</v>
      </c>
      <c r="F7" s="21">
        <v>1</v>
      </c>
      <c r="G7" s="18">
        <v>1</v>
      </c>
      <c r="H7" s="9">
        <v>1</v>
      </c>
      <c r="I7" s="18">
        <v>1</v>
      </c>
      <c r="J7" s="112"/>
      <c r="K7" s="7"/>
      <c r="L7" s="7"/>
      <c r="M7" s="174">
        <v>0</v>
      </c>
      <c r="N7" s="113" t="s">
        <v>103</v>
      </c>
      <c r="O7" s="74" t="s">
        <v>131</v>
      </c>
      <c r="P7" s="174"/>
    </row>
    <row r="8" spans="1:16" ht="22.5">
      <c r="A8" s="134">
        <v>30</v>
      </c>
      <c r="B8" s="135">
        <v>202</v>
      </c>
      <c r="C8" s="136" t="s">
        <v>57</v>
      </c>
      <c r="D8" s="137" t="s">
        <v>60</v>
      </c>
      <c r="E8" s="138" t="s">
        <v>111</v>
      </c>
      <c r="F8" s="139">
        <v>1</v>
      </c>
      <c r="G8" s="140">
        <v>2</v>
      </c>
      <c r="H8" s="141">
        <v>1</v>
      </c>
      <c r="I8" s="140">
        <v>0</v>
      </c>
      <c r="J8" s="142"/>
      <c r="K8" s="143"/>
      <c r="L8" s="143"/>
      <c r="M8" s="175">
        <v>3</v>
      </c>
      <c r="N8" s="114" t="s">
        <v>164</v>
      </c>
      <c r="O8" s="74" t="s">
        <v>132</v>
      </c>
      <c r="P8" s="174"/>
    </row>
    <row r="9" spans="1:16" ht="12.75" customHeight="1">
      <c r="A9" s="11">
        <v>30</v>
      </c>
      <c r="B9" s="98">
        <v>203</v>
      </c>
      <c r="C9" s="103" t="s">
        <v>57</v>
      </c>
      <c r="D9" s="104" t="s">
        <v>61</v>
      </c>
      <c r="E9" s="105" t="s">
        <v>118</v>
      </c>
      <c r="F9" s="21">
        <v>2</v>
      </c>
      <c r="G9" s="18">
        <v>2</v>
      </c>
      <c r="H9" s="9">
        <v>1</v>
      </c>
      <c r="I9" s="18">
        <v>0</v>
      </c>
      <c r="J9" s="105"/>
      <c r="K9" s="5"/>
      <c r="L9" s="5"/>
      <c r="M9" s="174">
        <v>0</v>
      </c>
      <c r="N9" s="115" t="s">
        <v>104</v>
      </c>
      <c r="O9" s="97" t="s">
        <v>133</v>
      </c>
      <c r="P9" s="174"/>
    </row>
    <row r="10" spans="1:16" ht="12.75" customHeight="1">
      <c r="A10" s="11">
        <v>30</v>
      </c>
      <c r="B10" s="98">
        <v>204</v>
      </c>
      <c r="C10" s="103" t="s">
        <v>57</v>
      </c>
      <c r="D10" s="104" t="s">
        <v>63</v>
      </c>
      <c r="E10" s="105" t="s">
        <v>64</v>
      </c>
      <c r="F10" s="21">
        <v>1</v>
      </c>
      <c r="G10" s="18">
        <v>2</v>
      </c>
      <c r="H10" s="9">
        <v>1</v>
      </c>
      <c r="I10" s="18">
        <v>0</v>
      </c>
      <c r="J10" s="112"/>
      <c r="K10" s="5"/>
      <c r="L10" s="5"/>
      <c r="M10" s="174">
        <v>0</v>
      </c>
      <c r="N10" s="105" t="s">
        <v>105</v>
      </c>
      <c r="O10" s="5" t="s">
        <v>134</v>
      </c>
      <c r="P10" s="174"/>
    </row>
    <row r="11" spans="1:16" ht="12.75" customHeight="1">
      <c r="A11" s="11">
        <v>30</v>
      </c>
      <c r="B11" s="98">
        <v>205</v>
      </c>
      <c r="C11" s="103" t="s">
        <v>57</v>
      </c>
      <c r="D11" s="104" t="s">
        <v>65</v>
      </c>
      <c r="E11" s="105" t="s">
        <v>66</v>
      </c>
      <c r="F11" s="21">
        <v>1</v>
      </c>
      <c r="G11" s="18">
        <v>2</v>
      </c>
      <c r="H11" s="9">
        <v>0</v>
      </c>
      <c r="I11" s="18">
        <v>0</v>
      </c>
      <c r="J11" s="105"/>
      <c r="K11" s="5"/>
      <c r="L11" s="5"/>
      <c r="M11" s="174">
        <v>0</v>
      </c>
      <c r="N11" s="105" t="s">
        <v>106</v>
      </c>
      <c r="O11" s="5" t="s">
        <v>135</v>
      </c>
      <c r="P11" s="174"/>
    </row>
    <row r="12" spans="1:16" ht="12.75" customHeight="1">
      <c r="A12" s="11">
        <v>30</v>
      </c>
      <c r="B12" s="98">
        <v>206</v>
      </c>
      <c r="C12" s="103" t="s">
        <v>57</v>
      </c>
      <c r="D12" s="104" t="s">
        <v>67</v>
      </c>
      <c r="E12" s="106" t="s">
        <v>68</v>
      </c>
      <c r="F12" s="21">
        <v>1</v>
      </c>
      <c r="G12" s="18">
        <v>1</v>
      </c>
      <c r="H12" s="9">
        <v>1</v>
      </c>
      <c r="I12" s="18">
        <v>1</v>
      </c>
      <c r="J12" s="105"/>
      <c r="K12" s="5"/>
      <c r="L12" s="5"/>
      <c r="M12" s="174">
        <v>0</v>
      </c>
      <c r="N12" s="105" t="s">
        <v>107</v>
      </c>
      <c r="O12" s="5" t="s">
        <v>136</v>
      </c>
      <c r="P12" s="174"/>
    </row>
    <row r="13" spans="1:16" ht="12.75" customHeight="1">
      <c r="A13" s="11">
        <v>30</v>
      </c>
      <c r="B13" s="98">
        <v>207</v>
      </c>
      <c r="C13" s="103" t="s">
        <v>57</v>
      </c>
      <c r="D13" s="104" t="s">
        <v>69</v>
      </c>
      <c r="E13" s="105" t="s">
        <v>70</v>
      </c>
      <c r="F13" s="21">
        <v>1</v>
      </c>
      <c r="G13" s="18">
        <v>2</v>
      </c>
      <c r="H13" s="9">
        <v>0</v>
      </c>
      <c r="I13" s="18">
        <v>0</v>
      </c>
      <c r="J13" s="105"/>
      <c r="K13" s="5"/>
      <c r="L13" s="5"/>
      <c r="M13" s="174">
        <v>0</v>
      </c>
      <c r="N13" s="105"/>
      <c r="O13" s="5"/>
      <c r="P13" s="174">
        <v>1</v>
      </c>
    </row>
    <row r="14" spans="1:16" ht="12.75" customHeight="1">
      <c r="A14" s="11">
        <v>30</v>
      </c>
      <c r="B14" s="98">
        <v>208</v>
      </c>
      <c r="C14" s="103" t="s">
        <v>57</v>
      </c>
      <c r="D14" s="104" t="s">
        <v>71</v>
      </c>
      <c r="E14" s="105" t="s">
        <v>72</v>
      </c>
      <c r="F14" s="21">
        <v>1</v>
      </c>
      <c r="G14" s="18">
        <v>2</v>
      </c>
      <c r="H14" s="9">
        <v>1</v>
      </c>
      <c r="I14" s="18">
        <v>0</v>
      </c>
      <c r="J14" s="105"/>
      <c r="K14" s="5"/>
      <c r="L14" s="5"/>
      <c r="M14" s="174">
        <v>0</v>
      </c>
      <c r="N14" s="105"/>
      <c r="O14" s="5"/>
      <c r="P14" s="174">
        <v>1</v>
      </c>
    </row>
    <row r="15" spans="1:16" ht="22.5">
      <c r="A15" s="134">
        <v>30</v>
      </c>
      <c r="B15" s="135">
        <v>209</v>
      </c>
      <c r="C15" s="144" t="s">
        <v>57</v>
      </c>
      <c r="D15" s="145" t="s">
        <v>73</v>
      </c>
      <c r="E15" s="142" t="s">
        <v>74</v>
      </c>
      <c r="F15" s="139">
        <v>1</v>
      </c>
      <c r="G15" s="140">
        <v>2</v>
      </c>
      <c r="H15" s="141">
        <v>0</v>
      </c>
      <c r="I15" s="140">
        <v>0</v>
      </c>
      <c r="J15" s="105"/>
      <c r="K15" s="5"/>
      <c r="L15" s="5"/>
      <c r="M15" s="174">
        <v>0</v>
      </c>
      <c r="N15" s="102" t="s">
        <v>165</v>
      </c>
      <c r="O15" s="5" t="s">
        <v>137</v>
      </c>
      <c r="P15" s="174"/>
    </row>
    <row r="16" spans="1:16" ht="12.75" customHeight="1">
      <c r="A16" s="11">
        <v>30</v>
      </c>
      <c r="B16" s="98">
        <v>304</v>
      </c>
      <c r="C16" s="103" t="s">
        <v>57</v>
      </c>
      <c r="D16" s="104" t="s">
        <v>75</v>
      </c>
      <c r="E16" s="105" t="s">
        <v>76</v>
      </c>
      <c r="F16" s="21">
        <v>1</v>
      </c>
      <c r="G16" s="18">
        <v>2</v>
      </c>
      <c r="H16" s="9">
        <v>0</v>
      </c>
      <c r="I16" s="18">
        <v>0</v>
      </c>
      <c r="J16" s="105"/>
      <c r="K16" s="5"/>
      <c r="L16" s="5"/>
      <c r="M16" s="174">
        <v>0</v>
      </c>
      <c r="N16" s="105"/>
      <c r="O16" s="5"/>
      <c r="P16" s="174">
        <v>0</v>
      </c>
    </row>
    <row r="17" spans="1:16" ht="12.75" customHeight="1">
      <c r="A17" s="11">
        <v>30</v>
      </c>
      <c r="B17" s="98">
        <v>341</v>
      </c>
      <c r="C17" s="103" t="s">
        <v>57</v>
      </c>
      <c r="D17" s="104" t="s">
        <v>77</v>
      </c>
      <c r="E17" s="105" t="s">
        <v>62</v>
      </c>
      <c r="F17" s="21">
        <v>2</v>
      </c>
      <c r="G17" s="18">
        <v>2</v>
      </c>
      <c r="H17" s="9">
        <v>0</v>
      </c>
      <c r="I17" s="18">
        <v>0</v>
      </c>
      <c r="J17" s="105"/>
      <c r="K17" s="5"/>
      <c r="L17" s="5"/>
      <c r="M17" s="174">
        <v>0</v>
      </c>
      <c r="N17" s="105"/>
      <c r="O17" s="5"/>
      <c r="P17" s="174">
        <v>0</v>
      </c>
    </row>
    <row r="18" spans="1:16" ht="12.75" customHeight="1">
      <c r="A18" s="11">
        <v>30</v>
      </c>
      <c r="B18" s="98">
        <v>343</v>
      </c>
      <c r="C18" s="103" t="s">
        <v>57</v>
      </c>
      <c r="D18" s="104" t="s">
        <v>78</v>
      </c>
      <c r="E18" s="105" t="s">
        <v>80</v>
      </c>
      <c r="F18" s="21">
        <v>2</v>
      </c>
      <c r="G18" s="18">
        <v>2</v>
      </c>
      <c r="H18" s="9">
        <v>0</v>
      </c>
      <c r="I18" s="18">
        <v>0</v>
      </c>
      <c r="J18" s="105"/>
      <c r="K18" s="5"/>
      <c r="L18" s="5"/>
      <c r="M18" s="174">
        <v>0</v>
      </c>
      <c r="N18" s="105"/>
      <c r="O18" s="5"/>
      <c r="P18" s="174">
        <v>0</v>
      </c>
    </row>
    <row r="19" spans="1:16" ht="12.75" customHeight="1">
      <c r="A19" s="11">
        <v>30</v>
      </c>
      <c r="B19" s="98">
        <v>344</v>
      </c>
      <c r="C19" s="103" t="s">
        <v>57</v>
      </c>
      <c r="D19" s="104" t="s">
        <v>79</v>
      </c>
      <c r="E19" s="105" t="s">
        <v>80</v>
      </c>
      <c r="F19" s="21">
        <v>2</v>
      </c>
      <c r="G19" s="18">
        <v>2</v>
      </c>
      <c r="H19" s="9">
        <v>0</v>
      </c>
      <c r="I19" s="18">
        <v>0</v>
      </c>
      <c r="J19" s="105"/>
      <c r="K19" s="5"/>
      <c r="L19" s="5"/>
      <c r="M19" s="174">
        <v>0</v>
      </c>
      <c r="N19" s="105"/>
      <c r="O19" s="5"/>
      <c r="P19" s="174">
        <v>1</v>
      </c>
    </row>
    <row r="20" spans="1:16" ht="12.75" customHeight="1">
      <c r="A20" s="11">
        <v>30</v>
      </c>
      <c r="B20" s="98">
        <v>361</v>
      </c>
      <c r="C20" s="103" t="s">
        <v>57</v>
      </c>
      <c r="D20" s="104" t="s">
        <v>81</v>
      </c>
      <c r="E20" s="105" t="s">
        <v>82</v>
      </c>
      <c r="F20" s="21">
        <v>1</v>
      </c>
      <c r="G20" s="18">
        <v>2</v>
      </c>
      <c r="H20" s="9">
        <v>0</v>
      </c>
      <c r="I20" s="18">
        <v>0</v>
      </c>
      <c r="J20" s="105"/>
      <c r="K20" s="5"/>
      <c r="L20" s="5"/>
      <c r="M20" s="174">
        <v>0</v>
      </c>
      <c r="N20" s="105"/>
      <c r="O20" s="5"/>
      <c r="P20" s="174">
        <v>0</v>
      </c>
    </row>
    <row r="21" spans="1:16" ht="12.75" customHeight="1">
      <c r="A21" s="11">
        <v>30</v>
      </c>
      <c r="B21" s="98">
        <v>362</v>
      </c>
      <c r="C21" s="103" t="s">
        <v>57</v>
      </c>
      <c r="D21" s="104" t="s">
        <v>83</v>
      </c>
      <c r="E21" s="105" t="s">
        <v>84</v>
      </c>
      <c r="F21" s="21">
        <v>1</v>
      </c>
      <c r="G21" s="18">
        <v>2</v>
      </c>
      <c r="H21" s="9">
        <v>0</v>
      </c>
      <c r="I21" s="18">
        <v>0</v>
      </c>
      <c r="J21" s="105"/>
      <c r="K21" s="5"/>
      <c r="L21" s="5"/>
      <c r="M21" s="174">
        <v>0</v>
      </c>
      <c r="N21" s="105"/>
      <c r="O21" s="5"/>
      <c r="P21" s="174">
        <v>0</v>
      </c>
    </row>
    <row r="22" spans="1:16" ht="12.75" customHeight="1">
      <c r="A22" s="11">
        <v>30</v>
      </c>
      <c r="B22" s="98">
        <v>366</v>
      </c>
      <c r="C22" s="103" t="s">
        <v>57</v>
      </c>
      <c r="D22" s="104" t="s">
        <v>85</v>
      </c>
      <c r="E22" s="106" t="s">
        <v>122</v>
      </c>
      <c r="F22" s="21">
        <v>1</v>
      </c>
      <c r="G22" s="18">
        <v>2</v>
      </c>
      <c r="H22" s="9">
        <v>0</v>
      </c>
      <c r="I22" s="18">
        <v>0</v>
      </c>
      <c r="J22" s="105"/>
      <c r="K22" s="5"/>
      <c r="L22" s="5"/>
      <c r="M22" s="174">
        <v>2</v>
      </c>
      <c r="N22" s="105"/>
      <c r="O22" s="5"/>
      <c r="P22" s="174">
        <v>1</v>
      </c>
    </row>
    <row r="23" spans="1:16" ht="12.75" customHeight="1">
      <c r="A23" s="11">
        <v>30</v>
      </c>
      <c r="B23" s="98">
        <v>381</v>
      </c>
      <c r="C23" s="103" t="s">
        <v>57</v>
      </c>
      <c r="D23" s="104" t="s">
        <v>86</v>
      </c>
      <c r="E23" s="105" t="s">
        <v>84</v>
      </c>
      <c r="F23" s="21">
        <v>1</v>
      </c>
      <c r="G23" s="18">
        <v>2</v>
      </c>
      <c r="H23" s="9">
        <v>0</v>
      </c>
      <c r="I23" s="18">
        <v>0</v>
      </c>
      <c r="J23" s="105"/>
      <c r="K23" s="5"/>
      <c r="L23" s="5"/>
      <c r="M23" s="174">
        <v>0</v>
      </c>
      <c r="N23" s="105"/>
      <c r="O23" s="5"/>
      <c r="P23" s="174">
        <v>0</v>
      </c>
    </row>
    <row r="24" spans="1:16" ht="12.75" customHeight="1">
      <c r="A24" s="11">
        <v>30</v>
      </c>
      <c r="B24" s="98">
        <v>382</v>
      </c>
      <c r="C24" s="103" t="s">
        <v>57</v>
      </c>
      <c r="D24" s="104" t="s">
        <v>87</v>
      </c>
      <c r="E24" s="105" t="s">
        <v>88</v>
      </c>
      <c r="F24" s="21">
        <v>1</v>
      </c>
      <c r="G24" s="18">
        <v>2</v>
      </c>
      <c r="H24" s="9">
        <v>0</v>
      </c>
      <c r="I24" s="18">
        <v>0</v>
      </c>
      <c r="J24" s="105"/>
      <c r="K24" s="5"/>
      <c r="L24" s="5"/>
      <c r="M24" s="174">
        <v>3</v>
      </c>
      <c r="N24" s="105"/>
      <c r="O24" s="5"/>
      <c r="P24" s="174">
        <v>0</v>
      </c>
    </row>
    <row r="25" spans="1:16" ht="12.75" customHeight="1">
      <c r="A25" s="11">
        <v>30</v>
      </c>
      <c r="B25" s="98">
        <v>383</v>
      </c>
      <c r="C25" s="103" t="s">
        <v>57</v>
      </c>
      <c r="D25" s="104" t="s">
        <v>89</v>
      </c>
      <c r="E25" s="105" t="s">
        <v>88</v>
      </c>
      <c r="F25" s="21">
        <v>1</v>
      </c>
      <c r="G25" s="18">
        <v>2</v>
      </c>
      <c r="H25" s="9">
        <v>0</v>
      </c>
      <c r="I25" s="18">
        <v>0</v>
      </c>
      <c r="J25" s="105"/>
      <c r="K25" s="5"/>
      <c r="L25" s="5"/>
      <c r="M25" s="174">
        <v>0</v>
      </c>
      <c r="N25" s="105"/>
      <c r="O25" s="5"/>
      <c r="P25" s="174">
        <v>0</v>
      </c>
    </row>
    <row r="26" spans="1:16" ht="12.75" customHeight="1">
      <c r="A26" s="11">
        <v>30</v>
      </c>
      <c r="B26" s="98">
        <v>390</v>
      </c>
      <c r="C26" s="103" t="s">
        <v>57</v>
      </c>
      <c r="D26" s="104" t="s">
        <v>90</v>
      </c>
      <c r="E26" s="105" t="s">
        <v>91</v>
      </c>
      <c r="F26" s="21">
        <v>2</v>
      </c>
      <c r="G26" s="18">
        <v>2</v>
      </c>
      <c r="H26" s="9">
        <v>0</v>
      </c>
      <c r="I26" s="18">
        <v>0</v>
      </c>
      <c r="J26" s="105"/>
      <c r="K26" s="5"/>
      <c r="L26" s="5"/>
      <c r="M26" s="174">
        <v>3</v>
      </c>
      <c r="N26" s="105"/>
      <c r="O26" s="5"/>
      <c r="P26" s="174">
        <v>0</v>
      </c>
    </row>
    <row r="27" spans="1:16" ht="12.75" customHeight="1">
      <c r="A27" s="11">
        <v>30</v>
      </c>
      <c r="B27" s="98">
        <v>391</v>
      </c>
      <c r="C27" s="103" t="s">
        <v>57</v>
      </c>
      <c r="D27" s="104" t="s">
        <v>92</v>
      </c>
      <c r="E27" s="105" t="s">
        <v>76</v>
      </c>
      <c r="F27" s="21">
        <v>1</v>
      </c>
      <c r="G27" s="18">
        <v>2</v>
      </c>
      <c r="H27" s="9">
        <v>0</v>
      </c>
      <c r="I27" s="18">
        <v>0</v>
      </c>
      <c r="J27" s="105"/>
      <c r="K27" s="5"/>
      <c r="L27" s="5"/>
      <c r="M27" s="174">
        <v>0</v>
      </c>
      <c r="N27" s="105"/>
      <c r="O27" s="5"/>
      <c r="P27" s="174">
        <v>0</v>
      </c>
    </row>
    <row r="28" spans="1:16" ht="12.75" customHeight="1">
      <c r="A28" s="11">
        <v>30</v>
      </c>
      <c r="B28" s="98">
        <v>392</v>
      </c>
      <c r="C28" s="103" t="s">
        <v>57</v>
      </c>
      <c r="D28" s="104" t="s">
        <v>93</v>
      </c>
      <c r="E28" s="105" t="s">
        <v>91</v>
      </c>
      <c r="F28" s="21">
        <v>2</v>
      </c>
      <c r="G28" s="18">
        <v>2</v>
      </c>
      <c r="H28" s="9">
        <v>0</v>
      </c>
      <c r="I28" s="18">
        <v>0</v>
      </c>
      <c r="J28" s="105"/>
      <c r="K28" s="5"/>
      <c r="L28" s="5"/>
      <c r="M28" s="174">
        <v>0</v>
      </c>
      <c r="N28" s="105"/>
      <c r="O28" s="5"/>
      <c r="P28" s="174">
        <v>0</v>
      </c>
    </row>
    <row r="29" spans="1:16" ht="12.75" customHeight="1">
      <c r="A29" s="11">
        <v>30</v>
      </c>
      <c r="B29" s="98">
        <v>401</v>
      </c>
      <c r="C29" s="103" t="s">
        <v>57</v>
      </c>
      <c r="D29" s="104" t="s">
        <v>94</v>
      </c>
      <c r="E29" s="105" t="s">
        <v>95</v>
      </c>
      <c r="F29" s="21">
        <v>1</v>
      </c>
      <c r="G29" s="18">
        <v>2</v>
      </c>
      <c r="H29" s="9">
        <v>0</v>
      </c>
      <c r="I29" s="18">
        <v>0</v>
      </c>
      <c r="J29" s="105"/>
      <c r="K29" s="5"/>
      <c r="L29" s="5"/>
      <c r="M29" s="174">
        <v>0</v>
      </c>
      <c r="N29" s="105"/>
      <c r="O29" s="5"/>
      <c r="P29" s="174">
        <v>1</v>
      </c>
    </row>
    <row r="30" spans="1:16" ht="12.75" customHeight="1">
      <c r="A30" s="11">
        <v>30</v>
      </c>
      <c r="B30" s="98">
        <v>404</v>
      </c>
      <c r="C30" s="103" t="s">
        <v>57</v>
      </c>
      <c r="D30" s="104" t="s">
        <v>96</v>
      </c>
      <c r="E30" s="105" t="s">
        <v>84</v>
      </c>
      <c r="F30" s="21">
        <v>1</v>
      </c>
      <c r="G30" s="18">
        <v>2</v>
      </c>
      <c r="H30" s="9">
        <v>1</v>
      </c>
      <c r="I30" s="18">
        <v>0</v>
      </c>
      <c r="J30" s="105"/>
      <c r="K30" s="5"/>
      <c r="L30" s="5"/>
      <c r="M30" s="174">
        <v>0</v>
      </c>
      <c r="N30" s="105"/>
      <c r="O30" s="5"/>
      <c r="P30" s="174">
        <v>1</v>
      </c>
    </row>
    <row r="31" spans="1:16" ht="12.75" customHeight="1">
      <c r="A31" s="11">
        <v>30</v>
      </c>
      <c r="B31" s="98">
        <v>406</v>
      </c>
      <c r="C31" s="103" t="s">
        <v>57</v>
      </c>
      <c r="D31" s="104" t="s">
        <v>97</v>
      </c>
      <c r="E31" s="105" t="s">
        <v>76</v>
      </c>
      <c r="F31" s="21">
        <v>1</v>
      </c>
      <c r="G31" s="18">
        <v>2</v>
      </c>
      <c r="H31" s="9">
        <v>0</v>
      </c>
      <c r="I31" s="18">
        <v>0</v>
      </c>
      <c r="J31" s="105"/>
      <c r="K31" s="5"/>
      <c r="L31" s="5"/>
      <c r="M31" s="174">
        <v>0</v>
      </c>
      <c r="N31" s="105"/>
      <c r="O31" s="5"/>
      <c r="P31" s="174">
        <v>0</v>
      </c>
    </row>
    <row r="32" spans="1:16" ht="12.75" customHeight="1">
      <c r="A32" s="11">
        <v>30</v>
      </c>
      <c r="B32" s="98">
        <v>421</v>
      </c>
      <c r="C32" s="103" t="s">
        <v>57</v>
      </c>
      <c r="D32" s="104" t="s">
        <v>98</v>
      </c>
      <c r="E32" s="105" t="s">
        <v>76</v>
      </c>
      <c r="F32" s="21">
        <v>1</v>
      </c>
      <c r="G32" s="18">
        <v>2</v>
      </c>
      <c r="H32" s="9">
        <v>0</v>
      </c>
      <c r="I32" s="18">
        <v>0</v>
      </c>
      <c r="J32" s="105"/>
      <c r="K32" s="5"/>
      <c r="L32" s="5"/>
      <c r="M32" s="174">
        <v>2</v>
      </c>
      <c r="N32" s="105"/>
      <c r="O32" s="5"/>
      <c r="P32" s="174">
        <v>0</v>
      </c>
    </row>
    <row r="33" spans="1:16" ht="12.75" customHeight="1">
      <c r="A33" s="11">
        <v>30</v>
      </c>
      <c r="B33" s="98">
        <v>422</v>
      </c>
      <c r="C33" s="103" t="s">
        <v>57</v>
      </c>
      <c r="D33" s="104" t="s">
        <v>99</v>
      </c>
      <c r="E33" s="105" t="s">
        <v>76</v>
      </c>
      <c r="F33" s="21">
        <v>1</v>
      </c>
      <c r="G33" s="18">
        <v>2</v>
      </c>
      <c r="H33" s="9">
        <v>0</v>
      </c>
      <c r="I33" s="18">
        <v>0</v>
      </c>
      <c r="J33" s="105"/>
      <c r="K33" s="5"/>
      <c r="L33" s="5"/>
      <c r="M33" s="174">
        <v>0</v>
      </c>
      <c r="N33" s="105"/>
      <c r="O33" s="5"/>
      <c r="P33" s="174">
        <v>0</v>
      </c>
    </row>
    <row r="34" spans="1:16" ht="12.75" customHeight="1">
      <c r="A34" s="11">
        <v>30</v>
      </c>
      <c r="B34" s="98">
        <v>424</v>
      </c>
      <c r="C34" s="103" t="s">
        <v>57</v>
      </c>
      <c r="D34" s="104" t="s">
        <v>100</v>
      </c>
      <c r="E34" s="105" t="s">
        <v>88</v>
      </c>
      <c r="F34" s="21">
        <v>1</v>
      </c>
      <c r="G34" s="18">
        <v>2</v>
      </c>
      <c r="H34" s="9">
        <v>0</v>
      </c>
      <c r="I34" s="18">
        <v>0</v>
      </c>
      <c r="J34" s="105"/>
      <c r="K34" s="5"/>
      <c r="L34" s="5"/>
      <c r="M34" s="174">
        <v>0</v>
      </c>
      <c r="N34" s="105"/>
      <c r="O34" s="5"/>
      <c r="P34" s="174">
        <v>0</v>
      </c>
    </row>
    <row r="35" spans="1:16" ht="12.75" customHeight="1">
      <c r="A35" s="11">
        <v>30</v>
      </c>
      <c r="B35" s="98">
        <v>427</v>
      </c>
      <c r="C35" s="103" t="s">
        <v>57</v>
      </c>
      <c r="D35" s="104" t="s">
        <v>101</v>
      </c>
      <c r="E35" s="105" t="s">
        <v>80</v>
      </c>
      <c r="F35" s="21">
        <v>2</v>
      </c>
      <c r="G35" s="18">
        <v>2</v>
      </c>
      <c r="H35" s="9">
        <v>0</v>
      </c>
      <c r="I35" s="18">
        <v>0</v>
      </c>
      <c r="J35" s="105"/>
      <c r="K35" s="5"/>
      <c r="L35" s="5"/>
      <c r="M35" s="174">
        <v>0</v>
      </c>
      <c r="N35" s="105"/>
      <c r="O35" s="5"/>
      <c r="P35" s="174">
        <v>0</v>
      </c>
    </row>
    <row r="36" spans="1:16" ht="12.75" customHeight="1">
      <c r="A36" s="11">
        <v>30</v>
      </c>
      <c r="B36" s="98">
        <v>428</v>
      </c>
      <c r="C36" s="103" t="s">
        <v>57</v>
      </c>
      <c r="D36" s="104" t="s">
        <v>102</v>
      </c>
      <c r="E36" s="105" t="s">
        <v>121</v>
      </c>
      <c r="F36" s="21">
        <v>1</v>
      </c>
      <c r="G36" s="18">
        <v>2</v>
      </c>
      <c r="H36" s="9">
        <v>0</v>
      </c>
      <c r="I36" s="18">
        <v>0</v>
      </c>
      <c r="J36" s="105"/>
      <c r="K36" s="5"/>
      <c r="L36" s="5"/>
      <c r="M36" s="174">
        <v>2</v>
      </c>
      <c r="N36" s="105"/>
      <c r="O36" s="5"/>
      <c r="P36" s="174">
        <v>1</v>
      </c>
    </row>
    <row r="37" spans="1:16" ht="12.75" customHeight="1">
      <c r="A37" s="11"/>
      <c r="B37" s="12"/>
      <c r="C37" s="107"/>
      <c r="D37" s="108"/>
      <c r="E37" s="105"/>
      <c r="F37" s="21"/>
      <c r="G37" s="18"/>
      <c r="H37" s="9"/>
      <c r="I37" s="18"/>
      <c r="J37" s="105"/>
      <c r="K37" s="5"/>
      <c r="L37" s="5"/>
      <c r="M37" s="174"/>
      <c r="N37" s="105"/>
      <c r="O37" s="5"/>
      <c r="P37" s="174"/>
    </row>
    <row r="38" spans="1:16" ht="12.75" customHeight="1" thickBot="1">
      <c r="A38" s="13"/>
      <c r="B38" s="14"/>
      <c r="C38" s="109"/>
      <c r="D38" s="110"/>
      <c r="E38" s="111"/>
      <c r="F38" s="22"/>
      <c r="G38" s="19"/>
      <c r="H38" s="10"/>
      <c r="I38" s="19"/>
      <c r="J38" s="111"/>
      <c r="K38" s="6"/>
      <c r="L38" s="6"/>
      <c r="M38" s="176"/>
      <c r="N38" s="111"/>
      <c r="O38" s="6"/>
      <c r="P38" s="176"/>
    </row>
    <row r="39" spans="1:16" ht="16.5" customHeight="1" thickBot="1">
      <c r="A39" s="24"/>
      <c r="B39" s="25">
        <v>1000</v>
      </c>
      <c r="C39" s="182" t="s">
        <v>10</v>
      </c>
      <c r="D39" s="182"/>
      <c r="E39" s="16"/>
      <c r="F39" s="33"/>
      <c r="G39" s="23"/>
      <c r="H39" s="43">
        <f>SUM(H7:H38)</f>
        <v>7</v>
      </c>
      <c r="I39" s="76">
        <f>SUM(I7:I38)</f>
        <v>2</v>
      </c>
      <c r="J39" s="43">
        <f>COUNTA(J7:J38)</f>
        <v>0</v>
      </c>
      <c r="K39" s="17"/>
      <c r="L39" s="17"/>
      <c r="M39" s="23"/>
      <c r="N39" s="43">
        <f>COUNTA(N7:N38)</f>
        <v>7</v>
      </c>
      <c r="O39" s="17"/>
      <c r="P39" s="23"/>
    </row>
  </sheetData>
  <mergeCells count="14">
    <mergeCell ref="J5:L5"/>
    <mergeCell ref="F4:F6"/>
    <mergeCell ref="I4:I6"/>
    <mergeCell ref="J4:M4"/>
    <mergeCell ref="N4:P4"/>
    <mergeCell ref="N5:O5"/>
    <mergeCell ref="C39:D39"/>
    <mergeCell ref="A4:A6"/>
    <mergeCell ref="C4:C6"/>
    <mergeCell ref="D4:D6"/>
    <mergeCell ref="B4:B6"/>
    <mergeCell ref="E4:E6"/>
    <mergeCell ref="G4:G6"/>
    <mergeCell ref="H4:H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&amp;R（和歌山）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view="pageBreakPreview" zoomScaleSheetLayoutView="100" workbookViewId="0" topLeftCell="A1">
      <selection activeCell="T8" sqref="T8:T38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125" style="2" customWidth="1"/>
    <col min="4" max="4" width="9.75390625" style="2" customWidth="1"/>
    <col min="5" max="5" width="23.875" style="2" customWidth="1"/>
    <col min="6" max="6" width="10.25390625" style="2" customWidth="1"/>
    <col min="7" max="7" width="8.625" style="2" customWidth="1"/>
    <col min="8" max="8" width="19.375" style="2" customWidth="1"/>
    <col min="9" max="9" width="12.625" style="2" customWidth="1"/>
    <col min="10" max="10" width="22.00390625" style="2" customWidth="1"/>
    <col min="11" max="19" width="4.25390625" style="2" customWidth="1"/>
    <col min="20" max="20" width="7.125" style="2" customWidth="1"/>
    <col min="21" max="16384" width="9.00390625" style="2" customWidth="1"/>
  </cols>
  <sheetData>
    <row r="1" ht="12">
      <c r="A1" s="2" t="s">
        <v>22</v>
      </c>
    </row>
    <row r="2" ht="22.5" customHeight="1">
      <c r="A2" s="34" t="s">
        <v>47</v>
      </c>
    </row>
    <row r="3" ht="12.75" thickBot="1"/>
    <row r="4" spans="1:20" s="1" customFormat="1" ht="19.5" customHeight="1">
      <c r="A4" s="220" t="s">
        <v>39</v>
      </c>
      <c r="B4" s="223" t="s">
        <v>166</v>
      </c>
      <c r="C4" s="226" t="s">
        <v>144</v>
      </c>
      <c r="D4" s="229" t="s">
        <v>145</v>
      </c>
      <c r="E4" s="177" t="s">
        <v>51</v>
      </c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9"/>
      <c r="T4" s="208" t="s">
        <v>26</v>
      </c>
    </row>
    <row r="5" spans="1:20" s="1" customFormat="1" ht="19.5" customHeight="1">
      <c r="A5" s="221"/>
      <c r="B5" s="224"/>
      <c r="C5" s="227"/>
      <c r="D5" s="230"/>
      <c r="E5" s="92"/>
      <c r="F5" s="89"/>
      <c r="G5" s="93"/>
      <c r="H5" s="93"/>
      <c r="I5" s="93"/>
      <c r="J5" s="93"/>
      <c r="K5" s="180" t="s">
        <v>146</v>
      </c>
      <c r="L5" s="201"/>
      <c r="M5" s="201"/>
      <c r="N5" s="201"/>
      <c r="O5" s="201"/>
      <c r="P5" s="201"/>
      <c r="Q5" s="201"/>
      <c r="R5" s="201"/>
      <c r="S5" s="219"/>
      <c r="T5" s="209"/>
    </row>
    <row r="6" spans="1:20" s="1" customFormat="1" ht="19.5" customHeight="1">
      <c r="A6" s="221"/>
      <c r="B6" s="224"/>
      <c r="C6" s="227"/>
      <c r="D6" s="230"/>
      <c r="E6" s="211" t="s">
        <v>167</v>
      </c>
      <c r="F6" s="84"/>
      <c r="G6" s="217" t="s">
        <v>45</v>
      </c>
      <c r="H6" s="217"/>
      <c r="I6" s="217"/>
      <c r="J6" s="213"/>
      <c r="K6" s="218" t="s">
        <v>52</v>
      </c>
      <c r="L6" s="214"/>
      <c r="M6" s="215"/>
      <c r="N6" s="213" t="s">
        <v>53</v>
      </c>
      <c r="O6" s="214"/>
      <c r="P6" s="215"/>
      <c r="Q6" s="213" t="s">
        <v>168</v>
      </c>
      <c r="R6" s="214"/>
      <c r="S6" s="216"/>
      <c r="T6" s="209"/>
    </row>
    <row r="7" spans="1:20" ht="49.5" customHeight="1">
      <c r="A7" s="222"/>
      <c r="B7" s="225"/>
      <c r="C7" s="228"/>
      <c r="D7" s="231"/>
      <c r="E7" s="212"/>
      <c r="F7" s="87" t="s">
        <v>41</v>
      </c>
      <c r="G7" s="88" t="s">
        <v>42</v>
      </c>
      <c r="H7" s="88" t="s">
        <v>44</v>
      </c>
      <c r="I7" s="88" t="s">
        <v>43</v>
      </c>
      <c r="J7" s="90" t="s">
        <v>147</v>
      </c>
      <c r="K7" s="169" t="s">
        <v>169</v>
      </c>
      <c r="L7" s="170" t="s">
        <v>170</v>
      </c>
      <c r="M7" s="171" t="s">
        <v>46</v>
      </c>
      <c r="N7" s="172" t="s">
        <v>169</v>
      </c>
      <c r="O7" s="170" t="s">
        <v>170</v>
      </c>
      <c r="P7" s="173" t="s">
        <v>46</v>
      </c>
      <c r="Q7" s="171" t="s">
        <v>169</v>
      </c>
      <c r="R7" s="170" t="s">
        <v>170</v>
      </c>
      <c r="S7" s="171" t="s">
        <v>46</v>
      </c>
      <c r="T7" s="210"/>
    </row>
    <row r="8" spans="1:20" ht="13.5" customHeight="1">
      <c r="A8" s="309">
        <v>30</v>
      </c>
      <c r="B8" s="310">
        <v>201</v>
      </c>
      <c r="C8" s="311" t="s">
        <v>57</v>
      </c>
      <c r="D8" s="312" t="s">
        <v>58</v>
      </c>
      <c r="E8" s="116" t="s">
        <v>108</v>
      </c>
      <c r="F8" s="117" t="s">
        <v>126</v>
      </c>
      <c r="G8" s="99" t="s">
        <v>127</v>
      </c>
      <c r="H8" s="117" t="s">
        <v>109</v>
      </c>
      <c r="I8" s="99" t="s">
        <v>128</v>
      </c>
      <c r="J8" s="120"/>
      <c r="K8" s="302" t="s">
        <v>141</v>
      </c>
      <c r="L8" s="303"/>
      <c r="M8" s="303"/>
      <c r="N8" s="303"/>
      <c r="O8" s="303"/>
      <c r="P8" s="304" t="s">
        <v>141</v>
      </c>
      <c r="Q8" s="303"/>
      <c r="R8" s="303"/>
      <c r="S8" s="305"/>
      <c r="T8" s="313">
        <v>0</v>
      </c>
    </row>
    <row r="9" spans="1:20" ht="13.5" customHeight="1">
      <c r="A9" s="11">
        <v>30</v>
      </c>
      <c r="B9" s="12">
        <v>202</v>
      </c>
      <c r="C9" s="105" t="s">
        <v>57</v>
      </c>
      <c r="D9" s="101" t="s">
        <v>60</v>
      </c>
      <c r="E9" s="116"/>
      <c r="F9" s="117"/>
      <c r="G9" s="99"/>
      <c r="H9" s="117"/>
      <c r="I9" s="99"/>
      <c r="J9" s="121"/>
      <c r="K9" s="96"/>
      <c r="L9" s="97"/>
      <c r="M9" s="97"/>
      <c r="N9" s="97"/>
      <c r="O9" s="97"/>
      <c r="P9" s="97"/>
      <c r="Q9" s="97"/>
      <c r="R9" s="97"/>
      <c r="S9" s="95"/>
      <c r="T9" s="313">
        <v>0</v>
      </c>
    </row>
    <row r="10" spans="1:20" ht="13.5" customHeight="1">
      <c r="A10" s="11">
        <v>30</v>
      </c>
      <c r="B10" s="12">
        <v>203</v>
      </c>
      <c r="C10" s="107" t="s">
        <v>57</v>
      </c>
      <c r="D10" s="104" t="s">
        <v>61</v>
      </c>
      <c r="E10" s="116"/>
      <c r="F10" s="117"/>
      <c r="G10" s="99"/>
      <c r="H10" s="117"/>
      <c r="I10" s="99"/>
      <c r="J10" s="121"/>
      <c r="K10" s="96"/>
      <c r="L10" s="97"/>
      <c r="M10" s="97"/>
      <c r="N10" s="97"/>
      <c r="O10" s="97"/>
      <c r="P10" s="97"/>
      <c r="Q10" s="97"/>
      <c r="R10" s="97"/>
      <c r="S10" s="95"/>
      <c r="T10" s="314">
        <v>0</v>
      </c>
    </row>
    <row r="11" spans="1:20" ht="13.5" customHeight="1">
      <c r="A11" s="11">
        <v>30</v>
      </c>
      <c r="B11" s="12">
        <v>204</v>
      </c>
      <c r="C11" s="107" t="s">
        <v>57</v>
      </c>
      <c r="D11" s="104" t="s">
        <v>63</v>
      </c>
      <c r="E11" s="116"/>
      <c r="F11" s="117"/>
      <c r="G11" s="99"/>
      <c r="H11" s="117"/>
      <c r="I11" s="99"/>
      <c r="J11" s="121"/>
      <c r="K11" s="96"/>
      <c r="L11" s="97"/>
      <c r="M11" s="97"/>
      <c r="N11" s="97"/>
      <c r="O11" s="97"/>
      <c r="P11" s="97"/>
      <c r="Q11" s="97"/>
      <c r="R11" s="97"/>
      <c r="S11" s="95"/>
      <c r="T11" s="314">
        <v>0</v>
      </c>
    </row>
    <row r="12" spans="1:20" ht="13.5" customHeight="1">
      <c r="A12" s="11">
        <v>30</v>
      </c>
      <c r="B12" s="12">
        <v>205</v>
      </c>
      <c r="C12" s="107" t="s">
        <v>57</v>
      </c>
      <c r="D12" s="104" t="s">
        <v>65</v>
      </c>
      <c r="E12" s="116"/>
      <c r="F12" s="117"/>
      <c r="G12" s="99"/>
      <c r="H12" s="117"/>
      <c r="I12" s="99"/>
      <c r="J12" s="121"/>
      <c r="K12" s="96"/>
      <c r="L12" s="97"/>
      <c r="M12" s="97"/>
      <c r="N12" s="97"/>
      <c r="O12" s="97"/>
      <c r="P12" s="97"/>
      <c r="Q12" s="97"/>
      <c r="R12" s="97"/>
      <c r="S12" s="95"/>
      <c r="T12" s="314">
        <v>0</v>
      </c>
    </row>
    <row r="13" spans="1:20" ht="24.75" customHeight="1">
      <c r="A13" s="134">
        <v>30</v>
      </c>
      <c r="B13" s="298">
        <v>206</v>
      </c>
      <c r="C13" s="306" t="s">
        <v>57</v>
      </c>
      <c r="D13" s="307" t="s">
        <v>67</v>
      </c>
      <c r="E13" s="299" t="s">
        <v>123</v>
      </c>
      <c r="F13" s="300"/>
      <c r="G13" s="301" t="s">
        <v>129</v>
      </c>
      <c r="H13" s="300" t="s">
        <v>124</v>
      </c>
      <c r="I13" s="301" t="s">
        <v>130</v>
      </c>
      <c r="J13" s="308" t="s">
        <v>119</v>
      </c>
      <c r="K13" s="302" t="s">
        <v>142</v>
      </c>
      <c r="L13" s="303"/>
      <c r="M13" s="303"/>
      <c r="N13" s="304" t="s">
        <v>142</v>
      </c>
      <c r="O13" s="97"/>
      <c r="P13" s="97"/>
      <c r="Q13" s="97"/>
      <c r="R13" s="97"/>
      <c r="S13" s="95"/>
      <c r="T13" s="314">
        <v>0</v>
      </c>
    </row>
    <row r="14" spans="1:20" ht="13.5" customHeight="1">
      <c r="A14" s="11">
        <v>30</v>
      </c>
      <c r="B14" s="12">
        <v>207</v>
      </c>
      <c r="C14" s="107" t="s">
        <v>57</v>
      </c>
      <c r="D14" s="104" t="s">
        <v>69</v>
      </c>
      <c r="E14" s="116"/>
      <c r="F14" s="117"/>
      <c r="G14" s="99"/>
      <c r="H14" s="117"/>
      <c r="I14" s="99"/>
      <c r="J14" s="121"/>
      <c r="K14" s="96"/>
      <c r="L14" s="97"/>
      <c r="M14" s="97"/>
      <c r="N14" s="97"/>
      <c r="O14" s="97"/>
      <c r="P14" s="97"/>
      <c r="Q14" s="97"/>
      <c r="R14" s="97"/>
      <c r="S14" s="95"/>
      <c r="T14" s="314">
        <v>0</v>
      </c>
    </row>
    <row r="15" spans="1:20" ht="13.5" customHeight="1">
      <c r="A15" s="11">
        <v>30</v>
      </c>
      <c r="B15" s="12">
        <v>208</v>
      </c>
      <c r="C15" s="107" t="s">
        <v>57</v>
      </c>
      <c r="D15" s="104" t="s">
        <v>71</v>
      </c>
      <c r="E15" s="118"/>
      <c r="F15" s="119"/>
      <c r="G15" s="97"/>
      <c r="H15" s="119"/>
      <c r="I15" s="97"/>
      <c r="J15" s="122"/>
      <c r="K15" s="96"/>
      <c r="L15" s="97"/>
      <c r="M15" s="97"/>
      <c r="N15" s="97"/>
      <c r="O15" s="97"/>
      <c r="P15" s="97"/>
      <c r="Q15" s="97"/>
      <c r="R15" s="97"/>
      <c r="S15" s="95"/>
      <c r="T15" s="314">
        <v>0</v>
      </c>
    </row>
    <row r="16" spans="1:20" ht="13.5" customHeight="1">
      <c r="A16" s="11">
        <v>30</v>
      </c>
      <c r="B16" s="12">
        <v>209</v>
      </c>
      <c r="C16" s="107" t="s">
        <v>57</v>
      </c>
      <c r="D16" s="104" t="s">
        <v>73</v>
      </c>
      <c r="E16" s="118"/>
      <c r="F16" s="119"/>
      <c r="G16" s="97"/>
      <c r="H16" s="119"/>
      <c r="I16" s="97"/>
      <c r="J16" s="122"/>
      <c r="K16" s="96"/>
      <c r="L16" s="97"/>
      <c r="M16" s="97"/>
      <c r="N16" s="97"/>
      <c r="O16" s="97"/>
      <c r="P16" s="97"/>
      <c r="Q16" s="97"/>
      <c r="R16" s="97"/>
      <c r="S16" s="95"/>
      <c r="T16" s="314">
        <v>0</v>
      </c>
    </row>
    <row r="17" spans="1:20" ht="13.5" customHeight="1">
      <c r="A17" s="11">
        <v>30</v>
      </c>
      <c r="B17" s="12">
        <v>304</v>
      </c>
      <c r="C17" s="107" t="s">
        <v>57</v>
      </c>
      <c r="D17" s="104" t="s">
        <v>75</v>
      </c>
      <c r="E17" s="118"/>
      <c r="F17" s="119"/>
      <c r="G17" s="97"/>
      <c r="H17" s="119"/>
      <c r="I17" s="97"/>
      <c r="J17" s="122"/>
      <c r="K17" s="96"/>
      <c r="L17" s="97"/>
      <c r="M17" s="97"/>
      <c r="N17" s="97"/>
      <c r="O17" s="97"/>
      <c r="P17" s="97"/>
      <c r="Q17" s="97"/>
      <c r="R17" s="97"/>
      <c r="S17" s="95"/>
      <c r="T17" s="314">
        <v>0</v>
      </c>
    </row>
    <row r="18" spans="1:20" ht="13.5" customHeight="1">
      <c r="A18" s="11">
        <v>30</v>
      </c>
      <c r="B18" s="12">
        <v>341</v>
      </c>
      <c r="C18" s="107" t="s">
        <v>57</v>
      </c>
      <c r="D18" s="104" t="s">
        <v>77</v>
      </c>
      <c r="E18" s="118"/>
      <c r="F18" s="119"/>
      <c r="G18" s="97"/>
      <c r="H18" s="119"/>
      <c r="I18" s="97"/>
      <c r="J18" s="122"/>
      <c r="K18" s="96"/>
      <c r="L18" s="97"/>
      <c r="M18" s="97"/>
      <c r="N18" s="97"/>
      <c r="O18" s="97"/>
      <c r="P18" s="97"/>
      <c r="Q18" s="97"/>
      <c r="R18" s="97"/>
      <c r="S18" s="95"/>
      <c r="T18" s="314">
        <v>0</v>
      </c>
    </row>
    <row r="19" spans="1:20" ht="13.5" customHeight="1">
      <c r="A19" s="11">
        <v>30</v>
      </c>
      <c r="B19" s="12">
        <v>343</v>
      </c>
      <c r="C19" s="107" t="s">
        <v>57</v>
      </c>
      <c r="D19" s="104" t="s">
        <v>78</v>
      </c>
      <c r="E19" s="118"/>
      <c r="F19" s="119"/>
      <c r="G19" s="97"/>
      <c r="H19" s="119"/>
      <c r="I19" s="97"/>
      <c r="J19" s="122"/>
      <c r="K19" s="96"/>
      <c r="L19" s="97"/>
      <c r="M19" s="97"/>
      <c r="N19" s="97"/>
      <c r="O19" s="97"/>
      <c r="P19" s="97"/>
      <c r="Q19" s="97"/>
      <c r="R19" s="97"/>
      <c r="S19" s="95"/>
      <c r="T19" s="314">
        <v>0</v>
      </c>
    </row>
    <row r="20" spans="1:20" ht="13.5" customHeight="1">
      <c r="A20" s="11">
        <v>30</v>
      </c>
      <c r="B20" s="12">
        <v>344</v>
      </c>
      <c r="C20" s="107" t="s">
        <v>57</v>
      </c>
      <c r="D20" s="104" t="s">
        <v>79</v>
      </c>
      <c r="E20" s="118"/>
      <c r="F20" s="119"/>
      <c r="G20" s="97"/>
      <c r="H20" s="119"/>
      <c r="I20" s="97"/>
      <c r="J20" s="122"/>
      <c r="K20" s="96"/>
      <c r="L20" s="97"/>
      <c r="M20" s="97"/>
      <c r="N20" s="97"/>
      <c r="O20" s="97"/>
      <c r="P20" s="97"/>
      <c r="Q20" s="97"/>
      <c r="R20" s="97"/>
      <c r="S20" s="95"/>
      <c r="T20" s="314">
        <v>0</v>
      </c>
    </row>
    <row r="21" spans="1:20" ht="13.5" customHeight="1">
      <c r="A21" s="11">
        <v>30</v>
      </c>
      <c r="B21" s="12">
        <v>361</v>
      </c>
      <c r="C21" s="107" t="s">
        <v>57</v>
      </c>
      <c r="D21" s="104" t="s">
        <v>81</v>
      </c>
      <c r="E21" s="118"/>
      <c r="F21" s="119"/>
      <c r="G21" s="97"/>
      <c r="H21" s="119"/>
      <c r="I21" s="97"/>
      <c r="J21" s="122"/>
      <c r="K21" s="96"/>
      <c r="L21" s="97"/>
      <c r="M21" s="97"/>
      <c r="N21" s="97"/>
      <c r="O21" s="97"/>
      <c r="P21" s="97"/>
      <c r="Q21" s="97"/>
      <c r="R21" s="97"/>
      <c r="S21" s="95"/>
      <c r="T21" s="314">
        <v>0</v>
      </c>
    </row>
    <row r="22" spans="1:20" ht="13.5" customHeight="1">
      <c r="A22" s="11">
        <v>30</v>
      </c>
      <c r="B22" s="12">
        <v>362</v>
      </c>
      <c r="C22" s="107" t="s">
        <v>57</v>
      </c>
      <c r="D22" s="104" t="s">
        <v>83</v>
      </c>
      <c r="E22" s="118"/>
      <c r="F22" s="119"/>
      <c r="G22" s="97"/>
      <c r="H22" s="119"/>
      <c r="I22" s="97"/>
      <c r="J22" s="122"/>
      <c r="K22" s="96"/>
      <c r="L22" s="97"/>
      <c r="M22" s="97"/>
      <c r="N22" s="97"/>
      <c r="O22" s="97"/>
      <c r="P22" s="97"/>
      <c r="Q22" s="97"/>
      <c r="R22" s="97"/>
      <c r="S22" s="95"/>
      <c r="T22" s="314">
        <v>0</v>
      </c>
    </row>
    <row r="23" spans="1:20" ht="13.5" customHeight="1">
      <c r="A23" s="11">
        <v>30</v>
      </c>
      <c r="B23" s="12">
        <v>366</v>
      </c>
      <c r="C23" s="107" t="s">
        <v>57</v>
      </c>
      <c r="D23" s="104" t="s">
        <v>85</v>
      </c>
      <c r="E23" s="118"/>
      <c r="F23" s="119"/>
      <c r="G23" s="97"/>
      <c r="H23" s="119"/>
      <c r="I23" s="97"/>
      <c r="J23" s="122"/>
      <c r="K23" s="96"/>
      <c r="L23" s="97"/>
      <c r="M23" s="97"/>
      <c r="N23" s="97"/>
      <c r="O23" s="97"/>
      <c r="P23" s="97"/>
      <c r="Q23" s="97"/>
      <c r="R23" s="97"/>
      <c r="S23" s="95"/>
      <c r="T23" s="314">
        <v>1</v>
      </c>
    </row>
    <row r="24" spans="1:20" ht="13.5" customHeight="1">
      <c r="A24" s="11">
        <v>30</v>
      </c>
      <c r="B24" s="12">
        <v>381</v>
      </c>
      <c r="C24" s="107" t="s">
        <v>57</v>
      </c>
      <c r="D24" s="104" t="s">
        <v>86</v>
      </c>
      <c r="E24" s="118"/>
      <c r="F24" s="119"/>
      <c r="G24" s="97"/>
      <c r="H24" s="119"/>
      <c r="I24" s="97"/>
      <c r="J24" s="122"/>
      <c r="K24" s="96"/>
      <c r="L24" s="97"/>
      <c r="M24" s="97"/>
      <c r="N24" s="97"/>
      <c r="O24" s="97"/>
      <c r="P24" s="97"/>
      <c r="Q24" s="97"/>
      <c r="R24" s="97"/>
      <c r="S24" s="95"/>
      <c r="T24" s="314">
        <v>0</v>
      </c>
    </row>
    <row r="25" spans="1:20" ht="13.5" customHeight="1">
      <c r="A25" s="11">
        <v>30</v>
      </c>
      <c r="B25" s="12">
        <v>382</v>
      </c>
      <c r="C25" s="107" t="s">
        <v>57</v>
      </c>
      <c r="D25" s="104" t="s">
        <v>87</v>
      </c>
      <c r="E25" s="118"/>
      <c r="F25" s="119"/>
      <c r="G25" s="97"/>
      <c r="H25" s="119"/>
      <c r="I25" s="97"/>
      <c r="J25" s="122"/>
      <c r="K25" s="96"/>
      <c r="L25" s="97"/>
      <c r="M25" s="97"/>
      <c r="N25" s="97"/>
      <c r="O25" s="97"/>
      <c r="P25" s="97"/>
      <c r="Q25" s="97"/>
      <c r="R25" s="97"/>
      <c r="S25" s="95"/>
      <c r="T25" s="314">
        <v>0</v>
      </c>
    </row>
    <row r="26" spans="1:20" ht="13.5" customHeight="1">
      <c r="A26" s="11">
        <v>30</v>
      </c>
      <c r="B26" s="12">
        <v>383</v>
      </c>
      <c r="C26" s="107" t="s">
        <v>57</v>
      </c>
      <c r="D26" s="104" t="s">
        <v>89</v>
      </c>
      <c r="E26" s="118"/>
      <c r="F26" s="119"/>
      <c r="G26" s="97"/>
      <c r="H26" s="119"/>
      <c r="I26" s="97"/>
      <c r="J26" s="122"/>
      <c r="K26" s="96"/>
      <c r="L26" s="97"/>
      <c r="M26" s="97"/>
      <c r="N26" s="97"/>
      <c r="O26" s="97"/>
      <c r="P26" s="97"/>
      <c r="Q26" s="97"/>
      <c r="R26" s="97"/>
      <c r="S26" s="95"/>
      <c r="T26" s="314">
        <v>0</v>
      </c>
    </row>
    <row r="27" spans="1:20" ht="13.5" customHeight="1">
      <c r="A27" s="11">
        <v>30</v>
      </c>
      <c r="B27" s="12">
        <v>390</v>
      </c>
      <c r="C27" s="107" t="s">
        <v>57</v>
      </c>
      <c r="D27" s="104" t="s">
        <v>90</v>
      </c>
      <c r="E27" s="118"/>
      <c r="F27" s="119"/>
      <c r="G27" s="97"/>
      <c r="H27" s="119"/>
      <c r="I27" s="97"/>
      <c r="J27" s="122"/>
      <c r="K27" s="96"/>
      <c r="L27" s="97"/>
      <c r="M27" s="97"/>
      <c r="N27" s="97"/>
      <c r="O27" s="97"/>
      <c r="P27" s="97"/>
      <c r="Q27" s="97"/>
      <c r="R27" s="97"/>
      <c r="S27" s="95"/>
      <c r="T27" s="314">
        <v>0</v>
      </c>
    </row>
    <row r="28" spans="1:20" ht="13.5" customHeight="1">
      <c r="A28" s="11">
        <v>30</v>
      </c>
      <c r="B28" s="12">
        <v>391</v>
      </c>
      <c r="C28" s="107" t="s">
        <v>57</v>
      </c>
      <c r="D28" s="104" t="s">
        <v>92</v>
      </c>
      <c r="E28" s="118"/>
      <c r="F28" s="119"/>
      <c r="G28" s="97"/>
      <c r="H28" s="119"/>
      <c r="I28" s="97"/>
      <c r="J28" s="122"/>
      <c r="K28" s="96"/>
      <c r="L28" s="97"/>
      <c r="M28" s="97"/>
      <c r="N28" s="97"/>
      <c r="O28" s="97"/>
      <c r="P28" s="97"/>
      <c r="Q28" s="97"/>
      <c r="R28" s="97"/>
      <c r="S28" s="95"/>
      <c r="T28" s="314">
        <v>0</v>
      </c>
    </row>
    <row r="29" spans="1:20" ht="13.5" customHeight="1">
      <c r="A29" s="11">
        <v>30</v>
      </c>
      <c r="B29" s="12">
        <v>392</v>
      </c>
      <c r="C29" s="107" t="s">
        <v>57</v>
      </c>
      <c r="D29" s="104" t="s">
        <v>93</v>
      </c>
      <c r="E29" s="118"/>
      <c r="F29" s="119"/>
      <c r="G29" s="97"/>
      <c r="H29" s="119"/>
      <c r="I29" s="97"/>
      <c r="J29" s="122"/>
      <c r="K29" s="96"/>
      <c r="L29" s="97"/>
      <c r="M29" s="97"/>
      <c r="N29" s="97"/>
      <c r="O29" s="97"/>
      <c r="P29" s="97"/>
      <c r="Q29" s="97"/>
      <c r="R29" s="97"/>
      <c r="S29" s="95"/>
      <c r="T29" s="314">
        <v>0</v>
      </c>
    </row>
    <row r="30" spans="1:20" ht="13.5" customHeight="1">
      <c r="A30" s="11">
        <v>30</v>
      </c>
      <c r="B30" s="12">
        <v>401</v>
      </c>
      <c r="C30" s="107" t="s">
        <v>57</v>
      </c>
      <c r="D30" s="104" t="s">
        <v>94</v>
      </c>
      <c r="E30" s="118"/>
      <c r="F30" s="119"/>
      <c r="G30" s="97"/>
      <c r="H30" s="119"/>
      <c r="I30" s="97"/>
      <c r="J30" s="122"/>
      <c r="K30" s="96"/>
      <c r="L30" s="97"/>
      <c r="M30" s="97"/>
      <c r="N30" s="97"/>
      <c r="O30" s="97"/>
      <c r="P30" s="97"/>
      <c r="Q30" s="97"/>
      <c r="R30" s="97"/>
      <c r="S30" s="95"/>
      <c r="T30" s="314">
        <v>0</v>
      </c>
    </row>
    <row r="31" spans="1:20" ht="13.5" customHeight="1">
      <c r="A31" s="11">
        <v>30</v>
      </c>
      <c r="B31" s="12">
        <v>404</v>
      </c>
      <c r="C31" s="107" t="s">
        <v>57</v>
      </c>
      <c r="D31" s="104" t="s">
        <v>96</v>
      </c>
      <c r="E31" s="118"/>
      <c r="F31" s="119"/>
      <c r="G31" s="97"/>
      <c r="H31" s="119"/>
      <c r="I31" s="97"/>
      <c r="J31" s="122"/>
      <c r="K31" s="96"/>
      <c r="L31" s="97"/>
      <c r="M31" s="97"/>
      <c r="N31" s="97"/>
      <c r="O31" s="97"/>
      <c r="P31" s="97"/>
      <c r="Q31" s="97"/>
      <c r="R31" s="97"/>
      <c r="S31" s="95"/>
      <c r="T31" s="314">
        <v>1</v>
      </c>
    </row>
    <row r="32" spans="1:20" ht="13.5" customHeight="1">
      <c r="A32" s="11">
        <v>30</v>
      </c>
      <c r="B32" s="12">
        <v>406</v>
      </c>
      <c r="C32" s="107" t="s">
        <v>57</v>
      </c>
      <c r="D32" s="104" t="s">
        <v>97</v>
      </c>
      <c r="E32" s="118"/>
      <c r="F32" s="119"/>
      <c r="G32" s="97"/>
      <c r="H32" s="119"/>
      <c r="I32" s="97"/>
      <c r="J32" s="122"/>
      <c r="K32" s="96"/>
      <c r="L32" s="97"/>
      <c r="M32" s="97"/>
      <c r="N32" s="97"/>
      <c r="O32" s="97"/>
      <c r="P32" s="97"/>
      <c r="Q32" s="97"/>
      <c r="R32" s="97"/>
      <c r="S32" s="95"/>
      <c r="T32" s="314">
        <v>0</v>
      </c>
    </row>
    <row r="33" spans="1:20" ht="13.5" customHeight="1">
      <c r="A33" s="11">
        <v>30</v>
      </c>
      <c r="B33" s="12">
        <v>421</v>
      </c>
      <c r="C33" s="107" t="s">
        <v>57</v>
      </c>
      <c r="D33" s="104" t="s">
        <v>98</v>
      </c>
      <c r="E33" s="118"/>
      <c r="F33" s="119"/>
      <c r="G33" s="97"/>
      <c r="H33" s="119"/>
      <c r="I33" s="97"/>
      <c r="J33" s="122"/>
      <c r="K33" s="96"/>
      <c r="L33" s="97"/>
      <c r="M33" s="97"/>
      <c r="N33" s="97"/>
      <c r="O33" s="97"/>
      <c r="P33" s="97"/>
      <c r="Q33" s="97"/>
      <c r="R33" s="97"/>
      <c r="S33" s="95"/>
      <c r="T33" s="314">
        <v>0</v>
      </c>
    </row>
    <row r="34" spans="1:20" ht="13.5" customHeight="1">
      <c r="A34" s="11">
        <v>30</v>
      </c>
      <c r="B34" s="12">
        <v>422</v>
      </c>
      <c r="C34" s="107" t="s">
        <v>57</v>
      </c>
      <c r="D34" s="104" t="s">
        <v>99</v>
      </c>
      <c r="E34" s="118"/>
      <c r="F34" s="119"/>
      <c r="G34" s="97"/>
      <c r="H34" s="119"/>
      <c r="I34" s="97"/>
      <c r="J34" s="122"/>
      <c r="K34" s="96"/>
      <c r="L34" s="97"/>
      <c r="M34" s="97"/>
      <c r="N34" s="97"/>
      <c r="O34" s="97"/>
      <c r="P34" s="97"/>
      <c r="Q34" s="97"/>
      <c r="R34" s="97"/>
      <c r="S34" s="95"/>
      <c r="T34" s="314">
        <v>0</v>
      </c>
    </row>
    <row r="35" spans="1:20" ht="13.5" customHeight="1">
      <c r="A35" s="11">
        <v>30</v>
      </c>
      <c r="B35" s="12">
        <v>424</v>
      </c>
      <c r="C35" s="107" t="s">
        <v>57</v>
      </c>
      <c r="D35" s="104" t="s">
        <v>100</v>
      </c>
      <c r="E35" s="118"/>
      <c r="F35" s="119"/>
      <c r="G35" s="97"/>
      <c r="H35" s="119"/>
      <c r="I35" s="97"/>
      <c r="J35" s="122"/>
      <c r="K35" s="96"/>
      <c r="L35" s="97"/>
      <c r="M35" s="97"/>
      <c r="N35" s="97"/>
      <c r="O35" s="97"/>
      <c r="P35" s="97"/>
      <c r="Q35" s="97"/>
      <c r="R35" s="97"/>
      <c r="S35" s="95"/>
      <c r="T35" s="314">
        <v>0</v>
      </c>
    </row>
    <row r="36" spans="1:20" ht="13.5" customHeight="1">
      <c r="A36" s="11">
        <v>30</v>
      </c>
      <c r="B36" s="12">
        <v>427</v>
      </c>
      <c r="C36" s="107" t="s">
        <v>57</v>
      </c>
      <c r="D36" s="104" t="s">
        <v>101</v>
      </c>
      <c r="E36" s="118"/>
      <c r="F36" s="119"/>
      <c r="G36" s="97"/>
      <c r="H36" s="119"/>
      <c r="I36" s="97"/>
      <c r="J36" s="122"/>
      <c r="K36" s="96"/>
      <c r="L36" s="97"/>
      <c r="M36" s="97"/>
      <c r="N36" s="97"/>
      <c r="O36" s="97"/>
      <c r="P36" s="97"/>
      <c r="Q36" s="97"/>
      <c r="R36" s="97"/>
      <c r="S36" s="95"/>
      <c r="T36" s="314">
        <v>0</v>
      </c>
    </row>
    <row r="37" spans="1:20" ht="13.5" customHeight="1" thickBot="1">
      <c r="A37" s="11">
        <v>30</v>
      </c>
      <c r="B37" s="12">
        <v>428</v>
      </c>
      <c r="C37" s="107" t="s">
        <v>57</v>
      </c>
      <c r="D37" s="104" t="s">
        <v>102</v>
      </c>
      <c r="E37" s="118"/>
      <c r="F37" s="119"/>
      <c r="G37" s="97"/>
      <c r="H37" s="119"/>
      <c r="I37" s="97"/>
      <c r="J37" s="122"/>
      <c r="K37" s="96"/>
      <c r="L37" s="97"/>
      <c r="M37" s="97"/>
      <c r="N37" s="97"/>
      <c r="O37" s="97"/>
      <c r="P37" s="97"/>
      <c r="Q37" s="97"/>
      <c r="R37" s="97"/>
      <c r="S37" s="95"/>
      <c r="T37" s="314">
        <v>0</v>
      </c>
    </row>
    <row r="38" spans="1:20" ht="16.5" customHeight="1" thickBot="1">
      <c r="A38" s="24"/>
      <c r="B38" s="25">
        <v>1000</v>
      </c>
      <c r="C38" s="182" t="s">
        <v>10</v>
      </c>
      <c r="D38" s="182"/>
      <c r="E38" s="85">
        <f>COUNTA(E8:E37)</f>
        <v>2</v>
      </c>
      <c r="F38" s="86"/>
      <c r="G38" s="86"/>
      <c r="H38" s="86"/>
      <c r="I38" s="86"/>
      <c r="J38" s="91"/>
      <c r="K38" s="43">
        <f>COUNTA(K8:K37)</f>
        <v>2</v>
      </c>
      <c r="L38" s="42"/>
      <c r="M38" s="42"/>
      <c r="N38" s="42">
        <f>COUNTA(N8:N37)</f>
        <v>1</v>
      </c>
      <c r="O38" s="42"/>
      <c r="P38" s="42">
        <f>COUNTA(P8:P37)</f>
        <v>1</v>
      </c>
      <c r="Q38" s="42"/>
      <c r="R38" s="42"/>
      <c r="S38" s="76"/>
      <c r="T38" s="315">
        <f>SUM(T8:T37)</f>
        <v>2</v>
      </c>
    </row>
  </sheetData>
  <mergeCells count="13">
    <mergeCell ref="A4:A7"/>
    <mergeCell ref="B4:B7"/>
    <mergeCell ref="C4:C7"/>
    <mergeCell ref="D4:D7"/>
    <mergeCell ref="T4:T7"/>
    <mergeCell ref="C38:D38"/>
    <mergeCell ref="E6:E7"/>
    <mergeCell ref="N6:P6"/>
    <mergeCell ref="Q6:S6"/>
    <mergeCell ref="E4:S4"/>
    <mergeCell ref="G6:J6"/>
    <mergeCell ref="K6:M6"/>
    <mergeCell ref="K5:S5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0" r:id="rId1"/>
  <headerFooter alignWithMargins="0">
    <oddHeader>&amp;R（和歌山県）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50390625" style="2" customWidth="1"/>
    <col min="4" max="4" width="10.25390625" style="2" customWidth="1"/>
    <col min="5" max="5" width="11.625" style="2" customWidth="1"/>
    <col min="6" max="6" width="31.875" style="2" customWidth="1"/>
    <col min="7" max="8" width="5.625" style="2" customWidth="1"/>
    <col min="9" max="16" width="5.875" style="2" customWidth="1"/>
    <col min="17" max="17" width="6.375" style="2" customWidth="1"/>
    <col min="18" max="19" width="5.875" style="2" customWidth="1"/>
    <col min="20" max="16384" width="9.00390625" style="2" customWidth="1"/>
  </cols>
  <sheetData>
    <row r="1" ht="12">
      <c r="A1" s="2" t="s">
        <v>32</v>
      </c>
    </row>
    <row r="2" spans="1:5" ht="22.5" customHeight="1">
      <c r="A2" s="34" t="s">
        <v>56</v>
      </c>
      <c r="E2" s="60"/>
    </row>
    <row r="3" ht="12.75" thickBot="1"/>
    <row r="4" spans="1:19" s="1" customFormat="1" ht="24" customHeight="1">
      <c r="A4" s="253" t="s">
        <v>39</v>
      </c>
      <c r="B4" s="189" t="s">
        <v>143</v>
      </c>
      <c r="C4" s="226" t="s">
        <v>0</v>
      </c>
      <c r="D4" s="229" t="s">
        <v>24</v>
      </c>
      <c r="E4" s="236" t="s">
        <v>48</v>
      </c>
      <c r="F4" s="237"/>
      <c r="G4" s="237"/>
      <c r="H4" s="94"/>
      <c r="I4" s="240" t="s">
        <v>55</v>
      </c>
      <c r="J4" s="237"/>
      <c r="K4" s="237"/>
      <c r="L4" s="237"/>
      <c r="M4" s="237"/>
      <c r="N4" s="237"/>
      <c r="O4" s="237"/>
      <c r="P4" s="237"/>
      <c r="Q4" s="237"/>
      <c r="R4" s="237"/>
      <c r="S4" s="241"/>
    </row>
    <row r="5" spans="1:19" s="1" customFormat="1" ht="46.5" customHeight="1">
      <c r="A5" s="254"/>
      <c r="B5" s="256"/>
      <c r="C5" s="227"/>
      <c r="D5" s="230"/>
      <c r="E5" s="234" t="s">
        <v>31</v>
      </c>
      <c r="F5" s="217" t="s">
        <v>11</v>
      </c>
      <c r="G5" s="238" t="s">
        <v>12</v>
      </c>
      <c r="H5" s="232" t="s">
        <v>13</v>
      </c>
      <c r="I5" s="250" t="s">
        <v>148</v>
      </c>
      <c r="J5" s="251" t="s">
        <v>149</v>
      </c>
      <c r="K5" s="242" t="s">
        <v>150</v>
      </c>
      <c r="L5" s="244" t="s">
        <v>151</v>
      </c>
      <c r="M5" s="260" t="s">
        <v>152</v>
      </c>
      <c r="N5" s="246" t="s">
        <v>153</v>
      </c>
      <c r="O5" s="262" t="s">
        <v>154</v>
      </c>
      <c r="P5" s="244" t="s">
        <v>151</v>
      </c>
      <c r="Q5" s="258" t="s">
        <v>33</v>
      </c>
      <c r="R5" s="242" t="s">
        <v>155</v>
      </c>
      <c r="S5" s="248" t="s">
        <v>151</v>
      </c>
    </row>
    <row r="6" spans="1:19" ht="27" customHeight="1">
      <c r="A6" s="255"/>
      <c r="B6" s="257"/>
      <c r="C6" s="228"/>
      <c r="D6" s="231"/>
      <c r="E6" s="235"/>
      <c r="F6" s="217"/>
      <c r="G6" s="239"/>
      <c r="H6" s="233"/>
      <c r="I6" s="194"/>
      <c r="J6" s="252"/>
      <c r="K6" s="243"/>
      <c r="L6" s="245"/>
      <c r="M6" s="261"/>
      <c r="N6" s="247"/>
      <c r="O6" s="263"/>
      <c r="P6" s="245"/>
      <c r="Q6" s="259"/>
      <c r="R6" s="243"/>
      <c r="S6" s="249"/>
    </row>
    <row r="7" spans="1:19" ht="13.5" customHeight="1">
      <c r="A7" s="11">
        <v>30</v>
      </c>
      <c r="B7" s="12">
        <v>201</v>
      </c>
      <c r="C7" s="105" t="s">
        <v>57</v>
      </c>
      <c r="D7" s="101" t="s">
        <v>58</v>
      </c>
      <c r="E7" s="36"/>
      <c r="F7" s="123"/>
      <c r="G7" s="61"/>
      <c r="H7" s="62"/>
      <c r="I7" s="316">
        <v>1</v>
      </c>
      <c r="J7" s="317">
        <v>2</v>
      </c>
      <c r="K7" s="162">
        <v>0</v>
      </c>
      <c r="L7" s="67">
        <f aca="true" t="shared" si="0" ref="L7:L37">IF(J7=""," ",ROUND(K7/J7*100,1))</f>
        <v>0</v>
      </c>
      <c r="M7" s="35"/>
      <c r="N7" s="5"/>
      <c r="O7" s="21"/>
      <c r="P7" s="67" t="str">
        <f>IF(O7=""," ",ROUND(O7/N7*100,1))</f>
        <v> </v>
      </c>
      <c r="Q7" s="167">
        <v>1121</v>
      </c>
      <c r="R7" s="168">
        <v>41</v>
      </c>
      <c r="S7" s="37">
        <f>IF(Q7=""," ",ROUND(R7/Q7*100,1))</f>
        <v>3.7</v>
      </c>
    </row>
    <row r="8" spans="1:19" ht="13.5" customHeight="1">
      <c r="A8" s="11">
        <v>30</v>
      </c>
      <c r="B8" s="12">
        <v>202</v>
      </c>
      <c r="C8" s="105" t="s">
        <v>57</v>
      </c>
      <c r="D8" s="101" t="s">
        <v>60</v>
      </c>
      <c r="E8" s="36"/>
      <c r="F8" s="123"/>
      <c r="G8" s="61"/>
      <c r="H8" s="62"/>
      <c r="I8" s="63">
        <v>1</v>
      </c>
      <c r="J8" s="162">
        <v>1</v>
      </c>
      <c r="K8" s="162">
        <v>0</v>
      </c>
      <c r="L8" s="67">
        <f t="shared" si="0"/>
        <v>0</v>
      </c>
      <c r="M8" s="35"/>
      <c r="N8" s="5"/>
      <c r="O8" s="21"/>
      <c r="P8" s="67" t="str">
        <f aca="true" t="shared" si="1" ref="P8:P21">IF(O8=""," ",ROUND(O8/N8*100,1))</f>
        <v> </v>
      </c>
      <c r="Q8" s="167">
        <v>245</v>
      </c>
      <c r="R8" s="168">
        <v>5</v>
      </c>
      <c r="S8" s="37">
        <f aca="true" t="shared" si="2" ref="S8:S21">IF(Q8=""," ",ROUND(R8/Q8*100,1))</f>
        <v>2</v>
      </c>
    </row>
    <row r="9" spans="1:19" ht="13.5" customHeight="1">
      <c r="A9" s="11">
        <v>30</v>
      </c>
      <c r="B9" s="12">
        <v>203</v>
      </c>
      <c r="C9" s="107" t="s">
        <v>57</v>
      </c>
      <c r="D9" s="104" t="s">
        <v>61</v>
      </c>
      <c r="E9" s="9"/>
      <c r="F9" s="124"/>
      <c r="G9" s="3"/>
      <c r="H9" s="12"/>
      <c r="I9" s="63">
        <v>1</v>
      </c>
      <c r="J9" s="162">
        <v>1</v>
      </c>
      <c r="K9" s="162">
        <v>1</v>
      </c>
      <c r="L9" s="67">
        <f t="shared" si="0"/>
        <v>100</v>
      </c>
      <c r="M9" s="35"/>
      <c r="N9" s="5"/>
      <c r="O9" s="21"/>
      <c r="P9" s="67" t="str">
        <f t="shared" si="1"/>
        <v> </v>
      </c>
      <c r="Q9" s="167">
        <v>106</v>
      </c>
      <c r="R9" s="168">
        <v>6</v>
      </c>
      <c r="S9" s="37">
        <f t="shared" si="2"/>
        <v>5.7</v>
      </c>
    </row>
    <row r="10" spans="1:19" ht="13.5" customHeight="1">
      <c r="A10" s="11">
        <v>30</v>
      </c>
      <c r="B10" s="12">
        <v>204</v>
      </c>
      <c r="C10" s="107" t="s">
        <v>57</v>
      </c>
      <c r="D10" s="104" t="s">
        <v>63</v>
      </c>
      <c r="E10" s="9"/>
      <c r="F10" s="124"/>
      <c r="G10" s="3"/>
      <c r="H10" s="12"/>
      <c r="I10" s="63">
        <v>1</v>
      </c>
      <c r="J10" s="162">
        <v>1</v>
      </c>
      <c r="K10" s="162">
        <v>0</v>
      </c>
      <c r="L10" s="67">
        <f t="shared" si="0"/>
        <v>0</v>
      </c>
      <c r="M10" s="35"/>
      <c r="N10" s="5"/>
      <c r="O10" s="21"/>
      <c r="P10" s="67" t="str">
        <f t="shared" si="1"/>
        <v> </v>
      </c>
      <c r="Q10" s="167">
        <v>71</v>
      </c>
      <c r="R10" s="168">
        <v>1</v>
      </c>
      <c r="S10" s="37">
        <f t="shared" si="2"/>
        <v>1.4</v>
      </c>
    </row>
    <row r="11" spans="1:19" ht="13.5" customHeight="1">
      <c r="A11" s="11">
        <v>30</v>
      </c>
      <c r="B11" s="12">
        <v>205</v>
      </c>
      <c r="C11" s="107" t="s">
        <v>57</v>
      </c>
      <c r="D11" s="104" t="s">
        <v>65</v>
      </c>
      <c r="E11" s="9"/>
      <c r="F11" s="124"/>
      <c r="G11" s="3"/>
      <c r="H11" s="12"/>
      <c r="I11" s="63">
        <v>1</v>
      </c>
      <c r="J11" s="162"/>
      <c r="K11" s="162"/>
      <c r="L11" s="67" t="str">
        <f t="shared" si="0"/>
        <v> </v>
      </c>
      <c r="M11" s="35"/>
      <c r="N11" s="5"/>
      <c r="O11" s="21"/>
      <c r="P11" s="67" t="str">
        <f t="shared" si="1"/>
        <v> </v>
      </c>
      <c r="Q11" s="167">
        <v>122</v>
      </c>
      <c r="R11" s="168">
        <v>9</v>
      </c>
      <c r="S11" s="37">
        <f t="shared" si="2"/>
        <v>7.4</v>
      </c>
    </row>
    <row r="12" spans="1:19" ht="13.5" customHeight="1">
      <c r="A12" s="11">
        <v>30</v>
      </c>
      <c r="B12" s="12">
        <v>206</v>
      </c>
      <c r="C12" s="107" t="s">
        <v>57</v>
      </c>
      <c r="D12" s="104" t="s">
        <v>67</v>
      </c>
      <c r="E12" s="9"/>
      <c r="F12" s="124"/>
      <c r="G12" s="3"/>
      <c r="H12" s="12"/>
      <c r="I12" s="63">
        <v>1</v>
      </c>
      <c r="J12" s="162">
        <v>1</v>
      </c>
      <c r="K12" s="162">
        <v>0</v>
      </c>
      <c r="L12" s="67">
        <f t="shared" si="0"/>
        <v>0</v>
      </c>
      <c r="M12" s="35"/>
      <c r="N12" s="5"/>
      <c r="O12" s="21"/>
      <c r="P12" s="67" t="str">
        <f t="shared" si="1"/>
        <v> </v>
      </c>
      <c r="Q12" s="167">
        <v>83</v>
      </c>
      <c r="R12" s="168">
        <v>1</v>
      </c>
      <c r="S12" s="37">
        <f t="shared" si="2"/>
        <v>1.2</v>
      </c>
    </row>
    <row r="13" spans="1:19" ht="13.5" customHeight="1">
      <c r="A13" s="11">
        <v>30</v>
      </c>
      <c r="B13" s="12">
        <v>207</v>
      </c>
      <c r="C13" s="107" t="s">
        <v>57</v>
      </c>
      <c r="D13" s="104" t="s">
        <v>69</v>
      </c>
      <c r="E13" s="9"/>
      <c r="F13" s="124"/>
      <c r="G13" s="3"/>
      <c r="H13" s="12"/>
      <c r="I13" s="63">
        <v>1</v>
      </c>
      <c r="J13" s="162">
        <v>1</v>
      </c>
      <c r="K13" s="162">
        <v>0</v>
      </c>
      <c r="L13" s="67">
        <f t="shared" si="0"/>
        <v>0</v>
      </c>
      <c r="M13" s="35"/>
      <c r="N13" s="5"/>
      <c r="O13" s="21"/>
      <c r="P13" s="67" t="str">
        <f t="shared" si="1"/>
        <v> </v>
      </c>
      <c r="Q13" s="167">
        <v>173</v>
      </c>
      <c r="R13" s="168">
        <v>6</v>
      </c>
      <c r="S13" s="37">
        <f t="shared" si="2"/>
        <v>3.5</v>
      </c>
    </row>
    <row r="14" spans="1:19" ht="13.5" customHeight="1">
      <c r="A14" s="11">
        <v>30</v>
      </c>
      <c r="B14" s="12">
        <v>208</v>
      </c>
      <c r="C14" s="107" t="s">
        <v>57</v>
      </c>
      <c r="D14" s="104" t="s">
        <v>71</v>
      </c>
      <c r="E14" s="9"/>
      <c r="F14" s="124"/>
      <c r="G14" s="3"/>
      <c r="H14" s="12"/>
      <c r="I14" s="63">
        <v>1</v>
      </c>
      <c r="J14" s="162">
        <v>2</v>
      </c>
      <c r="K14" s="162">
        <v>0</v>
      </c>
      <c r="L14" s="67">
        <f t="shared" si="0"/>
        <v>0</v>
      </c>
      <c r="M14" s="35"/>
      <c r="N14" s="5"/>
      <c r="O14" s="21"/>
      <c r="P14" s="67" t="str">
        <f t="shared" si="1"/>
        <v> </v>
      </c>
      <c r="Q14" s="167">
        <v>200</v>
      </c>
      <c r="R14" s="168">
        <v>1</v>
      </c>
      <c r="S14" s="37">
        <f t="shared" si="2"/>
        <v>0.5</v>
      </c>
    </row>
    <row r="15" spans="1:19" ht="13.5" customHeight="1">
      <c r="A15" s="11">
        <v>30</v>
      </c>
      <c r="B15" s="12">
        <v>209</v>
      </c>
      <c r="C15" s="107" t="s">
        <v>57</v>
      </c>
      <c r="D15" s="104" t="s">
        <v>73</v>
      </c>
      <c r="E15" s="9"/>
      <c r="F15" s="124"/>
      <c r="G15" s="3"/>
      <c r="H15" s="12"/>
      <c r="I15" s="63">
        <v>1</v>
      </c>
      <c r="J15" s="162">
        <v>1</v>
      </c>
      <c r="K15" s="162">
        <v>0</v>
      </c>
      <c r="L15" s="67">
        <f t="shared" si="0"/>
        <v>0</v>
      </c>
      <c r="M15" s="35"/>
      <c r="N15" s="5"/>
      <c r="O15" s="21"/>
      <c r="P15" s="67" t="str">
        <f t="shared" si="1"/>
        <v> </v>
      </c>
      <c r="Q15" s="167">
        <v>369</v>
      </c>
      <c r="R15" s="168">
        <v>43</v>
      </c>
      <c r="S15" s="37">
        <f t="shared" si="2"/>
        <v>11.7</v>
      </c>
    </row>
    <row r="16" spans="1:19" ht="13.5" customHeight="1">
      <c r="A16" s="11">
        <v>30</v>
      </c>
      <c r="B16" s="12">
        <v>304</v>
      </c>
      <c r="C16" s="107" t="s">
        <v>57</v>
      </c>
      <c r="D16" s="104" t="s">
        <v>75</v>
      </c>
      <c r="E16" s="9"/>
      <c r="F16" s="124"/>
      <c r="G16" s="3"/>
      <c r="H16" s="12"/>
      <c r="I16" s="63"/>
      <c r="J16" s="162"/>
      <c r="K16" s="162"/>
      <c r="L16" s="67" t="str">
        <f t="shared" si="0"/>
        <v> </v>
      </c>
      <c r="M16" s="163">
        <v>1</v>
      </c>
      <c r="N16" s="164">
        <v>1</v>
      </c>
      <c r="O16" s="162">
        <v>0</v>
      </c>
      <c r="P16" s="67">
        <f t="shared" si="1"/>
        <v>0</v>
      </c>
      <c r="Q16" s="167">
        <v>64</v>
      </c>
      <c r="R16" s="168">
        <v>0</v>
      </c>
      <c r="S16" s="37">
        <f t="shared" si="2"/>
        <v>0</v>
      </c>
    </row>
    <row r="17" spans="1:19" ht="13.5" customHeight="1">
      <c r="A17" s="11">
        <v>30</v>
      </c>
      <c r="B17" s="12">
        <v>341</v>
      </c>
      <c r="C17" s="107" t="s">
        <v>57</v>
      </c>
      <c r="D17" s="104" t="s">
        <v>77</v>
      </c>
      <c r="E17" s="9"/>
      <c r="F17" s="124"/>
      <c r="G17" s="3"/>
      <c r="H17" s="12"/>
      <c r="I17" s="9"/>
      <c r="J17" s="21"/>
      <c r="K17" s="21"/>
      <c r="L17" s="67" t="str">
        <f t="shared" si="0"/>
        <v> </v>
      </c>
      <c r="M17" s="163">
        <v>1</v>
      </c>
      <c r="N17" s="164">
        <v>1</v>
      </c>
      <c r="O17" s="162">
        <v>0</v>
      </c>
      <c r="P17" s="67">
        <f t="shared" si="1"/>
        <v>0</v>
      </c>
      <c r="Q17" s="167">
        <v>25</v>
      </c>
      <c r="R17" s="168">
        <v>0</v>
      </c>
      <c r="S17" s="37">
        <f t="shared" si="2"/>
        <v>0</v>
      </c>
    </row>
    <row r="18" spans="1:19" ht="13.5" customHeight="1">
      <c r="A18" s="11">
        <v>30</v>
      </c>
      <c r="B18" s="12">
        <v>343</v>
      </c>
      <c r="C18" s="107" t="s">
        <v>57</v>
      </c>
      <c r="D18" s="104" t="s">
        <v>78</v>
      </c>
      <c r="E18" s="9"/>
      <c r="F18" s="124"/>
      <c r="G18" s="3"/>
      <c r="H18" s="12"/>
      <c r="I18" s="9"/>
      <c r="J18" s="21"/>
      <c r="K18" s="21"/>
      <c r="L18" s="67" t="str">
        <f t="shared" si="0"/>
        <v> </v>
      </c>
      <c r="M18" s="163">
        <v>1</v>
      </c>
      <c r="N18" s="164"/>
      <c r="O18" s="162"/>
      <c r="P18" s="67" t="str">
        <f t="shared" si="1"/>
        <v> </v>
      </c>
      <c r="Q18" s="167">
        <v>12</v>
      </c>
      <c r="R18" s="168">
        <v>0</v>
      </c>
      <c r="S18" s="37">
        <f t="shared" si="2"/>
        <v>0</v>
      </c>
    </row>
    <row r="19" spans="1:19" ht="13.5" customHeight="1">
      <c r="A19" s="11">
        <v>30</v>
      </c>
      <c r="B19" s="12">
        <v>344</v>
      </c>
      <c r="C19" s="107" t="s">
        <v>57</v>
      </c>
      <c r="D19" s="104" t="s">
        <v>79</v>
      </c>
      <c r="E19" s="9"/>
      <c r="F19" s="124"/>
      <c r="G19" s="3"/>
      <c r="H19" s="12"/>
      <c r="I19" s="9"/>
      <c r="J19" s="21"/>
      <c r="K19" s="21"/>
      <c r="L19" s="67" t="str">
        <f t="shared" si="0"/>
        <v> </v>
      </c>
      <c r="M19" s="163">
        <v>1</v>
      </c>
      <c r="N19" s="164">
        <v>1</v>
      </c>
      <c r="O19" s="162">
        <v>0</v>
      </c>
      <c r="P19" s="67">
        <f t="shared" si="1"/>
        <v>0</v>
      </c>
      <c r="Q19" s="167">
        <v>41</v>
      </c>
      <c r="R19" s="168">
        <v>0</v>
      </c>
      <c r="S19" s="37">
        <f t="shared" si="2"/>
        <v>0</v>
      </c>
    </row>
    <row r="20" spans="1:19" ht="13.5" customHeight="1">
      <c r="A20" s="11">
        <v>30</v>
      </c>
      <c r="B20" s="12">
        <v>361</v>
      </c>
      <c r="C20" s="107" t="s">
        <v>57</v>
      </c>
      <c r="D20" s="104" t="s">
        <v>81</v>
      </c>
      <c r="E20" s="9"/>
      <c r="F20" s="124"/>
      <c r="G20" s="3"/>
      <c r="H20" s="12"/>
      <c r="I20" s="9"/>
      <c r="J20" s="21"/>
      <c r="K20" s="21"/>
      <c r="L20" s="67" t="str">
        <f t="shared" si="0"/>
        <v> </v>
      </c>
      <c r="M20" s="163">
        <v>1</v>
      </c>
      <c r="N20" s="164">
        <v>1</v>
      </c>
      <c r="O20" s="162">
        <v>0</v>
      </c>
      <c r="P20" s="67">
        <f t="shared" si="1"/>
        <v>0</v>
      </c>
      <c r="Q20" s="167">
        <v>46</v>
      </c>
      <c r="R20" s="168">
        <v>3</v>
      </c>
      <c r="S20" s="37">
        <f t="shared" si="2"/>
        <v>6.5</v>
      </c>
    </row>
    <row r="21" spans="1:19" ht="13.5" customHeight="1">
      <c r="A21" s="11">
        <v>30</v>
      </c>
      <c r="B21" s="12">
        <v>362</v>
      </c>
      <c r="C21" s="107" t="s">
        <v>57</v>
      </c>
      <c r="D21" s="104" t="s">
        <v>83</v>
      </c>
      <c r="E21" s="9"/>
      <c r="F21" s="124"/>
      <c r="G21" s="3"/>
      <c r="H21" s="12"/>
      <c r="I21" s="9"/>
      <c r="J21" s="21"/>
      <c r="K21" s="21"/>
      <c r="L21" s="67" t="str">
        <f t="shared" si="0"/>
        <v> </v>
      </c>
      <c r="M21" s="163">
        <v>1</v>
      </c>
      <c r="N21" s="164">
        <v>1</v>
      </c>
      <c r="O21" s="162">
        <v>0</v>
      </c>
      <c r="P21" s="67">
        <f t="shared" si="1"/>
        <v>0</v>
      </c>
      <c r="Q21" s="167">
        <v>39</v>
      </c>
      <c r="R21" s="168">
        <v>1</v>
      </c>
      <c r="S21" s="37">
        <f t="shared" si="2"/>
        <v>2.6</v>
      </c>
    </row>
    <row r="22" spans="1:19" ht="13.5" customHeight="1">
      <c r="A22" s="11">
        <v>30</v>
      </c>
      <c r="B22" s="12">
        <v>366</v>
      </c>
      <c r="C22" s="107" t="s">
        <v>57</v>
      </c>
      <c r="D22" s="104" t="s">
        <v>85</v>
      </c>
      <c r="E22" s="36"/>
      <c r="F22" s="123"/>
      <c r="G22" s="61"/>
      <c r="H22" s="62"/>
      <c r="I22" s="15"/>
      <c r="J22" s="21"/>
      <c r="K22" s="21"/>
      <c r="L22" s="67" t="str">
        <f aca="true" t="shared" si="3" ref="L22:L36">IF(J22=""," ",ROUND(K22/J22*100,1))</f>
        <v> </v>
      </c>
      <c r="M22" s="163">
        <v>1</v>
      </c>
      <c r="N22" s="164">
        <v>1</v>
      </c>
      <c r="O22" s="162">
        <v>0</v>
      </c>
      <c r="P22" s="67">
        <f>IF(O22=""," ",ROUND(O22/N22*100,1))</f>
        <v>0</v>
      </c>
      <c r="Q22" s="167">
        <v>107</v>
      </c>
      <c r="R22" s="168">
        <v>0</v>
      </c>
      <c r="S22" s="37">
        <f>IF(Q22=""," ",ROUND(R22/Q22*100,1))</f>
        <v>0</v>
      </c>
    </row>
    <row r="23" spans="1:19" ht="13.5" customHeight="1">
      <c r="A23" s="11">
        <v>30</v>
      </c>
      <c r="B23" s="12">
        <v>381</v>
      </c>
      <c r="C23" s="107" t="s">
        <v>57</v>
      </c>
      <c r="D23" s="104" t="s">
        <v>86</v>
      </c>
      <c r="E23" s="36"/>
      <c r="F23" s="123"/>
      <c r="G23" s="61"/>
      <c r="H23" s="62"/>
      <c r="I23" s="9"/>
      <c r="J23" s="21"/>
      <c r="K23" s="21"/>
      <c r="L23" s="67" t="str">
        <f t="shared" si="3"/>
        <v> </v>
      </c>
      <c r="M23" s="163">
        <v>1</v>
      </c>
      <c r="N23" s="164">
        <v>1</v>
      </c>
      <c r="O23" s="162">
        <v>0</v>
      </c>
      <c r="P23" s="67">
        <f aca="true" t="shared" si="4" ref="P23:P36">IF(O23=""," ",ROUND(O23/N23*100,1))</f>
        <v>0</v>
      </c>
      <c r="Q23" s="167">
        <v>12</v>
      </c>
      <c r="R23" s="168">
        <v>0</v>
      </c>
      <c r="S23" s="37">
        <f aca="true" t="shared" si="5" ref="S23:S36">IF(Q23=""," ",ROUND(R23/Q23*100,1))</f>
        <v>0</v>
      </c>
    </row>
    <row r="24" spans="1:19" ht="13.5" customHeight="1">
      <c r="A24" s="11">
        <v>30</v>
      </c>
      <c r="B24" s="12">
        <v>382</v>
      </c>
      <c r="C24" s="107" t="s">
        <v>57</v>
      </c>
      <c r="D24" s="104" t="s">
        <v>87</v>
      </c>
      <c r="E24" s="9"/>
      <c r="F24" s="124"/>
      <c r="G24" s="3"/>
      <c r="H24" s="12"/>
      <c r="I24" s="9"/>
      <c r="J24" s="21"/>
      <c r="K24" s="21"/>
      <c r="L24" s="67" t="str">
        <f t="shared" si="3"/>
        <v> </v>
      </c>
      <c r="M24" s="163">
        <v>1</v>
      </c>
      <c r="N24" s="164">
        <v>1</v>
      </c>
      <c r="O24" s="162">
        <v>0</v>
      </c>
      <c r="P24" s="67">
        <f t="shared" si="4"/>
        <v>0</v>
      </c>
      <c r="Q24" s="167">
        <v>21</v>
      </c>
      <c r="R24" s="168">
        <v>0</v>
      </c>
      <c r="S24" s="37">
        <f t="shared" si="5"/>
        <v>0</v>
      </c>
    </row>
    <row r="25" spans="1:19" ht="13.5" customHeight="1">
      <c r="A25" s="11">
        <v>30</v>
      </c>
      <c r="B25" s="12">
        <v>383</v>
      </c>
      <c r="C25" s="107" t="s">
        <v>57</v>
      </c>
      <c r="D25" s="104" t="s">
        <v>89</v>
      </c>
      <c r="E25" s="9"/>
      <c r="F25" s="124"/>
      <c r="G25" s="3"/>
      <c r="H25" s="12"/>
      <c r="I25" s="9"/>
      <c r="J25" s="21"/>
      <c r="K25" s="21"/>
      <c r="L25" s="67" t="str">
        <f t="shared" si="3"/>
        <v> </v>
      </c>
      <c r="M25" s="163">
        <v>1</v>
      </c>
      <c r="N25" s="164"/>
      <c r="O25" s="162"/>
      <c r="P25" s="67" t="str">
        <f t="shared" si="4"/>
        <v> </v>
      </c>
      <c r="Q25" s="167">
        <v>19</v>
      </c>
      <c r="R25" s="168">
        <v>0</v>
      </c>
      <c r="S25" s="37">
        <f t="shared" si="5"/>
        <v>0</v>
      </c>
    </row>
    <row r="26" spans="1:19" ht="13.5" customHeight="1">
      <c r="A26" s="11">
        <v>30</v>
      </c>
      <c r="B26" s="12">
        <v>390</v>
      </c>
      <c r="C26" s="107" t="s">
        <v>57</v>
      </c>
      <c r="D26" s="104" t="s">
        <v>90</v>
      </c>
      <c r="E26" s="9"/>
      <c r="F26" s="124"/>
      <c r="G26" s="3"/>
      <c r="H26" s="12"/>
      <c r="I26" s="9"/>
      <c r="J26" s="21"/>
      <c r="K26" s="21"/>
      <c r="L26" s="67" t="str">
        <f t="shared" si="3"/>
        <v> </v>
      </c>
      <c r="M26" s="163">
        <v>1</v>
      </c>
      <c r="N26" s="164">
        <v>1</v>
      </c>
      <c r="O26" s="162">
        <v>0</v>
      </c>
      <c r="P26" s="67">
        <f t="shared" si="4"/>
        <v>0</v>
      </c>
      <c r="Q26" s="167">
        <v>33</v>
      </c>
      <c r="R26" s="168">
        <v>0</v>
      </c>
      <c r="S26" s="37">
        <f t="shared" si="5"/>
        <v>0</v>
      </c>
    </row>
    <row r="27" spans="1:19" ht="13.5" customHeight="1">
      <c r="A27" s="11">
        <v>30</v>
      </c>
      <c r="B27" s="12">
        <v>391</v>
      </c>
      <c r="C27" s="107" t="s">
        <v>57</v>
      </c>
      <c r="D27" s="104" t="s">
        <v>92</v>
      </c>
      <c r="E27" s="9"/>
      <c r="F27" s="124"/>
      <c r="G27" s="3"/>
      <c r="H27" s="12"/>
      <c r="I27" s="9"/>
      <c r="J27" s="21"/>
      <c r="K27" s="21"/>
      <c r="L27" s="67" t="str">
        <f t="shared" si="3"/>
        <v> </v>
      </c>
      <c r="M27" s="163">
        <v>1</v>
      </c>
      <c r="N27" s="164">
        <v>1</v>
      </c>
      <c r="O27" s="162">
        <v>0</v>
      </c>
      <c r="P27" s="67">
        <f t="shared" si="4"/>
        <v>0</v>
      </c>
      <c r="Q27" s="167">
        <v>34</v>
      </c>
      <c r="R27" s="168">
        <v>0</v>
      </c>
      <c r="S27" s="37">
        <f t="shared" si="5"/>
        <v>0</v>
      </c>
    </row>
    <row r="28" spans="1:19" ht="13.5" customHeight="1">
      <c r="A28" s="11">
        <v>30</v>
      </c>
      <c r="B28" s="12">
        <v>392</v>
      </c>
      <c r="C28" s="107" t="s">
        <v>57</v>
      </c>
      <c r="D28" s="104" t="s">
        <v>93</v>
      </c>
      <c r="E28" s="9"/>
      <c r="F28" s="124"/>
      <c r="G28" s="3"/>
      <c r="H28" s="12"/>
      <c r="I28" s="9"/>
      <c r="J28" s="21"/>
      <c r="K28" s="21"/>
      <c r="L28" s="67" t="str">
        <f t="shared" si="3"/>
        <v> </v>
      </c>
      <c r="M28" s="163">
        <v>1</v>
      </c>
      <c r="N28" s="164">
        <v>1</v>
      </c>
      <c r="O28" s="162">
        <v>0</v>
      </c>
      <c r="P28" s="67">
        <f t="shared" si="4"/>
        <v>0</v>
      </c>
      <c r="Q28" s="167">
        <v>84</v>
      </c>
      <c r="R28" s="168">
        <v>0</v>
      </c>
      <c r="S28" s="37">
        <f t="shared" si="5"/>
        <v>0</v>
      </c>
    </row>
    <row r="29" spans="1:19" ht="13.5" customHeight="1">
      <c r="A29" s="11">
        <v>30</v>
      </c>
      <c r="B29" s="12">
        <v>401</v>
      </c>
      <c r="C29" s="107" t="s">
        <v>57</v>
      </c>
      <c r="D29" s="104" t="s">
        <v>94</v>
      </c>
      <c r="E29" s="9"/>
      <c r="F29" s="124"/>
      <c r="G29" s="3"/>
      <c r="H29" s="12"/>
      <c r="I29" s="9"/>
      <c r="J29" s="21"/>
      <c r="K29" s="21"/>
      <c r="L29" s="67" t="str">
        <f t="shared" si="3"/>
        <v> </v>
      </c>
      <c r="M29" s="163">
        <v>1</v>
      </c>
      <c r="N29" s="164">
        <v>1</v>
      </c>
      <c r="O29" s="162">
        <v>0</v>
      </c>
      <c r="P29" s="67">
        <f t="shared" si="4"/>
        <v>0</v>
      </c>
      <c r="Q29" s="167">
        <v>67</v>
      </c>
      <c r="R29" s="168">
        <v>1</v>
      </c>
      <c r="S29" s="37">
        <f t="shared" si="5"/>
        <v>1.5</v>
      </c>
    </row>
    <row r="30" spans="1:19" ht="13.5" customHeight="1">
      <c r="A30" s="11">
        <v>30</v>
      </c>
      <c r="B30" s="12">
        <v>404</v>
      </c>
      <c r="C30" s="107" t="s">
        <v>57</v>
      </c>
      <c r="D30" s="104" t="s">
        <v>96</v>
      </c>
      <c r="E30" s="9"/>
      <c r="F30" s="124"/>
      <c r="G30" s="3"/>
      <c r="H30" s="12"/>
      <c r="I30" s="9"/>
      <c r="J30" s="21"/>
      <c r="K30" s="21"/>
      <c r="L30" s="67" t="str">
        <f t="shared" si="3"/>
        <v> </v>
      </c>
      <c r="M30" s="163">
        <v>1</v>
      </c>
      <c r="N30" s="164">
        <v>1</v>
      </c>
      <c r="O30" s="162">
        <v>0</v>
      </c>
      <c r="P30" s="67">
        <f t="shared" si="4"/>
        <v>0</v>
      </c>
      <c r="Q30" s="167">
        <v>98</v>
      </c>
      <c r="R30" s="168">
        <v>5</v>
      </c>
      <c r="S30" s="37">
        <f t="shared" si="5"/>
        <v>5.1</v>
      </c>
    </row>
    <row r="31" spans="1:19" ht="13.5" customHeight="1">
      <c r="A31" s="11">
        <v>30</v>
      </c>
      <c r="B31" s="12">
        <v>406</v>
      </c>
      <c r="C31" s="107" t="s">
        <v>57</v>
      </c>
      <c r="D31" s="104" t="s">
        <v>97</v>
      </c>
      <c r="E31" s="9"/>
      <c r="F31" s="124"/>
      <c r="G31" s="3"/>
      <c r="H31" s="12"/>
      <c r="I31" s="9"/>
      <c r="J31" s="21"/>
      <c r="K31" s="21"/>
      <c r="L31" s="67" t="str">
        <f t="shared" si="3"/>
        <v> </v>
      </c>
      <c r="M31" s="163">
        <v>1</v>
      </c>
      <c r="N31" s="164">
        <v>1</v>
      </c>
      <c r="O31" s="162">
        <v>0</v>
      </c>
      <c r="P31" s="67">
        <f t="shared" si="4"/>
        <v>0</v>
      </c>
      <c r="Q31" s="167">
        <v>38</v>
      </c>
      <c r="R31" s="168">
        <v>0</v>
      </c>
      <c r="S31" s="37">
        <f t="shared" si="5"/>
        <v>0</v>
      </c>
    </row>
    <row r="32" spans="1:19" ht="13.5" customHeight="1">
      <c r="A32" s="11">
        <v>30</v>
      </c>
      <c r="B32" s="12">
        <v>421</v>
      </c>
      <c r="C32" s="107" t="s">
        <v>57</v>
      </c>
      <c r="D32" s="104" t="s">
        <v>98</v>
      </c>
      <c r="E32" s="9"/>
      <c r="F32" s="124"/>
      <c r="G32" s="3"/>
      <c r="H32" s="12"/>
      <c r="I32" s="9"/>
      <c r="J32" s="21"/>
      <c r="K32" s="21"/>
      <c r="L32" s="67" t="str">
        <f t="shared" si="3"/>
        <v> </v>
      </c>
      <c r="M32" s="163">
        <v>1</v>
      </c>
      <c r="N32" s="164">
        <v>1</v>
      </c>
      <c r="O32" s="162">
        <v>0</v>
      </c>
      <c r="P32" s="67">
        <f t="shared" si="4"/>
        <v>0</v>
      </c>
      <c r="Q32" s="167">
        <v>55</v>
      </c>
      <c r="R32" s="168">
        <v>0</v>
      </c>
      <c r="S32" s="37">
        <f t="shared" si="5"/>
        <v>0</v>
      </c>
    </row>
    <row r="33" spans="1:19" ht="13.5" customHeight="1">
      <c r="A33" s="11">
        <v>30</v>
      </c>
      <c r="B33" s="12">
        <v>422</v>
      </c>
      <c r="C33" s="107" t="s">
        <v>57</v>
      </c>
      <c r="D33" s="104" t="s">
        <v>99</v>
      </c>
      <c r="E33" s="9"/>
      <c r="F33" s="124"/>
      <c r="G33" s="3"/>
      <c r="H33" s="12"/>
      <c r="I33" s="9"/>
      <c r="J33" s="21"/>
      <c r="K33" s="21"/>
      <c r="L33" s="67" t="str">
        <f t="shared" si="3"/>
        <v> </v>
      </c>
      <c r="M33" s="163">
        <v>1</v>
      </c>
      <c r="N33" s="164"/>
      <c r="O33" s="162"/>
      <c r="P33" s="67" t="str">
        <f t="shared" si="4"/>
        <v> </v>
      </c>
      <c r="Q33" s="167">
        <v>24</v>
      </c>
      <c r="R33" s="168">
        <v>4</v>
      </c>
      <c r="S33" s="37">
        <f t="shared" si="5"/>
        <v>16.7</v>
      </c>
    </row>
    <row r="34" spans="1:19" ht="13.5" customHeight="1">
      <c r="A34" s="11">
        <v>30</v>
      </c>
      <c r="B34" s="12">
        <v>424</v>
      </c>
      <c r="C34" s="107" t="s">
        <v>57</v>
      </c>
      <c r="D34" s="104" t="s">
        <v>100</v>
      </c>
      <c r="E34" s="9"/>
      <c r="F34" s="124"/>
      <c r="G34" s="3"/>
      <c r="H34" s="12"/>
      <c r="I34" s="9"/>
      <c r="J34" s="21"/>
      <c r="K34" s="21"/>
      <c r="L34" s="67" t="str">
        <f t="shared" si="3"/>
        <v> </v>
      </c>
      <c r="M34" s="163">
        <v>1</v>
      </c>
      <c r="N34" s="164">
        <v>1</v>
      </c>
      <c r="O34" s="162">
        <v>0</v>
      </c>
      <c r="P34" s="67">
        <f t="shared" si="4"/>
        <v>0</v>
      </c>
      <c r="Q34" s="167">
        <v>44</v>
      </c>
      <c r="R34" s="168">
        <v>0</v>
      </c>
      <c r="S34" s="37">
        <f t="shared" si="5"/>
        <v>0</v>
      </c>
    </row>
    <row r="35" spans="1:19" ht="13.5" customHeight="1">
      <c r="A35" s="11">
        <v>30</v>
      </c>
      <c r="B35" s="12">
        <v>427</v>
      </c>
      <c r="C35" s="107" t="s">
        <v>57</v>
      </c>
      <c r="D35" s="104" t="s">
        <v>101</v>
      </c>
      <c r="E35" s="9"/>
      <c r="F35" s="124"/>
      <c r="G35" s="3"/>
      <c r="H35" s="12"/>
      <c r="I35" s="9"/>
      <c r="J35" s="21"/>
      <c r="K35" s="21"/>
      <c r="L35" s="67" t="str">
        <f>IF(J35=""," ",ROUND(K35/J35*100,1))</f>
        <v> </v>
      </c>
      <c r="M35" s="163">
        <v>1</v>
      </c>
      <c r="N35" s="164"/>
      <c r="O35" s="162"/>
      <c r="P35" s="67" t="str">
        <f>IF(O35=""," ",ROUND(O35/N35*100,1))</f>
        <v> </v>
      </c>
      <c r="Q35" s="167">
        <v>4</v>
      </c>
      <c r="R35" s="168">
        <v>0</v>
      </c>
      <c r="S35" s="37">
        <f>IF(Q35=""," ",ROUND(R35/Q35*100,1))</f>
        <v>0</v>
      </c>
    </row>
    <row r="36" spans="1:19" ht="13.5" customHeight="1" thickBot="1">
      <c r="A36" s="11">
        <v>30</v>
      </c>
      <c r="B36" s="12">
        <v>428</v>
      </c>
      <c r="C36" s="107" t="s">
        <v>57</v>
      </c>
      <c r="D36" s="104" t="s">
        <v>102</v>
      </c>
      <c r="E36" s="9"/>
      <c r="F36" s="124"/>
      <c r="G36" s="3"/>
      <c r="H36" s="12"/>
      <c r="I36" s="9"/>
      <c r="J36" s="21"/>
      <c r="K36" s="21"/>
      <c r="L36" s="67" t="str">
        <f t="shared" si="3"/>
        <v> </v>
      </c>
      <c r="M36" s="163">
        <v>1</v>
      </c>
      <c r="N36" s="164">
        <v>1</v>
      </c>
      <c r="O36" s="162">
        <v>0</v>
      </c>
      <c r="P36" s="67">
        <f t="shared" si="4"/>
        <v>0</v>
      </c>
      <c r="Q36" s="167">
        <v>66</v>
      </c>
      <c r="R36" s="168">
        <v>0</v>
      </c>
      <c r="S36" s="37">
        <f t="shared" si="5"/>
        <v>0</v>
      </c>
    </row>
    <row r="37" spans="1:19" ht="16.5" customHeight="1" thickBot="1">
      <c r="A37" s="24"/>
      <c r="B37" s="25">
        <v>1000</v>
      </c>
      <c r="C37" s="182" t="s">
        <v>10</v>
      </c>
      <c r="D37" s="182"/>
      <c r="E37" s="16"/>
      <c r="F37" s="75">
        <f>COUNTA(F7:F36)</f>
        <v>0</v>
      </c>
      <c r="G37" s="17"/>
      <c r="H37" s="76">
        <f>SUM(H7:H36)</f>
        <v>0</v>
      </c>
      <c r="I37" s="43">
        <f>COUNTA(I7:I36)</f>
        <v>9</v>
      </c>
      <c r="J37" s="42">
        <f>SUM(J7:J36)</f>
        <v>10</v>
      </c>
      <c r="K37" s="42">
        <f>SUM(K7:K36)</f>
        <v>1</v>
      </c>
      <c r="L37" s="68">
        <f t="shared" si="0"/>
        <v>10</v>
      </c>
      <c r="M37" s="165">
        <f>COUNTA(M7:M36)</f>
        <v>21</v>
      </c>
      <c r="N37" s="166">
        <f>SUM(N7:N36)</f>
        <v>17</v>
      </c>
      <c r="O37" s="166">
        <f>SUM(O7:O36)</f>
        <v>0</v>
      </c>
      <c r="P37" s="68">
        <f>IF(N37=""," ",ROUND(O37/N37*100,1))</f>
        <v>0</v>
      </c>
      <c r="Q37" s="156">
        <f>SUM(Q7:Q36)</f>
        <v>3423</v>
      </c>
      <c r="R37" s="151">
        <f>SUM(R7:R36)</f>
        <v>127</v>
      </c>
      <c r="S37" s="41">
        <f>IF(Q37=""," ",ROUND(R37/Q37*100,1))</f>
        <v>3.7</v>
      </c>
    </row>
  </sheetData>
  <mergeCells count="22">
    <mergeCell ref="Q5:Q6"/>
    <mergeCell ref="M5:M6"/>
    <mergeCell ref="O5:O6"/>
    <mergeCell ref="P5:P6"/>
    <mergeCell ref="A4:A6"/>
    <mergeCell ref="B4:B6"/>
    <mergeCell ref="C4:C6"/>
    <mergeCell ref="D4:D6"/>
    <mergeCell ref="E4:G4"/>
    <mergeCell ref="G5:G6"/>
    <mergeCell ref="I4:S4"/>
    <mergeCell ref="K5:K6"/>
    <mergeCell ref="L5:L6"/>
    <mergeCell ref="N5:N6"/>
    <mergeCell ref="R5:R6"/>
    <mergeCell ref="S5:S6"/>
    <mergeCell ref="I5:I6"/>
    <mergeCell ref="J5:J6"/>
    <mergeCell ref="C37:D37"/>
    <mergeCell ref="H5:H6"/>
    <mergeCell ref="E5:E6"/>
    <mergeCell ref="F5:F6"/>
  </mergeCells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90" r:id="rId1"/>
  <headerFooter alignWithMargins="0">
    <oddHeader>&amp;R（和歌山県）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4.125" style="2" customWidth="1"/>
    <col min="2" max="2" width="5.125" style="2" customWidth="1"/>
    <col min="3" max="3" width="8.25390625" style="2" customWidth="1"/>
    <col min="4" max="4" width="9.875" style="2" customWidth="1"/>
    <col min="5" max="5" width="5.625" style="2" customWidth="1"/>
    <col min="6" max="6" width="13.125" style="2" customWidth="1"/>
    <col min="7" max="8" width="5.125" style="2" customWidth="1"/>
    <col min="9" max="11" width="5.375" style="2" customWidth="1"/>
    <col min="12" max="13" width="5.125" style="2" customWidth="1"/>
    <col min="14" max="16" width="5.875" style="2" customWidth="1"/>
    <col min="17" max="18" width="5.125" style="2" customWidth="1"/>
    <col min="19" max="21" width="5.375" style="2" customWidth="1"/>
    <col min="22" max="27" width="5.625" style="2" customWidth="1"/>
    <col min="28" max="16384" width="9.00390625" style="2" customWidth="1"/>
  </cols>
  <sheetData>
    <row r="1" ht="12">
      <c r="A1" s="2" t="s">
        <v>50</v>
      </c>
    </row>
    <row r="2" spans="1:2" ht="22.5" customHeight="1">
      <c r="A2" s="34" t="s">
        <v>23</v>
      </c>
      <c r="B2" s="4"/>
    </row>
    <row r="3" spans="1:2" ht="15" thickBot="1">
      <c r="A3" s="34"/>
      <c r="B3" s="73" t="s">
        <v>30</v>
      </c>
    </row>
    <row r="4" spans="1:27" s="71" customFormat="1" ht="19.5" customHeight="1" thickBot="1">
      <c r="A4" s="69"/>
      <c r="B4" s="70">
        <v>1</v>
      </c>
      <c r="C4" s="280">
        <v>39539</v>
      </c>
      <c r="D4" s="281"/>
      <c r="E4" s="281"/>
      <c r="F4" s="70">
        <v>2</v>
      </c>
      <c r="G4" s="280">
        <v>39569</v>
      </c>
      <c r="H4" s="281"/>
      <c r="I4" s="281"/>
      <c r="J4" s="70">
        <v>3</v>
      </c>
      <c r="K4" s="57" t="s">
        <v>29</v>
      </c>
      <c r="L4" s="58"/>
      <c r="M4" s="58"/>
      <c r="N4" s="59"/>
      <c r="AA4" s="72"/>
    </row>
    <row r="5" spans="1:27" ht="9.75" customHeight="1" thickBot="1">
      <c r="A5"/>
      <c r="B5" s="52"/>
      <c r="C5" s="52"/>
      <c r="D5" s="52"/>
      <c r="E5" s="52"/>
      <c r="F5" s="52"/>
      <c r="G5" s="52"/>
      <c r="H5" s="52"/>
      <c r="I5" s="53"/>
      <c r="J5" s="54"/>
      <c r="K5" s="54"/>
      <c r="L5" s="52"/>
      <c r="M5" s="52"/>
      <c r="N5" s="52"/>
      <c r="O5" s="52"/>
      <c r="P5" s="52"/>
      <c r="Q5" s="52"/>
      <c r="R5" s="52"/>
      <c r="S5" s="53"/>
      <c r="T5" s="54"/>
      <c r="U5" s="54"/>
      <c r="V5" s="52"/>
      <c r="W5" s="52"/>
      <c r="X5" s="54"/>
      <c r="Y5" s="54"/>
      <c r="Z5" s="54"/>
      <c r="AA5"/>
    </row>
    <row r="6" spans="1:27" ht="13.5" customHeight="1" thickBot="1">
      <c r="A6"/>
      <c r="B6" s="52"/>
      <c r="C6" s="52"/>
      <c r="D6" s="52"/>
      <c r="E6" s="264" t="s">
        <v>27</v>
      </c>
      <c r="F6" s="266"/>
      <c r="G6" s="56">
        <v>1</v>
      </c>
      <c r="H6" s="55"/>
      <c r="I6" s="55"/>
      <c r="J6" s="55"/>
      <c r="K6" s="55"/>
      <c r="L6" s="264" t="s">
        <v>27</v>
      </c>
      <c r="M6" s="265"/>
      <c r="N6" s="265"/>
      <c r="O6" s="56">
        <v>1</v>
      </c>
      <c r="P6" s="52"/>
      <c r="Q6" s="264" t="s">
        <v>27</v>
      </c>
      <c r="R6" s="265"/>
      <c r="S6" s="265"/>
      <c r="T6" s="56">
        <v>1</v>
      </c>
      <c r="U6" s="54"/>
      <c r="V6" s="264" t="s">
        <v>27</v>
      </c>
      <c r="W6" s="265"/>
      <c r="X6" s="265"/>
      <c r="Y6" s="56">
        <v>1</v>
      </c>
      <c r="Z6" s="54"/>
      <c r="AA6"/>
    </row>
    <row r="7" spans="1:27" ht="30.75" customHeight="1">
      <c r="A7" s="220" t="s">
        <v>39</v>
      </c>
      <c r="B7" s="285" t="s">
        <v>156</v>
      </c>
      <c r="C7" s="282" t="s">
        <v>0</v>
      </c>
      <c r="D7" s="229" t="s">
        <v>24</v>
      </c>
      <c r="E7" s="267" t="s">
        <v>157</v>
      </c>
      <c r="F7" s="268"/>
      <c r="G7" s="268"/>
      <c r="H7" s="268"/>
      <c r="I7" s="268"/>
      <c r="J7" s="268"/>
      <c r="K7" s="269"/>
      <c r="L7" s="267" t="s">
        <v>6</v>
      </c>
      <c r="M7" s="268"/>
      <c r="N7" s="268"/>
      <c r="O7" s="268"/>
      <c r="P7" s="269"/>
      <c r="Q7" s="267" t="s">
        <v>3</v>
      </c>
      <c r="R7" s="268"/>
      <c r="S7" s="268"/>
      <c r="T7" s="268"/>
      <c r="U7" s="269"/>
      <c r="V7" s="288" t="s">
        <v>49</v>
      </c>
      <c r="W7" s="289"/>
      <c r="X7" s="289"/>
      <c r="Y7" s="289"/>
      <c r="Z7" s="289"/>
      <c r="AA7" s="290"/>
    </row>
    <row r="8" spans="1:27" ht="16.5" customHeight="1">
      <c r="A8" s="221"/>
      <c r="B8" s="286"/>
      <c r="C8" s="283"/>
      <c r="D8" s="230"/>
      <c r="E8" s="272" t="s">
        <v>158</v>
      </c>
      <c r="F8" s="276" t="s">
        <v>159</v>
      </c>
      <c r="G8" s="274" t="s">
        <v>2</v>
      </c>
      <c r="H8" s="130"/>
      <c r="I8" s="278" t="s">
        <v>1</v>
      </c>
      <c r="J8" s="130"/>
      <c r="K8" s="270" t="s">
        <v>151</v>
      </c>
      <c r="L8" s="274" t="s">
        <v>2</v>
      </c>
      <c r="M8" s="130"/>
      <c r="N8" s="278" t="s">
        <v>1</v>
      </c>
      <c r="O8" s="130"/>
      <c r="P8" s="270" t="s">
        <v>151</v>
      </c>
      <c r="Q8" s="274" t="s">
        <v>2</v>
      </c>
      <c r="R8" s="130"/>
      <c r="S8" s="278" t="s">
        <v>1</v>
      </c>
      <c r="T8" s="130"/>
      <c r="U8" s="270" t="s">
        <v>151</v>
      </c>
      <c r="V8" s="296" t="s">
        <v>17</v>
      </c>
      <c r="W8" s="130"/>
      <c r="X8" s="294" t="s">
        <v>151</v>
      </c>
      <c r="Y8" s="291" t="s">
        <v>18</v>
      </c>
      <c r="Z8" s="292"/>
      <c r="AA8" s="293"/>
    </row>
    <row r="9" spans="1:27" ht="60.75" customHeight="1">
      <c r="A9" s="222"/>
      <c r="B9" s="287"/>
      <c r="C9" s="284"/>
      <c r="D9" s="231"/>
      <c r="E9" s="273"/>
      <c r="F9" s="277"/>
      <c r="G9" s="275"/>
      <c r="H9" s="131" t="s">
        <v>160</v>
      </c>
      <c r="I9" s="279"/>
      <c r="J9" s="131" t="s">
        <v>161</v>
      </c>
      <c r="K9" s="271"/>
      <c r="L9" s="275"/>
      <c r="M9" s="131" t="s">
        <v>160</v>
      </c>
      <c r="N9" s="279"/>
      <c r="O9" s="318" t="s">
        <v>161</v>
      </c>
      <c r="P9" s="271"/>
      <c r="Q9" s="275"/>
      <c r="R9" s="131" t="s">
        <v>160</v>
      </c>
      <c r="S9" s="279"/>
      <c r="T9" s="131" t="s">
        <v>161</v>
      </c>
      <c r="U9" s="271"/>
      <c r="V9" s="297"/>
      <c r="W9" s="131" t="s">
        <v>162</v>
      </c>
      <c r="X9" s="295"/>
      <c r="Y9" s="132" t="s">
        <v>163</v>
      </c>
      <c r="Z9" s="131" t="s">
        <v>162</v>
      </c>
      <c r="AA9" s="133" t="s">
        <v>151</v>
      </c>
    </row>
    <row r="10" spans="1:27" ht="14.25" customHeight="1">
      <c r="A10" s="11">
        <v>30</v>
      </c>
      <c r="B10" s="12">
        <v>201</v>
      </c>
      <c r="C10" s="105" t="s">
        <v>57</v>
      </c>
      <c r="D10" s="101" t="s">
        <v>58</v>
      </c>
      <c r="E10" s="63">
        <v>40</v>
      </c>
      <c r="F10" s="5" t="s">
        <v>110</v>
      </c>
      <c r="G10" s="147">
        <v>77</v>
      </c>
      <c r="H10" s="147">
        <v>68</v>
      </c>
      <c r="I10" s="147">
        <v>1730</v>
      </c>
      <c r="J10" s="147">
        <v>343</v>
      </c>
      <c r="K10" s="37">
        <f>IF(G10=""," ",ROUND(J10/I10*100,1))</f>
        <v>19.8</v>
      </c>
      <c r="L10" s="152">
        <v>41</v>
      </c>
      <c r="M10" s="147">
        <v>37</v>
      </c>
      <c r="N10" s="147">
        <v>1348</v>
      </c>
      <c r="O10" s="147">
        <v>242</v>
      </c>
      <c r="P10" s="37">
        <f>IF(L10=""," ",ROUND(O10/N10*100,1))</f>
        <v>18</v>
      </c>
      <c r="Q10" s="152">
        <v>6</v>
      </c>
      <c r="R10" s="147">
        <v>3</v>
      </c>
      <c r="S10" s="147">
        <v>52</v>
      </c>
      <c r="T10" s="147">
        <v>4</v>
      </c>
      <c r="U10" s="37">
        <f>IF(Q10=""," ",ROUND(T10/S10*100,1))</f>
        <v>7.7</v>
      </c>
      <c r="V10" s="157">
        <v>274</v>
      </c>
      <c r="W10" s="147">
        <v>6</v>
      </c>
      <c r="X10" s="48">
        <f>IF(V10=""," ",ROUND(W10/V10*100,1))</f>
        <v>2.2</v>
      </c>
      <c r="Y10" s="147">
        <v>235</v>
      </c>
      <c r="Z10" s="147">
        <v>4</v>
      </c>
      <c r="AA10" s="44">
        <f>IF(Y10=""," ",ROUND(Z10/Y10*100,1))</f>
        <v>1.7</v>
      </c>
    </row>
    <row r="11" spans="1:27" ht="14.25" customHeight="1">
      <c r="A11" s="11">
        <v>30</v>
      </c>
      <c r="B11" s="12">
        <v>202</v>
      </c>
      <c r="C11" s="105" t="s">
        <v>57</v>
      </c>
      <c r="D11" s="101" t="s">
        <v>60</v>
      </c>
      <c r="E11" s="63">
        <v>33</v>
      </c>
      <c r="F11" s="5" t="s">
        <v>112</v>
      </c>
      <c r="G11" s="147">
        <v>48</v>
      </c>
      <c r="H11" s="147">
        <v>33</v>
      </c>
      <c r="I11" s="147">
        <v>640</v>
      </c>
      <c r="J11" s="147">
        <v>131</v>
      </c>
      <c r="K11" s="37">
        <f aca="true" t="shared" si="0" ref="K11:K39">IF(G11=""," ",ROUND(J11/I11*100,1))</f>
        <v>20.5</v>
      </c>
      <c r="L11" s="152">
        <v>24</v>
      </c>
      <c r="M11" s="147">
        <v>18</v>
      </c>
      <c r="N11" s="147">
        <v>342</v>
      </c>
      <c r="O11" s="147">
        <v>66</v>
      </c>
      <c r="P11" s="37">
        <f>IF(L11=""," ",ROUND(O11/N11*100,1))</f>
        <v>19.3</v>
      </c>
      <c r="Q11" s="152">
        <v>6</v>
      </c>
      <c r="R11" s="147">
        <v>2</v>
      </c>
      <c r="S11" s="147">
        <v>47</v>
      </c>
      <c r="T11" s="147">
        <v>2</v>
      </c>
      <c r="U11" s="37">
        <f>IF(Q11=""," ",ROUND(T11/S11*100,1))</f>
        <v>4.3</v>
      </c>
      <c r="V11" s="157">
        <v>89</v>
      </c>
      <c r="W11" s="147">
        <v>5</v>
      </c>
      <c r="X11" s="48">
        <f>IF(V11=""," ",ROUND(W11/V11*100,1))</f>
        <v>5.6</v>
      </c>
      <c r="Y11" s="147">
        <v>52</v>
      </c>
      <c r="Z11" s="147">
        <v>0</v>
      </c>
      <c r="AA11" s="44">
        <f>IF(Y11=""," ",ROUND(Z11/Y11*100,1))</f>
        <v>0</v>
      </c>
    </row>
    <row r="12" spans="1:27" ht="14.25" customHeight="1">
      <c r="A12" s="11">
        <v>30</v>
      </c>
      <c r="B12" s="12">
        <v>203</v>
      </c>
      <c r="C12" s="107" t="s">
        <v>57</v>
      </c>
      <c r="D12" s="104" t="s">
        <v>61</v>
      </c>
      <c r="E12" s="63">
        <v>40</v>
      </c>
      <c r="F12" s="5" t="s">
        <v>112</v>
      </c>
      <c r="G12" s="147">
        <v>58</v>
      </c>
      <c r="H12" s="147">
        <v>49</v>
      </c>
      <c r="I12" s="147">
        <v>988</v>
      </c>
      <c r="J12" s="147">
        <v>276</v>
      </c>
      <c r="K12" s="37">
        <f t="shared" si="0"/>
        <v>27.9</v>
      </c>
      <c r="L12" s="152">
        <v>21</v>
      </c>
      <c r="M12" s="147">
        <v>19</v>
      </c>
      <c r="N12" s="147">
        <v>354</v>
      </c>
      <c r="O12" s="147">
        <v>57</v>
      </c>
      <c r="P12" s="37">
        <f aca="true" t="shared" si="1" ref="P12:P39">IF(L12=""," ",ROUND(O12/N12*100,1))</f>
        <v>16.1</v>
      </c>
      <c r="Q12" s="152">
        <v>6</v>
      </c>
      <c r="R12" s="147">
        <v>2</v>
      </c>
      <c r="S12" s="147">
        <v>54</v>
      </c>
      <c r="T12" s="147">
        <v>2</v>
      </c>
      <c r="U12" s="37">
        <f aca="true" t="shared" si="2" ref="U12:U39">IF(Q12=""," ",ROUND(T12/S12*100,1))</f>
        <v>3.7</v>
      </c>
      <c r="V12" s="157">
        <v>161</v>
      </c>
      <c r="W12" s="147">
        <v>28</v>
      </c>
      <c r="X12" s="48">
        <f aca="true" t="shared" si="3" ref="X12:X39">IF(V12=""," ",ROUND(W12/V12*100,1))</f>
        <v>17.4</v>
      </c>
      <c r="Y12" s="147">
        <v>90</v>
      </c>
      <c r="Z12" s="147">
        <v>9</v>
      </c>
      <c r="AA12" s="44">
        <f aca="true" t="shared" si="4" ref="AA12:AA21">IF(Y12=""," ",ROUND(Z12/Y12*100,1))</f>
        <v>10</v>
      </c>
    </row>
    <row r="13" spans="1:27" ht="14.25" customHeight="1">
      <c r="A13" s="11">
        <v>30</v>
      </c>
      <c r="B13" s="12">
        <v>204</v>
      </c>
      <c r="C13" s="107" t="s">
        <v>57</v>
      </c>
      <c r="D13" s="104" t="s">
        <v>63</v>
      </c>
      <c r="E13" s="9"/>
      <c r="F13" s="5"/>
      <c r="G13" s="147"/>
      <c r="H13" s="147"/>
      <c r="I13" s="147"/>
      <c r="J13" s="147"/>
      <c r="K13" s="37" t="str">
        <f t="shared" si="0"/>
        <v> </v>
      </c>
      <c r="L13" s="152">
        <v>11</v>
      </c>
      <c r="M13" s="147">
        <v>10</v>
      </c>
      <c r="N13" s="147">
        <v>193</v>
      </c>
      <c r="O13" s="147">
        <v>44</v>
      </c>
      <c r="P13" s="37">
        <f t="shared" si="1"/>
        <v>22.8</v>
      </c>
      <c r="Q13" s="152">
        <v>6</v>
      </c>
      <c r="R13" s="147">
        <v>2</v>
      </c>
      <c r="S13" s="147">
        <v>44</v>
      </c>
      <c r="T13" s="147">
        <v>2</v>
      </c>
      <c r="U13" s="37">
        <f t="shared" si="2"/>
        <v>4.5</v>
      </c>
      <c r="V13" s="157">
        <v>90</v>
      </c>
      <c r="W13" s="147">
        <v>17</v>
      </c>
      <c r="X13" s="48">
        <f t="shared" si="3"/>
        <v>18.9</v>
      </c>
      <c r="Y13" s="147">
        <v>60</v>
      </c>
      <c r="Z13" s="147">
        <v>4</v>
      </c>
      <c r="AA13" s="44">
        <f t="shared" si="4"/>
        <v>6.7</v>
      </c>
    </row>
    <row r="14" spans="1:27" ht="14.25" customHeight="1">
      <c r="A14" s="11">
        <v>30</v>
      </c>
      <c r="B14" s="12">
        <v>205</v>
      </c>
      <c r="C14" s="107" t="s">
        <v>57</v>
      </c>
      <c r="D14" s="104" t="s">
        <v>65</v>
      </c>
      <c r="E14" s="9"/>
      <c r="F14" s="5"/>
      <c r="G14" s="147"/>
      <c r="H14" s="147"/>
      <c r="I14" s="147"/>
      <c r="J14" s="147"/>
      <c r="K14" s="37" t="str">
        <f t="shared" si="0"/>
        <v> </v>
      </c>
      <c r="L14" s="152">
        <v>20</v>
      </c>
      <c r="M14" s="147">
        <v>16</v>
      </c>
      <c r="N14" s="147">
        <v>358</v>
      </c>
      <c r="O14" s="147">
        <v>86</v>
      </c>
      <c r="P14" s="37">
        <f t="shared" si="1"/>
        <v>24</v>
      </c>
      <c r="Q14" s="152">
        <v>6</v>
      </c>
      <c r="R14" s="147">
        <v>4</v>
      </c>
      <c r="S14" s="147">
        <v>36</v>
      </c>
      <c r="T14" s="147">
        <v>4</v>
      </c>
      <c r="U14" s="37">
        <f t="shared" si="2"/>
        <v>11.1</v>
      </c>
      <c r="V14" s="157">
        <v>34</v>
      </c>
      <c r="W14" s="147">
        <v>2</v>
      </c>
      <c r="X14" s="48">
        <f t="shared" si="3"/>
        <v>5.9</v>
      </c>
      <c r="Y14" s="147">
        <v>29</v>
      </c>
      <c r="Z14" s="147">
        <v>1</v>
      </c>
      <c r="AA14" s="44">
        <f t="shared" si="4"/>
        <v>3.4</v>
      </c>
    </row>
    <row r="15" spans="1:27" ht="14.25" customHeight="1">
      <c r="A15" s="11">
        <v>30</v>
      </c>
      <c r="B15" s="12">
        <v>206</v>
      </c>
      <c r="C15" s="107" t="s">
        <v>57</v>
      </c>
      <c r="D15" s="104" t="s">
        <v>67</v>
      </c>
      <c r="E15" s="63">
        <v>30</v>
      </c>
      <c r="F15" s="5" t="s">
        <v>125</v>
      </c>
      <c r="G15" s="147">
        <v>62</v>
      </c>
      <c r="H15" s="147">
        <v>47</v>
      </c>
      <c r="I15" s="147">
        <v>1282</v>
      </c>
      <c r="J15" s="147">
        <v>337</v>
      </c>
      <c r="K15" s="37">
        <f t="shared" si="0"/>
        <v>26.3</v>
      </c>
      <c r="L15" s="152">
        <v>25</v>
      </c>
      <c r="M15" s="147">
        <v>19</v>
      </c>
      <c r="N15" s="147">
        <v>454</v>
      </c>
      <c r="O15" s="147">
        <v>80</v>
      </c>
      <c r="P15" s="37">
        <f t="shared" si="1"/>
        <v>17.6</v>
      </c>
      <c r="Q15" s="152">
        <v>6</v>
      </c>
      <c r="R15" s="147">
        <v>4</v>
      </c>
      <c r="S15" s="147">
        <v>56</v>
      </c>
      <c r="T15" s="147">
        <v>5</v>
      </c>
      <c r="U15" s="37">
        <f t="shared" si="2"/>
        <v>8.9</v>
      </c>
      <c r="V15" s="157">
        <v>142</v>
      </c>
      <c r="W15" s="147">
        <v>20</v>
      </c>
      <c r="X15" s="48">
        <f t="shared" si="3"/>
        <v>14.1</v>
      </c>
      <c r="Y15" s="147">
        <v>92</v>
      </c>
      <c r="Z15" s="147">
        <v>2</v>
      </c>
      <c r="AA15" s="44">
        <f t="shared" si="4"/>
        <v>2.2</v>
      </c>
    </row>
    <row r="16" spans="1:27" ht="14.25" customHeight="1">
      <c r="A16" s="11">
        <v>30</v>
      </c>
      <c r="B16" s="12">
        <v>207</v>
      </c>
      <c r="C16" s="107" t="s">
        <v>57</v>
      </c>
      <c r="D16" s="104" t="s">
        <v>69</v>
      </c>
      <c r="E16" s="63">
        <v>30</v>
      </c>
      <c r="F16" s="5" t="s">
        <v>120</v>
      </c>
      <c r="G16" s="147">
        <v>19</v>
      </c>
      <c r="H16" s="147">
        <v>13</v>
      </c>
      <c r="I16" s="147">
        <v>242</v>
      </c>
      <c r="J16" s="147">
        <v>48</v>
      </c>
      <c r="K16" s="37">
        <f t="shared" si="0"/>
        <v>19.8</v>
      </c>
      <c r="L16" s="152">
        <v>19</v>
      </c>
      <c r="M16" s="147">
        <v>13</v>
      </c>
      <c r="N16" s="147">
        <v>242</v>
      </c>
      <c r="O16" s="147">
        <v>48</v>
      </c>
      <c r="P16" s="37">
        <f t="shared" si="1"/>
        <v>19.8</v>
      </c>
      <c r="Q16" s="152">
        <v>6</v>
      </c>
      <c r="R16" s="147">
        <v>3</v>
      </c>
      <c r="S16" s="147">
        <v>40</v>
      </c>
      <c r="T16" s="147">
        <v>7</v>
      </c>
      <c r="U16" s="37">
        <f t="shared" si="2"/>
        <v>17.5</v>
      </c>
      <c r="V16" s="157">
        <v>129</v>
      </c>
      <c r="W16" s="147">
        <v>14</v>
      </c>
      <c r="X16" s="48">
        <f t="shared" si="3"/>
        <v>10.9</v>
      </c>
      <c r="Y16" s="147">
        <v>71</v>
      </c>
      <c r="Z16" s="147">
        <v>1</v>
      </c>
      <c r="AA16" s="44">
        <f t="shared" si="4"/>
        <v>1.4</v>
      </c>
    </row>
    <row r="17" spans="1:27" ht="14.25" customHeight="1">
      <c r="A17" s="11">
        <v>30</v>
      </c>
      <c r="B17" s="12">
        <v>208</v>
      </c>
      <c r="C17" s="107" t="s">
        <v>57</v>
      </c>
      <c r="D17" s="104" t="s">
        <v>71</v>
      </c>
      <c r="E17" s="9"/>
      <c r="F17" s="5"/>
      <c r="G17" s="147"/>
      <c r="H17" s="147"/>
      <c r="I17" s="147"/>
      <c r="J17" s="147"/>
      <c r="K17" s="37" t="str">
        <f t="shared" si="0"/>
        <v> </v>
      </c>
      <c r="L17" s="152">
        <v>20</v>
      </c>
      <c r="M17" s="147">
        <v>20</v>
      </c>
      <c r="N17" s="147">
        <v>489</v>
      </c>
      <c r="O17" s="147">
        <v>155</v>
      </c>
      <c r="P17" s="37">
        <f t="shared" si="1"/>
        <v>31.7</v>
      </c>
      <c r="Q17" s="152">
        <v>6</v>
      </c>
      <c r="R17" s="147">
        <v>3</v>
      </c>
      <c r="S17" s="147">
        <v>57</v>
      </c>
      <c r="T17" s="147">
        <v>4</v>
      </c>
      <c r="U17" s="37">
        <f t="shared" si="2"/>
        <v>7</v>
      </c>
      <c r="V17" s="157">
        <v>214</v>
      </c>
      <c r="W17" s="147">
        <v>60</v>
      </c>
      <c r="X17" s="48">
        <f t="shared" si="3"/>
        <v>28</v>
      </c>
      <c r="Y17" s="147">
        <v>176</v>
      </c>
      <c r="Z17" s="147">
        <v>52</v>
      </c>
      <c r="AA17" s="44">
        <f t="shared" si="4"/>
        <v>29.5</v>
      </c>
    </row>
    <row r="18" spans="1:27" ht="14.25" customHeight="1">
      <c r="A18" s="11">
        <v>30</v>
      </c>
      <c r="B18" s="12">
        <v>209</v>
      </c>
      <c r="C18" s="107" t="s">
        <v>57</v>
      </c>
      <c r="D18" s="104" t="s">
        <v>73</v>
      </c>
      <c r="E18" s="9"/>
      <c r="F18" s="5"/>
      <c r="G18" s="147"/>
      <c r="H18" s="147"/>
      <c r="I18" s="147"/>
      <c r="J18" s="147"/>
      <c r="K18" s="37" t="str">
        <f t="shared" si="0"/>
        <v> </v>
      </c>
      <c r="L18" s="152">
        <v>21</v>
      </c>
      <c r="M18" s="147">
        <v>16</v>
      </c>
      <c r="N18" s="147">
        <v>358</v>
      </c>
      <c r="O18" s="147">
        <v>94</v>
      </c>
      <c r="P18" s="37">
        <f t="shared" si="1"/>
        <v>26.3</v>
      </c>
      <c r="Q18" s="152">
        <v>6</v>
      </c>
      <c r="R18" s="147">
        <v>2</v>
      </c>
      <c r="S18" s="147">
        <v>40</v>
      </c>
      <c r="T18" s="147">
        <v>2</v>
      </c>
      <c r="U18" s="37">
        <f t="shared" si="2"/>
        <v>5</v>
      </c>
      <c r="V18" s="157">
        <v>90</v>
      </c>
      <c r="W18" s="147">
        <v>17</v>
      </c>
      <c r="X18" s="48">
        <f t="shared" si="3"/>
        <v>18.9</v>
      </c>
      <c r="Y18" s="147">
        <v>90</v>
      </c>
      <c r="Z18" s="147">
        <v>17</v>
      </c>
      <c r="AA18" s="44">
        <f t="shared" si="4"/>
        <v>18.9</v>
      </c>
    </row>
    <row r="19" spans="1:27" ht="14.25" customHeight="1">
      <c r="A19" s="11">
        <v>30</v>
      </c>
      <c r="B19" s="12">
        <v>304</v>
      </c>
      <c r="C19" s="107" t="s">
        <v>57</v>
      </c>
      <c r="D19" s="104" t="s">
        <v>75</v>
      </c>
      <c r="E19" s="9"/>
      <c r="F19" s="5"/>
      <c r="G19" s="147"/>
      <c r="H19" s="147"/>
      <c r="I19" s="147"/>
      <c r="J19" s="147"/>
      <c r="K19" s="37" t="str">
        <f t="shared" si="0"/>
        <v> </v>
      </c>
      <c r="L19" s="152">
        <v>10</v>
      </c>
      <c r="M19" s="147">
        <v>6</v>
      </c>
      <c r="N19" s="147">
        <v>169</v>
      </c>
      <c r="O19" s="147">
        <v>21</v>
      </c>
      <c r="P19" s="37">
        <f t="shared" si="1"/>
        <v>12.4</v>
      </c>
      <c r="Q19" s="152">
        <v>6</v>
      </c>
      <c r="R19" s="147">
        <v>2</v>
      </c>
      <c r="S19" s="147">
        <v>43</v>
      </c>
      <c r="T19" s="147">
        <v>3</v>
      </c>
      <c r="U19" s="37">
        <f t="shared" si="2"/>
        <v>7</v>
      </c>
      <c r="V19" s="157">
        <v>45</v>
      </c>
      <c r="W19" s="147">
        <v>1</v>
      </c>
      <c r="X19" s="48">
        <f t="shared" si="3"/>
        <v>2.2</v>
      </c>
      <c r="Y19" s="147">
        <v>45</v>
      </c>
      <c r="Z19" s="147">
        <v>1</v>
      </c>
      <c r="AA19" s="44">
        <f t="shared" si="4"/>
        <v>2.2</v>
      </c>
    </row>
    <row r="20" spans="1:27" ht="14.25" customHeight="1">
      <c r="A20" s="11">
        <v>30</v>
      </c>
      <c r="B20" s="12">
        <v>341</v>
      </c>
      <c r="C20" s="107" t="s">
        <v>57</v>
      </c>
      <c r="D20" s="104" t="s">
        <v>77</v>
      </c>
      <c r="E20" s="9"/>
      <c r="F20" s="5"/>
      <c r="G20" s="147"/>
      <c r="H20" s="147"/>
      <c r="I20" s="147"/>
      <c r="J20" s="147"/>
      <c r="K20" s="37" t="str">
        <f t="shared" si="0"/>
        <v> </v>
      </c>
      <c r="L20" s="152">
        <v>21</v>
      </c>
      <c r="M20" s="147">
        <v>12</v>
      </c>
      <c r="N20" s="147">
        <v>261</v>
      </c>
      <c r="O20" s="147">
        <v>47</v>
      </c>
      <c r="P20" s="37">
        <f t="shared" si="1"/>
        <v>18</v>
      </c>
      <c r="Q20" s="152">
        <v>6</v>
      </c>
      <c r="R20" s="147">
        <v>2</v>
      </c>
      <c r="S20" s="147">
        <v>45</v>
      </c>
      <c r="T20" s="147">
        <v>2</v>
      </c>
      <c r="U20" s="37">
        <f t="shared" si="2"/>
        <v>4.4</v>
      </c>
      <c r="V20" s="157">
        <v>26</v>
      </c>
      <c r="W20" s="147">
        <v>0</v>
      </c>
      <c r="X20" s="48">
        <f t="shared" si="3"/>
        <v>0</v>
      </c>
      <c r="Y20" s="147">
        <v>23</v>
      </c>
      <c r="Z20" s="147">
        <v>0</v>
      </c>
      <c r="AA20" s="44">
        <f t="shared" si="4"/>
        <v>0</v>
      </c>
    </row>
    <row r="21" spans="1:27" ht="14.25" customHeight="1">
      <c r="A21" s="11">
        <v>30</v>
      </c>
      <c r="B21" s="12">
        <v>343</v>
      </c>
      <c r="C21" s="107" t="s">
        <v>57</v>
      </c>
      <c r="D21" s="104" t="s">
        <v>78</v>
      </c>
      <c r="E21" s="9"/>
      <c r="F21" s="5"/>
      <c r="G21" s="147"/>
      <c r="H21" s="147"/>
      <c r="I21" s="147"/>
      <c r="J21" s="147"/>
      <c r="K21" s="37" t="str">
        <f t="shared" si="0"/>
        <v> </v>
      </c>
      <c r="L21" s="152">
        <v>13</v>
      </c>
      <c r="M21" s="147">
        <v>7</v>
      </c>
      <c r="N21" s="147">
        <v>145</v>
      </c>
      <c r="O21" s="147">
        <v>16</v>
      </c>
      <c r="P21" s="37">
        <f t="shared" si="1"/>
        <v>11</v>
      </c>
      <c r="Q21" s="152">
        <v>6</v>
      </c>
      <c r="R21" s="147">
        <v>1</v>
      </c>
      <c r="S21" s="147">
        <v>34</v>
      </c>
      <c r="T21" s="147">
        <v>1</v>
      </c>
      <c r="U21" s="37">
        <f t="shared" si="2"/>
        <v>2.9</v>
      </c>
      <c r="V21" s="157">
        <v>16</v>
      </c>
      <c r="W21" s="147">
        <v>2</v>
      </c>
      <c r="X21" s="48">
        <f t="shared" si="3"/>
        <v>12.5</v>
      </c>
      <c r="Y21" s="147">
        <v>13</v>
      </c>
      <c r="Z21" s="147">
        <v>1</v>
      </c>
      <c r="AA21" s="44">
        <f t="shared" si="4"/>
        <v>7.7</v>
      </c>
    </row>
    <row r="22" spans="1:27" ht="14.25" customHeight="1">
      <c r="A22" s="11">
        <v>30</v>
      </c>
      <c r="B22" s="12">
        <v>344</v>
      </c>
      <c r="C22" s="107" t="s">
        <v>57</v>
      </c>
      <c r="D22" s="104" t="s">
        <v>79</v>
      </c>
      <c r="E22" s="9"/>
      <c r="F22" s="5"/>
      <c r="G22" s="147"/>
      <c r="H22" s="147"/>
      <c r="I22" s="147"/>
      <c r="J22" s="147"/>
      <c r="K22" s="37" t="str">
        <f t="shared" si="0"/>
        <v> </v>
      </c>
      <c r="L22" s="152">
        <v>17</v>
      </c>
      <c r="M22" s="147">
        <v>11</v>
      </c>
      <c r="N22" s="147">
        <v>193</v>
      </c>
      <c r="O22" s="147">
        <v>39</v>
      </c>
      <c r="P22" s="37">
        <f t="shared" si="1"/>
        <v>20.2</v>
      </c>
      <c r="Q22" s="152">
        <v>6</v>
      </c>
      <c r="R22" s="147">
        <v>2</v>
      </c>
      <c r="S22" s="147">
        <v>29</v>
      </c>
      <c r="T22" s="147">
        <v>3</v>
      </c>
      <c r="U22" s="37">
        <f t="shared" si="2"/>
        <v>10.3</v>
      </c>
      <c r="V22" s="157">
        <v>15</v>
      </c>
      <c r="W22" s="147">
        <v>1</v>
      </c>
      <c r="X22" s="48">
        <f t="shared" si="3"/>
        <v>6.7</v>
      </c>
      <c r="Y22" s="147">
        <v>11</v>
      </c>
      <c r="Z22" s="147">
        <v>0</v>
      </c>
      <c r="AA22" s="44">
        <f>IF(Y22=0," ",ROUND(Z22/Y22*100,1))</f>
        <v>0</v>
      </c>
    </row>
    <row r="23" spans="1:27" ht="14.25" customHeight="1">
      <c r="A23" s="11">
        <v>30</v>
      </c>
      <c r="B23" s="12">
        <v>361</v>
      </c>
      <c r="C23" s="107" t="s">
        <v>57</v>
      </c>
      <c r="D23" s="104" t="s">
        <v>81</v>
      </c>
      <c r="E23" s="63"/>
      <c r="F23" s="5"/>
      <c r="G23" s="147"/>
      <c r="H23" s="147"/>
      <c r="I23" s="147"/>
      <c r="J23" s="147"/>
      <c r="K23" s="37" t="str">
        <f>IF(G23=""," ",ROUND(J23/I23*100,1))</f>
        <v> </v>
      </c>
      <c r="L23" s="152">
        <v>8</v>
      </c>
      <c r="M23" s="147">
        <v>5</v>
      </c>
      <c r="N23" s="147">
        <v>101</v>
      </c>
      <c r="O23" s="147">
        <v>11</v>
      </c>
      <c r="P23" s="37">
        <f>IF(L23=""," ",ROUND(O23/N23*100,1))</f>
        <v>10.9</v>
      </c>
      <c r="Q23" s="152">
        <v>6</v>
      </c>
      <c r="R23" s="147">
        <v>3</v>
      </c>
      <c r="S23" s="147">
        <v>32</v>
      </c>
      <c r="T23" s="147">
        <v>3</v>
      </c>
      <c r="U23" s="37">
        <f>IF(Q23=""," ",ROUND(T23/S23*100,1))</f>
        <v>9.4</v>
      </c>
      <c r="V23" s="157">
        <v>13</v>
      </c>
      <c r="W23" s="147">
        <v>0</v>
      </c>
      <c r="X23" s="48">
        <f>IF(V23=""," ",ROUND(W23/V23*100,1))</f>
        <v>0</v>
      </c>
      <c r="Y23" s="147">
        <v>8</v>
      </c>
      <c r="Z23" s="147">
        <v>0</v>
      </c>
      <c r="AA23" s="44">
        <f>IF(Y23=""," ",ROUND(Z23/Y23*100,1))</f>
        <v>0</v>
      </c>
    </row>
    <row r="24" spans="1:27" ht="14.25" customHeight="1">
      <c r="A24" s="11">
        <v>30</v>
      </c>
      <c r="B24" s="12">
        <v>362</v>
      </c>
      <c r="C24" s="107" t="s">
        <v>57</v>
      </c>
      <c r="D24" s="104" t="s">
        <v>83</v>
      </c>
      <c r="E24" s="63"/>
      <c r="F24" s="5"/>
      <c r="G24" s="147"/>
      <c r="H24" s="147"/>
      <c r="I24" s="147"/>
      <c r="J24" s="147"/>
      <c r="K24" s="37" t="str">
        <f aca="true" t="shared" si="5" ref="K24:K35">IF(G24=""," ",ROUND(J24/I24*100,1))</f>
        <v> </v>
      </c>
      <c r="L24" s="152">
        <v>7</v>
      </c>
      <c r="M24" s="147">
        <v>7</v>
      </c>
      <c r="N24" s="147">
        <v>63</v>
      </c>
      <c r="O24" s="147">
        <v>12</v>
      </c>
      <c r="P24" s="37">
        <f>IF(L24=""," ",ROUND(O24/N24*100,1))</f>
        <v>19</v>
      </c>
      <c r="Q24" s="152">
        <v>6</v>
      </c>
      <c r="R24" s="147">
        <v>2</v>
      </c>
      <c r="S24" s="147">
        <v>34</v>
      </c>
      <c r="T24" s="147">
        <v>2</v>
      </c>
      <c r="U24" s="37">
        <f>IF(Q24=""," ",ROUND(T24/S24*100,1))</f>
        <v>5.9</v>
      </c>
      <c r="V24" s="157">
        <v>11</v>
      </c>
      <c r="W24" s="147">
        <v>1</v>
      </c>
      <c r="X24" s="48">
        <f>IF(V24=""," ",ROUND(W24/V24*100,1))</f>
        <v>9.1</v>
      </c>
      <c r="Y24" s="147">
        <v>7</v>
      </c>
      <c r="Z24" s="147">
        <v>1</v>
      </c>
      <c r="AA24" s="44">
        <f>IF(Y24=""," ",ROUND(Z24/Y24*100,1))</f>
        <v>14.3</v>
      </c>
    </row>
    <row r="25" spans="1:27" ht="14.25" customHeight="1">
      <c r="A25" s="11">
        <v>30</v>
      </c>
      <c r="B25" s="12">
        <v>366</v>
      </c>
      <c r="C25" s="107" t="s">
        <v>57</v>
      </c>
      <c r="D25" s="104" t="s">
        <v>85</v>
      </c>
      <c r="E25" s="63"/>
      <c r="F25" s="5"/>
      <c r="G25" s="147"/>
      <c r="H25" s="147"/>
      <c r="I25" s="147"/>
      <c r="J25" s="147"/>
      <c r="K25" s="37" t="str">
        <f t="shared" si="5"/>
        <v> </v>
      </c>
      <c r="L25" s="152">
        <v>13</v>
      </c>
      <c r="M25" s="147">
        <v>9</v>
      </c>
      <c r="N25" s="147">
        <v>258</v>
      </c>
      <c r="O25" s="147">
        <v>44</v>
      </c>
      <c r="P25" s="37">
        <f aca="true" t="shared" si="6" ref="P25:P35">IF(L25=""," ",ROUND(O25/N25*100,1))</f>
        <v>17.1</v>
      </c>
      <c r="Q25" s="152">
        <v>6</v>
      </c>
      <c r="R25" s="147">
        <v>1</v>
      </c>
      <c r="S25" s="147">
        <v>52</v>
      </c>
      <c r="T25" s="147">
        <v>1</v>
      </c>
      <c r="U25" s="37">
        <f aca="true" t="shared" si="7" ref="U25:U35">IF(Q25=""," ",ROUND(T25/S25*100,1))</f>
        <v>1.9</v>
      </c>
      <c r="V25" s="157">
        <v>42</v>
      </c>
      <c r="W25" s="147">
        <v>7</v>
      </c>
      <c r="X25" s="48">
        <f aca="true" t="shared" si="8" ref="X25:X35">IF(V25=""," ",ROUND(W25/V25*100,1))</f>
        <v>16.7</v>
      </c>
      <c r="Y25" s="147">
        <v>32</v>
      </c>
      <c r="Z25" s="147">
        <v>0</v>
      </c>
      <c r="AA25" s="44">
        <f aca="true" t="shared" si="9" ref="AA25:AA34">IF(Y25=""," ",ROUND(Z25/Y25*100,1))</f>
        <v>0</v>
      </c>
    </row>
    <row r="26" spans="1:27" ht="14.25" customHeight="1">
      <c r="A26" s="11">
        <v>30</v>
      </c>
      <c r="B26" s="12">
        <v>381</v>
      </c>
      <c r="C26" s="107" t="s">
        <v>57</v>
      </c>
      <c r="D26" s="104" t="s">
        <v>86</v>
      </c>
      <c r="E26" s="9"/>
      <c r="F26" s="5"/>
      <c r="G26" s="147"/>
      <c r="H26" s="147"/>
      <c r="I26" s="147"/>
      <c r="J26" s="147"/>
      <c r="K26" s="37" t="str">
        <f t="shared" si="5"/>
        <v> </v>
      </c>
      <c r="L26" s="152">
        <v>9</v>
      </c>
      <c r="M26" s="147">
        <v>7</v>
      </c>
      <c r="N26" s="147">
        <v>118</v>
      </c>
      <c r="O26" s="147">
        <v>20</v>
      </c>
      <c r="P26" s="37">
        <f t="shared" si="6"/>
        <v>16.9</v>
      </c>
      <c r="Q26" s="152">
        <v>5</v>
      </c>
      <c r="R26" s="147">
        <v>1</v>
      </c>
      <c r="S26" s="147">
        <v>28</v>
      </c>
      <c r="T26" s="147">
        <v>2</v>
      </c>
      <c r="U26" s="37">
        <f t="shared" si="7"/>
        <v>7.1</v>
      </c>
      <c r="V26" s="157">
        <v>13</v>
      </c>
      <c r="W26" s="147">
        <v>2</v>
      </c>
      <c r="X26" s="48">
        <f t="shared" si="8"/>
        <v>15.4</v>
      </c>
      <c r="Y26" s="147">
        <v>10</v>
      </c>
      <c r="Z26" s="147">
        <v>0</v>
      </c>
      <c r="AA26" s="44">
        <f t="shared" si="9"/>
        <v>0</v>
      </c>
    </row>
    <row r="27" spans="1:27" ht="14.25" customHeight="1">
      <c r="A27" s="11">
        <v>30</v>
      </c>
      <c r="B27" s="12">
        <v>382</v>
      </c>
      <c r="C27" s="107" t="s">
        <v>57</v>
      </c>
      <c r="D27" s="104" t="s">
        <v>87</v>
      </c>
      <c r="E27" s="9"/>
      <c r="F27" s="5"/>
      <c r="G27" s="147"/>
      <c r="H27" s="147"/>
      <c r="I27" s="147"/>
      <c r="J27" s="147"/>
      <c r="K27" s="37" t="str">
        <f t="shared" si="5"/>
        <v> </v>
      </c>
      <c r="L27" s="152">
        <v>7</v>
      </c>
      <c r="M27" s="147">
        <v>1</v>
      </c>
      <c r="N27" s="147">
        <v>74</v>
      </c>
      <c r="O27" s="147">
        <v>4</v>
      </c>
      <c r="P27" s="37">
        <f t="shared" si="6"/>
        <v>5.4</v>
      </c>
      <c r="Q27" s="152">
        <v>5</v>
      </c>
      <c r="R27" s="147">
        <v>2</v>
      </c>
      <c r="S27" s="147">
        <v>31</v>
      </c>
      <c r="T27" s="147">
        <v>2</v>
      </c>
      <c r="U27" s="37">
        <f t="shared" si="7"/>
        <v>6.5</v>
      </c>
      <c r="V27" s="157">
        <v>23</v>
      </c>
      <c r="W27" s="147">
        <v>2</v>
      </c>
      <c r="X27" s="48">
        <f t="shared" si="8"/>
        <v>8.7</v>
      </c>
      <c r="Y27" s="147">
        <v>23</v>
      </c>
      <c r="Z27" s="147">
        <v>2</v>
      </c>
      <c r="AA27" s="44">
        <f t="shared" si="9"/>
        <v>8.7</v>
      </c>
    </row>
    <row r="28" spans="1:27" ht="14.25" customHeight="1">
      <c r="A28" s="11">
        <v>30</v>
      </c>
      <c r="B28" s="12">
        <v>383</v>
      </c>
      <c r="C28" s="107" t="s">
        <v>57</v>
      </c>
      <c r="D28" s="104" t="s">
        <v>89</v>
      </c>
      <c r="E28" s="9"/>
      <c r="F28" s="5"/>
      <c r="G28" s="147"/>
      <c r="H28" s="147"/>
      <c r="I28" s="147"/>
      <c r="J28" s="147"/>
      <c r="K28" s="37" t="str">
        <f t="shared" si="5"/>
        <v> </v>
      </c>
      <c r="L28" s="152">
        <v>11</v>
      </c>
      <c r="M28" s="147">
        <v>9</v>
      </c>
      <c r="N28" s="147">
        <v>124</v>
      </c>
      <c r="O28" s="147">
        <v>20</v>
      </c>
      <c r="P28" s="37">
        <f t="shared" si="6"/>
        <v>16.1</v>
      </c>
      <c r="Q28" s="152">
        <v>5</v>
      </c>
      <c r="R28" s="147">
        <v>3</v>
      </c>
      <c r="S28" s="147">
        <v>28</v>
      </c>
      <c r="T28" s="147">
        <v>3</v>
      </c>
      <c r="U28" s="37">
        <f t="shared" si="7"/>
        <v>10.7</v>
      </c>
      <c r="V28" s="157">
        <v>14</v>
      </c>
      <c r="W28" s="147">
        <v>0</v>
      </c>
      <c r="X28" s="48">
        <f t="shared" si="8"/>
        <v>0</v>
      </c>
      <c r="Y28" s="147">
        <v>9</v>
      </c>
      <c r="Z28" s="147">
        <v>0</v>
      </c>
      <c r="AA28" s="44">
        <f t="shared" si="9"/>
        <v>0</v>
      </c>
    </row>
    <row r="29" spans="1:27" ht="14.25" customHeight="1">
      <c r="A29" s="11">
        <v>30</v>
      </c>
      <c r="B29" s="12">
        <v>390</v>
      </c>
      <c r="C29" s="107" t="s">
        <v>57</v>
      </c>
      <c r="D29" s="104" t="s">
        <v>90</v>
      </c>
      <c r="E29" s="9"/>
      <c r="F29" s="5"/>
      <c r="G29" s="147"/>
      <c r="H29" s="147"/>
      <c r="I29" s="147"/>
      <c r="J29" s="147"/>
      <c r="K29" s="37" t="str">
        <f t="shared" si="5"/>
        <v> </v>
      </c>
      <c r="L29" s="152">
        <v>11</v>
      </c>
      <c r="M29" s="147">
        <v>5</v>
      </c>
      <c r="N29" s="147">
        <v>108</v>
      </c>
      <c r="O29" s="147">
        <v>14</v>
      </c>
      <c r="P29" s="37">
        <f t="shared" si="6"/>
        <v>13</v>
      </c>
      <c r="Q29" s="152">
        <v>5</v>
      </c>
      <c r="R29" s="147">
        <v>1</v>
      </c>
      <c r="S29" s="147">
        <v>34</v>
      </c>
      <c r="T29" s="147">
        <v>1</v>
      </c>
      <c r="U29" s="37">
        <f t="shared" si="7"/>
        <v>2.9</v>
      </c>
      <c r="V29" s="157">
        <v>36</v>
      </c>
      <c r="W29" s="147">
        <v>0</v>
      </c>
      <c r="X29" s="48">
        <f t="shared" si="8"/>
        <v>0</v>
      </c>
      <c r="Y29" s="147">
        <v>30</v>
      </c>
      <c r="Z29" s="147">
        <v>0</v>
      </c>
      <c r="AA29" s="44">
        <f t="shared" si="9"/>
        <v>0</v>
      </c>
    </row>
    <row r="30" spans="1:27" ht="14.25" customHeight="1">
      <c r="A30" s="11">
        <v>30</v>
      </c>
      <c r="B30" s="12">
        <v>391</v>
      </c>
      <c r="C30" s="107" t="s">
        <v>57</v>
      </c>
      <c r="D30" s="104" t="s">
        <v>92</v>
      </c>
      <c r="E30" s="9"/>
      <c r="F30" s="5"/>
      <c r="G30" s="147"/>
      <c r="H30" s="147"/>
      <c r="I30" s="147"/>
      <c r="J30" s="147"/>
      <c r="K30" s="37" t="str">
        <f t="shared" si="5"/>
        <v> </v>
      </c>
      <c r="L30" s="152">
        <v>10</v>
      </c>
      <c r="M30" s="147">
        <v>7</v>
      </c>
      <c r="N30" s="147">
        <v>75</v>
      </c>
      <c r="O30" s="147">
        <v>23</v>
      </c>
      <c r="P30" s="37">
        <f t="shared" si="6"/>
        <v>30.7</v>
      </c>
      <c r="Q30" s="152">
        <v>5</v>
      </c>
      <c r="R30" s="147">
        <v>2</v>
      </c>
      <c r="S30" s="147">
        <v>40</v>
      </c>
      <c r="T30" s="147">
        <v>2</v>
      </c>
      <c r="U30" s="37">
        <f t="shared" si="7"/>
        <v>5</v>
      </c>
      <c r="V30" s="157">
        <v>17</v>
      </c>
      <c r="W30" s="147">
        <v>1</v>
      </c>
      <c r="X30" s="48">
        <f t="shared" si="8"/>
        <v>5.9</v>
      </c>
      <c r="Y30" s="147">
        <v>15</v>
      </c>
      <c r="Z30" s="147">
        <v>0</v>
      </c>
      <c r="AA30" s="44">
        <f t="shared" si="9"/>
        <v>0</v>
      </c>
    </row>
    <row r="31" spans="1:27" ht="14.25" customHeight="1">
      <c r="A31" s="11">
        <v>30</v>
      </c>
      <c r="B31" s="12">
        <v>392</v>
      </c>
      <c r="C31" s="107" t="s">
        <v>57</v>
      </c>
      <c r="D31" s="104" t="s">
        <v>93</v>
      </c>
      <c r="E31" s="9"/>
      <c r="F31" s="5"/>
      <c r="G31" s="147"/>
      <c r="H31" s="147"/>
      <c r="I31" s="147"/>
      <c r="J31" s="147"/>
      <c r="K31" s="37" t="str">
        <f t="shared" si="5"/>
        <v> </v>
      </c>
      <c r="L31" s="152">
        <v>6</v>
      </c>
      <c r="M31" s="147">
        <v>6</v>
      </c>
      <c r="N31" s="147">
        <v>122</v>
      </c>
      <c r="O31" s="147">
        <v>46</v>
      </c>
      <c r="P31" s="37">
        <f t="shared" si="6"/>
        <v>37.7</v>
      </c>
      <c r="Q31" s="152">
        <v>5</v>
      </c>
      <c r="R31" s="147">
        <v>1</v>
      </c>
      <c r="S31" s="147">
        <v>39</v>
      </c>
      <c r="T31" s="147">
        <v>1</v>
      </c>
      <c r="U31" s="37">
        <f t="shared" si="7"/>
        <v>2.6</v>
      </c>
      <c r="V31" s="157">
        <v>28</v>
      </c>
      <c r="W31" s="147">
        <v>0</v>
      </c>
      <c r="X31" s="48">
        <f t="shared" si="8"/>
        <v>0</v>
      </c>
      <c r="Y31" s="147">
        <v>28</v>
      </c>
      <c r="Z31" s="147">
        <v>0</v>
      </c>
      <c r="AA31" s="44">
        <f t="shared" si="9"/>
        <v>0</v>
      </c>
    </row>
    <row r="32" spans="1:27" ht="14.25" customHeight="1">
      <c r="A32" s="11">
        <v>30</v>
      </c>
      <c r="B32" s="12">
        <v>401</v>
      </c>
      <c r="C32" s="107" t="s">
        <v>57</v>
      </c>
      <c r="D32" s="104" t="s">
        <v>94</v>
      </c>
      <c r="E32" s="9"/>
      <c r="F32" s="5"/>
      <c r="G32" s="147"/>
      <c r="H32" s="147"/>
      <c r="I32" s="147"/>
      <c r="J32" s="147"/>
      <c r="K32" s="37" t="str">
        <f t="shared" si="5"/>
        <v> </v>
      </c>
      <c r="L32" s="152">
        <v>20</v>
      </c>
      <c r="M32" s="147">
        <v>14</v>
      </c>
      <c r="N32" s="147">
        <v>324</v>
      </c>
      <c r="O32" s="147">
        <v>74</v>
      </c>
      <c r="P32" s="37">
        <f t="shared" si="6"/>
        <v>22.8</v>
      </c>
      <c r="Q32" s="152">
        <v>5</v>
      </c>
      <c r="R32" s="147">
        <v>1</v>
      </c>
      <c r="S32" s="147">
        <v>40</v>
      </c>
      <c r="T32" s="147">
        <v>2</v>
      </c>
      <c r="U32" s="37">
        <f t="shared" si="7"/>
        <v>5</v>
      </c>
      <c r="V32" s="157">
        <v>18</v>
      </c>
      <c r="W32" s="147">
        <v>0</v>
      </c>
      <c r="X32" s="48">
        <f t="shared" si="8"/>
        <v>0</v>
      </c>
      <c r="Y32" s="147">
        <v>15</v>
      </c>
      <c r="Z32" s="147">
        <v>0</v>
      </c>
      <c r="AA32" s="44">
        <f t="shared" si="9"/>
        <v>0</v>
      </c>
    </row>
    <row r="33" spans="1:27" ht="14.25" customHeight="1">
      <c r="A33" s="11">
        <v>30</v>
      </c>
      <c r="B33" s="12">
        <v>404</v>
      </c>
      <c r="C33" s="107" t="s">
        <v>57</v>
      </c>
      <c r="D33" s="104" t="s">
        <v>96</v>
      </c>
      <c r="E33" s="9"/>
      <c r="F33" s="5"/>
      <c r="G33" s="147"/>
      <c r="H33" s="147"/>
      <c r="I33" s="147"/>
      <c r="J33" s="147"/>
      <c r="K33" s="37" t="str">
        <f t="shared" si="5"/>
        <v> </v>
      </c>
      <c r="L33" s="152">
        <v>13</v>
      </c>
      <c r="M33" s="147">
        <v>8</v>
      </c>
      <c r="N33" s="147">
        <v>121</v>
      </c>
      <c r="O33" s="147">
        <v>18</v>
      </c>
      <c r="P33" s="37">
        <f t="shared" si="6"/>
        <v>14.9</v>
      </c>
      <c r="Q33" s="152">
        <v>5</v>
      </c>
      <c r="R33" s="147">
        <v>1</v>
      </c>
      <c r="S33" s="147">
        <v>29</v>
      </c>
      <c r="T33" s="147">
        <v>1</v>
      </c>
      <c r="U33" s="37">
        <f t="shared" si="7"/>
        <v>3.4</v>
      </c>
      <c r="V33" s="157">
        <v>32</v>
      </c>
      <c r="W33" s="147">
        <v>6</v>
      </c>
      <c r="X33" s="48">
        <f t="shared" si="8"/>
        <v>18.8</v>
      </c>
      <c r="Y33" s="147">
        <v>27</v>
      </c>
      <c r="Z33" s="147">
        <v>1</v>
      </c>
      <c r="AA33" s="44">
        <f t="shared" si="9"/>
        <v>3.7</v>
      </c>
    </row>
    <row r="34" spans="1:27" ht="14.25" customHeight="1">
      <c r="A34" s="11">
        <v>30</v>
      </c>
      <c r="B34" s="12">
        <v>406</v>
      </c>
      <c r="C34" s="107" t="s">
        <v>57</v>
      </c>
      <c r="D34" s="104" t="s">
        <v>97</v>
      </c>
      <c r="E34" s="9"/>
      <c r="F34" s="5"/>
      <c r="G34" s="147"/>
      <c r="H34" s="147"/>
      <c r="I34" s="147"/>
      <c r="J34" s="147"/>
      <c r="K34" s="37" t="str">
        <f t="shared" si="5"/>
        <v> </v>
      </c>
      <c r="L34" s="152">
        <v>15</v>
      </c>
      <c r="M34" s="147">
        <v>10</v>
      </c>
      <c r="N34" s="147">
        <v>163</v>
      </c>
      <c r="O34" s="147">
        <v>22</v>
      </c>
      <c r="P34" s="37">
        <f t="shared" si="6"/>
        <v>13.5</v>
      </c>
      <c r="Q34" s="152">
        <v>5</v>
      </c>
      <c r="R34" s="147">
        <v>1</v>
      </c>
      <c r="S34" s="147">
        <v>28</v>
      </c>
      <c r="T34" s="147">
        <v>2</v>
      </c>
      <c r="U34" s="37">
        <f t="shared" si="7"/>
        <v>7.1</v>
      </c>
      <c r="V34" s="157">
        <v>35</v>
      </c>
      <c r="W34" s="147">
        <v>6</v>
      </c>
      <c r="X34" s="48">
        <f t="shared" si="8"/>
        <v>17.1</v>
      </c>
      <c r="Y34" s="158">
        <v>29</v>
      </c>
      <c r="Z34" s="158">
        <v>4</v>
      </c>
      <c r="AA34" s="44">
        <f t="shared" si="9"/>
        <v>13.8</v>
      </c>
    </row>
    <row r="35" spans="1:27" ht="14.25" customHeight="1">
      <c r="A35" s="11">
        <v>30</v>
      </c>
      <c r="B35" s="12">
        <v>421</v>
      </c>
      <c r="C35" s="107" t="s">
        <v>57</v>
      </c>
      <c r="D35" s="104" t="s">
        <v>98</v>
      </c>
      <c r="E35" s="9"/>
      <c r="F35" s="5"/>
      <c r="G35" s="147"/>
      <c r="H35" s="147"/>
      <c r="I35" s="147"/>
      <c r="J35" s="147"/>
      <c r="K35" s="37" t="str">
        <f t="shared" si="5"/>
        <v> </v>
      </c>
      <c r="L35" s="152">
        <v>20</v>
      </c>
      <c r="M35" s="147">
        <v>12</v>
      </c>
      <c r="N35" s="147">
        <v>212</v>
      </c>
      <c r="O35" s="147">
        <v>46</v>
      </c>
      <c r="P35" s="37">
        <f t="shared" si="6"/>
        <v>21.7</v>
      </c>
      <c r="Q35" s="152">
        <v>5</v>
      </c>
      <c r="R35" s="147">
        <v>2</v>
      </c>
      <c r="S35" s="147">
        <v>34</v>
      </c>
      <c r="T35" s="147">
        <v>3</v>
      </c>
      <c r="U35" s="37">
        <f t="shared" si="7"/>
        <v>8.8</v>
      </c>
      <c r="V35" s="157">
        <v>36</v>
      </c>
      <c r="W35" s="147">
        <v>5</v>
      </c>
      <c r="X35" s="48">
        <f t="shared" si="8"/>
        <v>13.9</v>
      </c>
      <c r="Y35" s="147">
        <v>26</v>
      </c>
      <c r="Z35" s="147">
        <v>0</v>
      </c>
      <c r="AA35" s="44">
        <f>IF(Y35=0," ",ROUND(Z35/Y35*100,1))</f>
        <v>0</v>
      </c>
    </row>
    <row r="36" spans="1:27" ht="14.25" customHeight="1">
      <c r="A36" s="11">
        <v>30</v>
      </c>
      <c r="B36" s="12">
        <v>422</v>
      </c>
      <c r="C36" s="107" t="s">
        <v>57</v>
      </c>
      <c r="D36" s="104" t="s">
        <v>99</v>
      </c>
      <c r="E36" s="9"/>
      <c r="F36" s="5"/>
      <c r="G36" s="147"/>
      <c r="H36" s="147"/>
      <c r="I36" s="147"/>
      <c r="J36" s="147"/>
      <c r="K36" s="37" t="str">
        <f t="shared" si="0"/>
        <v> </v>
      </c>
      <c r="L36" s="152">
        <v>10</v>
      </c>
      <c r="M36" s="147">
        <v>4</v>
      </c>
      <c r="N36" s="147">
        <v>106</v>
      </c>
      <c r="O36" s="147">
        <v>12</v>
      </c>
      <c r="P36" s="37">
        <f t="shared" si="1"/>
        <v>11.3</v>
      </c>
      <c r="Q36" s="152">
        <v>5</v>
      </c>
      <c r="R36" s="147">
        <v>1</v>
      </c>
      <c r="S36" s="147">
        <v>24</v>
      </c>
      <c r="T36" s="147">
        <v>2</v>
      </c>
      <c r="U36" s="37">
        <f t="shared" si="2"/>
        <v>8.3</v>
      </c>
      <c r="V36" s="157">
        <v>12</v>
      </c>
      <c r="W36" s="147">
        <v>1</v>
      </c>
      <c r="X36" s="48">
        <f t="shared" si="3"/>
        <v>8.3</v>
      </c>
      <c r="Y36" s="147">
        <v>6</v>
      </c>
      <c r="Z36" s="147">
        <v>1</v>
      </c>
      <c r="AA36" s="44">
        <f>IF(Y36=0," ",ROUND(Z36/Y36*100,1))</f>
        <v>16.7</v>
      </c>
    </row>
    <row r="37" spans="1:27" ht="14.25" customHeight="1">
      <c r="A37" s="11">
        <v>30</v>
      </c>
      <c r="B37" s="12">
        <v>424</v>
      </c>
      <c r="C37" s="107" t="s">
        <v>57</v>
      </c>
      <c r="D37" s="104" t="s">
        <v>100</v>
      </c>
      <c r="E37" s="9"/>
      <c r="F37" s="5"/>
      <c r="G37" s="147"/>
      <c r="H37" s="147"/>
      <c r="I37" s="147"/>
      <c r="J37" s="147"/>
      <c r="K37" s="37" t="str">
        <f t="shared" si="0"/>
        <v> </v>
      </c>
      <c r="L37" s="152">
        <v>5</v>
      </c>
      <c r="M37" s="147">
        <v>4</v>
      </c>
      <c r="N37" s="147">
        <v>38</v>
      </c>
      <c r="O37" s="147">
        <v>8</v>
      </c>
      <c r="P37" s="37">
        <f t="shared" si="1"/>
        <v>21.1</v>
      </c>
      <c r="Q37" s="152">
        <v>5</v>
      </c>
      <c r="R37" s="147">
        <v>2</v>
      </c>
      <c r="S37" s="147">
        <v>24</v>
      </c>
      <c r="T37" s="147">
        <v>2</v>
      </c>
      <c r="U37" s="37">
        <f t="shared" si="2"/>
        <v>8.3</v>
      </c>
      <c r="V37" s="157">
        <v>10</v>
      </c>
      <c r="W37" s="147">
        <v>0</v>
      </c>
      <c r="X37" s="48">
        <f t="shared" si="3"/>
        <v>0</v>
      </c>
      <c r="Y37" s="147">
        <v>8</v>
      </c>
      <c r="Z37" s="147">
        <v>0</v>
      </c>
      <c r="AA37" s="44">
        <f>IF(Y37=0," ",ROUND(Z37/Y37*100,1))</f>
        <v>0</v>
      </c>
    </row>
    <row r="38" spans="1:27" ht="14.25" customHeight="1">
      <c r="A38" s="11">
        <v>30</v>
      </c>
      <c r="B38" s="12">
        <v>427</v>
      </c>
      <c r="C38" s="107" t="s">
        <v>57</v>
      </c>
      <c r="D38" s="104" t="s">
        <v>101</v>
      </c>
      <c r="E38" s="9"/>
      <c r="F38" s="5"/>
      <c r="G38" s="147"/>
      <c r="H38" s="147"/>
      <c r="I38" s="147"/>
      <c r="J38" s="147"/>
      <c r="K38" s="37" t="str">
        <f t="shared" si="0"/>
        <v> </v>
      </c>
      <c r="L38" s="152">
        <v>3</v>
      </c>
      <c r="M38" s="147">
        <v>2</v>
      </c>
      <c r="N38" s="147">
        <v>16</v>
      </c>
      <c r="O38" s="147">
        <v>3</v>
      </c>
      <c r="P38" s="37">
        <f t="shared" si="1"/>
        <v>18.8</v>
      </c>
      <c r="Q38" s="152">
        <v>5</v>
      </c>
      <c r="R38" s="147">
        <v>1</v>
      </c>
      <c r="S38" s="147">
        <v>16</v>
      </c>
      <c r="T38" s="147">
        <v>1</v>
      </c>
      <c r="U38" s="37">
        <f t="shared" si="2"/>
        <v>6.3</v>
      </c>
      <c r="V38" s="157">
        <v>4</v>
      </c>
      <c r="W38" s="147">
        <v>0</v>
      </c>
      <c r="X38" s="48">
        <f t="shared" si="3"/>
        <v>0</v>
      </c>
      <c r="Y38" s="147">
        <v>4</v>
      </c>
      <c r="Z38" s="147">
        <v>0</v>
      </c>
      <c r="AA38" s="44">
        <f>IF(Y38=0," ",ROUND(Z38/Y38*100,1))</f>
        <v>0</v>
      </c>
    </row>
    <row r="39" spans="1:27" ht="14.25" customHeight="1" thickBot="1">
      <c r="A39" s="11">
        <v>30</v>
      </c>
      <c r="B39" s="12">
        <v>428</v>
      </c>
      <c r="C39" s="107" t="s">
        <v>57</v>
      </c>
      <c r="D39" s="104" t="s">
        <v>102</v>
      </c>
      <c r="E39" s="9"/>
      <c r="F39" s="5"/>
      <c r="G39" s="147"/>
      <c r="H39" s="147"/>
      <c r="I39" s="147"/>
      <c r="J39" s="147"/>
      <c r="K39" s="37" t="str">
        <f t="shared" si="0"/>
        <v> </v>
      </c>
      <c r="L39" s="152">
        <v>23</v>
      </c>
      <c r="M39" s="147">
        <v>16</v>
      </c>
      <c r="N39" s="147">
        <v>305</v>
      </c>
      <c r="O39" s="147">
        <v>50</v>
      </c>
      <c r="P39" s="37">
        <f t="shared" si="1"/>
        <v>16.4</v>
      </c>
      <c r="Q39" s="152">
        <v>5</v>
      </c>
      <c r="R39" s="147">
        <v>1</v>
      </c>
      <c r="S39" s="147">
        <v>41</v>
      </c>
      <c r="T39" s="147">
        <v>1</v>
      </c>
      <c r="U39" s="37">
        <f t="shared" si="2"/>
        <v>2.4</v>
      </c>
      <c r="V39" s="157">
        <v>68</v>
      </c>
      <c r="W39" s="147">
        <v>8</v>
      </c>
      <c r="X39" s="48">
        <f t="shared" si="3"/>
        <v>11.8</v>
      </c>
      <c r="Y39" s="147">
        <v>45</v>
      </c>
      <c r="Z39" s="147">
        <v>1</v>
      </c>
      <c r="AA39" s="44">
        <f>IF(Y39=0," ",ROUND(Z39/Y39*100,1))</f>
        <v>2.2</v>
      </c>
    </row>
    <row r="40" spans="1:27" ht="15" customHeight="1" thickBot="1">
      <c r="A40" s="20"/>
      <c r="B40" s="26">
        <v>900</v>
      </c>
      <c r="C40" s="125"/>
      <c r="D40" s="126" t="s">
        <v>20</v>
      </c>
      <c r="E40" s="16"/>
      <c r="F40" s="17"/>
      <c r="G40" s="148"/>
      <c r="H40" s="148"/>
      <c r="I40" s="148"/>
      <c r="J40" s="148"/>
      <c r="K40" s="38"/>
      <c r="L40" s="153">
        <f>SUM(L10:L39)</f>
        <v>454</v>
      </c>
      <c r="M40" s="153">
        <f>SUM(M10:M39)</f>
        <v>330</v>
      </c>
      <c r="N40" s="153">
        <f>SUM(N10:N39)</f>
        <v>7234</v>
      </c>
      <c r="O40" s="153">
        <f>SUM(O10:O39)</f>
        <v>1422</v>
      </c>
      <c r="P40" s="41">
        <f>IF(L40=" "," ",ROUND(O40/N40*100,1))</f>
        <v>19.7</v>
      </c>
      <c r="Q40" s="153">
        <f>SUM(Q10:Q39)</f>
        <v>166</v>
      </c>
      <c r="R40" s="153">
        <f>SUM(R10:R39)</f>
        <v>58</v>
      </c>
      <c r="S40" s="153">
        <f>SUM(S10:S39)</f>
        <v>1131</v>
      </c>
      <c r="T40" s="153">
        <f>SUM(T10:T39)</f>
        <v>72</v>
      </c>
      <c r="U40" s="41">
        <f aca="true" t="shared" si="10" ref="U40:U45">IF(Q40=""," ",ROUND(T40/S40*100,1))</f>
        <v>6.4</v>
      </c>
      <c r="V40" s="159"/>
      <c r="W40" s="148"/>
      <c r="X40" s="49"/>
      <c r="Y40" s="148"/>
      <c r="Z40" s="148"/>
      <c r="AA40" s="45"/>
    </row>
    <row r="41" spans="1:27" ht="15.75" customHeight="1">
      <c r="A41" s="27">
        <v>30</v>
      </c>
      <c r="B41" s="28"/>
      <c r="C41" s="127" t="s">
        <v>57</v>
      </c>
      <c r="D41" s="128" t="s">
        <v>113</v>
      </c>
      <c r="E41" s="29"/>
      <c r="F41" s="30"/>
      <c r="G41" s="149"/>
      <c r="H41" s="149"/>
      <c r="I41" s="149"/>
      <c r="J41" s="149"/>
      <c r="K41" s="39"/>
      <c r="L41" s="154">
        <v>1</v>
      </c>
      <c r="M41" s="147">
        <v>1</v>
      </c>
      <c r="N41" s="155">
        <v>48</v>
      </c>
      <c r="O41" s="147">
        <v>13</v>
      </c>
      <c r="P41" s="64">
        <f>IF(L41=""," ",ROUND(O41/N41*100,1))</f>
        <v>27.1</v>
      </c>
      <c r="Q41" s="154">
        <v>1</v>
      </c>
      <c r="R41" s="147">
        <v>0</v>
      </c>
      <c r="S41" s="155">
        <v>3</v>
      </c>
      <c r="T41" s="147">
        <v>0</v>
      </c>
      <c r="U41" s="64">
        <f t="shared" si="10"/>
        <v>0</v>
      </c>
      <c r="V41" s="160"/>
      <c r="W41" s="149"/>
      <c r="X41" s="50"/>
      <c r="Y41" s="149"/>
      <c r="Z41" s="149"/>
      <c r="AA41" s="46"/>
    </row>
    <row r="42" spans="1:27" ht="15.75" customHeight="1">
      <c r="A42" s="11">
        <v>30</v>
      </c>
      <c r="B42" s="8"/>
      <c r="C42" s="105" t="s">
        <v>57</v>
      </c>
      <c r="D42" s="129" t="s">
        <v>114</v>
      </c>
      <c r="E42" s="31"/>
      <c r="F42" s="32"/>
      <c r="G42" s="150"/>
      <c r="H42" s="150"/>
      <c r="I42" s="150"/>
      <c r="J42" s="150"/>
      <c r="K42" s="40"/>
      <c r="L42" s="154">
        <v>1</v>
      </c>
      <c r="M42" s="147">
        <v>1</v>
      </c>
      <c r="N42" s="155">
        <v>16</v>
      </c>
      <c r="O42" s="147">
        <v>3</v>
      </c>
      <c r="P42" s="65">
        <f>IF(L42=""," ",ROUND(O42/N42*100,1))</f>
        <v>18.8</v>
      </c>
      <c r="Q42" s="154">
        <v>1</v>
      </c>
      <c r="R42" s="147">
        <v>0</v>
      </c>
      <c r="S42" s="155">
        <v>3</v>
      </c>
      <c r="T42" s="147">
        <v>0</v>
      </c>
      <c r="U42" s="66">
        <f t="shared" si="10"/>
        <v>0</v>
      </c>
      <c r="V42" s="161"/>
      <c r="W42" s="150"/>
      <c r="X42" s="51"/>
      <c r="Y42" s="150"/>
      <c r="Z42" s="150"/>
      <c r="AA42" s="47"/>
    </row>
    <row r="43" spans="1:27" ht="15.75" customHeight="1">
      <c r="A43" s="11">
        <v>30</v>
      </c>
      <c r="B43" s="8"/>
      <c r="C43" s="105" t="s">
        <v>57</v>
      </c>
      <c r="D43" s="129" t="s">
        <v>115</v>
      </c>
      <c r="E43" s="31"/>
      <c r="F43" s="32"/>
      <c r="G43" s="150"/>
      <c r="H43" s="150"/>
      <c r="I43" s="150"/>
      <c r="J43" s="150"/>
      <c r="K43" s="40"/>
      <c r="L43" s="154">
        <v>2</v>
      </c>
      <c r="M43" s="147">
        <v>2</v>
      </c>
      <c r="N43" s="155">
        <v>50</v>
      </c>
      <c r="O43" s="147">
        <v>19</v>
      </c>
      <c r="P43" s="66">
        <f>IF(L43=""," ",ROUND(O43/N43*100,1))</f>
        <v>38</v>
      </c>
      <c r="Q43" s="154">
        <v>1</v>
      </c>
      <c r="R43" s="147">
        <v>0</v>
      </c>
      <c r="S43" s="155">
        <v>3</v>
      </c>
      <c r="T43" s="147">
        <v>0</v>
      </c>
      <c r="U43" s="66">
        <f t="shared" si="10"/>
        <v>0</v>
      </c>
      <c r="V43" s="161"/>
      <c r="W43" s="150"/>
      <c r="X43" s="51"/>
      <c r="Y43" s="150"/>
      <c r="Z43" s="150"/>
      <c r="AA43" s="47"/>
    </row>
    <row r="44" spans="1:27" ht="15.75" customHeight="1">
      <c r="A44" s="11">
        <v>30</v>
      </c>
      <c r="B44" s="8"/>
      <c r="C44" s="105" t="s">
        <v>57</v>
      </c>
      <c r="D44" s="129" t="s">
        <v>116</v>
      </c>
      <c r="E44" s="31"/>
      <c r="F44" s="32"/>
      <c r="G44" s="150"/>
      <c r="H44" s="150"/>
      <c r="I44" s="150"/>
      <c r="J44" s="150"/>
      <c r="K44" s="40"/>
      <c r="L44" s="154">
        <v>1</v>
      </c>
      <c r="M44" s="147">
        <v>1</v>
      </c>
      <c r="N44" s="155">
        <v>10</v>
      </c>
      <c r="O44" s="147">
        <v>6</v>
      </c>
      <c r="P44" s="66">
        <f>IF(L44=""," ",ROUND(O44/N44*100,1))</f>
        <v>60</v>
      </c>
      <c r="Q44" s="154"/>
      <c r="R44" s="147"/>
      <c r="S44" s="155"/>
      <c r="T44" s="147"/>
      <c r="U44" s="37" t="str">
        <f t="shared" si="10"/>
        <v> </v>
      </c>
      <c r="V44" s="161"/>
      <c r="W44" s="150"/>
      <c r="X44" s="51"/>
      <c r="Y44" s="150"/>
      <c r="Z44" s="150"/>
      <c r="AA44" s="47"/>
    </row>
    <row r="45" spans="1:27" ht="15.75" customHeight="1" thickBot="1">
      <c r="A45" s="11">
        <v>30</v>
      </c>
      <c r="B45" s="8"/>
      <c r="C45" s="105" t="s">
        <v>57</v>
      </c>
      <c r="D45" s="129" t="s">
        <v>117</v>
      </c>
      <c r="E45" s="31"/>
      <c r="F45" s="32"/>
      <c r="G45" s="150"/>
      <c r="H45" s="150"/>
      <c r="I45" s="150"/>
      <c r="J45" s="150"/>
      <c r="K45" s="40"/>
      <c r="L45" s="152">
        <v>1</v>
      </c>
      <c r="M45" s="147">
        <v>1</v>
      </c>
      <c r="N45" s="155">
        <v>16</v>
      </c>
      <c r="O45" s="147">
        <v>1</v>
      </c>
      <c r="P45" s="66">
        <f>IF(L45=""," ",ROUND(O45/N45*100,1))</f>
        <v>6.3</v>
      </c>
      <c r="Q45" s="154"/>
      <c r="R45" s="147"/>
      <c r="S45" s="155"/>
      <c r="T45" s="147"/>
      <c r="U45" s="65" t="str">
        <f t="shared" si="10"/>
        <v> </v>
      </c>
      <c r="V45" s="161"/>
      <c r="W45" s="150"/>
      <c r="X45" s="51"/>
      <c r="Y45" s="150"/>
      <c r="Z45" s="150"/>
      <c r="AA45" s="47"/>
    </row>
    <row r="46" spans="1:27" ht="16.5" customHeight="1" thickBot="1">
      <c r="A46" s="20"/>
      <c r="B46" s="319">
        <v>999</v>
      </c>
      <c r="C46" s="320"/>
      <c r="D46" s="321" t="s">
        <v>19</v>
      </c>
      <c r="E46" s="322"/>
      <c r="F46" s="323"/>
      <c r="G46" s="324"/>
      <c r="H46" s="324"/>
      <c r="I46" s="324"/>
      <c r="J46" s="324"/>
      <c r="K46" s="325"/>
      <c r="L46" s="326">
        <f>SUM(L41:L45)</f>
        <v>6</v>
      </c>
      <c r="M46" s="326">
        <f>SUM(M41:M45)</f>
        <v>6</v>
      </c>
      <c r="N46" s="326">
        <f>SUM(N41:N45)</f>
        <v>140</v>
      </c>
      <c r="O46" s="326">
        <f>SUM(O41:O45)</f>
        <v>42</v>
      </c>
      <c r="P46" s="327">
        <f>IF(L46=0,"",ROUND(O46/N46*100,1))</f>
        <v>30</v>
      </c>
      <c r="Q46" s="326">
        <f>SUM(Q41:Q45)</f>
        <v>3</v>
      </c>
      <c r="R46" s="326">
        <f>SUM(R41:R45)</f>
        <v>0</v>
      </c>
      <c r="S46" s="326">
        <f>SUM(S41:S45)</f>
        <v>9</v>
      </c>
      <c r="T46" s="326">
        <f>SUM(T41:T45)</f>
        <v>0</v>
      </c>
      <c r="U46" s="327">
        <f>IF(Q46=0," ",ROUND(T46/S46*100,1))</f>
        <v>0</v>
      </c>
      <c r="V46" s="328"/>
      <c r="W46" s="324"/>
      <c r="X46" s="329"/>
      <c r="Y46" s="324"/>
      <c r="Z46" s="324"/>
      <c r="AA46" s="330"/>
    </row>
    <row r="47" spans="1:27" ht="16.5" customHeight="1" thickBot="1">
      <c r="A47" s="20"/>
      <c r="B47" s="331">
        <v>1000</v>
      </c>
      <c r="C47" s="332" t="s">
        <v>9</v>
      </c>
      <c r="D47" s="333"/>
      <c r="E47" s="322"/>
      <c r="F47" s="323"/>
      <c r="G47" s="334">
        <f>SUM(G10:G39)</f>
        <v>264</v>
      </c>
      <c r="H47" s="334">
        <f>SUM(H10:H39)</f>
        <v>210</v>
      </c>
      <c r="I47" s="334">
        <f>SUM(I10:I39)</f>
        <v>4882</v>
      </c>
      <c r="J47" s="334">
        <f>SUM(J10:J39)</f>
        <v>1135</v>
      </c>
      <c r="K47" s="327">
        <f>IF(G47=" "," ",ROUND(J47/I47*100,1))</f>
        <v>23.2</v>
      </c>
      <c r="L47" s="335">
        <f>L40+L46</f>
        <v>460</v>
      </c>
      <c r="M47" s="334">
        <f>M40+M46</f>
        <v>336</v>
      </c>
      <c r="N47" s="334">
        <f>N40+N46</f>
        <v>7374</v>
      </c>
      <c r="O47" s="334">
        <f>O40+O46</f>
        <v>1464</v>
      </c>
      <c r="P47" s="327">
        <f>IF(L47=""," ",ROUND(O47/N47*100,1))</f>
        <v>19.9</v>
      </c>
      <c r="Q47" s="335">
        <f>Q40+Q46</f>
        <v>169</v>
      </c>
      <c r="R47" s="334">
        <f>R40+R46</f>
        <v>58</v>
      </c>
      <c r="S47" s="334">
        <f>S40+S46</f>
        <v>1140</v>
      </c>
      <c r="T47" s="334">
        <f>T40+T46</f>
        <v>72</v>
      </c>
      <c r="U47" s="327">
        <f>IF(Q47=""," ",ROUND(T47/S47*100,1))</f>
        <v>6.3</v>
      </c>
      <c r="V47" s="336">
        <f>SUM(V10:V39)</f>
        <v>1737</v>
      </c>
      <c r="W47" s="334">
        <f>SUM(W10:W39)</f>
        <v>212</v>
      </c>
      <c r="X47" s="337">
        <f>IF(V47=""," ",ROUND(W47/V47*100,1))</f>
        <v>12.2</v>
      </c>
      <c r="Y47" s="334">
        <f>SUM(Y10:Y39)</f>
        <v>1309</v>
      </c>
      <c r="Z47" s="334">
        <f>SUM(Z10:Z39)</f>
        <v>102</v>
      </c>
      <c r="AA47" s="338">
        <f>IF(Y47=0," ",ROUND(Z47/Y47*100,1))</f>
        <v>7.8</v>
      </c>
    </row>
  </sheetData>
  <sheetProtection/>
  <mergeCells count="29">
    <mergeCell ref="Q7:U7"/>
    <mergeCell ref="V7:AA7"/>
    <mergeCell ref="Y8:AA8"/>
    <mergeCell ref="U8:U9"/>
    <mergeCell ref="X8:X9"/>
    <mergeCell ref="V8:V9"/>
    <mergeCell ref="Q8:Q9"/>
    <mergeCell ref="S8:S9"/>
    <mergeCell ref="A7:A9"/>
    <mergeCell ref="C7:C9"/>
    <mergeCell ref="D7:D9"/>
    <mergeCell ref="B7:B9"/>
    <mergeCell ref="C4:E4"/>
    <mergeCell ref="G4:I4"/>
    <mergeCell ref="C47:D47"/>
    <mergeCell ref="E7:K7"/>
    <mergeCell ref="I8:I9"/>
    <mergeCell ref="K8:K9"/>
    <mergeCell ref="L7:P7"/>
    <mergeCell ref="P8:P9"/>
    <mergeCell ref="E8:E9"/>
    <mergeCell ref="G8:G9"/>
    <mergeCell ref="F8:F9"/>
    <mergeCell ref="N8:N9"/>
    <mergeCell ref="L8:L9"/>
    <mergeCell ref="V6:X6"/>
    <mergeCell ref="Q6:S6"/>
    <mergeCell ref="L6:N6"/>
    <mergeCell ref="E6:F6"/>
  </mergeCells>
  <conditionalFormatting sqref="Z10:Z39 W10:W39 R10:R39 T10:T39 M10:M39 O10:O39 H10:H39 J10:J39 T41:T45 R41:R45 O41:O45 M41:M45">
    <cfRule type="cellIs" priority="1" dxfId="0" operator="lessThanOrEqual" stopIfTrue="1">
      <formula>G10</formula>
    </cfRule>
    <cfRule type="cellIs" priority="2" dxfId="1" operator="greaterThan" stopIfTrue="1">
      <formula>G10</formula>
    </cfRule>
  </conditionalFormatting>
  <conditionalFormatting sqref="Y10:Y39">
    <cfRule type="cellIs" priority="3" dxfId="0" operator="lessThanOrEqual" stopIfTrue="1">
      <formula>V10</formula>
    </cfRule>
    <cfRule type="cellIs" priority="4" dxfId="1" operator="greaterThan" stopIfTrue="1">
      <formula>V10</formula>
    </cfRule>
  </conditionalFormatting>
  <printOptions/>
  <pageMargins left="0.5905511811023623" right="0.5905511811023623" top="0.7874015748031497" bottom="0.5905511811023623" header="0.5118110236220472" footer="0.31496062992125984"/>
  <pageSetup fitToHeight="0" horizontalDpi="600" verticalDpi="600" orientation="landscape" paperSize="9" scale="85" r:id="rId1"/>
  <headerFooter alignWithMargins="0">
    <oddHeader>&amp;R（和歌山県）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総理府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官房総務課</dc:creator>
  <cp:keywords/>
  <dc:description/>
  <cp:lastModifiedBy> </cp:lastModifiedBy>
  <cp:lastPrinted>2008-10-24T07:29:19Z</cp:lastPrinted>
  <dcterms:created xsi:type="dcterms:W3CDTF">2002-01-07T10:53:07Z</dcterms:created>
  <dcterms:modified xsi:type="dcterms:W3CDTF">2008-10-24T07:29:53Z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13999724</vt:i4>
  </property>
  <property fmtid="{D5CDD505-2E9C-101B-9397-08002B2CF9AE}" pid="3" name="_EmailSubject">
    <vt:lpwstr>【機２】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ReviewingToolsShownOnce">
    <vt:lpwstr/>
  </property>
</Properties>
</file>