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<sst xmlns="http://schemas.openxmlformats.org/spreadsheetml/2006/main" count="538" uniqueCount="206">
  <si>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</si>
  <si>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</si>
  <si>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</si>
  <si>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</si>
  <si>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</si>
  <si>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</si>
  <si>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</si>
  <si>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</si>
  <si>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</si>
  <si>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</si>
  <si>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</si>
  <si>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</si>
  <si>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</si>
  <si>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</si>
  <si>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</si>
  <si>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</si>
  <si>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</si>
  <si>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</si>
  <si>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</si>
  <si>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</si>
  <si>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</si>
  <si>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</si>
  <si>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</si>
  <si>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</si>
  <si>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</si>
  <si>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</si>
  <si>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</si>
  <si>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</si>
  <si>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</si>
  <si>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</si>
  <si>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</si>
  <si>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</si>
  <si>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</si>
  <si>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</si>
  <si>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</si>
  <si>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</si>
  <si>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</si>
  <si>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</si>
  <si>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</si>
  <si>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</si>
  <si>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</si>
  <si>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</si>
  <si>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</si>
  <si>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</si>
  <si>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</si>
  <si>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</si>
  <si>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</si>
  <si>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</si>
  <si>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</si>
  <si>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</si>
  <si>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</si>
  <si>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</si>
  <si>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</si>
  <si>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</si>
  <si>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</si>
  <si>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</si>
  <si>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奈良県</t>
  </si>
  <si>
    <t>奈良市</t>
  </si>
  <si>
    <t>大和高田市</t>
  </si>
  <si>
    <t>大和郡山市</t>
  </si>
  <si>
    <t>天理市</t>
  </si>
  <si>
    <t>橿原市</t>
  </si>
  <si>
    <t>五條市</t>
  </si>
  <si>
    <t>御所市</t>
  </si>
  <si>
    <t>桜井市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</si>
  <si>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</si>
  <si>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</si>
  <si>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</si>
  <si>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</si>
  <si>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</si>
  <si>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</si>
  <si>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</si>
  <si>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</si>
  <si>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</si>
  <si>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</si>
  <si>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</si>
  <si>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</si>
  <si>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</si>
  <si>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</si>
  <si>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</si>
  <si>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</si>
  <si>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</si>
  <si>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</si>
  <si>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</si>
  <si>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</si>
  <si>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</si>
  <si>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</si>
  <si>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</si>
  <si>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</si>
  <si>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</si>
  <si>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</si>
  <si>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</si>
  <si>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</si>
  <si>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</si>
  <si>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</si>
  <si>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</si>
  <si>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男女共同参画課</t>
  </si>
  <si>
    <t>人権施策課</t>
  </si>
  <si>
    <t>人権施策推進課</t>
  </si>
  <si>
    <t>男女共同参画室</t>
  </si>
  <si>
    <t>人権課</t>
  </si>
  <si>
    <t>人権同和対策課</t>
  </si>
  <si>
    <t>生涯学習課</t>
  </si>
  <si>
    <t>人権・共同参画課</t>
  </si>
  <si>
    <t>人権政策課</t>
  </si>
  <si>
    <t>人権啓発室</t>
  </si>
  <si>
    <t>総務財政課</t>
  </si>
  <si>
    <t>企画財政課</t>
  </si>
  <si>
    <t>総務課</t>
  </si>
  <si>
    <t>総務課</t>
  </si>
  <si>
    <t>住民生活課</t>
  </si>
  <si>
    <t>ふれあい推進課</t>
  </si>
  <si>
    <t>住民福祉課</t>
  </si>
  <si>
    <t>教育課</t>
  </si>
  <si>
    <t>福祉課</t>
  </si>
  <si>
    <t>教育委員会事務局</t>
  </si>
  <si>
    <t>住民課</t>
  </si>
  <si>
    <t>総務企画課</t>
  </si>
  <si>
    <t>奈良市男女共同参画推進条例</t>
  </si>
  <si>
    <t>大和高田市男女共同参画推進条例</t>
  </si>
  <si>
    <t>橿原市男女共同参画推進条例</t>
  </si>
  <si>
    <t>生駒市男女共同参画推進条例</t>
  </si>
  <si>
    <t>斑鳩町男女共同参画推進条例</t>
  </si>
  <si>
    <t>奈良市男女共同参画計画</t>
  </si>
  <si>
    <t>H13.4～H22.3</t>
  </si>
  <si>
    <t>大和高田市男女共同参画プラン　
ビッグステップ（第２次）</t>
  </si>
  <si>
    <t>H19.4～H29.3</t>
  </si>
  <si>
    <t>H18.4～H28.3</t>
  </si>
  <si>
    <t>H20.4～H25.3</t>
  </si>
  <si>
    <t>さくらい男女共同参画プラン２１</t>
  </si>
  <si>
    <t>H16.4～H26.3</t>
  </si>
  <si>
    <t>五條市男女共同参画プラン</t>
  </si>
  <si>
    <t>女と男変えよう変わろうごせ未来計画</t>
  </si>
  <si>
    <t>生駒市男女共同参画計画
女と男You＆Iプラン（第２次）</t>
  </si>
  <si>
    <t>H17.6～H27.3</t>
  </si>
  <si>
    <t>香芝市男女共同参画プラン</t>
  </si>
  <si>
    <t>H13.4～H23.3</t>
  </si>
  <si>
    <t>H13.4～H23.4</t>
  </si>
  <si>
    <t>宇陀市男女共同参画計画</t>
  </si>
  <si>
    <t>H20.4～H30.3</t>
  </si>
  <si>
    <t>平群町男女共同参画プラン</t>
  </si>
  <si>
    <t>H16,4～H26.3</t>
  </si>
  <si>
    <t>女と男が輝く未来計画</t>
  </si>
  <si>
    <t>奈良市男女共同参画センター</t>
  </si>
  <si>
    <t>630-8122</t>
  </si>
  <si>
    <t>奈良市三条本町８－１</t>
  </si>
  <si>
    <t>0742-34-1525</t>
  </si>
  <si>
    <t>天理市男女共同参画プラザ</t>
  </si>
  <si>
    <t>632-0035</t>
  </si>
  <si>
    <t>天理市守目堂町８９</t>
  </si>
  <si>
    <t>0743-68-2666</t>
  </si>
  <si>
    <t>生駒市男女共同参画プラザ</t>
  </si>
  <si>
    <t>630-0257</t>
  </si>
  <si>
    <t>生駒市元町１－６－１２</t>
  </si>
  <si>
    <t>0743-73-0556</t>
  </si>
  <si>
    <t>生駒市男女共同参画都市宣言</t>
  </si>
  <si>
    <t>香芝市男女共同参画都市宣言</t>
  </si>
  <si>
    <t>平成２２年度</t>
  </si>
  <si>
    <t>平成２９年度</t>
  </si>
  <si>
    <t>平成２７年度</t>
  </si>
  <si>
    <t>天理・山添</t>
  </si>
  <si>
    <t>平成２０年度</t>
  </si>
  <si>
    <t>橿原・高取・明日香</t>
  </si>
  <si>
    <t>平成２５年度</t>
  </si>
  <si>
    <t>桜井・宇陀・曽爾・御杖</t>
  </si>
  <si>
    <t>平成２６年度</t>
  </si>
  <si>
    <t>葛城・広陵</t>
  </si>
  <si>
    <t>平群・三郷・斑鳩・安堵・上牧・王寺・河合</t>
  </si>
  <si>
    <t>平成２１年度</t>
  </si>
  <si>
    <t>http://www4.kcn.ne.jp/~asnara/</t>
  </si>
  <si>
    <t>○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</si>
  <si>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</si>
  <si>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</si>
  <si>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</si>
  <si>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</si>
  <si>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</si>
  <si>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</si>
  <si>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</si>
  <si>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>あすなら</t>
  </si>
  <si>
    <t>かがやきプラザ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</si>
  <si>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</si>
  <si>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</si>
  <si>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</si>
  <si>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</si>
  <si>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</si>
  <si>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</si>
  <si>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</si>
  <si>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</si>
  <si>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</si>
  <si>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</si>
  <si>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</si>
  <si>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</si>
  <si>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</si>
  <si>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</si>
  <si>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</si>
  <si>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</si>
  <si>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</si>
  <si>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その他：平20年3年31日</t>
  </si>
  <si>
    <t>男女共同参画かしはらプラン　
橿原市男女共同参画行動計画（第２次）</t>
  </si>
  <si>
    <t>かがやきプラン２１　～第２次天理市男女共同参画社会づくり計画～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</si>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</sst>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2" borderId="13" xfId="0" applyFont="1" applyFill="1" applyBorder="1" applyAlignment="1">
      <alignment/>
    </xf>
    <xf numFmtId="57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3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186" fontId="2" fillId="2" borderId="2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39" xfId="0" applyNumberFormat="1" applyFont="1" applyFill="1" applyBorder="1" applyAlignment="1">
      <alignment/>
    </xf>
    <xf numFmtId="186" fontId="2" fillId="2" borderId="14" xfId="0" applyNumberFormat="1" applyFont="1" applyFill="1" applyBorder="1" applyAlignment="1">
      <alignment/>
    </xf>
    <xf numFmtId="186" fontId="0" fillId="3" borderId="9" xfId="0" applyNumberFormat="1" applyFont="1" applyFill="1" applyBorder="1" applyAlignment="1">
      <alignment/>
    </xf>
    <xf numFmtId="186" fontId="0" fillId="3" borderId="10" xfId="0" applyNumberFormat="1" applyFont="1" applyFill="1" applyBorder="1" applyAlignment="1">
      <alignment/>
    </xf>
    <xf numFmtId="186" fontId="2" fillId="2" borderId="21" xfId="0" applyNumberFormat="1" applyFont="1" applyFill="1" applyBorder="1" applyAlignment="1">
      <alignment horizontal="center" vertical="center" wrapText="1"/>
    </xf>
    <xf numFmtId="186" fontId="0" fillId="2" borderId="14" xfId="0" applyNumberFormat="1" applyFont="1" applyFill="1" applyBorder="1" applyAlignment="1">
      <alignment/>
    </xf>
    <xf numFmtId="0" fontId="2" fillId="2" borderId="40" xfId="0" applyFont="1" applyFill="1" applyBorder="1" applyAlignment="1">
      <alignment vertical="top"/>
    </xf>
    <xf numFmtId="0" fontId="2" fillId="2" borderId="40" xfId="0" applyFont="1" applyFill="1" applyBorder="1" applyAlignment="1">
      <alignment vertical="top" wrapText="1"/>
    </xf>
    <xf numFmtId="0" fontId="2" fillId="0" borderId="3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57" fontId="2" fillId="2" borderId="3" xfId="0" applyNumberFormat="1" applyFont="1" applyFill="1" applyBorder="1" applyAlignment="1">
      <alignment horizontal="center"/>
    </xf>
    <xf numFmtId="187" fontId="2" fillId="2" borderId="2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3" borderId="17" xfId="0" applyNumberFormat="1" applyFont="1" applyFill="1" applyBorder="1" applyAlignment="1">
      <alignment/>
    </xf>
    <xf numFmtId="187" fontId="2" fillId="3" borderId="15" xfId="0" applyNumberFormat="1" applyFont="1" applyFill="1" applyBorder="1" applyAlignment="1">
      <alignment/>
    </xf>
    <xf numFmtId="187" fontId="2" fillId="3" borderId="41" xfId="0" applyNumberFormat="1" applyFont="1" applyFill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4" xfId="0" applyNumberFormat="1" applyFont="1" applyBorder="1" applyAlignment="1">
      <alignment/>
    </xf>
    <xf numFmtId="187" fontId="2" fillId="2" borderId="3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7" fontId="2" fillId="2" borderId="33" xfId="0" applyNumberFormat="1" applyFont="1" applyFill="1" applyBorder="1" applyAlignment="1">
      <alignment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4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11" xfId="0" applyFont="1" applyBorder="1" applyAlignment="1">
      <alignment horizontal="center" textRotation="255" wrapText="1"/>
    </xf>
    <xf numFmtId="0" fontId="2" fillId="2" borderId="45" xfId="0" applyFont="1" applyFill="1" applyBorder="1" applyAlignment="1">
      <alignment horizontal="center" textRotation="255" shrinkToFit="1"/>
    </xf>
    <xf numFmtId="0" fontId="2" fillId="2" borderId="33" xfId="0" applyFont="1" applyFill="1" applyBorder="1" applyAlignment="1">
      <alignment horizontal="center" textRotation="255" shrinkToFit="1"/>
    </xf>
    <xf numFmtId="0" fontId="2" fillId="0" borderId="46" xfId="0" applyFont="1" applyBorder="1" applyAlignment="1">
      <alignment horizontal="center" textRotation="255" wrapText="1"/>
    </xf>
    <xf numFmtId="0" fontId="2" fillId="0" borderId="47" xfId="0" applyFont="1" applyBorder="1" applyAlignment="1">
      <alignment horizontal="center" textRotation="255" wrapText="1"/>
    </xf>
    <xf numFmtId="0" fontId="2" fillId="0" borderId="21" xfId="0" applyFont="1" applyBorder="1" applyAlignment="1">
      <alignment horizontal="center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textRotation="255" wrapText="1"/>
    </xf>
    <xf numFmtId="0" fontId="0" fillId="0" borderId="47" xfId="0" applyBorder="1" applyAlignment="1">
      <alignment horizontal="center" textRotation="255" wrapText="1"/>
    </xf>
    <xf numFmtId="0" fontId="0" fillId="0" borderId="21" xfId="0" applyBorder="1" applyAlignment="1">
      <alignment horizontal="center" textRotation="255" wrapText="1"/>
    </xf>
    <xf numFmtId="0" fontId="2" fillId="2" borderId="44" xfId="0" applyFont="1" applyFill="1" applyBorder="1" applyAlignment="1">
      <alignment horizontal="center" textRotation="255" wrapText="1"/>
    </xf>
    <xf numFmtId="0" fontId="2" fillId="2" borderId="19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wrapText="1"/>
    </xf>
    <xf numFmtId="0" fontId="2" fillId="2" borderId="20" xfId="0" applyFont="1" applyFill="1" applyBorder="1" applyAlignment="1">
      <alignment horizontal="center" textRotation="255" wrapText="1"/>
    </xf>
    <xf numFmtId="0" fontId="2" fillId="2" borderId="46" xfId="0" applyFont="1" applyFill="1" applyBorder="1" applyAlignment="1">
      <alignment horizontal="center" textRotation="255" shrinkToFit="1"/>
    </xf>
    <xf numFmtId="0" fontId="2" fillId="2" borderId="47" xfId="0" applyFont="1" applyFill="1" applyBorder="1" applyAlignment="1">
      <alignment horizontal="center" textRotation="255" shrinkToFit="1"/>
    </xf>
    <xf numFmtId="0" fontId="2" fillId="2" borderId="21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 wrapText="1"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2" fillId="2" borderId="44" xfId="0" applyFont="1" applyFill="1" applyBorder="1" applyAlignment="1">
      <alignment horizontal="center" vertical="distributed" textRotation="255"/>
    </xf>
    <xf numFmtId="0" fontId="2" fillId="2" borderId="19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" fillId="0" borderId="44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0" borderId="11" xfId="0" applyFont="1" applyBorder="1" applyAlignment="1">
      <alignment horizontal="center" textRotation="255"/>
    </xf>
    <xf numFmtId="0" fontId="2" fillId="0" borderId="47" xfId="0" applyFont="1" applyBorder="1" applyAlignment="1">
      <alignment horizontal="center" textRotation="255"/>
    </xf>
    <xf numFmtId="0" fontId="2" fillId="0" borderId="21" xfId="0" applyFont="1" applyBorder="1" applyAlignment="1">
      <alignment horizontal="center" textRotation="255"/>
    </xf>
    <xf numFmtId="0" fontId="2" fillId="2" borderId="34" xfId="0" applyFont="1" applyFill="1" applyBorder="1" applyAlignment="1">
      <alignment vertical="center" textRotation="255"/>
    </xf>
    <xf numFmtId="0" fontId="2" fillId="2" borderId="20" xfId="0" applyFont="1" applyFill="1" applyBorder="1" applyAlignment="1">
      <alignment vertical="center" textRotation="255"/>
    </xf>
    <xf numFmtId="0" fontId="2" fillId="2" borderId="34" xfId="0" applyFont="1" applyFill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58" fontId="8" fillId="0" borderId="55" xfId="0" applyNumberFormat="1" applyFont="1" applyBorder="1" applyAlignment="1">
      <alignment horizontal="center" vertical="center"/>
    </xf>
    <xf numFmtId="58" fontId="8" fillId="0" borderId="37" xfId="0" applyNumberFormat="1" applyFont="1" applyBorder="1" applyAlignment="1">
      <alignment horizontal="center" vertical="center"/>
    </xf>
    <xf numFmtId="58" fontId="8" fillId="0" borderId="36" xfId="0" applyNumberFormat="1" applyFont="1" applyBorder="1" applyAlignment="1">
      <alignment horizontal="center" vertical="center"/>
    </xf>
    <xf numFmtId="58" fontId="8" fillId="0" borderId="56" xfId="0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0" fontId="4" fillId="2" borderId="5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" fillId="2" borderId="57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 wrapText="1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top" textRotation="255" wrapText="1"/>
    </xf>
    <xf numFmtId="0" fontId="2" fillId="0" borderId="47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58" xfId="0" applyFont="1" applyFill="1" applyBorder="1" applyAlignment="1">
      <alignment vertical="center" textRotation="255"/>
    </xf>
    <xf numFmtId="0" fontId="4" fillId="2" borderId="22" xfId="0" applyFont="1" applyFill="1" applyBorder="1" applyAlignment="1">
      <alignment vertical="center" textRotation="255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4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4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4" fillId="2" borderId="58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59" xfId="0" applyFont="1" applyFill="1" applyBorder="1" applyAlignment="1">
      <alignment vertical="top"/>
    </xf>
    <xf numFmtId="0" fontId="0" fillId="4" borderId="10" xfId="0" applyFill="1" applyBorder="1" applyAlignment="1">
      <alignment/>
    </xf>
    <xf numFmtId="0" fontId="2" fillId="2" borderId="11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188" fontId="2" fillId="2" borderId="60" xfId="0" applyNumberFormat="1" applyFont="1" applyFill="1" applyBorder="1" applyAlignment="1">
      <alignment vertical="top"/>
    </xf>
    <xf numFmtId="0" fontId="2" fillId="2" borderId="61" xfId="0" applyFont="1" applyFill="1" applyBorder="1" applyAlignment="1">
      <alignment vertical="top"/>
    </xf>
    <xf numFmtId="187" fontId="2" fillId="2" borderId="61" xfId="0" applyNumberFormat="1" applyFont="1" applyFill="1" applyBorder="1" applyAlignment="1">
      <alignment vertical="top"/>
    </xf>
    <xf numFmtId="179" fontId="2" fillId="3" borderId="62" xfId="0" applyNumberFormat="1" applyFont="1" applyFill="1" applyBorder="1" applyAlignment="1">
      <alignment vertical="top"/>
    </xf>
    <xf numFmtId="187" fontId="2" fillId="2" borderId="63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187" fontId="2" fillId="2" borderId="34" xfId="0" applyNumberFormat="1" applyFont="1" applyFill="1" applyBorder="1" applyAlignment="1">
      <alignment vertical="top"/>
    </xf>
    <xf numFmtId="179" fontId="2" fillId="3" borderId="46" xfId="0" applyNumberFormat="1" applyFont="1" applyFill="1" applyBorder="1" applyAlignment="1">
      <alignment vertical="top"/>
    </xf>
    <xf numFmtId="179" fontId="2" fillId="3" borderId="64" xfId="0" applyNumberFormat="1" applyFont="1" applyFill="1" applyBorder="1" applyAlignment="1">
      <alignment vertical="top"/>
    </xf>
    <xf numFmtId="187" fontId="2" fillId="2" borderId="60" xfId="0" applyNumberFormat="1" applyFont="1" applyFill="1" applyBorder="1" applyAlignment="1">
      <alignment vertical="top"/>
    </xf>
    <xf numFmtId="180" fontId="2" fillId="3" borderId="65" xfId="0" applyNumberFormat="1" applyFont="1" applyFill="1" applyBorder="1" applyAlignment="1">
      <alignment vertical="top"/>
    </xf>
    <xf numFmtId="180" fontId="2" fillId="3" borderId="62" xfId="0" applyNumberFormat="1" applyFont="1" applyFill="1" applyBorder="1" applyAlignment="1">
      <alignment vertical="top"/>
    </xf>
    <xf numFmtId="0" fontId="4" fillId="2" borderId="21" xfId="0" applyFont="1" applyFill="1" applyBorder="1" applyAlignment="1">
      <alignment vertical="top" wrapText="1"/>
    </xf>
    <xf numFmtId="179" fontId="2" fillId="3" borderId="4" xfId="0" applyNumberFormat="1" applyFont="1" applyFill="1" applyBorder="1" applyAlignment="1">
      <alignment vertical="top"/>
    </xf>
    <xf numFmtId="179" fontId="2" fillId="3" borderId="21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188" fontId="2" fillId="2" borderId="66" xfId="0" applyNumberFormat="1" applyFont="1" applyFill="1" applyBorder="1" applyAlignment="1">
      <alignment vertical="top"/>
    </xf>
    <xf numFmtId="0" fontId="2" fillId="2" borderId="67" xfId="0" applyFont="1" applyFill="1" applyBorder="1" applyAlignment="1">
      <alignment vertical="top"/>
    </xf>
    <xf numFmtId="187" fontId="2" fillId="2" borderId="67" xfId="0" applyNumberFormat="1" applyFont="1" applyFill="1" applyBorder="1" applyAlignment="1">
      <alignment vertical="top"/>
    </xf>
    <xf numFmtId="179" fontId="2" fillId="3" borderId="68" xfId="0" applyNumberFormat="1" applyFont="1" applyFill="1" applyBorder="1" applyAlignment="1">
      <alignment vertical="top"/>
    </xf>
    <xf numFmtId="187" fontId="2" fillId="2" borderId="66" xfId="0" applyNumberFormat="1" applyFont="1" applyFill="1" applyBorder="1" applyAlignment="1">
      <alignment vertical="top"/>
    </xf>
    <xf numFmtId="180" fontId="2" fillId="3" borderId="69" xfId="0" applyNumberFormat="1" applyFont="1" applyFill="1" applyBorder="1" applyAlignment="1">
      <alignment vertical="top"/>
    </xf>
    <xf numFmtId="180" fontId="2" fillId="3" borderId="68" xfId="0" applyNumberFormat="1" applyFont="1" applyFill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87" fontId="2" fillId="2" borderId="6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87" fontId="2" fillId="5" borderId="41" xfId="0" applyNumberFormat="1" applyFont="1" applyFill="1" applyBorder="1" applyAlignment="1">
      <alignment vertical="center"/>
    </xf>
    <xf numFmtId="179" fontId="2" fillId="3" borderId="10" xfId="0" applyNumberFormat="1" applyFont="1" applyFill="1" applyBorder="1" applyAlignment="1">
      <alignment vertical="center"/>
    </xf>
    <xf numFmtId="187" fontId="2" fillId="2" borderId="5" xfId="0" applyNumberFormat="1" applyFont="1" applyFill="1" applyBorder="1" applyAlignment="1">
      <alignment vertical="center"/>
    </xf>
    <xf numFmtId="180" fontId="2" fillId="3" borderId="39" xfId="0" applyNumberFormat="1" applyFont="1" applyFill="1" applyBorder="1" applyAlignment="1">
      <alignment vertical="center"/>
    </xf>
    <xf numFmtId="180" fontId="2" fillId="3" borderId="14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87" fontId="2" fillId="3" borderId="15" xfId="0" applyNumberFormat="1" applyFont="1" applyFill="1" applyBorder="1" applyAlignment="1">
      <alignment vertical="center"/>
    </xf>
    <xf numFmtId="187" fontId="2" fillId="3" borderId="41" xfId="0" applyNumberFormat="1" applyFont="1" applyFill="1" applyBorder="1" applyAlignment="1">
      <alignment vertical="center"/>
    </xf>
    <xf numFmtId="187" fontId="2" fillId="3" borderId="9" xfId="0" applyNumberFormat="1" applyFont="1" applyFill="1" applyBorder="1" applyAlignment="1">
      <alignment vertical="center"/>
    </xf>
    <xf numFmtId="179" fontId="2" fillId="3" borderId="18" xfId="0" applyNumberFormat="1" applyFont="1" applyFill="1" applyBorder="1" applyAlignment="1">
      <alignment vertical="center"/>
    </xf>
    <xf numFmtId="180" fontId="2" fillId="3" borderId="1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D20" sqref="D20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5.375" style="2" customWidth="1"/>
    <col min="6" max="9" width="4.125" style="2" customWidth="1"/>
    <col min="10" max="10" width="29.625" style="2" customWidth="1"/>
    <col min="11" max="12" width="8.125" style="2" customWidth="1"/>
    <col min="13" max="13" width="5.25390625" style="2" customWidth="1"/>
    <col min="14" max="14" width="32.0039062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0" t="s">
        <v>25</v>
      </c>
    </row>
    <row r="3" ht="9.75" customHeight="1" thickBot="1"/>
    <row r="4" spans="1:16" s="1" customFormat="1" ht="31.5" customHeight="1">
      <c r="A4" s="132" t="s">
        <v>38</v>
      </c>
      <c r="B4" s="137" t="s">
        <v>171</v>
      </c>
      <c r="C4" s="135" t="s">
        <v>39</v>
      </c>
      <c r="D4" s="93" t="s">
        <v>24</v>
      </c>
      <c r="E4" s="140" t="s">
        <v>5</v>
      </c>
      <c r="F4" s="150" t="s">
        <v>36</v>
      </c>
      <c r="G4" s="143" t="s">
        <v>37</v>
      </c>
      <c r="H4" s="146" t="s">
        <v>172</v>
      </c>
      <c r="I4" s="153" t="s">
        <v>4</v>
      </c>
      <c r="J4" s="125" t="s">
        <v>28</v>
      </c>
      <c r="K4" s="126"/>
      <c r="L4" s="126"/>
      <c r="M4" s="127"/>
      <c r="N4" s="125" t="s">
        <v>53</v>
      </c>
      <c r="O4" s="126"/>
      <c r="P4" s="127"/>
    </row>
    <row r="5" spans="1:16" s="50" customFormat="1" ht="21.75" customHeight="1">
      <c r="A5" s="133"/>
      <c r="B5" s="138"/>
      <c r="C5" s="136"/>
      <c r="D5" s="94"/>
      <c r="E5" s="141"/>
      <c r="F5" s="151"/>
      <c r="G5" s="144"/>
      <c r="H5" s="147"/>
      <c r="I5" s="154"/>
      <c r="J5" s="128" t="s">
        <v>14</v>
      </c>
      <c r="K5" s="149"/>
      <c r="L5" s="129"/>
      <c r="M5" s="49" t="s">
        <v>15</v>
      </c>
      <c r="N5" s="128" t="s">
        <v>16</v>
      </c>
      <c r="O5" s="129"/>
      <c r="P5" s="49" t="s">
        <v>15</v>
      </c>
    </row>
    <row r="6" spans="1:16" s="1" customFormat="1" ht="43.5" customHeight="1">
      <c r="A6" s="134"/>
      <c r="B6" s="139"/>
      <c r="C6" s="136"/>
      <c r="D6" s="94"/>
      <c r="E6" s="142"/>
      <c r="F6" s="152"/>
      <c r="G6" s="145"/>
      <c r="H6" s="148"/>
      <c r="I6" s="155"/>
      <c r="J6" s="51" t="s">
        <v>33</v>
      </c>
      <c r="K6" s="52" t="s">
        <v>7</v>
      </c>
      <c r="L6" s="52" t="s">
        <v>8</v>
      </c>
      <c r="M6" s="53" t="s">
        <v>173</v>
      </c>
      <c r="N6" s="54" t="s">
        <v>34</v>
      </c>
      <c r="O6" s="55" t="s">
        <v>35</v>
      </c>
      <c r="P6" s="102" t="s">
        <v>173</v>
      </c>
    </row>
    <row r="7" spans="1:16" ht="15" customHeight="1">
      <c r="A7" s="82">
        <v>29</v>
      </c>
      <c r="B7" s="83">
        <v>201</v>
      </c>
      <c r="C7" s="84" t="s">
        <v>56</v>
      </c>
      <c r="D7" s="248" t="s">
        <v>57</v>
      </c>
      <c r="E7" s="85" t="s">
        <v>96</v>
      </c>
      <c r="F7" s="95">
        <v>1</v>
      </c>
      <c r="G7" s="96">
        <v>1</v>
      </c>
      <c r="H7" s="97">
        <v>1</v>
      </c>
      <c r="I7" s="96">
        <v>1</v>
      </c>
      <c r="J7" s="86" t="s">
        <v>118</v>
      </c>
      <c r="K7" s="87">
        <v>37706</v>
      </c>
      <c r="L7" s="87">
        <v>37712</v>
      </c>
      <c r="M7" s="96"/>
      <c r="N7" s="104" t="s">
        <v>123</v>
      </c>
      <c r="O7" s="88" t="s">
        <v>124</v>
      </c>
      <c r="P7" s="96"/>
    </row>
    <row r="8" spans="1:22" s="43" customFormat="1" ht="30" customHeight="1">
      <c r="A8" s="82">
        <v>29</v>
      </c>
      <c r="B8" s="83">
        <v>202</v>
      </c>
      <c r="C8" s="84" t="s">
        <v>56</v>
      </c>
      <c r="D8" s="248" t="s">
        <v>58</v>
      </c>
      <c r="E8" s="85" t="s">
        <v>97</v>
      </c>
      <c r="F8" s="95">
        <v>1</v>
      </c>
      <c r="G8" s="96">
        <v>2</v>
      </c>
      <c r="H8" s="97">
        <v>1</v>
      </c>
      <c r="I8" s="96">
        <v>1</v>
      </c>
      <c r="J8" s="86" t="s">
        <v>119</v>
      </c>
      <c r="K8" s="87">
        <v>37347</v>
      </c>
      <c r="L8" s="87">
        <v>37347</v>
      </c>
      <c r="M8" s="96"/>
      <c r="N8" s="105" t="s">
        <v>125</v>
      </c>
      <c r="O8" s="88" t="s">
        <v>126</v>
      </c>
      <c r="P8" s="96"/>
      <c r="Q8" s="42"/>
      <c r="R8" s="42"/>
      <c r="S8" s="42"/>
      <c r="T8" s="42"/>
      <c r="U8" s="42"/>
      <c r="V8" s="42"/>
    </row>
    <row r="9" spans="1:16" ht="15" customHeight="1">
      <c r="A9" s="82">
        <v>29</v>
      </c>
      <c r="B9" s="83">
        <v>203</v>
      </c>
      <c r="C9" s="84" t="s">
        <v>56</v>
      </c>
      <c r="D9" s="89" t="s">
        <v>59</v>
      </c>
      <c r="E9" s="85" t="s">
        <v>98</v>
      </c>
      <c r="F9" s="95">
        <v>1</v>
      </c>
      <c r="G9" s="96">
        <v>2</v>
      </c>
      <c r="H9" s="97">
        <v>0</v>
      </c>
      <c r="I9" s="96">
        <v>0</v>
      </c>
      <c r="J9" s="86"/>
      <c r="K9" s="87"/>
      <c r="L9" s="87"/>
      <c r="M9" s="96">
        <v>0</v>
      </c>
      <c r="N9" s="104"/>
      <c r="O9" s="88"/>
      <c r="P9" s="96">
        <v>0</v>
      </c>
    </row>
    <row r="10" spans="1:16" ht="30" customHeight="1">
      <c r="A10" s="82">
        <v>29</v>
      </c>
      <c r="B10" s="83">
        <v>204</v>
      </c>
      <c r="C10" s="84" t="s">
        <v>56</v>
      </c>
      <c r="D10" s="89" t="s">
        <v>60</v>
      </c>
      <c r="E10" s="85" t="s">
        <v>96</v>
      </c>
      <c r="F10" s="95">
        <v>1</v>
      </c>
      <c r="G10" s="96">
        <v>1</v>
      </c>
      <c r="H10" s="97">
        <v>1</v>
      </c>
      <c r="I10" s="96">
        <v>1</v>
      </c>
      <c r="J10" s="86"/>
      <c r="K10" s="87"/>
      <c r="L10" s="87"/>
      <c r="M10" s="96">
        <v>0</v>
      </c>
      <c r="N10" s="105" t="s">
        <v>199</v>
      </c>
      <c r="O10" s="88" t="s">
        <v>127</v>
      </c>
      <c r="P10" s="96"/>
    </row>
    <row r="11" spans="1:16" ht="30" customHeight="1">
      <c r="A11" s="82">
        <v>29</v>
      </c>
      <c r="B11" s="83">
        <v>205</v>
      </c>
      <c r="C11" s="84" t="s">
        <v>56</v>
      </c>
      <c r="D11" s="89" t="s">
        <v>61</v>
      </c>
      <c r="E11" s="85" t="s">
        <v>99</v>
      </c>
      <c r="F11" s="95">
        <v>1</v>
      </c>
      <c r="G11" s="96">
        <v>1</v>
      </c>
      <c r="H11" s="97">
        <v>1</v>
      </c>
      <c r="I11" s="96">
        <v>1</v>
      </c>
      <c r="J11" s="86" t="s">
        <v>120</v>
      </c>
      <c r="K11" s="87">
        <v>38807</v>
      </c>
      <c r="L11" s="87">
        <v>38899</v>
      </c>
      <c r="M11" s="96"/>
      <c r="N11" s="105" t="s">
        <v>198</v>
      </c>
      <c r="O11" s="88" t="s">
        <v>128</v>
      </c>
      <c r="P11" s="96"/>
    </row>
    <row r="12" spans="1:16" ht="15.75" customHeight="1">
      <c r="A12" s="82">
        <v>29</v>
      </c>
      <c r="B12" s="83">
        <v>206</v>
      </c>
      <c r="C12" s="84" t="s">
        <v>56</v>
      </c>
      <c r="D12" s="89" t="s">
        <v>64</v>
      </c>
      <c r="E12" s="85" t="s">
        <v>100</v>
      </c>
      <c r="F12" s="95">
        <v>1</v>
      </c>
      <c r="G12" s="96">
        <v>2</v>
      </c>
      <c r="H12" s="97">
        <v>1</v>
      </c>
      <c r="I12" s="96">
        <v>1</v>
      </c>
      <c r="J12" s="86"/>
      <c r="K12" s="87"/>
      <c r="L12" s="87"/>
      <c r="M12" s="96">
        <v>0</v>
      </c>
      <c r="N12" s="104" t="s">
        <v>129</v>
      </c>
      <c r="O12" s="88" t="s">
        <v>130</v>
      </c>
      <c r="P12" s="96"/>
    </row>
    <row r="13" spans="1:16" ht="15.75" customHeight="1">
      <c r="A13" s="82">
        <v>29</v>
      </c>
      <c r="B13" s="83">
        <v>207</v>
      </c>
      <c r="C13" s="84" t="s">
        <v>56</v>
      </c>
      <c r="D13" s="89" t="s">
        <v>62</v>
      </c>
      <c r="E13" s="85" t="s">
        <v>97</v>
      </c>
      <c r="F13" s="95">
        <v>1</v>
      </c>
      <c r="G13" s="96">
        <v>2</v>
      </c>
      <c r="H13" s="97">
        <v>0</v>
      </c>
      <c r="I13" s="96">
        <v>0</v>
      </c>
      <c r="J13" s="86"/>
      <c r="K13" s="87"/>
      <c r="L13" s="87"/>
      <c r="M13" s="96">
        <v>0</v>
      </c>
      <c r="N13" s="104" t="s">
        <v>131</v>
      </c>
      <c r="O13" s="88"/>
      <c r="P13" s="96"/>
    </row>
    <row r="14" spans="1:16" ht="15.75" customHeight="1">
      <c r="A14" s="82">
        <v>29</v>
      </c>
      <c r="B14" s="83">
        <v>208</v>
      </c>
      <c r="C14" s="84" t="s">
        <v>56</v>
      </c>
      <c r="D14" s="89" t="s">
        <v>63</v>
      </c>
      <c r="E14" s="85" t="s">
        <v>101</v>
      </c>
      <c r="F14" s="95">
        <v>1</v>
      </c>
      <c r="G14" s="96">
        <v>2</v>
      </c>
      <c r="H14" s="97">
        <v>0</v>
      </c>
      <c r="I14" s="96">
        <v>0</v>
      </c>
      <c r="J14" s="86"/>
      <c r="K14" s="87"/>
      <c r="L14" s="87"/>
      <c r="M14" s="96">
        <v>0</v>
      </c>
      <c r="N14" s="104" t="s">
        <v>132</v>
      </c>
      <c r="O14" s="88" t="s">
        <v>136</v>
      </c>
      <c r="P14" s="96"/>
    </row>
    <row r="15" spans="1:16" ht="30" customHeight="1">
      <c r="A15" s="82">
        <v>29</v>
      </c>
      <c r="B15" s="83">
        <v>209</v>
      </c>
      <c r="C15" s="84" t="s">
        <v>56</v>
      </c>
      <c r="D15" s="89" t="s">
        <v>65</v>
      </c>
      <c r="E15" s="85" t="s">
        <v>102</v>
      </c>
      <c r="F15" s="95">
        <v>2</v>
      </c>
      <c r="G15" s="96">
        <v>2</v>
      </c>
      <c r="H15" s="97">
        <v>1</v>
      </c>
      <c r="I15" s="96">
        <v>1</v>
      </c>
      <c r="J15" s="86" t="s">
        <v>121</v>
      </c>
      <c r="K15" s="87">
        <v>39353</v>
      </c>
      <c r="L15" s="87">
        <v>39539</v>
      </c>
      <c r="M15" s="96"/>
      <c r="N15" s="105" t="s">
        <v>133</v>
      </c>
      <c r="O15" s="88" t="s">
        <v>134</v>
      </c>
      <c r="P15" s="96"/>
    </row>
    <row r="16" spans="1:16" ht="15" customHeight="1">
      <c r="A16" s="82">
        <v>29</v>
      </c>
      <c r="B16" s="83">
        <v>210</v>
      </c>
      <c r="C16" s="84" t="s">
        <v>56</v>
      </c>
      <c r="D16" s="89" t="s">
        <v>66</v>
      </c>
      <c r="E16" s="85" t="s">
        <v>103</v>
      </c>
      <c r="F16" s="95">
        <v>1</v>
      </c>
      <c r="G16" s="96">
        <v>2</v>
      </c>
      <c r="H16" s="97">
        <v>1</v>
      </c>
      <c r="I16" s="96">
        <v>0</v>
      </c>
      <c r="J16" s="86"/>
      <c r="K16" s="87"/>
      <c r="L16" s="87"/>
      <c r="M16" s="96">
        <v>2</v>
      </c>
      <c r="N16" s="104" t="s">
        <v>135</v>
      </c>
      <c r="O16" s="88" t="s">
        <v>137</v>
      </c>
      <c r="P16" s="96"/>
    </row>
    <row r="17" spans="1:16" ht="15" customHeight="1">
      <c r="A17" s="82">
        <v>29</v>
      </c>
      <c r="B17" s="83">
        <v>211</v>
      </c>
      <c r="C17" s="84" t="s">
        <v>56</v>
      </c>
      <c r="D17" s="89" t="s">
        <v>67</v>
      </c>
      <c r="E17" s="85" t="s">
        <v>104</v>
      </c>
      <c r="F17" s="95">
        <v>1</v>
      </c>
      <c r="G17" s="96">
        <v>2</v>
      </c>
      <c r="H17" s="97">
        <v>0</v>
      </c>
      <c r="I17" s="96">
        <v>1</v>
      </c>
      <c r="J17" s="86"/>
      <c r="K17" s="87"/>
      <c r="L17" s="87"/>
      <c r="M17" s="96">
        <v>0</v>
      </c>
      <c r="N17" s="104"/>
      <c r="O17" s="88"/>
      <c r="P17" s="96">
        <v>1</v>
      </c>
    </row>
    <row r="18" spans="1:16" ht="15" customHeight="1">
      <c r="A18" s="82">
        <v>29</v>
      </c>
      <c r="B18" s="83">
        <v>212</v>
      </c>
      <c r="C18" s="84" t="s">
        <v>56</v>
      </c>
      <c r="D18" s="89" t="s">
        <v>68</v>
      </c>
      <c r="E18" s="85" t="s">
        <v>97</v>
      </c>
      <c r="F18" s="95">
        <v>1</v>
      </c>
      <c r="G18" s="96">
        <v>2</v>
      </c>
      <c r="H18" s="97">
        <v>1</v>
      </c>
      <c r="I18" s="96">
        <v>0</v>
      </c>
      <c r="J18" s="86"/>
      <c r="K18" s="87"/>
      <c r="L18" s="87"/>
      <c r="M18" s="96">
        <v>2</v>
      </c>
      <c r="N18" s="104" t="s">
        <v>138</v>
      </c>
      <c r="O18" s="88" t="s">
        <v>139</v>
      </c>
      <c r="P18" s="96"/>
    </row>
    <row r="19" spans="1:16" ht="15" customHeight="1">
      <c r="A19" s="82">
        <v>29</v>
      </c>
      <c r="B19" s="83">
        <v>322</v>
      </c>
      <c r="C19" s="84" t="s">
        <v>56</v>
      </c>
      <c r="D19" s="89" t="s">
        <v>69</v>
      </c>
      <c r="E19" s="85" t="s">
        <v>105</v>
      </c>
      <c r="F19" s="95">
        <v>1</v>
      </c>
      <c r="G19" s="96">
        <v>2</v>
      </c>
      <c r="H19" s="97">
        <v>0</v>
      </c>
      <c r="I19" s="96">
        <v>0</v>
      </c>
      <c r="J19" s="86"/>
      <c r="K19" s="87"/>
      <c r="L19" s="87"/>
      <c r="M19" s="96">
        <v>0</v>
      </c>
      <c r="N19" s="104"/>
      <c r="O19" s="88"/>
      <c r="P19" s="96">
        <v>0</v>
      </c>
    </row>
    <row r="20" spans="1:16" ht="15" customHeight="1">
      <c r="A20" s="82">
        <v>29</v>
      </c>
      <c r="B20" s="83">
        <v>342</v>
      </c>
      <c r="C20" s="84" t="s">
        <v>56</v>
      </c>
      <c r="D20" s="89" t="s">
        <v>70</v>
      </c>
      <c r="E20" s="85" t="s">
        <v>106</v>
      </c>
      <c r="F20" s="95">
        <v>1</v>
      </c>
      <c r="G20" s="96">
        <v>2</v>
      </c>
      <c r="H20" s="97">
        <v>1</v>
      </c>
      <c r="I20" s="96">
        <v>1</v>
      </c>
      <c r="J20" s="86"/>
      <c r="K20" s="87"/>
      <c r="L20" s="87"/>
      <c r="M20" s="96">
        <v>2</v>
      </c>
      <c r="N20" s="104" t="s">
        <v>140</v>
      </c>
      <c r="O20" s="88" t="s">
        <v>141</v>
      </c>
      <c r="P20" s="96"/>
    </row>
    <row r="21" spans="1:16" ht="15" customHeight="1">
      <c r="A21" s="82">
        <v>29</v>
      </c>
      <c r="B21" s="83">
        <v>343</v>
      </c>
      <c r="C21" s="84" t="s">
        <v>56</v>
      </c>
      <c r="D21" s="89" t="s">
        <v>71</v>
      </c>
      <c r="E21" s="85" t="s">
        <v>97</v>
      </c>
      <c r="F21" s="95">
        <v>1</v>
      </c>
      <c r="G21" s="96">
        <v>2</v>
      </c>
      <c r="H21" s="97">
        <v>1</v>
      </c>
      <c r="I21" s="96">
        <v>0</v>
      </c>
      <c r="J21" s="86"/>
      <c r="K21" s="87"/>
      <c r="L21" s="87"/>
      <c r="M21" s="96">
        <v>2</v>
      </c>
      <c r="N21" s="104"/>
      <c r="O21" s="88"/>
      <c r="P21" s="96">
        <v>0</v>
      </c>
    </row>
    <row r="22" spans="1:16" ht="15" customHeight="1">
      <c r="A22" s="82">
        <v>29</v>
      </c>
      <c r="B22" s="83">
        <v>344</v>
      </c>
      <c r="C22" s="84" t="s">
        <v>56</v>
      </c>
      <c r="D22" s="89" t="s">
        <v>72</v>
      </c>
      <c r="E22" s="85" t="s">
        <v>107</v>
      </c>
      <c r="F22" s="95">
        <v>1</v>
      </c>
      <c r="G22" s="96">
        <v>2</v>
      </c>
      <c r="H22" s="97">
        <v>1</v>
      </c>
      <c r="I22" s="96">
        <v>1</v>
      </c>
      <c r="J22" s="86" t="s">
        <v>122</v>
      </c>
      <c r="K22" s="87">
        <v>38065</v>
      </c>
      <c r="L22" s="87">
        <v>38078</v>
      </c>
      <c r="M22" s="96"/>
      <c r="N22" s="104" t="s">
        <v>142</v>
      </c>
      <c r="O22" s="88" t="s">
        <v>127</v>
      </c>
      <c r="P22" s="96"/>
    </row>
    <row r="23" spans="1:16" ht="15" customHeight="1">
      <c r="A23" s="82">
        <v>29</v>
      </c>
      <c r="B23" s="83">
        <v>345</v>
      </c>
      <c r="C23" s="84" t="s">
        <v>56</v>
      </c>
      <c r="D23" s="89" t="s">
        <v>73</v>
      </c>
      <c r="E23" s="85" t="s">
        <v>108</v>
      </c>
      <c r="F23" s="95">
        <v>1</v>
      </c>
      <c r="G23" s="96">
        <v>2</v>
      </c>
      <c r="H23" s="97">
        <v>0</v>
      </c>
      <c r="I23" s="96">
        <v>0</v>
      </c>
      <c r="J23" s="84"/>
      <c r="K23" s="87"/>
      <c r="L23" s="87"/>
      <c r="M23" s="96">
        <v>0</v>
      </c>
      <c r="N23" s="249"/>
      <c r="O23" s="88"/>
      <c r="P23" s="96">
        <v>0</v>
      </c>
    </row>
    <row r="24" spans="1:16" ht="15" customHeight="1">
      <c r="A24" s="82">
        <v>29</v>
      </c>
      <c r="B24" s="83">
        <v>361</v>
      </c>
      <c r="C24" s="84" t="s">
        <v>56</v>
      </c>
      <c r="D24" s="89" t="s">
        <v>74</v>
      </c>
      <c r="E24" s="85" t="s">
        <v>107</v>
      </c>
      <c r="F24" s="95">
        <v>1</v>
      </c>
      <c r="G24" s="96">
        <v>2</v>
      </c>
      <c r="H24" s="97">
        <v>0</v>
      </c>
      <c r="I24" s="96">
        <v>0</v>
      </c>
      <c r="J24" s="84"/>
      <c r="K24" s="87"/>
      <c r="L24" s="87"/>
      <c r="M24" s="96">
        <v>0</v>
      </c>
      <c r="N24" s="249"/>
      <c r="O24" s="88"/>
      <c r="P24" s="96">
        <v>0</v>
      </c>
    </row>
    <row r="25" spans="1:16" ht="15" customHeight="1">
      <c r="A25" s="82">
        <v>29</v>
      </c>
      <c r="B25" s="83">
        <v>362</v>
      </c>
      <c r="C25" s="84" t="s">
        <v>56</v>
      </c>
      <c r="D25" s="89" t="s">
        <v>75</v>
      </c>
      <c r="E25" s="84" t="s">
        <v>109</v>
      </c>
      <c r="F25" s="95">
        <v>1</v>
      </c>
      <c r="G25" s="96">
        <v>2</v>
      </c>
      <c r="H25" s="97">
        <v>0</v>
      </c>
      <c r="I25" s="96">
        <v>0</v>
      </c>
      <c r="J25" s="84"/>
      <c r="K25" s="250"/>
      <c r="L25" s="250"/>
      <c r="M25" s="96">
        <v>0</v>
      </c>
      <c r="N25" s="249"/>
      <c r="O25" s="250"/>
      <c r="P25" s="96">
        <v>0</v>
      </c>
    </row>
    <row r="26" spans="1:16" ht="15" customHeight="1">
      <c r="A26" s="82">
        <v>29</v>
      </c>
      <c r="B26" s="83">
        <v>363</v>
      </c>
      <c r="C26" s="84" t="s">
        <v>56</v>
      </c>
      <c r="D26" s="89" t="s">
        <v>76</v>
      </c>
      <c r="E26" s="84" t="s">
        <v>110</v>
      </c>
      <c r="F26" s="95">
        <v>1</v>
      </c>
      <c r="G26" s="96">
        <v>2</v>
      </c>
      <c r="H26" s="97">
        <v>0</v>
      </c>
      <c r="I26" s="96">
        <v>0</v>
      </c>
      <c r="J26" s="84"/>
      <c r="K26" s="250"/>
      <c r="L26" s="250"/>
      <c r="M26" s="96">
        <v>0</v>
      </c>
      <c r="N26" s="249"/>
      <c r="O26" s="250"/>
      <c r="P26" s="96">
        <v>0</v>
      </c>
    </row>
    <row r="27" spans="1:16" ht="15" customHeight="1">
      <c r="A27" s="82">
        <v>29</v>
      </c>
      <c r="B27" s="83">
        <v>385</v>
      </c>
      <c r="C27" s="84" t="s">
        <v>56</v>
      </c>
      <c r="D27" s="89" t="s">
        <v>77</v>
      </c>
      <c r="E27" s="84" t="s">
        <v>111</v>
      </c>
      <c r="F27" s="95">
        <v>1</v>
      </c>
      <c r="G27" s="96">
        <v>2</v>
      </c>
      <c r="H27" s="97">
        <v>0</v>
      </c>
      <c r="I27" s="96">
        <v>0</v>
      </c>
      <c r="J27" s="84"/>
      <c r="K27" s="250"/>
      <c r="L27" s="250"/>
      <c r="M27" s="96">
        <v>0</v>
      </c>
      <c r="N27" s="249"/>
      <c r="O27" s="250"/>
      <c r="P27" s="96">
        <v>0</v>
      </c>
    </row>
    <row r="28" spans="1:16" ht="15" customHeight="1">
      <c r="A28" s="82">
        <v>29</v>
      </c>
      <c r="B28" s="83">
        <v>386</v>
      </c>
      <c r="C28" s="84" t="s">
        <v>56</v>
      </c>
      <c r="D28" s="89" t="s">
        <v>78</v>
      </c>
      <c r="E28" s="84" t="s">
        <v>108</v>
      </c>
      <c r="F28" s="95">
        <v>1</v>
      </c>
      <c r="G28" s="96">
        <v>2</v>
      </c>
      <c r="H28" s="97">
        <v>0</v>
      </c>
      <c r="I28" s="96">
        <v>0</v>
      </c>
      <c r="J28" s="84"/>
      <c r="K28" s="250"/>
      <c r="L28" s="250"/>
      <c r="M28" s="96">
        <v>0</v>
      </c>
      <c r="N28" s="249"/>
      <c r="O28" s="250"/>
      <c r="P28" s="96">
        <v>0</v>
      </c>
    </row>
    <row r="29" spans="1:16" ht="15" customHeight="1">
      <c r="A29" s="82">
        <v>29</v>
      </c>
      <c r="B29" s="83">
        <v>401</v>
      </c>
      <c r="C29" s="84" t="s">
        <v>56</v>
      </c>
      <c r="D29" s="89" t="s">
        <v>79</v>
      </c>
      <c r="E29" s="84" t="s">
        <v>112</v>
      </c>
      <c r="F29" s="95">
        <v>1</v>
      </c>
      <c r="G29" s="96">
        <v>2</v>
      </c>
      <c r="H29" s="97">
        <v>0</v>
      </c>
      <c r="I29" s="96">
        <v>0</v>
      </c>
      <c r="J29" s="84"/>
      <c r="K29" s="250"/>
      <c r="L29" s="250"/>
      <c r="M29" s="96">
        <v>0</v>
      </c>
      <c r="N29" s="249"/>
      <c r="O29" s="250"/>
      <c r="P29" s="96">
        <v>0</v>
      </c>
    </row>
    <row r="30" spans="1:16" ht="15" customHeight="1">
      <c r="A30" s="82">
        <v>29</v>
      </c>
      <c r="B30" s="83">
        <v>402</v>
      </c>
      <c r="C30" s="84" t="s">
        <v>56</v>
      </c>
      <c r="D30" s="89" t="s">
        <v>80</v>
      </c>
      <c r="E30" s="84" t="s">
        <v>113</v>
      </c>
      <c r="F30" s="95">
        <v>2</v>
      </c>
      <c r="G30" s="96">
        <v>2</v>
      </c>
      <c r="H30" s="97">
        <v>0</v>
      </c>
      <c r="I30" s="96">
        <v>0</v>
      </c>
      <c r="J30" s="84"/>
      <c r="K30" s="250"/>
      <c r="L30" s="250"/>
      <c r="M30" s="96">
        <v>0</v>
      </c>
      <c r="N30" s="249"/>
      <c r="O30" s="250"/>
      <c r="P30" s="96">
        <v>0</v>
      </c>
    </row>
    <row r="31" spans="1:16" ht="15" customHeight="1">
      <c r="A31" s="82">
        <v>29</v>
      </c>
      <c r="B31" s="83">
        <v>424</v>
      </c>
      <c r="C31" s="84" t="s">
        <v>56</v>
      </c>
      <c r="D31" s="89" t="s">
        <v>81</v>
      </c>
      <c r="E31" s="84" t="s">
        <v>114</v>
      </c>
      <c r="F31" s="95">
        <v>1</v>
      </c>
      <c r="G31" s="96">
        <v>2</v>
      </c>
      <c r="H31" s="97">
        <v>0</v>
      </c>
      <c r="I31" s="96">
        <v>0</v>
      </c>
      <c r="J31" s="84"/>
      <c r="K31" s="250"/>
      <c r="L31" s="250"/>
      <c r="M31" s="96">
        <v>0</v>
      </c>
      <c r="N31" s="84"/>
      <c r="O31" s="250"/>
      <c r="P31" s="96">
        <v>0</v>
      </c>
    </row>
    <row r="32" spans="1:16" ht="15" customHeight="1">
      <c r="A32" s="82">
        <v>29</v>
      </c>
      <c r="B32" s="83">
        <v>425</v>
      </c>
      <c r="C32" s="84" t="s">
        <v>56</v>
      </c>
      <c r="D32" s="89" t="s">
        <v>82</v>
      </c>
      <c r="E32" s="84" t="s">
        <v>107</v>
      </c>
      <c r="F32" s="95">
        <v>1</v>
      </c>
      <c r="G32" s="96">
        <v>2</v>
      </c>
      <c r="H32" s="97">
        <v>1</v>
      </c>
      <c r="I32" s="96">
        <v>0</v>
      </c>
      <c r="J32" s="84"/>
      <c r="K32" s="250"/>
      <c r="L32" s="250"/>
      <c r="M32" s="96">
        <v>2</v>
      </c>
      <c r="N32" s="84"/>
      <c r="O32" s="250"/>
      <c r="P32" s="96">
        <v>0</v>
      </c>
    </row>
    <row r="33" spans="1:16" ht="15" customHeight="1">
      <c r="A33" s="82">
        <v>29</v>
      </c>
      <c r="B33" s="83">
        <v>426</v>
      </c>
      <c r="C33" s="84" t="s">
        <v>56</v>
      </c>
      <c r="D33" s="89" t="s">
        <v>83</v>
      </c>
      <c r="E33" s="84" t="s">
        <v>109</v>
      </c>
      <c r="F33" s="95">
        <v>1</v>
      </c>
      <c r="G33" s="96">
        <v>2</v>
      </c>
      <c r="H33" s="97">
        <v>0</v>
      </c>
      <c r="I33" s="96">
        <v>0</v>
      </c>
      <c r="J33" s="84"/>
      <c r="K33" s="250"/>
      <c r="L33" s="250"/>
      <c r="M33" s="96">
        <v>0</v>
      </c>
      <c r="N33" s="84"/>
      <c r="O33" s="250"/>
      <c r="P33" s="96">
        <v>0</v>
      </c>
    </row>
    <row r="34" spans="1:16" ht="15" customHeight="1">
      <c r="A34" s="82">
        <v>29</v>
      </c>
      <c r="B34" s="83">
        <v>427</v>
      </c>
      <c r="C34" s="84" t="s">
        <v>56</v>
      </c>
      <c r="D34" s="89" t="s">
        <v>84</v>
      </c>
      <c r="E34" s="84" t="s">
        <v>102</v>
      </c>
      <c r="F34" s="95">
        <v>2</v>
      </c>
      <c r="G34" s="96">
        <v>2</v>
      </c>
      <c r="H34" s="97">
        <v>0</v>
      </c>
      <c r="I34" s="96">
        <v>0</v>
      </c>
      <c r="J34" s="84"/>
      <c r="K34" s="250"/>
      <c r="L34" s="250"/>
      <c r="M34" s="96">
        <v>0</v>
      </c>
      <c r="N34" s="84"/>
      <c r="O34" s="250"/>
      <c r="P34" s="96">
        <v>0</v>
      </c>
    </row>
    <row r="35" spans="1:16" ht="15" customHeight="1">
      <c r="A35" s="82">
        <v>29</v>
      </c>
      <c r="B35" s="83">
        <v>441</v>
      </c>
      <c r="C35" s="84" t="s">
        <v>56</v>
      </c>
      <c r="D35" s="89" t="s">
        <v>85</v>
      </c>
      <c r="E35" s="84" t="s">
        <v>109</v>
      </c>
      <c r="F35" s="95">
        <v>1</v>
      </c>
      <c r="G35" s="96">
        <v>2</v>
      </c>
      <c r="H35" s="97">
        <v>0</v>
      </c>
      <c r="I35" s="96">
        <v>0</v>
      </c>
      <c r="J35" s="84"/>
      <c r="K35" s="250"/>
      <c r="L35" s="250"/>
      <c r="M35" s="96">
        <v>0</v>
      </c>
      <c r="N35" s="84"/>
      <c r="O35" s="250"/>
      <c r="P35" s="96">
        <v>0</v>
      </c>
    </row>
    <row r="36" spans="1:16" ht="15" customHeight="1">
      <c r="A36" s="82">
        <v>29</v>
      </c>
      <c r="B36" s="83">
        <v>442</v>
      </c>
      <c r="C36" s="84" t="s">
        <v>56</v>
      </c>
      <c r="D36" s="89" t="s">
        <v>86</v>
      </c>
      <c r="E36" s="84" t="s">
        <v>109</v>
      </c>
      <c r="F36" s="95">
        <v>1</v>
      </c>
      <c r="G36" s="96">
        <v>2</v>
      </c>
      <c r="H36" s="97">
        <v>0</v>
      </c>
      <c r="I36" s="96">
        <v>0</v>
      </c>
      <c r="J36" s="84"/>
      <c r="K36" s="250"/>
      <c r="L36" s="250"/>
      <c r="M36" s="96">
        <v>0</v>
      </c>
      <c r="N36" s="84"/>
      <c r="O36" s="250"/>
      <c r="P36" s="96">
        <v>0</v>
      </c>
    </row>
    <row r="37" spans="1:16" ht="15" customHeight="1">
      <c r="A37" s="82">
        <v>29</v>
      </c>
      <c r="B37" s="83">
        <v>443</v>
      </c>
      <c r="C37" s="84" t="s">
        <v>56</v>
      </c>
      <c r="D37" s="89" t="s">
        <v>87</v>
      </c>
      <c r="E37" s="84" t="s">
        <v>115</v>
      </c>
      <c r="F37" s="95">
        <v>2</v>
      </c>
      <c r="G37" s="96">
        <v>2</v>
      </c>
      <c r="H37" s="97">
        <v>0</v>
      </c>
      <c r="I37" s="96">
        <v>0</v>
      </c>
      <c r="J37" s="84"/>
      <c r="K37" s="250"/>
      <c r="L37" s="250"/>
      <c r="M37" s="96">
        <v>0</v>
      </c>
      <c r="N37" s="84"/>
      <c r="O37" s="250"/>
      <c r="P37" s="96">
        <v>0</v>
      </c>
    </row>
    <row r="38" spans="1:16" ht="15" customHeight="1">
      <c r="A38" s="82">
        <v>29</v>
      </c>
      <c r="B38" s="83">
        <v>444</v>
      </c>
      <c r="C38" s="84" t="s">
        <v>56</v>
      </c>
      <c r="D38" s="89" t="s">
        <v>88</v>
      </c>
      <c r="E38" s="84" t="s">
        <v>116</v>
      </c>
      <c r="F38" s="95">
        <v>1</v>
      </c>
      <c r="G38" s="96">
        <v>2</v>
      </c>
      <c r="H38" s="97">
        <v>0</v>
      </c>
      <c r="I38" s="96">
        <v>0</v>
      </c>
      <c r="J38" s="84"/>
      <c r="K38" s="250"/>
      <c r="L38" s="250"/>
      <c r="M38" s="96">
        <v>0</v>
      </c>
      <c r="N38" s="84"/>
      <c r="O38" s="250"/>
      <c r="P38" s="96">
        <v>0</v>
      </c>
    </row>
    <row r="39" spans="1:16" ht="15" customHeight="1">
      <c r="A39" s="82">
        <v>29</v>
      </c>
      <c r="B39" s="83">
        <v>446</v>
      </c>
      <c r="C39" s="84" t="s">
        <v>56</v>
      </c>
      <c r="D39" s="89" t="s">
        <v>89</v>
      </c>
      <c r="E39" s="84" t="s">
        <v>116</v>
      </c>
      <c r="F39" s="95">
        <v>1</v>
      </c>
      <c r="G39" s="96">
        <v>2</v>
      </c>
      <c r="H39" s="97">
        <v>0</v>
      </c>
      <c r="I39" s="96">
        <v>0</v>
      </c>
      <c r="J39" s="84"/>
      <c r="K39" s="250"/>
      <c r="L39" s="250"/>
      <c r="M39" s="96">
        <v>0</v>
      </c>
      <c r="N39" s="84"/>
      <c r="O39" s="250"/>
      <c r="P39" s="96">
        <v>0</v>
      </c>
    </row>
    <row r="40" spans="1:16" ht="15" customHeight="1">
      <c r="A40" s="82">
        <v>29</v>
      </c>
      <c r="B40" s="83">
        <v>447</v>
      </c>
      <c r="C40" s="84" t="s">
        <v>56</v>
      </c>
      <c r="D40" s="89" t="s">
        <v>90</v>
      </c>
      <c r="E40" s="84" t="s">
        <v>108</v>
      </c>
      <c r="F40" s="95">
        <v>1</v>
      </c>
      <c r="G40" s="96">
        <v>2</v>
      </c>
      <c r="H40" s="97">
        <v>0</v>
      </c>
      <c r="I40" s="96">
        <v>0</v>
      </c>
      <c r="J40" s="84"/>
      <c r="K40" s="250"/>
      <c r="L40" s="250"/>
      <c r="M40" s="96">
        <v>0</v>
      </c>
      <c r="N40" s="84"/>
      <c r="O40" s="250"/>
      <c r="P40" s="96">
        <v>0</v>
      </c>
    </row>
    <row r="41" spans="1:16" ht="15" customHeight="1">
      <c r="A41" s="82">
        <v>29</v>
      </c>
      <c r="B41" s="83">
        <v>449</v>
      </c>
      <c r="C41" s="84" t="s">
        <v>56</v>
      </c>
      <c r="D41" s="89" t="s">
        <v>91</v>
      </c>
      <c r="E41" s="84" t="s">
        <v>108</v>
      </c>
      <c r="F41" s="95">
        <v>1</v>
      </c>
      <c r="G41" s="96">
        <v>2</v>
      </c>
      <c r="H41" s="97">
        <v>0</v>
      </c>
      <c r="I41" s="96">
        <v>0</v>
      </c>
      <c r="J41" s="84"/>
      <c r="K41" s="250"/>
      <c r="L41" s="250"/>
      <c r="M41" s="96">
        <v>0</v>
      </c>
      <c r="N41" s="84"/>
      <c r="O41" s="250"/>
      <c r="P41" s="96">
        <v>0</v>
      </c>
    </row>
    <row r="42" spans="1:16" ht="15" customHeight="1">
      <c r="A42" s="82">
        <v>29</v>
      </c>
      <c r="B42" s="83">
        <v>450</v>
      </c>
      <c r="C42" s="84" t="s">
        <v>56</v>
      </c>
      <c r="D42" s="89" t="s">
        <v>92</v>
      </c>
      <c r="E42" s="84" t="s">
        <v>116</v>
      </c>
      <c r="F42" s="95">
        <v>1</v>
      </c>
      <c r="G42" s="96">
        <v>2</v>
      </c>
      <c r="H42" s="97">
        <v>0</v>
      </c>
      <c r="I42" s="96">
        <v>0</v>
      </c>
      <c r="J42" s="84"/>
      <c r="K42" s="250"/>
      <c r="L42" s="250"/>
      <c r="M42" s="96">
        <v>0</v>
      </c>
      <c r="N42" s="84"/>
      <c r="O42" s="250"/>
      <c r="P42" s="96">
        <v>0</v>
      </c>
    </row>
    <row r="43" spans="1:16" ht="15" customHeight="1">
      <c r="A43" s="82">
        <v>29</v>
      </c>
      <c r="B43" s="83">
        <v>451</v>
      </c>
      <c r="C43" s="84" t="s">
        <v>56</v>
      </c>
      <c r="D43" s="89" t="s">
        <v>93</v>
      </c>
      <c r="E43" s="84" t="s">
        <v>116</v>
      </c>
      <c r="F43" s="95">
        <v>1</v>
      </c>
      <c r="G43" s="96">
        <v>2</v>
      </c>
      <c r="H43" s="97">
        <v>0</v>
      </c>
      <c r="I43" s="96">
        <v>0</v>
      </c>
      <c r="J43" s="84"/>
      <c r="K43" s="250"/>
      <c r="L43" s="250"/>
      <c r="M43" s="96">
        <v>0</v>
      </c>
      <c r="N43" s="84"/>
      <c r="O43" s="250"/>
      <c r="P43" s="96">
        <v>0</v>
      </c>
    </row>
    <row r="44" spans="1:16" ht="15" customHeight="1">
      <c r="A44" s="82">
        <v>29</v>
      </c>
      <c r="B44" s="83">
        <v>452</v>
      </c>
      <c r="C44" s="84" t="s">
        <v>56</v>
      </c>
      <c r="D44" s="89" t="s">
        <v>94</v>
      </c>
      <c r="E44" s="84" t="s">
        <v>115</v>
      </c>
      <c r="F44" s="95">
        <v>2</v>
      </c>
      <c r="G44" s="96">
        <v>2</v>
      </c>
      <c r="H44" s="97">
        <v>0</v>
      </c>
      <c r="I44" s="96">
        <v>0</v>
      </c>
      <c r="J44" s="84"/>
      <c r="K44" s="250"/>
      <c r="L44" s="250"/>
      <c r="M44" s="96">
        <v>0</v>
      </c>
      <c r="N44" s="84"/>
      <c r="O44" s="250"/>
      <c r="P44" s="96">
        <v>0</v>
      </c>
    </row>
    <row r="45" spans="1:16" ht="15" customHeight="1" thickBot="1">
      <c r="A45" s="82">
        <v>29</v>
      </c>
      <c r="B45" s="83">
        <v>453</v>
      </c>
      <c r="C45" s="84" t="s">
        <v>56</v>
      </c>
      <c r="D45" s="89" t="s">
        <v>95</v>
      </c>
      <c r="E45" s="84" t="s">
        <v>117</v>
      </c>
      <c r="F45" s="95">
        <v>1</v>
      </c>
      <c r="G45" s="96">
        <v>2</v>
      </c>
      <c r="H45" s="97">
        <v>0</v>
      </c>
      <c r="I45" s="96">
        <v>0</v>
      </c>
      <c r="J45" s="84"/>
      <c r="K45" s="250"/>
      <c r="L45" s="250"/>
      <c r="M45" s="96">
        <v>0</v>
      </c>
      <c r="N45" s="84"/>
      <c r="O45" s="250"/>
      <c r="P45" s="96">
        <v>0</v>
      </c>
    </row>
    <row r="46" spans="1:16" ht="21" customHeight="1" thickBot="1">
      <c r="A46" s="16"/>
      <c r="B46" s="17">
        <v>1000</v>
      </c>
      <c r="C46" s="130" t="s">
        <v>10</v>
      </c>
      <c r="D46" s="131"/>
      <c r="E46" s="10"/>
      <c r="F46" s="98"/>
      <c r="G46" s="99"/>
      <c r="H46" s="100">
        <f>SUM(H7:H45)</f>
        <v>12</v>
      </c>
      <c r="I46" s="101">
        <f>SUM(I7:I45)</f>
        <v>9</v>
      </c>
      <c r="J46" s="25">
        <f>COUNTA(J7:J45)</f>
        <v>5</v>
      </c>
      <c r="K46" s="23"/>
      <c r="L46" s="23"/>
      <c r="M46" s="24"/>
      <c r="N46" s="25">
        <f>COUNTA(N7:N45)</f>
        <v>12</v>
      </c>
      <c r="O46" s="23"/>
      <c r="P46" s="103"/>
    </row>
  </sheetData>
  <mergeCells count="14">
    <mergeCell ref="J5:L5"/>
    <mergeCell ref="F4:F6"/>
    <mergeCell ref="I4:I6"/>
    <mergeCell ref="J4:M4"/>
    <mergeCell ref="N4:P4"/>
    <mergeCell ref="N5:O5"/>
    <mergeCell ref="C46:D46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&amp;R（奈良県）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50390625" style="2" customWidth="1"/>
    <col min="5" max="5" width="21.375" style="2" customWidth="1"/>
    <col min="6" max="6" width="11.625" style="2" customWidth="1"/>
    <col min="7" max="7" width="9.125" style="2" customWidth="1"/>
    <col min="8" max="8" width="22.37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0" t="s">
        <v>46</v>
      </c>
    </row>
    <row r="3" ht="12.75" thickBot="1"/>
    <row r="4" spans="1:20" s="1" customFormat="1" ht="19.5" customHeight="1">
      <c r="A4" s="168" t="s">
        <v>38</v>
      </c>
      <c r="B4" s="171" t="s">
        <v>200</v>
      </c>
      <c r="C4" s="174" t="s">
        <v>175</v>
      </c>
      <c r="D4" s="177" t="s">
        <v>176</v>
      </c>
      <c r="E4" s="125" t="s">
        <v>50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61" t="s">
        <v>26</v>
      </c>
    </row>
    <row r="5" spans="1:20" s="1" customFormat="1" ht="19.5" customHeight="1">
      <c r="A5" s="169"/>
      <c r="B5" s="172"/>
      <c r="C5" s="175"/>
      <c r="D5" s="178"/>
      <c r="E5" s="68"/>
      <c r="F5" s="62"/>
      <c r="G5" s="69"/>
      <c r="H5" s="69"/>
      <c r="I5" s="69"/>
      <c r="J5" s="69"/>
      <c r="K5" s="128" t="s">
        <v>201</v>
      </c>
      <c r="L5" s="149"/>
      <c r="M5" s="149"/>
      <c r="N5" s="149"/>
      <c r="O5" s="149"/>
      <c r="P5" s="149"/>
      <c r="Q5" s="149"/>
      <c r="R5" s="149"/>
      <c r="S5" s="167"/>
      <c r="T5" s="162"/>
    </row>
    <row r="6" spans="1:20" s="1" customFormat="1" ht="19.5" customHeight="1">
      <c r="A6" s="169"/>
      <c r="B6" s="172"/>
      <c r="C6" s="175"/>
      <c r="D6" s="178"/>
      <c r="E6" s="164" t="s">
        <v>202</v>
      </c>
      <c r="F6" s="56"/>
      <c r="G6" s="156" t="s">
        <v>44</v>
      </c>
      <c r="H6" s="156"/>
      <c r="I6" s="156"/>
      <c r="J6" s="157"/>
      <c r="K6" s="158" t="s">
        <v>51</v>
      </c>
      <c r="L6" s="159"/>
      <c r="M6" s="160"/>
      <c r="N6" s="157" t="s">
        <v>52</v>
      </c>
      <c r="O6" s="159"/>
      <c r="P6" s="160"/>
      <c r="Q6" s="157" t="s">
        <v>203</v>
      </c>
      <c r="R6" s="159"/>
      <c r="S6" s="166"/>
      <c r="T6" s="162"/>
    </row>
    <row r="7" spans="1:20" ht="49.5" customHeight="1">
      <c r="A7" s="170"/>
      <c r="B7" s="173"/>
      <c r="C7" s="176"/>
      <c r="D7" s="179"/>
      <c r="E7" s="165"/>
      <c r="F7" s="60" t="s">
        <v>40</v>
      </c>
      <c r="G7" s="61" t="s">
        <v>41</v>
      </c>
      <c r="H7" s="61" t="s">
        <v>43</v>
      </c>
      <c r="I7" s="61" t="s">
        <v>42</v>
      </c>
      <c r="J7" s="63" t="s">
        <v>177</v>
      </c>
      <c r="K7" s="106" t="s">
        <v>204</v>
      </c>
      <c r="L7" s="107" t="s">
        <v>205</v>
      </c>
      <c r="M7" s="108" t="s">
        <v>45</v>
      </c>
      <c r="N7" s="109" t="s">
        <v>204</v>
      </c>
      <c r="O7" s="107" t="s">
        <v>205</v>
      </c>
      <c r="P7" s="110" t="s">
        <v>45</v>
      </c>
      <c r="Q7" s="108" t="s">
        <v>204</v>
      </c>
      <c r="R7" s="107" t="s">
        <v>205</v>
      </c>
      <c r="S7" s="108" t="s">
        <v>45</v>
      </c>
      <c r="T7" s="163"/>
    </row>
    <row r="8" spans="1:20" ht="26.25" customHeight="1">
      <c r="A8" s="82">
        <v>29</v>
      </c>
      <c r="B8" s="83">
        <v>201</v>
      </c>
      <c r="C8" s="84" t="s">
        <v>56</v>
      </c>
      <c r="D8" s="248" t="s">
        <v>57</v>
      </c>
      <c r="E8" s="251" t="s">
        <v>143</v>
      </c>
      <c r="F8" s="252" t="s">
        <v>178</v>
      </c>
      <c r="G8" s="253" t="s">
        <v>144</v>
      </c>
      <c r="H8" s="254" t="s">
        <v>145</v>
      </c>
      <c r="I8" s="255" t="s">
        <v>146</v>
      </c>
      <c r="J8" s="256" t="s">
        <v>169</v>
      </c>
      <c r="K8" s="71" t="s">
        <v>170</v>
      </c>
      <c r="L8" s="5"/>
      <c r="M8" s="13"/>
      <c r="N8" s="55" t="s">
        <v>170</v>
      </c>
      <c r="O8" s="5"/>
      <c r="P8" s="5"/>
      <c r="Q8" s="5"/>
      <c r="R8" s="5"/>
      <c r="S8" s="12"/>
      <c r="T8" s="67">
        <v>0</v>
      </c>
    </row>
    <row r="9" spans="1:20" ht="15" customHeight="1">
      <c r="A9" s="82">
        <v>29</v>
      </c>
      <c r="B9" s="83">
        <v>202</v>
      </c>
      <c r="C9" s="84" t="s">
        <v>56</v>
      </c>
      <c r="D9" s="248" t="s">
        <v>58</v>
      </c>
      <c r="E9" s="257"/>
      <c r="F9" s="252"/>
      <c r="G9" s="253"/>
      <c r="H9" s="252"/>
      <c r="I9" s="253"/>
      <c r="J9" s="258"/>
      <c r="K9" s="7"/>
      <c r="L9" s="5"/>
      <c r="M9" s="5"/>
      <c r="N9" s="5"/>
      <c r="O9" s="5"/>
      <c r="P9" s="5"/>
      <c r="Q9" s="5"/>
      <c r="R9" s="5"/>
      <c r="S9" s="12"/>
      <c r="T9" s="67">
        <v>1</v>
      </c>
    </row>
    <row r="10" spans="1:20" ht="15" customHeight="1">
      <c r="A10" s="82">
        <v>29</v>
      </c>
      <c r="B10" s="83">
        <v>203</v>
      </c>
      <c r="C10" s="84" t="s">
        <v>56</v>
      </c>
      <c r="D10" s="89" t="s">
        <v>59</v>
      </c>
      <c r="E10" s="257"/>
      <c r="F10" s="252"/>
      <c r="G10" s="253"/>
      <c r="H10" s="252"/>
      <c r="I10" s="253"/>
      <c r="J10" s="258"/>
      <c r="K10" s="7"/>
      <c r="L10" s="5"/>
      <c r="M10" s="5"/>
      <c r="N10" s="5"/>
      <c r="O10" s="5"/>
      <c r="P10" s="5"/>
      <c r="Q10" s="5"/>
      <c r="R10" s="5"/>
      <c r="S10" s="12"/>
      <c r="T10" s="67">
        <v>0</v>
      </c>
    </row>
    <row r="11" spans="1:20" ht="15" customHeight="1">
      <c r="A11" s="82">
        <v>29</v>
      </c>
      <c r="B11" s="83">
        <v>204</v>
      </c>
      <c r="C11" s="84" t="s">
        <v>56</v>
      </c>
      <c r="D11" s="89" t="s">
        <v>60</v>
      </c>
      <c r="E11" s="251" t="s">
        <v>147</v>
      </c>
      <c r="F11" s="252" t="s">
        <v>179</v>
      </c>
      <c r="G11" s="253" t="s">
        <v>148</v>
      </c>
      <c r="H11" s="254" t="s">
        <v>149</v>
      </c>
      <c r="I11" s="255" t="s">
        <v>150</v>
      </c>
      <c r="J11" s="258"/>
      <c r="K11" s="71" t="s">
        <v>170</v>
      </c>
      <c r="L11" s="5"/>
      <c r="M11" s="5"/>
      <c r="N11" s="55" t="s">
        <v>170</v>
      </c>
      <c r="O11" s="5"/>
      <c r="P11" s="5"/>
      <c r="Q11" s="5"/>
      <c r="R11" s="5"/>
      <c r="S11" s="12"/>
      <c r="T11" s="67">
        <v>0</v>
      </c>
    </row>
    <row r="12" spans="1:20" ht="15" customHeight="1">
      <c r="A12" s="82">
        <v>29</v>
      </c>
      <c r="B12" s="83">
        <v>205</v>
      </c>
      <c r="C12" s="84" t="s">
        <v>56</v>
      </c>
      <c r="D12" s="89" t="s">
        <v>61</v>
      </c>
      <c r="E12" s="257"/>
      <c r="F12" s="252"/>
      <c r="G12" s="253"/>
      <c r="H12" s="252"/>
      <c r="I12" s="253"/>
      <c r="J12" s="258"/>
      <c r="K12" s="7"/>
      <c r="L12" s="5"/>
      <c r="M12" s="5"/>
      <c r="N12" s="5"/>
      <c r="O12" s="5"/>
      <c r="P12" s="5"/>
      <c r="Q12" s="5"/>
      <c r="R12" s="5"/>
      <c r="S12" s="12"/>
      <c r="T12" s="67">
        <v>0</v>
      </c>
    </row>
    <row r="13" spans="1:20" ht="15" customHeight="1">
      <c r="A13" s="82">
        <v>29</v>
      </c>
      <c r="B13" s="83">
        <v>206</v>
      </c>
      <c r="C13" s="84" t="s">
        <v>56</v>
      </c>
      <c r="D13" s="89" t="s">
        <v>64</v>
      </c>
      <c r="E13" s="257"/>
      <c r="F13" s="252"/>
      <c r="G13" s="253"/>
      <c r="H13" s="252"/>
      <c r="I13" s="253"/>
      <c r="J13" s="258"/>
      <c r="K13" s="7"/>
      <c r="L13" s="5"/>
      <c r="M13" s="5"/>
      <c r="N13" s="5"/>
      <c r="O13" s="5"/>
      <c r="P13" s="5"/>
      <c r="Q13" s="5"/>
      <c r="R13" s="5"/>
      <c r="S13" s="12"/>
      <c r="T13" s="67">
        <v>1</v>
      </c>
    </row>
    <row r="14" spans="1:20" ht="15" customHeight="1">
      <c r="A14" s="82">
        <v>29</v>
      </c>
      <c r="B14" s="83">
        <v>207</v>
      </c>
      <c r="C14" s="84" t="s">
        <v>56</v>
      </c>
      <c r="D14" s="89" t="s">
        <v>62</v>
      </c>
      <c r="E14" s="257"/>
      <c r="F14" s="252"/>
      <c r="G14" s="253"/>
      <c r="H14" s="252"/>
      <c r="I14" s="253"/>
      <c r="J14" s="258"/>
      <c r="K14" s="7"/>
      <c r="L14" s="5"/>
      <c r="M14" s="5"/>
      <c r="N14" s="5"/>
      <c r="O14" s="5"/>
      <c r="P14" s="5"/>
      <c r="Q14" s="5"/>
      <c r="R14" s="5"/>
      <c r="S14" s="12"/>
      <c r="T14" s="67">
        <v>1</v>
      </c>
    </row>
    <row r="15" spans="1:20" ht="15" customHeight="1">
      <c r="A15" s="82">
        <v>29</v>
      </c>
      <c r="B15" s="83">
        <v>208</v>
      </c>
      <c r="C15" s="84" t="s">
        <v>56</v>
      </c>
      <c r="D15" s="89" t="s">
        <v>63</v>
      </c>
      <c r="E15" s="257"/>
      <c r="F15" s="252"/>
      <c r="G15" s="253"/>
      <c r="H15" s="252"/>
      <c r="I15" s="253"/>
      <c r="J15" s="258"/>
      <c r="K15" s="7"/>
      <c r="L15" s="5"/>
      <c r="M15" s="5"/>
      <c r="N15" s="5"/>
      <c r="O15" s="5"/>
      <c r="P15" s="5"/>
      <c r="Q15" s="5"/>
      <c r="R15" s="5"/>
      <c r="S15" s="12"/>
      <c r="T15" s="67">
        <v>0</v>
      </c>
    </row>
    <row r="16" spans="1:20" ht="15" customHeight="1">
      <c r="A16" s="82">
        <v>29</v>
      </c>
      <c r="B16" s="83">
        <v>209</v>
      </c>
      <c r="C16" s="84" t="s">
        <v>56</v>
      </c>
      <c r="D16" s="89" t="s">
        <v>65</v>
      </c>
      <c r="E16" s="251" t="s">
        <v>151</v>
      </c>
      <c r="F16" s="252"/>
      <c r="G16" s="253" t="s">
        <v>152</v>
      </c>
      <c r="H16" s="254" t="s">
        <v>153</v>
      </c>
      <c r="I16" s="255" t="s">
        <v>154</v>
      </c>
      <c r="J16" s="256"/>
      <c r="K16" s="71" t="s">
        <v>170</v>
      </c>
      <c r="L16" s="5"/>
      <c r="M16" s="5"/>
      <c r="N16" s="55" t="s">
        <v>170</v>
      </c>
      <c r="O16" s="5"/>
      <c r="P16" s="5"/>
      <c r="Q16" s="5"/>
      <c r="R16" s="5"/>
      <c r="S16" s="12"/>
      <c r="T16" s="67">
        <v>1</v>
      </c>
    </row>
    <row r="17" spans="1:20" ht="15" customHeight="1">
      <c r="A17" s="82">
        <v>29</v>
      </c>
      <c r="B17" s="83">
        <v>210</v>
      </c>
      <c r="C17" s="84" t="s">
        <v>56</v>
      </c>
      <c r="D17" s="89" t="s">
        <v>66</v>
      </c>
      <c r="E17" s="257"/>
      <c r="F17" s="252"/>
      <c r="G17" s="253"/>
      <c r="H17" s="252"/>
      <c r="I17" s="253"/>
      <c r="J17" s="258"/>
      <c r="K17" s="7"/>
      <c r="L17" s="5"/>
      <c r="M17" s="5"/>
      <c r="N17" s="5"/>
      <c r="O17" s="5"/>
      <c r="P17" s="5"/>
      <c r="Q17" s="5"/>
      <c r="R17" s="5"/>
      <c r="S17" s="12"/>
      <c r="T17" s="67">
        <v>0</v>
      </c>
    </row>
    <row r="18" spans="1:20" ht="15" customHeight="1">
      <c r="A18" s="82">
        <v>29</v>
      </c>
      <c r="B18" s="83">
        <v>211</v>
      </c>
      <c r="C18" s="84" t="s">
        <v>56</v>
      </c>
      <c r="D18" s="89" t="s">
        <v>67</v>
      </c>
      <c r="E18" s="249"/>
      <c r="F18" s="259"/>
      <c r="G18" s="250"/>
      <c r="H18" s="259"/>
      <c r="I18" s="250"/>
      <c r="J18" s="260"/>
      <c r="K18" s="7"/>
      <c r="L18" s="5"/>
      <c r="M18" s="5"/>
      <c r="N18" s="5"/>
      <c r="O18" s="5"/>
      <c r="P18" s="5"/>
      <c r="Q18" s="5"/>
      <c r="R18" s="5"/>
      <c r="S18" s="12"/>
      <c r="T18" s="67">
        <v>0</v>
      </c>
    </row>
    <row r="19" spans="1:20" ht="15" customHeight="1">
      <c r="A19" s="82">
        <v>29</v>
      </c>
      <c r="B19" s="83">
        <v>212</v>
      </c>
      <c r="C19" s="84" t="s">
        <v>56</v>
      </c>
      <c r="D19" s="89" t="s">
        <v>68</v>
      </c>
      <c r="E19" s="249"/>
      <c r="F19" s="259"/>
      <c r="G19" s="250"/>
      <c r="H19" s="259"/>
      <c r="I19" s="250"/>
      <c r="J19" s="260"/>
      <c r="K19" s="7"/>
      <c r="L19" s="5"/>
      <c r="M19" s="5"/>
      <c r="N19" s="5"/>
      <c r="O19" s="5"/>
      <c r="P19" s="5"/>
      <c r="Q19" s="5"/>
      <c r="R19" s="5"/>
      <c r="S19" s="12"/>
      <c r="T19" s="67">
        <v>0</v>
      </c>
    </row>
    <row r="20" spans="1:20" ht="15" customHeight="1">
      <c r="A20" s="82">
        <v>29</v>
      </c>
      <c r="B20" s="83">
        <v>322</v>
      </c>
      <c r="C20" s="84" t="s">
        <v>56</v>
      </c>
      <c r="D20" s="89" t="s">
        <v>69</v>
      </c>
      <c r="E20" s="249"/>
      <c r="F20" s="259"/>
      <c r="G20" s="250"/>
      <c r="H20" s="259"/>
      <c r="I20" s="250"/>
      <c r="J20" s="260"/>
      <c r="K20" s="7"/>
      <c r="L20" s="5"/>
      <c r="M20" s="5"/>
      <c r="N20" s="5"/>
      <c r="O20" s="5"/>
      <c r="P20" s="5"/>
      <c r="Q20" s="5"/>
      <c r="R20" s="5"/>
      <c r="S20" s="12"/>
      <c r="T20" s="67">
        <v>0</v>
      </c>
    </row>
    <row r="21" spans="1:20" ht="15" customHeight="1">
      <c r="A21" s="82">
        <v>29</v>
      </c>
      <c r="B21" s="83">
        <v>342</v>
      </c>
      <c r="C21" s="84" t="s">
        <v>56</v>
      </c>
      <c r="D21" s="89" t="s">
        <v>70</v>
      </c>
      <c r="E21" s="249"/>
      <c r="F21" s="259"/>
      <c r="G21" s="250"/>
      <c r="H21" s="259"/>
      <c r="I21" s="250"/>
      <c r="J21" s="260"/>
      <c r="K21" s="7"/>
      <c r="L21" s="5"/>
      <c r="M21" s="5"/>
      <c r="N21" s="5"/>
      <c r="O21" s="5"/>
      <c r="P21" s="5"/>
      <c r="Q21" s="5"/>
      <c r="R21" s="5"/>
      <c r="S21" s="12"/>
      <c r="T21" s="67">
        <v>0</v>
      </c>
    </row>
    <row r="22" spans="1:20" ht="15" customHeight="1">
      <c r="A22" s="82">
        <v>29</v>
      </c>
      <c r="B22" s="83">
        <v>343</v>
      </c>
      <c r="C22" s="84" t="s">
        <v>56</v>
      </c>
      <c r="D22" s="89" t="s">
        <v>71</v>
      </c>
      <c r="E22" s="249"/>
      <c r="F22" s="259"/>
      <c r="G22" s="250"/>
      <c r="H22" s="259"/>
      <c r="I22" s="250"/>
      <c r="J22" s="260"/>
      <c r="K22" s="7"/>
      <c r="L22" s="5"/>
      <c r="M22" s="5"/>
      <c r="N22" s="5"/>
      <c r="O22" s="5"/>
      <c r="P22" s="5"/>
      <c r="Q22" s="5"/>
      <c r="R22" s="5"/>
      <c r="S22" s="12"/>
      <c r="T22" s="67">
        <v>0</v>
      </c>
    </row>
    <row r="23" spans="1:20" ht="15" customHeight="1">
      <c r="A23" s="82">
        <v>29</v>
      </c>
      <c r="B23" s="83">
        <v>344</v>
      </c>
      <c r="C23" s="84" t="s">
        <v>56</v>
      </c>
      <c r="D23" s="89" t="s">
        <v>72</v>
      </c>
      <c r="E23" s="249"/>
      <c r="F23" s="259"/>
      <c r="G23" s="250"/>
      <c r="H23" s="259"/>
      <c r="I23" s="250"/>
      <c r="J23" s="260"/>
      <c r="K23" s="7"/>
      <c r="L23" s="5"/>
      <c r="M23" s="5"/>
      <c r="N23" s="5"/>
      <c r="O23" s="5"/>
      <c r="P23" s="5"/>
      <c r="Q23" s="5"/>
      <c r="R23" s="5"/>
      <c r="S23" s="12"/>
      <c r="T23" s="67">
        <v>1</v>
      </c>
    </row>
    <row r="24" spans="1:20" ht="15" customHeight="1">
      <c r="A24" s="82">
        <v>29</v>
      </c>
      <c r="B24" s="83">
        <v>345</v>
      </c>
      <c r="C24" s="84" t="s">
        <v>56</v>
      </c>
      <c r="D24" s="89" t="s">
        <v>73</v>
      </c>
      <c r="E24" s="249"/>
      <c r="F24" s="259"/>
      <c r="G24" s="250"/>
      <c r="H24" s="259"/>
      <c r="I24" s="250"/>
      <c r="J24" s="260"/>
      <c r="K24" s="7"/>
      <c r="L24" s="5"/>
      <c r="M24" s="5"/>
      <c r="N24" s="5"/>
      <c r="O24" s="5"/>
      <c r="P24" s="5"/>
      <c r="Q24" s="5"/>
      <c r="R24" s="5"/>
      <c r="S24" s="12"/>
      <c r="T24" s="67">
        <v>0</v>
      </c>
    </row>
    <row r="25" spans="1:20" ht="15" customHeight="1">
      <c r="A25" s="82">
        <v>29</v>
      </c>
      <c r="B25" s="83">
        <v>361</v>
      </c>
      <c r="C25" s="84" t="s">
        <v>56</v>
      </c>
      <c r="D25" s="89" t="s">
        <v>74</v>
      </c>
      <c r="E25" s="249"/>
      <c r="F25" s="259"/>
      <c r="G25" s="250"/>
      <c r="H25" s="259"/>
      <c r="I25" s="250"/>
      <c r="J25" s="260"/>
      <c r="K25" s="7"/>
      <c r="L25" s="5"/>
      <c r="M25" s="5"/>
      <c r="N25" s="5"/>
      <c r="O25" s="5"/>
      <c r="P25" s="5"/>
      <c r="Q25" s="5"/>
      <c r="R25" s="5"/>
      <c r="S25" s="12"/>
      <c r="T25" s="67">
        <v>1</v>
      </c>
    </row>
    <row r="26" spans="1:20" ht="15" customHeight="1">
      <c r="A26" s="82">
        <v>29</v>
      </c>
      <c r="B26" s="83">
        <v>362</v>
      </c>
      <c r="C26" s="84" t="s">
        <v>56</v>
      </c>
      <c r="D26" s="89" t="s">
        <v>75</v>
      </c>
      <c r="E26" s="249"/>
      <c r="F26" s="259"/>
      <c r="G26" s="250"/>
      <c r="H26" s="259"/>
      <c r="I26" s="250"/>
      <c r="J26" s="260"/>
      <c r="K26" s="7"/>
      <c r="L26" s="5"/>
      <c r="M26" s="5"/>
      <c r="N26" s="5"/>
      <c r="O26" s="5"/>
      <c r="P26" s="5"/>
      <c r="Q26" s="5"/>
      <c r="R26" s="5"/>
      <c r="S26" s="12"/>
      <c r="T26" s="67">
        <v>0</v>
      </c>
    </row>
    <row r="27" spans="1:20" ht="15" customHeight="1">
      <c r="A27" s="82">
        <v>29</v>
      </c>
      <c r="B27" s="83">
        <v>363</v>
      </c>
      <c r="C27" s="84" t="s">
        <v>56</v>
      </c>
      <c r="D27" s="89" t="s">
        <v>76</v>
      </c>
      <c r="E27" s="249"/>
      <c r="F27" s="259"/>
      <c r="G27" s="250"/>
      <c r="H27" s="259"/>
      <c r="I27" s="250"/>
      <c r="J27" s="260"/>
      <c r="K27" s="7"/>
      <c r="L27" s="5"/>
      <c r="M27" s="5"/>
      <c r="N27" s="5"/>
      <c r="O27" s="5"/>
      <c r="P27" s="5"/>
      <c r="Q27" s="5"/>
      <c r="R27" s="5"/>
      <c r="S27" s="12"/>
      <c r="T27" s="67">
        <v>0</v>
      </c>
    </row>
    <row r="28" spans="1:20" ht="15" customHeight="1">
      <c r="A28" s="82">
        <v>29</v>
      </c>
      <c r="B28" s="83">
        <v>385</v>
      </c>
      <c r="C28" s="84" t="s">
        <v>56</v>
      </c>
      <c r="D28" s="89" t="s">
        <v>77</v>
      </c>
      <c r="E28" s="249"/>
      <c r="F28" s="259"/>
      <c r="G28" s="250"/>
      <c r="H28" s="259"/>
      <c r="I28" s="250"/>
      <c r="J28" s="260"/>
      <c r="K28" s="7"/>
      <c r="L28" s="5"/>
      <c r="M28" s="5"/>
      <c r="N28" s="5"/>
      <c r="O28" s="5"/>
      <c r="P28" s="5"/>
      <c r="Q28" s="5"/>
      <c r="R28" s="5"/>
      <c r="S28" s="12"/>
      <c r="T28" s="67">
        <v>0</v>
      </c>
    </row>
    <row r="29" spans="1:20" ht="15" customHeight="1">
      <c r="A29" s="82">
        <v>29</v>
      </c>
      <c r="B29" s="83">
        <v>386</v>
      </c>
      <c r="C29" s="84" t="s">
        <v>56</v>
      </c>
      <c r="D29" s="89" t="s">
        <v>78</v>
      </c>
      <c r="E29" s="249"/>
      <c r="F29" s="259"/>
      <c r="G29" s="250"/>
      <c r="H29" s="259"/>
      <c r="I29" s="250"/>
      <c r="J29" s="260"/>
      <c r="K29" s="7"/>
      <c r="L29" s="5"/>
      <c r="M29" s="5"/>
      <c r="N29" s="5"/>
      <c r="O29" s="5"/>
      <c r="P29" s="5"/>
      <c r="Q29" s="5"/>
      <c r="R29" s="5"/>
      <c r="S29" s="12"/>
      <c r="T29" s="67">
        <v>1</v>
      </c>
    </row>
    <row r="30" spans="1:20" ht="15" customHeight="1">
      <c r="A30" s="82">
        <v>29</v>
      </c>
      <c r="B30" s="83">
        <v>401</v>
      </c>
      <c r="C30" s="84" t="s">
        <v>56</v>
      </c>
      <c r="D30" s="89" t="s">
        <v>79</v>
      </c>
      <c r="E30" s="249"/>
      <c r="F30" s="259"/>
      <c r="G30" s="250"/>
      <c r="H30" s="259"/>
      <c r="I30" s="250"/>
      <c r="J30" s="260"/>
      <c r="K30" s="7"/>
      <c r="L30" s="5"/>
      <c r="M30" s="5"/>
      <c r="N30" s="5"/>
      <c r="O30" s="5"/>
      <c r="P30" s="5"/>
      <c r="Q30" s="5"/>
      <c r="R30" s="5"/>
      <c r="S30" s="12"/>
      <c r="T30" s="67">
        <v>0</v>
      </c>
    </row>
    <row r="31" spans="1:20" ht="15" customHeight="1">
      <c r="A31" s="82">
        <v>29</v>
      </c>
      <c r="B31" s="83">
        <v>402</v>
      </c>
      <c r="C31" s="84" t="s">
        <v>56</v>
      </c>
      <c r="D31" s="89" t="s">
        <v>80</v>
      </c>
      <c r="E31" s="249"/>
      <c r="F31" s="259"/>
      <c r="G31" s="250"/>
      <c r="H31" s="259"/>
      <c r="I31" s="250"/>
      <c r="J31" s="260"/>
      <c r="K31" s="7"/>
      <c r="L31" s="5"/>
      <c r="M31" s="5"/>
      <c r="N31" s="5"/>
      <c r="O31" s="5"/>
      <c r="P31" s="5"/>
      <c r="Q31" s="5"/>
      <c r="R31" s="5"/>
      <c r="S31" s="12"/>
      <c r="T31" s="67">
        <v>0</v>
      </c>
    </row>
    <row r="32" spans="1:20" ht="15" customHeight="1">
      <c r="A32" s="82">
        <v>29</v>
      </c>
      <c r="B32" s="83">
        <v>424</v>
      </c>
      <c r="C32" s="84" t="s">
        <v>56</v>
      </c>
      <c r="D32" s="89" t="s">
        <v>81</v>
      </c>
      <c r="E32" s="249"/>
      <c r="F32" s="259"/>
      <c r="G32" s="250"/>
      <c r="H32" s="259"/>
      <c r="I32" s="250"/>
      <c r="J32" s="260"/>
      <c r="K32" s="7"/>
      <c r="L32" s="5"/>
      <c r="M32" s="5"/>
      <c r="N32" s="5"/>
      <c r="O32" s="5"/>
      <c r="P32" s="5"/>
      <c r="Q32" s="5"/>
      <c r="R32" s="5"/>
      <c r="S32" s="12"/>
      <c r="T32" s="67">
        <v>0</v>
      </c>
    </row>
    <row r="33" spans="1:20" ht="15" customHeight="1">
      <c r="A33" s="82">
        <v>29</v>
      </c>
      <c r="B33" s="83">
        <v>425</v>
      </c>
      <c r="C33" s="84" t="s">
        <v>56</v>
      </c>
      <c r="D33" s="89" t="s">
        <v>82</v>
      </c>
      <c r="E33" s="249"/>
      <c r="F33" s="259"/>
      <c r="G33" s="250"/>
      <c r="H33" s="259"/>
      <c r="I33" s="250"/>
      <c r="J33" s="260"/>
      <c r="K33" s="7"/>
      <c r="L33" s="5"/>
      <c r="M33" s="5"/>
      <c r="N33" s="5"/>
      <c r="O33" s="5"/>
      <c r="P33" s="5"/>
      <c r="Q33" s="5"/>
      <c r="R33" s="5"/>
      <c r="S33" s="12"/>
      <c r="T33" s="14">
        <v>0</v>
      </c>
    </row>
    <row r="34" spans="1:20" ht="15" customHeight="1">
      <c r="A34" s="82">
        <v>29</v>
      </c>
      <c r="B34" s="83">
        <v>426</v>
      </c>
      <c r="C34" s="84" t="s">
        <v>56</v>
      </c>
      <c r="D34" s="89" t="s">
        <v>83</v>
      </c>
      <c r="E34" s="249"/>
      <c r="F34" s="259"/>
      <c r="G34" s="250"/>
      <c r="H34" s="259"/>
      <c r="I34" s="250"/>
      <c r="J34" s="260"/>
      <c r="K34" s="7"/>
      <c r="L34" s="5"/>
      <c r="M34" s="5"/>
      <c r="N34" s="5"/>
      <c r="O34" s="5"/>
      <c r="P34" s="5"/>
      <c r="Q34" s="5"/>
      <c r="R34" s="5"/>
      <c r="S34" s="12"/>
      <c r="T34" s="14">
        <v>1</v>
      </c>
    </row>
    <row r="35" spans="1:20" ht="15" customHeight="1">
      <c r="A35" s="82">
        <v>29</v>
      </c>
      <c r="B35" s="83">
        <v>427</v>
      </c>
      <c r="C35" s="84" t="s">
        <v>56</v>
      </c>
      <c r="D35" s="89" t="s">
        <v>84</v>
      </c>
      <c r="E35" s="249"/>
      <c r="F35" s="259"/>
      <c r="G35" s="250"/>
      <c r="H35" s="259"/>
      <c r="I35" s="250"/>
      <c r="J35" s="260"/>
      <c r="K35" s="7"/>
      <c r="L35" s="5"/>
      <c r="M35" s="5"/>
      <c r="N35" s="5"/>
      <c r="O35" s="5"/>
      <c r="P35" s="5"/>
      <c r="Q35" s="5"/>
      <c r="R35" s="5"/>
      <c r="S35" s="12"/>
      <c r="T35" s="14">
        <v>1</v>
      </c>
    </row>
    <row r="36" spans="1:20" ht="15" customHeight="1">
      <c r="A36" s="82">
        <v>29</v>
      </c>
      <c r="B36" s="83">
        <v>441</v>
      </c>
      <c r="C36" s="84" t="s">
        <v>56</v>
      </c>
      <c r="D36" s="89" t="s">
        <v>85</v>
      </c>
      <c r="E36" s="249"/>
      <c r="F36" s="259"/>
      <c r="G36" s="250"/>
      <c r="H36" s="259"/>
      <c r="I36" s="250"/>
      <c r="J36" s="260"/>
      <c r="K36" s="7"/>
      <c r="L36" s="5"/>
      <c r="M36" s="5"/>
      <c r="N36" s="5"/>
      <c r="O36" s="5"/>
      <c r="P36" s="5"/>
      <c r="Q36" s="5"/>
      <c r="R36" s="5"/>
      <c r="S36" s="12"/>
      <c r="T36" s="14">
        <v>0</v>
      </c>
    </row>
    <row r="37" spans="1:20" ht="15" customHeight="1">
      <c r="A37" s="82">
        <v>29</v>
      </c>
      <c r="B37" s="83">
        <v>442</v>
      </c>
      <c r="C37" s="84" t="s">
        <v>56</v>
      </c>
      <c r="D37" s="89" t="s">
        <v>86</v>
      </c>
      <c r="E37" s="249"/>
      <c r="F37" s="259"/>
      <c r="G37" s="250"/>
      <c r="H37" s="259"/>
      <c r="I37" s="250"/>
      <c r="J37" s="260"/>
      <c r="K37" s="7"/>
      <c r="L37" s="5"/>
      <c r="M37" s="5"/>
      <c r="N37" s="5"/>
      <c r="O37" s="5"/>
      <c r="P37" s="5"/>
      <c r="Q37" s="5"/>
      <c r="R37" s="5"/>
      <c r="S37" s="12"/>
      <c r="T37" s="14">
        <v>0</v>
      </c>
    </row>
    <row r="38" spans="1:20" ht="15" customHeight="1">
      <c r="A38" s="82">
        <v>29</v>
      </c>
      <c r="B38" s="83">
        <v>443</v>
      </c>
      <c r="C38" s="84" t="s">
        <v>56</v>
      </c>
      <c r="D38" s="89" t="s">
        <v>87</v>
      </c>
      <c r="E38" s="249"/>
      <c r="F38" s="259"/>
      <c r="G38" s="250"/>
      <c r="H38" s="259"/>
      <c r="I38" s="250"/>
      <c r="J38" s="260"/>
      <c r="K38" s="7"/>
      <c r="L38" s="5"/>
      <c r="M38" s="5"/>
      <c r="N38" s="5"/>
      <c r="O38" s="5"/>
      <c r="P38" s="5"/>
      <c r="Q38" s="5"/>
      <c r="R38" s="5"/>
      <c r="S38" s="12"/>
      <c r="T38" s="14">
        <v>0</v>
      </c>
    </row>
    <row r="39" spans="1:20" ht="15" customHeight="1">
      <c r="A39" s="82">
        <v>29</v>
      </c>
      <c r="B39" s="83">
        <v>444</v>
      </c>
      <c r="C39" s="84" t="s">
        <v>56</v>
      </c>
      <c r="D39" s="89" t="s">
        <v>88</v>
      </c>
      <c r="E39" s="249"/>
      <c r="F39" s="259"/>
      <c r="G39" s="250"/>
      <c r="H39" s="259"/>
      <c r="I39" s="250"/>
      <c r="J39" s="260"/>
      <c r="K39" s="7"/>
      <c r="L39" s="5"/>
      <c r="M39" s="5"/>
      <c r="N39" s="5"/>
      <c r="O39" s="5"/>
      <c r="P39" s="5"/>
      <c r="Q39" s="5"/>
      <c r="R39" s="5"/>
      <c r="S39" s="12"/>
      <c r="T39" s="14">
        <v>0</v>
      </c>
    </row>
    <row r="40" spans="1:20" ht="15" customHeight="1">
      <c r="A40" s="82">
        <v>29</v>
      </c>
      <c r="B40" s="83">
        <v>446</v>
      </c>
      <c r="C40" s="84" t="s">
        <v>56</v>
      </c>
      <c r="D40" s="89" t="s">
        <v>89</v>
      </c>
      <c r="E40" s="249"/>
      <c r="F40" s="259"/>
      <c r="G40" s="250"/>
      <c r="H40" s="259"/>
      <c r="I40" s="250"/>
      <c r="J40" s="260"/>
      <c r="K40" s="7"/>
      <c r="L40" s="5"/>
      <c r="M40" s="5"/>
      <c r="N40" s="5"/>
      <c r="O40" s="5"/>
      <c r="P40" s="5"/>
      <c r="Q40" s="5"/>
      <c r="R40" s="5"/>
      <c r="S40" s="12"/>
      <c r="T40" s="14">
        <v>1</v>
      </c>
    </row>
    <row r="41" spans="1:20" ht="15" customHeight="1">
      <c r="A41" s="82">
        <v>29</v>
      </c>
      <c r="B41" s="83">
        <v>447</v>
      </c>
      <c r="C41" s="84" t="s">
        <v>56</v>
      </c>
      <c r="D41" s="89" t="s">
        <v>90</v>
      </c>
      <c r="E41" s="249"/>
      <c r="F41" s="259"/>
      <c r="G41" s="250"/>
      <c r="H41" s="259"/>
      <c r="I41" s="250"/>
      <c r="J41" s="260"/>
      <c r="K41" s="7"/>
      <c r="L41" s="5"/>
      <c r="M41" s="5"/>
      <c r="N41" s="5"/>
      <c r="O41" s="5"/>
      <c r="P41" s="5"/>
      <c r="Q41" s="5"/>
      <c r="R41" s="5"/>
      <c r="S41" s="12"/>
      <c r="T41" s="14">
        <v>0</v>
      </c>
    </row>
    <row r="42" spans="1:20" ht="15" customHeight="1">
      <c r="A42" s="82">
        <v>29</v>
      </c>
      <c r="B42" s="83">
        <v>449</v>
      </c>
      <c r="C42" s="84" t="s">
        <v>56</v>
      </c>
      <c r="D42" s="89" t="s">
        <v>91</v>
      </c>
      <c r="E42" s="249"/>
      <c r="F42" s="259"/>
      <c r="G42" s="250"/>
      <c r="H42" s="259"/>
      <c r="I42" s="250"/>
      <c r="J42" s="260"/>
      <c r="K42" s="7"/>
      <c r="L42" s="5"/>
      <c r="M42" s="5"/>
      <c r="N42" s="5"/>
      <c r="O42" s="5"/>
      <c r="P42" s="5"/>
      <c r="Q42" s="5"/>
      <c r="R42" s="5"/>
      <c r="S42" s="12"/>
      <c r="T42" s="14">
        <v>0</v>
      </c>
    </row>
    <row r="43" spans="1:20" ht="15" customHeight="1">
      <c r="A43" s="82">
        <v>29</v>
      </c>
      <c r="B43" s="83">
        <v>450</v>
      </c>
      <c r="C43" s="84" t="s">
        <v>56</v>
      </c>
      <c r="D43" s="89" t="s">
        <v>92</v>
      </c>
      <c r="E43" s="249"/>
      <c r="F43" s="259"/>
      <c r="G43" s="250"/>
      <c r="H43" s="259"/>
      <c r="I43" s="250"/>
      <c r="J43" s="260"/>
      <c r="K43" s="7"/>
      <c r="L43" s="5"/>
      <c r="M43" s="5"/>
      <c r="N43" s="5"/>
      <c r="O43" s="5"/>
      <c r="P43" s="5"/>
      <c r="Q43" s="5"/>
      <c r="R43" s="5"/>
      <c r="S43" s="12"/>
      <c r="T43" s="14">
        <v>1</v>
      </c>
    </row>
    <row r="44" spans="1:20" ht="15" customHeight="1">
      <c r="A44" s="82">
        <v>29</v>
      </c>
      <c r="B44" s="83">
        <v>451</v>
      </c>
      <c r="C44" s="84" t="s">
        <v>56</v>
      </c>
      <c r="D44" s="89" t="s">
        <v>93</v>
      </c>
      <c r="E44" s="249"/>
      <c r="F44" s="259"/>
      <c r="G44" s="250"/>
      <c r="H44" s="259"/>
      <c r="I44" s="250"/>
      <c r="J44" s="260"/>
      <c r="K44" s="7"/>
      <c r="L44" s="5"/>
      <c r="M44" s="5"/>
      <c r="N44" s="5"/>
      <c r="O44" s="5"/>
      <c r="P44" s="5"/>
      <c r="Q44" s="5"/>
      <c r="R44" s="5"/>
      <c r="S44" s="12"/>
      <c r="T44" s="14">
        <v>1</v>
      </c>
    </row>
    <row r="45" spans="1:20" ht="15" customHeight="1">
      <c r="A45" s="82">
        <v>29</v>
      </c>
      <c r="B45" s="83">
        <v>452</v>
      </c>
      <c r="C45" s="84" t="s">
        <v>56</v>
      </c>
      <c r="D45" s="89" t="s">
        <v>94</v>
      </c>
      <c r="E45" s="249"/>
      <c r="F45" s="259"/>
      <c r="G45" s="250"/>
      <c r="H45" s="259"/>
      <c r="I45" s="250"/>
      <c r="J45" s="260"/>
      <c r="K45" s="7"/>
      <c r="L45" s="5"/>
      <c r="M45" s="5"/>
      <c r="N45" s="5"/>
      <c r="O45" s="5"/>
      <c r="P45" s="5"/>
      <c r="Q45" s="5"/>
      <c r="R45" s="5"/>
      <c r="S45" s="12"/>
      <c r="T45" s="14">
        <v>1</v>
      </c>
    </row>
    <row r="46" spans="1:20" ht="15" customHeight="1" thickBot="1">
      <c r="A46" s="82">
        <v>29</v>
      </c>
      <c r="B46" s="83">
        <v>453</v>
      </c>
      <c r="C46" s="84" t="s">
        <v>56</v>
      </c>
      <c r="D46" s="89" t="s">
        <v>95</v>
      </c>
      <c r="E46" s="261"/>
      <c r="F46" s="262"/>
      <c r="G46" s="263"/>
      <c r="H46" s="262"/>
      <c r="I46" s="263"/>
      <c r="J46" s="264"/>
      <c r="K46" s="65"/>
      <c r="L46" s="59"/>
      <c r="M46" s="59"/>
      <c r="N46" s="59"/>
      <c r="O46" s="59"/>
      <c r="P46" s="59"/>
      <c r="Q46" s="59"/>
      <c r="R46" s="59"/>
      <c r="S46" s="66"/>
      <c r="T46" s="15">
        <v>0</v>
      </c>
    </row>
    <row r="47" spans="1:20" ht="19.5" customHeight="1" thickBot="1">
      <c r="A47" s="16"/>
      <c r="B47" s="17">
        <v>1000</v>
      </c>
      <c r="C47" s="130" t="s">
        <v>10</v>
      </c>
      <c r="D47" s="130"/>
      <c r="E47" s="57">
        <f>COUNTA(E8:E46)</f>
        <v>3</v>
      </c>
      <c r="F47" s="58"/>
      <c r="G47" s="58"/>
      <c r="H47" s="58"/>
      <c r="I47" s="58"/>
      <c r="J47" s="64"/>
      <c r="K47" s="57"/>
      <c r="L47" s="28"/>
      <c r="M47" s="28"/>
      <c r="N47" s="28"/>
      <c r="O47" s="28"/>
      <c r="P47" s="28"/>
      <c r="Q47" s="28"/>
      <c r="R47" s="28"/>
      <c r="S47" s="46"/>
      <c r="T47" s="45">
        <f>SUM(T8:T46)</f>
        <v>13</v>
      </c>
    </row>
  </sheetData>
  <mergeCells count="13">
    <mergeCell ref="A4:A7"/>
    <mergeCell ref="B4:B7"/>
    <mergeCell ref="C4:C7"/>
    <mergeCell ref="D4:D7"/>
    <mergeCell ref="G6:J6"/>
    <mergeCell ref="K6:M6"/>
    <mergeCell ref="C47:D47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&amp;R（奈良県）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50390625" style="2" customWidth="1"/>
    <col min="3" max="3" width="7.625" style="2" customWidth="1"/>
    <col min="4" max="4" width="12.125" style="2" customWidth="1"/>
    <col min="5" max="5" width="10.00390625" style="2" customWidth="1"/>
    <col min="6" max="6" width="29.625" style="2" customWidth="1"/>
    <col min="7" max="19" width="5.87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20" t="s">
        <v>55</v>
      </c>
      <c r="E2" s="36"/>
    </row>
    <row r="3" ht="12.75" thickBot="1"/>
    <row r="4" spans="1:19" s="1" customFormat="1" ht="24" customHeight="1">
      <c r="A4" s="201" t="s">
        <v>38</v>
      </c>
      <c r="B4" s="137" t="s">
        <v>174</v>
      </c>
      <c r="C4" s="174" t="s">
        <v>0</v>
      </c>
      <c r="D4" s="177" t="s">
        <v>24</v>
      </c>
      <c r="E4" s="184" t="s">
        <v>47</v>
      </c>
      <c r="F4" s="185"/>
      <c r="G4" s="185"/>
      <c r="H4" s="70"/>
      <c r="I4" s="188" t="s">
        <v>54</v>
      </c>
      <c r="J4" s="185"/>
      <c r="K4" s="185"/>
      <c r="L4" s="185"/>
      <c r="M4" s="185"/>
      <c r="N4" s="185"/>
      <c r="O4" s="185"/>
      <c r="P4" s="185"/>
      <c r="Q4" s="185"/>
      <c r="R4" s="185"/>
      <c r="S4" s="189"/>
    </row>
    <row r="5" spans="1:19" s="1" customFormat="1" ht="46.5" customHeight="1">
      <c r="A5" s="202"/>
      <c r="B5" s="204"/>
      <c r="C5" s="175"/>
      <c r="D5" s="178"/>
      <c r="E5" s="182" t="s">
        <v>30</v>
      </c>
      <c r="F5" s="156" t="s">
        <v>11</v>
      </c>
      <c r="G5" s="186" t="s">
        <v>12</v>
      </c>
      <c r="H5" s="180" t="s">
        <v>13</v>
      </c>
      <c r="I5" s="198" t="s">
        <v>180</v>
      </c>
      <c r="J5" s="199" t="s">
        <v>181</v>
      </c>
      <c r="K5" s="190" t="s">
        <v>182</v>
      </c>
      <c r="L5" s="192" t="s">
        <v>183</v>
      </c>
      <c r="M5" s="208" t="s">
        <v>184</v>
      </c>
      <c r="N5" s="194" t="s">
        <v>185</v>
      </c>
      <c r="O5" s="210" t="s">
        <v>186</v>
      </c>
      <c r="P5" s="192" t="s">
        <v>183</v>
      </c>
      <c r="Q5" s="206" t="s">
        <v>32</v>
      </c>
      <c r="R5" s="190" t="s">
        <v>187</v>
      </c>
      <c r="S5" s="196" t="s">
        <v>183</v>
      </c>
    </row>
    <row r="6" spans="1:19" ht="27" customHeight="1">
      <c r="A6" s="203"/>
      <c r="B6" s="205"/>
      <c r="C6" s="176"/>
      <c r="D6" s="179"/>
      <c r="E6" s="183"/>
      <c r="F6" s="156"/>
      <c r="G6" s="187"/>
      <c r="H6" s="181"/>
      <c r="I6" s="142"/>
      <c r="J6" s="200"/>
      <c r="K6" s="191"/>
      <c r="L6" s="193"/>
      <c r="M6" s="209"/>
      <c r="N6" s="195"/>
      <c r="O6" s="211"/>
      <c r="P6" s="193"/>
      <c r="Q6" s="207"/>
      <c r="R6" s="191"/>
      <c r="S6" s="197"/>
    </row>
    <row r="7" spans="1:19" ht="18" customHeight="1">
      <c r="A7" s="8">
        <v>29</v>
      </c>
      <c r="B7" s="9">
        <v>201</v>
      </c>
      <c r="C7" s="7" t="s">
        <v>56</v>
      </c>
      <c r="D7" s="12" t="s">
        <v>57</v>
      </c>
      <c r="E7" s="22"/>
      <c r="F7" s="5"/>
      <c r="G7" s="37"/>
      <c r="H7" s="38"/>
      <c r="I7" s="121">
        <v>1</v>
      </c>
      <c r="J7" s="112">
        <v>1</v>
      </c>
      <c r="K7" s="112">
        <v>0</v>
      </c>
      <c r="L7" s="39">
        <f>IF(J7=""," ",ROUND(K7/J7*100,1))</f>
        <v>0</v>
      </c>
      <c r="M7" s="21"/>
      <c r="N7" s="5"/>
      <c r="O7" s="13"/>
      <c r="P7" s="39" t="str">
        <f>IF(O7=""," ",ROUND(O7/N7*100,1))</f>
        <v> </v>
      </c>
      <c r="Q7" s="114">
        <v>1089</v>
      </c>
      <c r="R7" s="112">
        <v>80</v>
      </c>
      <c r="S7" s="26">
        <f>IF(Q7=""," ",ROUND(R7/Q7*100,1))</f>
        <v>7.3</v>
      </c>
    </row>
    <row r="8" spans="1:19" ht="18" customHeight="1">
      <c r="A8" s="8">
        <v>29</v>
      </c>
      <c r="B8" s="9">
        <v>202</v>
      </c>
      <c r="C8" s="7" t="s">
        <v>56</v>
      </c>
      <c r="D8" s="12" t="s">
        <v>58</v>
      </c>
      <c r="E8" s="22"/>
      <c r="F8" s="5"/>
      <c r="G8" s="37"/>
      <c r="H8" s="38"/>
      <c r="I8" s="113">
        <v>1</v>
      </c>
      <c r="J8" s="112">
        <v>1</v>
      </c>
      <c r="K8" s="112">
        <v>0</v>
      </c>
      <c r="L8" s="39">
        <f>IF(J8=""," ",ROUND(K8/J8*100,1))</f>
        <v>0</v>
      </c>
      <c r="M8" s="21"/>
      <c r="N8" s="5"/>
      <c r="O8" s="13"/>
      <c r="P8" s="39" t="str">
        <f aca="true" t="shared" si="0" ref="P8:P45">IF(O8=""," ",ROUND(O8/N8*100,1))</f>
        <v> </v>
      </c>
      <c r="Q8" s="114">
        <v>137</v>
      </c>
      <c r="R8" s="112">
        <v>7</v>
      </c>
      <c r="S8" s="26">
        <f>IF(Q8=""," ",ROUND(R8/Q8*100,1))</f>
        <v>5.1</v>
      </c>
    </row>
    <row r="9" spans="1:19" ht="18" customHeight="1">
      <c r="A9" s="8">
        <v>29</v>
      </c>
      <c r="B9" s="9">
        <v>203</v>
      </c>
      <c r="C9" s="7" t="s">
        <v>56</v>
      </c>
      <c r="D9" s="13" t="s">
        <v>59</v>
      </c>
      <c r="E9" s="22"/>
      <c r="F9" s="5"/>
      <c r="G9" s="37"/>
      <c r="H9" s="38"/>
      <c r="I9" s="113">
        <v>1</v>
      </c>
      <c r="J9" s="112">
        <v>1</v>
      </c>
      <c r="K9" s="112">
        <v>0</v>
      </c>
      <c r="L9" s="39">
        <f aca="true" t="shared" si="1" ref="L9:L45">IF(J9=""," ",ROUND(K9/J9*100,1))</f>
        <v>0</v>
      </c>
      <c r="M9" s="21"/>
      <c r="N9" s="5"/>
      <c r="O9" s="13"/>
      <c r="P9" s="39" t="str">
        <f t="shared" si="0"/>
        <v> </v>
      </c>
      <c r="Q9" s="114">
        <v>315</v>
      </c>
      <c r="R9" s="112">
        <v>19</v>
      </c>
      <c r="S9" s="26">
        <f aca="true" t="shared" si="2" ref="S9:S45">IF(Q9=""," ",ROUND(R9/Q9*100,1))</f>
        <v>6</v>
      </c>
    </row>
    <row r="10" spans="1:19" ht="18" customHeight="1">
      <c r="A10" s="8">
        <v>29</v>
      </c>
      <c r="B10" s="9">
        <v>204</v>
      </c>
      <c r="C10" s="7" t="s">
        <v>56</v>
      </c>
      <c r="D10" s="13" t="s">
        <v>60</v>
      </c>
      <c r="E10" s="22"/>
      <c r="F10" s="5"/>
      <c r="G10" s="37"/>
      <c r="H10" s="38"/>
      <c r="I10" s="113">
        <v>1</v>
      </c>
      <c r="J10" s="112">
        <v>1</v>
      </c>
      <c r="K10" s="112">
        <v>0</v>
      </c>
      <c r="L10" s="39">
        <f t="shared" si="1"/>
        <v>0</v>
      </c>
      <c r="M10" s="21"/>
      <c r="N10" s="5"/>
      <c r="O10" s="13"/>
      <c r="P10" s="39" t="str">
        <f t="shared" si="0"/>
        <v> </v>
      </c>
      <c r="Q10" s="114">
        <v>134</v>
      </c>
      <c r="R10" s="112">
        <v>2</v>
      </c>
      <c r="S10" s="26">
        <f t="shared" si="2"/>
        <v>1.5</v>
      </c>
    </row>
    <row r="11" spans="1:19" ht="18" customHeight="1">
      <c r="A11" s="8">
        <v>29</v>
      </c>
      <c r="B11" s="9">
        <v>205</v>
      </c>
      <c r="C11" s="7" t="s">
        <v>56</v>
      </c>
      <c r="D11" s="13" t="s">
        <v>61</v>
      </c>
      <c r="E11" s="22"/>
      <c r="F11" s="5"/>
      <c r="G11" s="37"/>
      <c r="H11" s="38"/>
      <c r="I11" s="113">
        <v>1</v>
      </c>
      <c r="J11" s="112">
        <v>1</v>
      </c>
      <c r="K11" s="112">
        <v>0</v>
      </c>
      <c r="L11" s="39">
        <f t="shared" si="1"/>
        <v>0</v>
      </c>
      <c r="M11" s="21"/>
      <c r="N11" s="5"/>
      <c r="O11" s="13"/>
      <c r="P11" s="39" t="str">
        <f t="shared" si="0"/>
        <v> </v>
      </c>
      <c r="Q11" s="114">
        <v>611</v>
      </c>
      <c r="R11" s="112">
        <v>40</v>
      </c>
      <c r="S11" s="26">
        <f t="shared" si="2"/>
        <v>6.5</v>
      </c>
    </row>
    <row r="12" spans="1:19" ht="18" customHeight="1">
      <c r="A12" s="8">
        <v>29</v>
      </c>
      <c r="B12" s="9">
        <v>206</v>
      </c>
      <c r="C12" s="7" t="s">
        <v>56</v>
      </c>
      <c r="D12" s="13" t="s">
        <v>64</v>
      </c>
      <c r="E12" s="22"/>
      <c r="F12" s="5"/>
      <c r="G12" s="37"/>
      <c r="H12" s="38"/>
      <c r="I12" s="113">
        <v>1</v>
      </c>
      <c r="J12" s="112">
        <v>1</v>
      </c>
      <c r="K12" s="112">
        <v>0</v>
      </c>
      <c r="L12" s="39">
        <f t="shared" si="1"/>
        <v>0</v>
      </c>
      <c r="M12" s="21"/>
      <c r="N12" s="5"/>
      <c r="O12" s="13"/>
      <c r="P12" s="39" t="str">
        <f t="shared" si="0"/>
        <v> </v>
      </c>
      <c r="Q12" s="114">
        <v>108</v>
      </c>
      <c r="R12" s="112">
        <v>1</v>
      </c>
      <c r="S12" s="26">
        <f t="shared" si="2"/>
        <v>0.9</v>
      </c>
    </row>
    <row r="13" spans="1:19" ht="18" customHeight="1">
      <c r="A13" s="8">
        <v>29</v>
      </c>
      <c r="B13" s="9">
        <v>207</v>
      </c>
      <c r="C13" s="7" t="s">
        <v>56</v>
      </c>
      <c r="D13" s="13" t="s">
        <v>62</v>
      </c>
      <c r="E13" s="22"/>
      <c r="F13" s="5"/>
      <c r="G13" s="37"/>
      <c r="H13" s="38"/>
      <c r="I13" s="113">
        <v>1</v>
      </c>
      <c r="J13" s="112">
        <v>1</v>
      </c>
      <c r="K13" s="112">
        <v>0</v>
      </c>
      <c r="L13" s="39">
        <f t="shared" si="1"/>
        <v>0</v>
      </c>
      <c r="M13" s="21"/>
      <c r="N13" s="5"/>
      <c r="O13" s="13"/>
      <c r="P13" s="39" t="str">
        <f t="shared" si="0"/>
        <v> </v>
      </c>
      <c r="Q13" s="114">
        <v>298</v>
      </c>
      <c r="R13" s="112">
        <v>11</v>
      </c>
      <c r="S13" s="26">
        <f t="shared" si="2"/>
        <v>3.7</v>
      </c>
    </row>
    <row r="14" spans="1:19" ht="18" customHeight="1">
      <c r="A14" s="8">
        <v>29</v>
      </c>
      <c r="B14" s="9">
        <v>208</v>
      </c>
      <c r="C14" s="7" t="s">
        <v>56</v>
      </c>
      <c r="D14" s="13" t="s">
        <v>63</v>
      </c>
      <c r="E14" s="22"/>
      <c r="F14" s="5"/>
      <c r="G14" s="37"/>
      <c r="H14" s="38"/>
      <c r="I14" s="113">
        <v>1</v>
      </c>
      <c r="J14" s="112">
        <v>1</v>
      </c>
      <c r="K14" s="112">
        <v>0</v>
      </c>
      <c r="L14" s="39">
        <f t="shared" si="1"/>
        <v>0</v>
      </c>
      <c r="M14" s="21"/>
      <c r="N14" s="5"/>
      <c r="O14" s="13"/>
      <c r="P14" s="39" t="str">
        <f t="shared" si="0"/>
        <v> </v>
      </c>
      <c r="Q14" s="114">
        <v>120</v>
      </c>
      <c r="R14" s="112">
        <v>2</v>
      </c>
      <c r="S14" s="26">
        <f t="shared" si="2"/>
        <v>1.7</v>
      </c>
    </row>
    <row r="15" spans="1:19" ht="18" customHeight="1">
      <c r="A15" s="8">
        <v>29</v>
      </c>
      <c r="B15" s="9">
        <v>209</v>
      </c>
      <c r="C15" s="7" t="s">
        <v>56</v>
      </c>
      <c r="D15" s="13" t="s">
        <v>65</v>
      </c>
      <c r="E15" s="111">
        <v>39488</v>
      </c>
      <c r="F15" s="5" t="s">
        <v>155</v>
      </c>
      <c r="G15" s="119">
        <v>2</v>
      </c>
      <c r="H15" s="120">
        <v>1</v>
      </c>
      <c r="I15" s="113">
        <v>1</v>
      </c>
      <c r="J15" s="112">
        <v>0</v>
      </c>
      <c r="K15" s="112">
        <v>0</v>
      </c>
      <c r="L15" s="39"/>
      <c r="M15" s="21"/>
      <c r="N15" s="5"/>
      <c r="O15" s="13"/>
      <c r="P15" s="39" t="str">
        <f t="shared" si="0"/>
        <v> </v>
      </c>
      <c r="Q15" s="114">
        <v>121</v>
      </c>
      <c r="R15" s="112">
        <v>18</v>
      </c>
      <c r="S15" s="26">
        <f t="shared" si="2"/>
        <v>14.9</v>
      </c>
    </row>
    <row r="16" spans="1:19" ht="18" customHeight="1">
      <c r="A16" s="8">
        <v>29</v>
      </c>
      <c r="B16" s="9">
        <v>210</v>
      </c>
      <c r="C16" s="7" t="s">
        <v>56</v>
      </c>
      <c r="D16" s="13" t="s">
        <v>66</v>
      </c>
      <c r="E16" s="111">
        <v>39355</v>
      </c>
      <c r="F16" s="5" t="s">
        <v>156</v>
      </c>
      <c r="G16" s="119">
        <v>1</v>
      </c>
      <c r="H16" s="120">
        <v>1</v>
      </c>
      <c r="I16" s="113">
        <v>1</v>
      </c>
      <c r="J16" s="112">
        <v>1</v>
      </c>
      <c r="K16" s="112">
        <v>0</v>
      </c>
      <c r="L16" s="39">
        <f t="shared" si="1"/>
        <v>0</v>
      </c>
      <c r="M16" s="21"/>
      <c r="N16" s="5"/>
      <c r="O16" s="13"/>
      <c r="P16" s="39" t="str">
        <f t="shared" si="0"/>
        <v> </v>
      </c>
      <c r="Q16" s="114">
        <v>42</v>
      </c>
      <c r="R16" s="112">
        <v>1</v>
      </c>
      <c r="S16" s="26">
        <f t="shared" si="2"/>
        <v>2.4</v>
      </c>
    </row>
    <row r="17" spans="1:19" ht="18" customHeight="1">
      <c r="A17" s="8">
        <v>29</v>
      </c>
      <c r="B17" s="9">
        <v>211</v>
      </c>
      <c r="C17" s="7" t="s">
        <v>56</v>
      </c>
      <c r="D17" s="13" t="s">
        <v>67</v>
      </c>
      <c r="E17" s="22"/>
      <c r="F17" s="75"/>
      <c r="G17" s="37"/>
      <c r="H17" s="38"/>
      <c r="I17" s="113">
        <v>1</v>
      </c>
      <c r="J17" s="112">
        <v>1</v>
      </c>
      <c r="K17" s="112">
        <v>0</v>
      </c>
      <c r="L17" s="39">
        <f t="shared" si="1"/>
        <v>0</v>
      </c>
      <c r="M17" s="21"/>
      <c r="N17" s="5"/>
      <c r="O17" s="13"/>
      <c r="P17" s="39" t="str">
        <f t="shared" si="0"/>
        <v> </v>
      </c>
      <c r="Q17" s="114">
        <v>44</v>
      </c>
      <c r="R17" s="112">
        <v>0</v>
      </c>
      <c r="S17" s="26">
        <f t="shared" si="2"/>
        <v>0</v>
      </c>
    </row>
    <row r="18" spans="1:19" ht="18" customHeight="1">
      <c r="A18" s="8">
        <v>29</v>
      </c>
      <c r="B18" s="9">
        <v>212</v>
      </c>
      <c r="C18" s="7" t="s">
        <v>56</v>
      </c>
      <c r="D18" s="13" t="s">
        <v>68</v>
      </c>
      <c r="E18" s="22"/>
      <c r="F18" s="5"/>
      <c r="G18" s="37"/>
      <c r="H18" s="38"/>
      <c r="I18" s="113">
        <v>1</v>
      </c>
      <c r="J18" s="112">
        <v>1</v>
      </c>
      <c r="K18" s="112">
        <v>0</v>
      </c>
      <c r="L18" s="39">
        <f t="shared" si="1"/>
        <v>0</v>
      </c>
      <c r="M18" s="21"/>
      <c r="N18" s="5"/>
      <c r="O18" s="13"/>
      <c r="P18" s="39" t="str">
        <f t="shared" si="0"/>
        <v> </v>
      </c>
      <c r="Q18" s="114">
        <v>214</v>
      </c>
      <c r="R18" s="112">
        <v>4</v>
      </c>
      <c r="S18" s="26">
        <f t="shared" si="2"/>
        <v>1.9</v>
      </c>
    </row>
    <row r="19" spans="1:19" ht="18" customHeight="1">
      <c r="A19" s="8">
        <v>29</v>
      </c>
      <c r="B19" s="9">
        <v>322</v>
      </c>
      <c r="C19" s="7" t="s">
        <v>56</v>
      </c>
      <c r="D19" s="13" t="s">
        <v>69</v>
      </c>
      <c r="E19" s="22"/>
      <c r="F19" s="5"/>
      <c r="G19" s="37"/>
      <c r="H19" s="38"/>
      <c r="I19" s="7"/>
      <c r="J19" s="13"/>
      <c r="K19" s="13"/>
      <c r="L19" s="39" t="str">
        <f t="shared" si="1"/>
        <v> </v>
      </c>
      <c r="M19" s="114">
        <v>1</v>
      </c>
      <c r="N19" s="115">
        <v>1</v>
      </c>
      <c r="O19" s="112">
        <v>0</v>
      </c>
      <c r="P19" s="39">
        <f t="shared" si="0"/>
        <v>0</v>
      </c>
      <c r="Q19" s="114">
        <v>30</v>
      </c>
      <c r="R19" s="112">
        <v>0</v>
      </c>
      <c r="S19" s="26">
        <f t="shared" si="2"/>
        <v>0</v>
      </c>
    </row>
    <row r="20" spans="1:19" ht="18" customHeight="1">
      <c r="A20" s="8">
        <v>29</v>
      </c>
      <c r="B20" s="9">
        <v>342</v>
      </c>
      <c r="C20" s="7" t="s">
        <v>56</v>
      </c>
      <c r="D20" s="13" t="s">
        <v>70</v>
      </c>
      <c r="E20" s="22"/>
      <c r="F20" s="5"/>
      <c r="G20" s="37"/>
      <c r="H20" s="38"/>
      <c r="I20" s="7"/>
      <c r="J20" s="13"/>
      <c r="K20" s="13"/>
      <c r="L20" s="39" t="str">
        <f t="shared" si="1"/>
        <v> </v>
      </c>
      <c r="M20" s="114">
        <v>1</v>
      </c>
      <c r="N20" s="115">
        <v>1</v>
      </c>
      <c r="O20" s="112">
        <v>0</v>
      </c>
      <c r="P20" s="39">
        <f t="shared" si="0"/>
        <v>0</v>
      </c>
      <c r="Q20" s="114">
        <v>41</v>
      </c>
      <c r="R20" s="112">
        <v>2</v>
      </c>
      <c r="S20" s="26">
        <f t="shared" si="2"/>
        <v>4.9</v>
      </c>
    </row>
    <row r="21" spans="1:19" ht="18" customHeight="1">
      <c r="A21" s="8">
        <v>29</v>
      </c>
      <c r="B21" s="9">
        <v>343</v>
      </c>
      <c r="C21" s="7" t="s">
        <v>56</v>
      </c>
      <c r="D21" s="13" t="s">
        <v>71</v>
      </c>
      <c r="E21" s="22"/>
      <c r="F21" s="5"/>
      <c r="G21" s="37"/>
      <c r="H21" s="38"/>
      <c r="I21" s="7"/>
      <c r="J21" s="13"/>
      <c r="K21" s="13"/>
      <c r="L21" s="39" t="str">
        <f t="shared" si="1"/>
        <v> </v>
      </c>
      <c r="M21" s="114">
        <v>1</v>
      </c>
      <c r="N21" s="115">
        <v>1</v>
      </c>
      <c r="O21" s="112">
        <v>0</v>
      </c>
      <c r="P21" s="39">
        <f t="shared" si="0"/>
        <v>0</v>
      </c>
      <c r="Q21" s="114">
        <v>44</v>
      </c>
      <c r="R21" s="112">
        <v>2</v>
      </c>
      <c r="S21" s="26">
        <f t="shared" si="2"/>
        <v>4.5</v>
      </c>
    </row>
    <row r="22" spans="1:19" ht="18" customHeight="1">
      <c r="A22" s="8">
        <v>29</v>
      </c>
      <c r="B22" s="9">
        <v>344</v>
      </c>
      <c r="C22" s="7" t="s">
        <v>56</v>
      </c>
      <c r="D22" s="13" t="s">
        <v>72</v>
      </c>
      <c r="E22" s="7"/>
      <c r="F22" s="3"/>
      <c r="G22" s="3"/>
      <c r="H22" s="9"/>
      <c r="I22" s="7"/>
      <c r="J22" s="13"/>
      <c r="K22" s="13"/>
      <c r="L22" s="39" t="str">
        <f t="shared" si="1"/>
        <v> </v>
      </c>
      <c r="M22" s="114">
        <v>1</v>
      </c>
      <c r="N22" s="115">
        <v>1</v>
      </c>
      <c r="O22" s="112">
        <v>0</v>
      </c>
      <c r="P22" s="39">
        <f t="shared" si="0"/>
        <v>0</v>
      </c>
      <c r="Q22" s="114">
        <v>141</v>
      </c>
      <c r="R22" s="112">
        <v>11</v>
      </c>
      <c r="S22" s="26">
        <f t="shared" si="2"/>
        <v>7.8</v>
      </c>
    </row>
    <row r="23" spans="1:19" ht="18" customHeight="1">
      <c r="A23" s="8">
        <v>29</v>
      </c>
      <c r="B23" s="9">
        <v>345</v>
      </c>
      <c r="C23" s="7" t="s">
        <v>56</v>
      </c>
      <c r="D23" s="13" t="s">
        <v>73</v>
      </c>
      <c r="E23" s="7"/>
      <c r="F23" s="3"/>
      <c r="G23" s="3"/>
      <c r="H23" s="9"/>
      <c r="I23" s="7"/>
      <c r="J23" s="13"/>
      <c r="K23" s="13"/>
      <c r="L23" s="39" t="str">
        <f t="shared" si="1"/>
        <v> </v>
      </c>
      <c r="M23" s="114">
        <v>1</v>
      </c>
      <c r="N23" s="115">
        <v>0</v>
      </c>
      <c r="O23" s="112">
        <v>0</v>
      </c>
      <c r="P23" s="39"/>
      <c r="Q23" s="114">
        <v>12</v>
      </c>
      <c r="R23" s="112">
        <v>0</v>
      </c>
      <c r="S23" s="26">
        <f t="shared" si="2"/>
        <v>0</v>
      </c>
    </row>
    <row r="24" spans="1:19" ht="18" customHeight="1">
      <c r="A24" s="8">
        <v>29</v>
      </c>
      <c r="B24" s="9">
        <v>361</v>
      </c>
      <c r="C24" s="7" t="s">
        <v>56</v>
      </c>
      <c r="D24" s="13" t="s">
        <v>74</v>
      </c>
      <c r="E24" s="7"/>
      <c r="F24" s="3"/>
      <c r="G24" s="3"/>
      <c r="H24" s="9"/>
      <c r="I24" s="7"/>
      <c r="J24" s="13"/>
      <c r="K24" s="13"/>
      <c r="L24" s="39" t="str">
        <f t="shared" si="1"/>
        <v> </v>
      </c>
      <c r="M24" s="114">
        <v>1</v>
      </c>
      <c r="N24" s="115">
        <v>0</v>
      </c>
      <c r="O24" s="112">
        <v>0</v>
      </c>
      <c r="P24" s="39"/>
      <c r="Q24" s="114">
        <v>19</v>
      </c>
      <c r="R24" s="112">
        <v>0</v>
      </c>
      <c r="S24" s="26">
        <f t="shared" si="2"/>
        <v>0</v>
      </c>
    </row>
    <row r="25" spans="1:19" ht="18" customHeight="1">
      <c r="A25" s="8">
        <v>29</v>
      </c>
      <c r="B25" s="9">
        <v>362</v>
      </c>
      <c r="C25" s="7" t="s">
        <v>56</v>
      </c>
      <c r="D25" s="13" t="s">
        <v>75</v>
      </c>
      <c r="E25" s="7"/>
      <c r="F25" s="3"/>
      <c r="G25" s="3"/>
      <c r="H25" s="9"/>
      <c r="I25" s="7"/>
      <c r="J25" s="13"/>
      <c r="K25" s="13"/>
      <c r="L25" s="39" t="str">
        <f t="shared" si="1"/>
        <v> </v>
      </c>
      <c r="M25" s="114">
        <v>1</v>
      </c>
      <c r="N25" s="115">
        <v>1</v>
      </c>
      <c r="O25" s="112">
        <v>0</v>
      </c>
      <c r="P25" s="39">
        <f t="shared" si="0"/>
        <v>0</v>
      </c>
      <c r="Q25" s="114">
        <v>10</v>
      </c>
      <c r="R25" s="112">
        <v>0</v>
      </c>
      <c r="S25" s="26">
        <f t="shared" si="2"/>
        <v>0</v>
      </c>
    </row>
    <row r="26" spans="1:19" ht="18" customHeight="1">
      <c r="A26" s="8">
        <v>29</v>
      </c>
      <c r="B26" s="9">
        <v>363</v>
      </c>
      <c r="C26" s="7" t="s">
        <v>56</v>
      </c>
      <c r="D26" s="13" t="s">
        <v>76</v>
      </c>
      <c r="E26" s="7"/>
      <c r="F26" s="3"/>
      <c r="G26" s="3"/>
      <c r="H26" s="9"/>
      <c r="I26" s="7"/>
      <c r="J26" s="13"/>
      <c r="K26" s="13"/>
      <c r="L26" s="39" t="str">
        <f t="shared" si="1"/>
        <v> </v>
      </c>
      <c r="M26" s="114">
        <v>1</v>
      </c>
      <c r="N26" s="115">
        <v>2</v>
      </c>
      <c r="O26" s="112">
        <v>0</v>
      </c>
      <c r="P26" s="39">
        <f t="shared" si="0"/>
        <v>0</v>
      </c>
      <c r="Q26" s="114">
        <v>100</v>
      </c>
      <c r="R26" s="112">
        <v>1</v>
      </c>
      <c r="S26" s="26">
        <f t="shared" si="2"/>
        <v>1</v>
      </c>
    </row>
    <row r="27" spans="1:19" ht="18" customHeight="1">
      <c r="A27" s="8">
        <v>29</v>
      </c>
      <c r="B27" s="9">
        <v>385</v>
      </c>
      <c r="C27" s="7" t="s">
        <v>56</v>
      </c>
      <c r="D27" s="13" t="s">
        <v>77</v>
      </c>
      <c r="E27" s="7"/>
      <c r="F27" s="3"/>
      <c r="G27" s="3"/>
      <c r="H27" s="9"/>
      <c r="I27" s="7"/>
      <c r="J27" s="13"/>
      <c r="K27" s="13"/>
      <c r="L27" s="39" t="str">
        <f t="shared" si="1"/>
        <v> </v>
      </c>
      <c r="M27" s="114">
        <v>1</v>
      </c>
      <c r="N27" s="115">
        <v>1</v>
      </c>
      <c r="O27" s="112">
        <v>0</v>
      </c>
      <c r="P27" s="39">
        <f t="shared" si="0"/>
        <v>0</v>
      </c>
      <c r="Q27" s="114">
        <v>9</v>
      </c>
      <c r="R27" s="112">
        <v>0</v>
      </c>
      <c r="S27" s="26">
        <f t="shared" si="2"/>
        <v>0</v>
      </c>
    </row>
    <row r="28" spans="1:19" ht="18" customHeight="1">
      <c r="A28" s="8">
        <v>29</v>
      </c>
      <c r="B28" s="9">
        <v>386</v>
      </c>
      <c r="C28" s="7" t="s">
        <v>56</v>
      </c>
      <c r="D28" s="13" t="s">
        <v>78</v>
      </c>
      <c r="E28" s="7"/>
      <c r="F28" s="3"/>
      <c r="G28" s="3"/>
      <c r="H28" s="9"/>
      <c r="I28" s="7"/>
      <c r="J28" s="13"/>
      <c r="K28" s="13"/>
      <c r="L28" s="39" t="str">
        <f t="shared" si="1"/>
        <v> </v>
      </c>
      <c r="M28" s="114">
        <v>1</v>
      </c>
      <c r="N28" s="115">
        <v>0</v>
      </c>
      <c r="O28" s="112">
        <v>0</v>
      </c>
      <c r="P28" s="39"/>
      <c r="Q28" s="114">
        <v>4</v>
      </c>
      <c r="R28" s="112">
        <v>0</v>
      </c>
      <c r="S28" s="26">
        <f t="shared" si="2"/>
        <v>0</v>
      </c>
    </row>
    <row r="29" spans="1:19" ht="18" customHeight="1">
      <c r="A29" s="8">
        <v>29</v>
      </c>
      <c r="B29" s="9">
        <v>401</v>
      </c>
      <c r="C29" s="7" t="s">
        <v>56</v>
      </c>
      <c r="D29" s="13" t="s">
        <v>79</v>
      </c>
      <c r="E29" s="7"/>
      <c r="F29" s="3"/>
      <c r="G29" s="3"/>
      <c r="H29" s="9"/>
      <c r="I29" s="7"/>
      <c r="J29" s="13"/>
      <c r="K29" s="13"/>
      <c r="L29" s="39" t="str">
        <f t="shared" si="1"/>
        <v> </v>
      </c>
      <c r="M29" s="114">
        <v>1</v>
      </c>
      <c r="N29" s="115">
        <v>0</v>
      </c>
      <c r="O29" s="112">
        <v>0</v>
      </c>
      <c r="P29" s="39"/>
      <c r="Q29" s="114">
        <v>23</v>
      </c>
      <c r="R29" s="112">
        <v>0</v>
      </c>
      <c r="S29" s="26">
        <f t="shared" si="2"/>
        <v>0</v>
      </c>
    </row>
    <row r="30" spans="1:19" ht="18" customHeight="1">
      <c r="A30" s="8">
        <v>29</v>
      </c>
      <c r="B30" s="9">
        <v>402</v>
      </c>
      <c r="C30" s="7" t="s">
        <v>56</v>
      </c>
      <c r="D30" s="13" t="s">
        <v>80</v>
      </c>
      <c r="E30" s="7"/>
      <c r="F30" s="3"/>
      <c r="G30" s="3"/>
      <c r="H30" s="9"/>
      <c r="I30" s="7"/>
      <c r="J30" s="13"/>
      <c r="K30" s="13"/>
      <c r="L30" s="39" t="str">
        <f t="shared" si="1"/>
        <v> </v>
      </c>
      <c r="M30" s="114">
        <v>1</v>
      </c>
      <c r="N30" s="115">
        <v>0</v>
      </c>
      <c r="O30" s="112">
        <v>0</v>
      </c>
      <c r="P30" s="39"/>
      <c r="Q30" s="114">
        <v>38</v>
      </c>
      <c r="R30" s="112">
        <v>0</v>
      </c>
      <c r="S30" s="26">
        <f t="shared" si="2"/>
        <v>0</v>
      </c>
    </row>
    <row r="31" spans="1:19" ht="18" customHeight="1">
      <c r="A31" s="8">
        <v>29</v>
      </c>
      <c r="B31" s="9">
        <v>424</v>
      </c>
      <c r="C31" s="7" t="s">
        <v>56</v>
      </c>
      <c r="D31" s="13" t="s">
        <v>81</v>
      </c>
      <c r="E31" s="7"/>
      <c r="F31" s="3"/>
      <c r="G31" s="3"/>
      <c r="H31" s="9"/>
      <c r="I31" s="7"/>
      <c r="J31" s="13"/>
      <c r="K31" s="13"/>
      <c r="L31" s="39" t="str">
        <f t="shared" si="1"/>
        <v> </v>
      </c>
      <c r="M31" s="114">
        <v>1</v>
      </c>
      <c r="N31" s="115">
        <v>0</v>
      </c>
      <c r="O31" s="112">
        <v>0</v>
      </c>
      <c r="P31" s="39"/>
      <c r="Q31" s="114">
        <v>23</v>
      </c>
      <c r="R31" s="112">
        <v>0</v>
      </c>
      <c r="S31" s="26">
        <f t="shared" si="2"/>
        <v>0</v>
      </c>
    </row>
    <row r="32" spans="1:19" ht="18" customHeight="1">
      <c r="A32" s="8">
        <v>29</v>
      </c>
      <c r="B32" s="9">
        <v>425</v>
      </c>
      <c r="C32" s="7" t="s">
        <v>56</v>
      </c>
      <c r="D32" s="13" t="s">
        <v>82</v>
      </c>
      <c r="E32" s="7"/>
      <c r="F32" s="3"/>
      <c r="G32" s="3"/>
      <c r="H32" s="9"/>
      <c r="I32" s="7"/>
      <c r="J32" s="13"/>
      <c r="K32" s="13"/>
      <c r="L32" s="39" t="str">
        <f t="shared" si="1"/>
        <v> </v>
      </c>
      <c r="M32" s="114">
        <v>1</v>
      </c>
      <c r="N32" s="115">
        <v>1</v>
      </c>
      <c r="O32" s="112">
        <v>0</v>
      </c>
      <c r="P32" s="39">
        <f t="shared" si="0"/>
        <v>0</v>
      </c>
      <c r="Q32" s="114">
        <v>51</v>
      </c>
      <c r="R32" s="112">
        <v>2</v>
      </c>
      <c r="S32" s="26">
        <f t="shared" si="2"/>
        <v>3.9</v>
      </c>
    </row>
    <row r="33" spans="1:19" ht="18" customHeight="1">
      <c r="A33" s="8">
        <v>29</v>
      </c>
      <c r="B33" s="9">
        <v>426</v>
      </c>
      <c r="C33" s="7" t="s">
        <v>56</v>
      </c>
      <c r="D33" s="13" t="s">
        <v>83</v>
      </c>
      <c r="E33" s="7"/>
      <c r="F33" s="3"/>
      <c r="G33" s="3"/>
      <c r="H33" s="9"/>
      <c r="I33" s="7"/>
      <c r="J33" s="13"/>
      <c r="K33" s="13"/>
      <c r="L33" s="39" t="str">
        <f t="shared" si="1"/>
        <v> </v>
      </c>
      <c r="M33" s="114">
        <v>1</v>
      </c>
      <c r="N33" s="115">
        <v>1</v>
      </c>
      <c r="O33" s="112">
        <v>0</v>
      </c>
      <c r="P33" s="39">
        <f t="shared" si="0"/>
        <v>0</v>
      </c>
      <c r="Q33" s="114">
        <v>41</v>
      </c>
      <c r="R33" s="112">
        <v>0</v>
      </c>
      <c r="S33" s="26">
        <f t="shared" si="2"/>
        <v>0</v>
      </c>
    </row>
    <row r="34" spans="1:19" ht="18" customHeight="1">
      <c r="A34" s="8">
        <v>29</v>
      </c>
      <c r="B34" s="9">
        <v>427</v>
      </c>
      <c r="C34" s="7" t="s">
        <v>56</v>
      </c>
      <c r="D34" s="13" t="s">
        <v>84</v>
      </c>
      <c r="E34" s="7"/>
      <c r="F34" s="3"/>
      <c r="G34" s="3"/>
      <c r="H34" s="9"/>
      <c r="I34" s="7"/>
      <c r="J34" s="13"/>
      <c r="K34" s="13"/>
      <c r="L34" s="39" t="str">
        <f t="shared" si="1"/>
        <v> </v>
      </c>
      <c r="M34" s="114">
        <v>1</v>
      </c>
      <c r="N34" s="115">
        <v>1</v>
      </c>
      <c r="O34" s="112">
        <v>0</v>
      </c>
      <c r="P34" s="39">
        <f t="shared" si="0"/>
        <v>0</v>
      </c>
      <c r="Q34" s="114">
        <v>20</v>
      </c>
      <c r="R34" s="112">
        <v>3</v>
      </c>
      <c r="S34" s="26">
        <f t="shared" si="2"/>
        <v>15</v>
      </c>
    </row>
    <row r="35" spans="1:19" ht="18" customHeight="1">
      <c r="A35" s="8">
        <v>29</v>
      </c>
      <c r="B35" s="9">
        <v>441</v>
      </c>
      <c r="C35" s="7" t="s">
        <v>56</v>
      </c>
      <c r="D35" s="13" t="s">
        <v>85</v>
      </c>
      <c r="E35" s="7"/>
      <c r="F35" s="3"/>
      <c r="G35" s="3"/>
      <c r="H35" s="9"/>
      <c r="I35" s="7"/>
      <c r="J35" s="13"/>
      <c r="K35" s="13"/>
      <c r="L35" s="39" t="str">
        <f t="shared" si="1"/>
        <v> </v>
      </c>
      <c r="M35" s="114">
        <v>1</v>
      </c>
      <c r="N35" s="115">
        <v>0</v>
      </c>
      <c r="O35" s="112">
        <v>0</v>
      </c>
      <c r="P35" s="39"/>
      <c r="Q35" s="114">
        <v>52</v>
      </c>
      <c r="R35" s="112">
        <v>0</v>
      </c>
      <c r="S35" s="26">
        <f t="shared" si="2"/>
        <v>0</v>
      </c>
    </row>
    <row r="36" spans="1:19" ht="18" customHeight="1">
      <c r="A36" s="8">
        <v>29</v>
      </c>
      <c r="B36" s="9">
        <v>442</v>
      </c>
      <c r="C36" s="7" t="s">
        <v>56</v>
      </c>
      <c r="D36" s="13" t="s">
        <v>86</v>
      </c>
      <c r="E36" s="7"/>
      <c r="F36" s="3"/>
      <c r="G36" s="3"/>
      <c r="H36" s="9"/>
      <c r="I36" s="7"/>
      <c r="J36" s="13"/>
      <c r="K36" s="13"/>
      <c r="L36" s="39" t="str">
        <f t="shared" si="1"/>
        <v> </v>
      </c>
      <c r="M36" s="114">
        <v>1</v>
      </c>
      <c r="N36" s="115">
        <v>1</v>
      </c>
      <c r="O36" s="112">
        <v>0</v>
      </c>
      <c r="P36" s="39">
        <f t="shared" si="0"/>
        <v>0</v>
      </c>
      <c r="Q36" s="114">
        <v>51</v>
      </c>
      <c r="R36" s="112">
        <v>0</v>
      </c>
      <c r="S36" s="26">
        <f t="shared" si="2"/>
        <v>0</v>
      </c>
    </row>
    <row r="37" spans="1:19" ht="18" customHeight="1">
      <c r="A37" s="8">
        <v>29</v>
      </c>
      <c r="B37" s="9">
        <v>443</v>
      </c>
      <c r="C37" s="7" t="s">
        <v>56</v>
      </c>
      <c r="D37" s="13" t="s">
        <v>87</v>
      </c>
      <c r="E37" s="7"/>
      <c r="F37" s="3"/>
      <c r="G37" s="3"/>
      <c r="H37" s="9"/>
      <c r="I37" s="7"/>
      <c r="J37" s="13"/>
      <c r="K37" s="13"/>
      <c r="L37" s="39" t="str">
        <f t="shared" si="1"/>
        <v> </v>
      </c>
      <c r="M37" s="114">
        <v>1</v>
      </c>
      <c r="N37" s="115">
        <v>1</v>
      </c>
      <c r="O37" s="112">
        <v>0</v>
      </c>
      <c r="P37" s="39">
        <f t="shared" si="0"/>
        <v>0</v>
      </c>
      <c r="Q37" s="114">
        <v>86</v>
      </c>
      <c r="R37" s="112">
        <v>0</v>
      </c>
      <c r="S37" s="26">
        <f t="shared" si="2"/>
        <v>0</v>
      </c>
    </row>
    <row r="38" spans="1:19" ht="18" customHeight="1">
      <c r="A38" s="8">
        <v>29</v>
      </c>
      <c r="B38" s="9">
        <v>444</v>
      </c>
      <c r="C38" s="7" t="s">
        <v>56</v>
      </c>
      <c r="D38" s="13" t="s">
        <v>88</v>
      </c>
      <c r="E38" s="7"/>
      <c r="F38" s="3"/>
      <c r="G38" s="3"/>
      <c r="H38" s="9"/>
      <c r="I38" s="7"/>
      <c r="J38" s="13"/>
      <c r="K38" s="13"/>
      <c r="L38" s="39" t="str">
        <f t="shared" si="1"/>
        <v> </v>
      </c>
      <c r="M38" s="114">
        <v>1</v>
      </c>
      <c r="N38" s="115">
        <v>0</v>
      </c>
      <c r="O38" s="112">
        <v>0</v>
      </c>
      <c r="P38" s="39"/>
      <c r="Q38" s="114">
        <v>12</v>
      </c>
      <c r="R38" s="112">
        <v>0</v>
      </c>
      <c r="S38" s="26">
        <f t="shared" si="2"/>
        <v>0</v>
      </c>
    </row>
    <row r="39" spans="1:19" ht="18" customHeight="1">
      <c r="A39" s="8">
        <v>29</v>
      </c>
      <c r="B39" s="9">
        <v>446</v>
      </c>
      <c r="C39" s="7" t="s">
        <v>56</v>
      </c>
      <c r="D39" s="13" t="s">
        <v>89</v>
      </c>
      <c r="E39" s="7"/>
      <c r="F39" s="3"/>
      <c r="G39" s="3"/>
      <c r="H39" s="9"/>
      <c r="I39" s="7"/>
      <c r="J39" s="13"/>
      <c r="K39" s="13"/>
      <c r="L39" s="39" t="str">
        <f t="shared" si="1"/>
        <v> </v>
      </c>
      <c r="M39" s="114">
        <v>1</v>
      </c>
      <c r="N39" s="115">
        <v>0</v>
      </c>
      <c r="O39" s="112">
        <v>0</v>
      </c>
      <c r="P39" s="39"/>
      <c r="Q39" s="114">
        <v>19</v>
      </c>
      <c r="R39" s="112">
        <v>0</v>
      </c>
      <c r="S39" s="26">
        <f t="shared" si="2"/>
        <v>0</v>
      </c>
    </row>
    <row r="40" spans="1:19" ht="18" customHeight="1">
      <c r="A40" s="8">
        <v>29</v>
      </c>
      <c r="B40" s="9">
        <v>447</v>
      </c>
      <c r="C40" s="7" t="s">
        <v>56</v>
      </c>
      <c r="D40" s="13" t="s">
        <v>90</v>
      </c>
      <c r="E40" s="7"/>
      <c r="F40" s="3"/>
      <c r="G40" s="3"/>
      <c r="H40" s="9"/>
      <c r="I40" s="7"/>
      <c r="J40" s="13"/>
      <c r="K40" s="13"/>
      <c r="L40" s="39" t="str">
        <f t="shared" si="1"/>
        <v> </v>
      </c>
      <c r="M40" s="114">
        <v>1</v>
      </c>
      <c r="N40" s="115">
        <v>1</v>
      </c>
      <c r="O40" s="112">
        <v>0</v>
      </c>
      <c r="P40" s="39">
        <f t="shared" si="0"/>
        <v>0</v>
      </c>
      <c r="Q40" s="114">
        <v>13</v>
      </c>
      <c r="R40" s="112">
        <v>0</v>
      </c>
      <c r="S40" s="26">
        <f t="shared" si="2"/>
        <v>0</v>
      </c>
    </row>
    <row r="41" spans="1:19" ht="18" customHeight="1">
      <c r="A41" s="8">
        <v>29</v>
      </c>
      <c r="B41" s="9">
        <v>449</v>
      </c>
      <c r="C41" s="7" t="s">
        <v>56</v>
      </c>
      <c r="D41" s="13" t="s">
        <v>91</v>
      </c>
      <c r="E41" s="7"/>
      <c r="F41" s="3"/>
      <c r="G41" s="3"/>
      <c r="H41" s="9"/>
      <c r="I41" s="7"/>
      <c r="J41" s="13"/>
      <c r="K41" s="13"/>
      <c r="L41" s="39" t="str">
        <f t="shared" si="1"/>
        <v> </v>
      </c>
      <c r="M41" s="114">
        <v>1</v>
      </c>
      <c r="N41" s="115">
        <v>1</v>
      </c>
      <c r="O41" s="112">
        <v>0</v>
      </c>
      <c r="P41" s="39">
        <f t="shared" si="0"/>
        <v>0</v>
      </c>
      <c r="Q41" s="114">
        <v>54</v>
      </c>
      <c r="R41" s="112">
        <v>0</v>
      </c>
      <c r="S41" s="26">
        <f t="shared" si="2"/>
        <v>0</v>
      </c>
    </row>
    <row r="42" spans="1:19" ht="18" customHeight="1">
      <c r="A42" s="8">
        <v>29</v>
      </c>
      <c r="B42" s="9">
        <v>450</v>
      </c>
      <c r="C42" s="7" t="s">
        <v>56</v>
      </c>
      <c r="D42" s="13" t="s">
        <v>92</v>
      </c>
      <c r="E42" s="7"/>
      <c r="F42" s="3"/>
      <c r="G42" s="3"/>
      <c r="H42" s="9"/>
      <c r="I42" s="7"/>
      <c r="J42" s="13"/>
      <c r="K42" s="13"/>
      <c r="L42" s="39" t="str">
        <f t="shared" si="1"/>
        <v> </v>
      </c>
      <c r="M42" s="114">
        <v>1</v>
      </c>
      <c r="N42" s="115">
        <v>1</v>
      </c>
      <c r="O42" s="112">
        <v>0</v>
      </c>
      <c r="P42" s="39">
        <f t="shared" si="0"/>
        <v>0</v>
      </c>
      <c r="Q42" s="114">
        <v>8</v>
      </c>
      <c r="R42" s="112">
        <v>0</v>
      </c>
      <c r="S42" s="26">
        <f t="shared" si="2"/>
        <v>0</v>
      </c>
    </row>
    <row r="43" spans="1:19" ht="18" customHeight="1">
      <c r="A43" s="8">
        <v>29</v>
      </c>
      <c r="B43" s="9">
        <v>451</v>
      </c>
      <c r="C43" s="7" t="s">
        <v>56</v>
      </c>
      <c r="D43" s="13" t="s">
        <v>93</v>
      </c>
      <c r="E43" s="7"/>
      <c r="F43" s="3"/>
      <c r="G43" s="3"/>
      <c r="H43" s="9"/>
      <c r="I43" s="7"/>
      <c r="J43" s="13"/>
      <c r="K43" s="13"/>
      <c r="L43" s="39" t="str">
        <f t="shared" si="1"/>
        <v> </v>
      </c>
      <c r="M43" s="114">
        <v>1</v>
      </c>
      <c r="N43" s="115">
        <v>1</v>
      </c>
      <c r="O43" s="112">
        <v>0</v>
      </c>
      <c r="P43" s="39">
        <f t="shared" si="0"/>
        <v>0</v>
      </c>
      <c r="Q43" s="114">
        <v>4</v>
      </c>
      <c r="R43" s="112">
        <v>0</v>
      </c>
      <c r="S43" s="26">
        <f t="shared" si="2"/>
        <v>0</v>
      </c>
    </row>
    <row r="44" spans="1:19" ht="18" customHeight="1">
      <c r="A44" s="8">
        <v>29</v>
      </c>
      <c r="B44" s="9">
        <v>452</v>
      </c>
      <c r="C44" s="7" t="s">
        <v>56</v>
      </c>
      <c r="D44" s="13" t="s">
        <v>94</v>
      </c>
      <c r="E44" s="7"/>
      <c r="F44" s="3"/>
      <c r="G44" s="3"/>
      <c r="H44" s="9"/>
      <c r="I44" s="7"/>
      <c r="J44" s="13"/>
      <c r="K44" s="13"/>
      <c r="L44" s="39" t="str">
        <f t="shared" si="1"/>
        <v> </v>
      </c>
      <c r="M44" s="114">
        <v>1</v>
      </c>
      <c r="N44" s="115">
        <v>1</v>
      </c>
      <c r="O44" s="112">
        <v>0</v>
      </c>
      <c r="P44" s="39">
        <f t="shared" si="0"/>
        <v>0</v>
      </c>
      <c r="Q44" s="114">
        <v>26</v>
      </c>
      <c r="R44" s="112">
        <v>0</v>
      </c>
      <c r="S44" s="26">
        <f t="shared" si="2"/>
        <v>0</v>
      </c>
    </row>
    <row r="45" spans="1:19" ht="18" customHeight="1" thickBot="1">
      <c r="A45" s="8">
        <v>29</v>
      </c>
      <c r="B45" s="9">
        <v>453</v>
      </c>
      <c r="C45" s="7" t="s">
        <v>56</v>
      </c>
      <c r="D45" s="13" t="s">
        <v>95</v>
      </c>
      <c r="E45" s="7"/>
      <c r="F45" s="3"/>
      <c r="G45" s="3"/>
      <c r="H45" s="9"/>
      <c r="I45" s="7"/>
      <c r="J45" s="13"/>
      <c r="K45" s="13"/>
      <c r="L45" s="39" t="str">
        <f t="shared" si="1"/>
        <v> </v>
      </c>
      <c r="M45" s="114">
        <v>1</v>
      </c>
      <c r="N45" s="115">
        <v>1</v>
      </c>
      <c r="O45" s="112">
        <v>0</v>
      </c>
      <c r="P45" s="39">
        <f t="shared" si="0"/>
        <v>0</v>
      </c>
      <c r="Q45" s="114">
        <v>19</v>
      </c>
      <c r="R45" s="112">
        <v>0</v>
      </c>
      <c r="S45" s="26">
        <f t="shared" si="2"/>
        <v>0</v>
      </c>
    </row>
    <row r="46" spans="1:19" ht="21" customHeight="1" thickBot="1">
      <c r="A46" s="16"/>
      <c r="B46" s="17">
        <v>1000</v>
      </c>
      <c r="C46" s="130" t="s">
        <v>10</v>
      </c>
      <c r="D46" s="130"/>
      <c r="E46" s="10"/>
      <c r="F46" s="47">
        <f>COUNTA(F7:F45)</f>
        <v>2</v>
      </c>
      <c r="G46" s="11"/>
      <c r="H46" s="48">
        <f>SUM(H7:H45)</f>
        <v>2</v>
      </c>
      <c r="I46" s="29">
        <f>COUNTA(I7:I45)</f>
        <v>12</v>
      </c>
      <c r="J46" s="28">
        <f>SUM(J7:J45)</f>
        <v>11</v>
      </c>
      <c r="K46" s="28">
        <f>SUM(K7:K45)</f>
        <v>0</v>
      </c>
      <c r="L46" s="40">
        <f>IF(J46=""," ",ROUND(K46/J46*100,1))</f>
        <v>0</v>
      </c>
      <c r="M46" s="116">
        <f>COUNTA(M7:M45)</f>
        <v>27</v>
      </c>
      <c r="N46" s="117">
        <f>SUM(N7:N45)</f>
        <v>19</v>
      </c>
      <c r="O46" s="117">
        <f>SUM(O7:O45)</f>
        <v>0</v>
      </c>
      <c r="P46" s="40">
        <f>IF(N46=""," ",ROUND(O46/N46*100,1))</f>
        <v>0</v>
      </c>
      <c r="Q46" s="118">
        <f>SUM(Q7:Q45)</f>
        <v>4183</v>
      </c>
      <c r="R46" s="117">
        <f>SUM(R7:R45)</f>
        <v>206</v>
      </c>
      <c r="S46" s="27">
        <f>IF(Q46=""," ",ROUND(R46/Q46*100,1))</f>
        <v>4.9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6:D46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&amp;R（奈良県）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5.625" style="2" customWidth="1"/>
    <col min="6" max="6" width="13.125" style="2" customWidth="1"/>
    <col min="7" max="8" width="5.125" style="2" customWidth="1"/>
    <col min="9" max="11" width="5.50390625" style="2" customWidth="1"/>
    <col min="12" max="13" width="5.125" style="2" customWidth="1"/>
    <col min="14" max="27" width="5.503906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20" t="s">
        <v>23</v>
      </c>
      <c r="B2" s="4"/>
    </row>
    <row r="3" spans="1:2" ht="15" thickBot="1">
      <c r="A3" s="20"/>
      <c r="B3" s="44" t="s">
        <v>29</v>
      </c>
    </row>
    <row r="4" spans="1:27" s="42" customFormat="1" ht="19.5" customHeight="1" thickBot="1">
      <c r="A4" s="41"/>
      <c r="B4" s="90">
        <v>1</v>
      </c>
      <c r="C4" s="212">
        <v>39539</v>
      </c>
      <c r="D4" s="213"/>
      <c r="E4" s="91">
        <v>2</v>
      </c>
      <c r="F4" s="214">
        <v>39569</v>
      </c>
      <c r="G4" s="213"/>
      <c r="H4" s="215"/>
      <c r="I4" s="92">
        <v>3</v>
      </c>
      <c r="J4" s="214" t="s">
        <v>197</v>
      </c>
      <c r="K4" s="213"/>
      <c r="L4" s="213"/>
      <c r="M4" s="213"/>
      <c r="N4" s="215"/>
      <c r="AA4" s="43"/>
    </row>
    <row r="5" spans="1:27" ht="9.75" customHeight="1" thickBot="1">
      <c r="A5"/>
      <c r="B5" s="32"/>
      <c r="C5" s="32"/>
      <c r="D5" s="32"/>
      <c r="E5" s="32"/>
      <c r="F5" s="32"/>
      <c r="G5" s="32"/>
      <c r="H5" s="32"/>
      <c r="I5" s="33"/>
      <c r="J5" s="34"/>
      <c r="K5" s="34"/>
      <c r="L5" s="32"/>
      <c r="M5" s="32"/>
      <c r="N5" s="32"/>
      <c r="O5" s="32"/>
      <c r="P5" s="32"/>
      <c r="Q5" s="32"/>
      <c r="R5" s="32"/>
      <c r="S5" s="33"/>
      <c r="T5" s="34"/>
      <c r="U5" s="34"/>
      <c r="V5" s="32"/>
      <c r="W5" s="32"/>
      <c r="X5" s="34"/>
      <c r="Y5" s="34"/>
      <c r="Z5" s="34"/>
      <c r="AA5"/>
    </row>
    <row r="6" spans="1:27" ht="13.5" customHeight="1" thickBot="1">
      <c r="A6"/>
      <c r="B6" s="32"/>
      <c r="C6" s="32"/>
      <c r="D6" s="32"/>
      <c r="E6" s="223" t="s">
        <v>188</v>
      </c>
      <c r="F6" s="224"/>
      <c r="G6" s="123">
        <v>3</v>
      </c>
      <c r="H6" s="35"/>
      <c r="I6" s="35"/>
      <c r="J6" s="35"/>
      <c r="K6" s="35"/>
      <c r="L6" s="223" t="s">
        <v>27</v>
      </c>
      <c r="M6" s="247"/>
      <c r="N6" s="247"/>
      <c r="O6" s="123">
        <v>3</v>
      </c>
      <c r="P6" s="32"/>
      <c r="Q6" s="223" t="s">
        <v>27</v>
      </c>
      <c r="R6" s="247"/>
      <c r="S6" s="247"/>
      <c r="T6" s="123">
        <v>3</v>
      </c>
      <c r="U6" s="34"/>
      <c r="V6" s="223" t="s">
        <v>27</v>
      </c>
      <c r="W6" s="247"/>
      <c r="X6" s="247"/>
      <c r="Y6" s="265">
        <v>1</v>
      </c>
      <c r="Z6" s="34"/>
      <c r="AA6"/>
    </row>
    <row r="7" spans="1:27" ht="31.5" customHeight="1">
      <c r="A7" s="168" t="s">
        <v>38</v>
      </c>
      <c r="B7" s="234" t="s">
        <v>189</v>
      </c>
      <c r="C7" s="231" t="s">
        <v>0</v>
      </c>
      <c r="D7" s="177" t="s">
        <v>24</v>
      </c>
      <c r="E7" s="216" t="s">
        <v>190</v>
      </c>
      <c r="F7" s="217"/>
      <c r="G7" s="217"/>
      <c r="H7" s="217"/>
      <c r="I7" s="217"/>
      <c r="J7" s="217"/>
      <c r="K7" s="218"/>
      <c r="L7" s="216" t="s">
        <v>6</v>
      </c>
      <c r="M7" s="217"/>
      <c r="N7" s="217"/>
      <c r="O7" s="217"/>
      <c r="P7" s="218"/>
      <c r="Q7" s="216" t="s">
        <v>3</v>
      </c>
      <c r="R7" s="217"/>
      <c r="S7" s="217"/>
      <c r="T7" s="217"/>
      <c r="U7" s="218"/>
      <c r="V7" s="244" t="s">
        <v>48</v>
      </c>
      <c r="W7" s="245"/>
      <c r="X7" s="245"/>
      <c r="Y7" s="245"/>
      <c r="Z7" s="245"/>
      <c r="AA7" s="246"/>
    </row>
    <row r="8" spans="1:27" ht="15" customHeight="1">
      <c r="A8" s="169"/>
      <c r="B8" s="235"/>
      <c r="C8" s="232"/>
      <c r="D8" s="178"/>
      <c r="E8" s="225" t="s">
        <v>191</v>
      </c>
      <c r="F8" s="229" t="s">
        <v>192</v>
      </c>
      <c r="G8" s="227" t="s">
        <v>2</v>
      </c>
      <c r="H8" s="76"/>
      <c r="I8" s="219" t="s">
        <v>1</v>
      </c>
      <c r="J8" s="76"/>
      <c r="K8" s="221" t="s">
        <v>183</v>
      </c>
      <c r="L8" s="227" t="s">
        <v>2</v>
      </c>
      <c r="M8" s="76"/>
      <c r="N8" s="219" t="s">
        <v>1</v>
      </c>
      <c r="O8" s="76"/>
      <c r="P8" s="221" t="s">
        <v>183</v>
      </c>
      <c r="Q8" s="227" t="s">
        <v>2</v>
      </c>
      <c r="R8" s="76"/>
      <c r="S8" s="219" t="s">
        <v>1</v>
      </c>
      <c r="T8" s="76"/>
      <c r="U8" s="221" t="s">
        <v>183</v>
      </c>
      <c r="V8" s="242" t="s">
        <v>17</v>
      </c>
      <c r="W8" s="76"/>
      <c r="X8" s="240" t="s">
        <v>183</v>
      </c>
      <c r="Y8" s="237" t="s">
        <v>18</v>
      </c>
      <c r="Z8" s="238"/>
      <c r="AA8" s="239"/>
    </row>
    <row r="9" spans="1:27" ht="61.5" customHeight="1">
      <c r="A9" s="170"/>
      <c r="B9" s="236"/>
      <c r="C9" s="233"/>
      <c r="D9" s="179"/>
      <c r="E9" s="226"/>
      <c r="F9" s="230"/>
      <c r="G9" s="228"/>
      <c r="H9" s="77" t="s">
        <v>193</v>
      </c>
      <c r="I9" s="220"/>
      <c r="J9" s="78" t="s">
        <v>194</v>
      </c>
      <c r="K9" s="222"/>
      <c r="L9" s="228"/>
      <c r="M9" s="77" t="s">
        <v>193</v>
      </c>
      <c r="N9" s="220"/>
      <c r="O9" s="79" t="s">
        <v>194</v>
      </c>
      <c r="P9" s="222"/>
      <c r="Q9" s="228"/>
      <c r="R9" s="77" t="s">
        <v>193</v>
      </c>
      <c r="S9" s="220"/>
      <c r="T9" s="78" t="s">
        <v>194</v>
      </c>
      <c r="U9" s="222"/>
      <c r="V9" s="243"/>
      <c r="W9" s="78" t="s">
        <v>195</v>
      </c>
      <c r="X9" s="241"/>
      <c r="Y9" s="80" t="s">
        <v>196</v>
      </c>
      <c r="Z9" s="77" t="s">
        <v>195</v>
      </c>
      <c r="AA9" s="81" t="s">
        <v>183</v>
      </c>
    </row>
    <row r="10" spans="1:27" ht="15.75" customHeight="1">
      <c r="A10" s="8">
        <v>29</v>
      </c>
      <c r="B10" s="9">
        <v>201</v>
      </c>
      <c r="C10" s="72" t="s">
        <v>56</v>
      </c>
      <c r="D10" s="73" t="s">
        <v>57</v>
      </c>
      <c r="E10" s="122">
        <v>30</v>
      </c>
      <c r="F10" s="75" t="s">
        <v>157</v>
      </c>
      <c r="G10" s="115">
        <v>87</v>
      </c>
      <c r="H10" s="115">
        <v>65</v>
      </c>
      <c r="I10" s="115">
        <v>1291</v>
      </c>
      <c r="J10" s="115">
        <v>259</v>
      </c>
      <c r="K10" s="26">
        <f>IF(G10=""," ",ROUND(J10/I10*100,1))</f>
        <v>20.1</v>
      </c>
      <c r="L10" s="124">
        <v>17</v>
      </c>
      <c r="M10" s="115">
        <v>13</v>
      </c>
      <c r="N10" s="115">
        <v>407</v>
      </c>
      <c r="O10" s="115">
        <v>83</v>
      </c>
      <c r="P10" s="26">
        <f>IF(L10=""," ",ROUND(O10/N10*100,1))</f>
        <v>20.4</v>
      </c>
      <c r="Q10" s="124">
        <v>6</v>
      </c>
      <c r="R10" s="115">
        <v>5</v>
      </c>
      <c r="S10" s="115">
        <v>56</v>
      </c>
      <c r="T10" s="115">
        <v>5</v>
      </c>
      <c r="U10" s="26">
        <f>IF(Q10=""," ",ROUND(T10/S10*100,1))</f>
        <v>8.9</v>
      </c>
      <c r="V10" s="113">
        <v>247</v>
      </c>
      <c r="W10" s="115">
        <v>12</v>
      </c>
      <c r="X10" s="31">
        <f>IF(V10=""," ",ROUND(W10/V10*100,1))</f>
        <v>4.9</v>
      </c>
      <c r="Y10" s="115">
        <v>204</v>
      </c>
      <c r="Z10" s="115">
        <v>6</v>
      </c>
      <c r="AA10" s="30">
        <f aca="true" t="shared" si="0" ref="AA10:AA26">IF(Y10=""," ",ROUND(Z10/Y10*100,1))</f>
        <v>2.9</v>
      </c>
    </row>
    <row r="11" spans="1:27" ht="15.75" customHeight="1">
      <c r="A11" s="8">
        <v>29</v>
      </c>
      <c r="B11" s="9">
        <v>202</v>
      </c>
      <c r="C11" s="72" t="s">
        <v>56</v>
      </c>
      <c r="D11" s="73" t="s">
        <v>58</v>
      </c>
      <c r="E11" s="122">
        <v>40</v>
      </c>
      <c r="F11" s="75" t="s">
        <v>158</v>
      </c>
      <c r="G11" s="115">
        <v>44</v>
      </c>
      <c r="H11" s="115">
        <v>38</v>
      </c>
      <c r="I11" s="115">
        <v>655</v>
      </c>
      <c r="J11" s="115">
        <v>172</v>
      </c>
      <c r="K11" s="26">
        <f aca="true" t="shared" si="1" ref="K11:K48">IF(G11=""," ",ROUND(J11/I11*100,1))</f>
        <v>26.3</v>
      </c>
      <c r="L11" s="124">
        <v>14</v>
      </c>
      <c r="M11" s="115">
        <v>10</v>
      </c>
      <c r="N11" s="115">
        <v>213</v>
      </c>
      <c r="O11" s="115">
        <v>38</v>
      </c>
      <c r="P11" s="26">
        <f>IF(L11=""," ",ROUND(O11/N11*100,1))</f>
        <v>17.8</v>
      </c>
      <c r="Q11" s="124">
        <v>6</v>
      </c>
      <c r="R11" s="115">
        <v>3</v>
      </c>
      <c r="S11" s="115">
        <v>35</v>
      </c>
      <c r="T11" s="115">
        <v>4</v>
      </c>
      <c r="U11" s="26">
        <f>IF(Q11=""," ",ROUND(T11/S11*100,1))</f>
        <v>11.4</v>
      </c>
      <c r="V11" s="113">
        <v>115</v>
      </c>
      <c r="W11" s="115">
        <v>16</v>
      </c>
      <c r="X11" s="31">
        <f>IF(V11=""," ",ROUND(W11/V11*100,1))</f>
        <v>13.9</v>
      </c>
      <c r="Y11" s="115">
        <v>64</v>
      </c>
      <c r="Z11" s="115">
        <v>1</v>
      </c>
      <c r="AA11" s="30">
        <f t="shared" si="0"/>
        <v>1.6</v>
      </c>
    </row>
    <row r="12" spans="1:27" ht="15.75" customHeight="1">
      <c r="A12" s="8">
        <v>29</v>
      </c>
      <c r="B12" s="9">
        <v>203</v>
      </c>
      <c r="C12" s="72" t="s">
        <v>56</v>
      </c>
      <c r="D12" s="74" t="s">
        <v>59</v>
      </c>
      <c r="E12" s="122"/>
      <c r="F12" s="75"/>
      <c r="G12" s="115"/>
      <c r="H12" s="115"/>
      <c r="I12" s="115"/>
      <c r="J12" s="115"/>
      <c r="K12" s="26" t="str">
        <f t="shared" si="1"/>
        <v> </v>
      </c>
      <c r="L12" s="124">
        <v>12</v>
      </c>
      <c r="M12" s="115">
        <v>8</v>
      </c>
      <c r="N12" s="115">
        <v>211</v>
      </c>
      <c r="O12" s="115">
        <v>31</v>
      </c>
      <c r="P12" s="26">
        <f aca="true" t="shared" si="2" ref="P12:P48">IF(L12=""," ",ROUND(O12/N12*100,1))</f>
        <v>14.7</v>
      </c>
      <c r="Q12" s="124">
        <v>6</v>
      </c>
      <c r="R12" s="115">
        <v>1</v>
      </c>
      <c r="S12" s="115">
        <v>39</v>
      </c>
      <c r="T12" s="115">
        <v>2</v>
      </c>
      <c r="U12" s="26">
        <f aca="true" t="shared" si="3" ref="U12:U48">IF(Q12=""," ",ROUND(T12/S12*100,1))</f>
        <v>5.1</v>
      </c>
      <c r="V12" s="113">
        <v>74</v>
      </c>
      <c r="W12" s="115">
        <v>1</v>
      </c>
      <c r="X12" s="31">
        <f aca="true" t="shared" si="4" ref="X12:X48">IF(V12=""," ",ROUND(W12/V12*100,1))</f>
        <v>1.4</v>
      </c>
      <c r="Y12" s="115">
        <v>69</v>
      </c>
      <c r="Z12" s="115">
        <v>1</v>
      </c>
      <c r="AA12" s="30">
        <f t="shared" si="0"/>
        <v>1.4</v>
      </c>
    </row>
    <row r="13" spans="1:27" ht="15.75" customHeight="1">
      <c r="A13" s="8">
        <v>29</v>
      </c>
      <c r="B13" s="9">
        <v>204</v>
      </c>
      <c r="C13" s="72" t="s">
        <v>56</v>
      </c>
      <c r="D13" s="74" t="s">
        <v>60</v>
      </c>
      <c r="E13" s="122">
        <v>30</v>
      </c>
      <c r="F13" s="75" t="s">
        <v>159</v>
      </c>
      <c r="G13" s="115">
        <v>29</v>
      </c>
      <c r="H13" s="115">
        <v>20</v>
      </c>
      <c r="I13" s="115">
        <v>388</v>
      </c>
      <c r="J13" s="115">
        <v>76</v>
      </c>
      <c r="K13" s="26">
        <f t="shared" si="1"/>
        <v>19.6</v>
      </c>
      <c r="L13" s="124">
        <v>15</v>
      </c>
      <c r="M13" s="115">
        <v>11</v>
      </c>
      <c r="N13" s="115">
        <v>248</v>
      </c>
      <c r="O13" s="115">
        <v>49</v>
      </c>
      <c r="P13" s="26">
        <f t="shared" si="2"/>
        <v>19.8</v>
      </c>
      <c r="Q13" s="124">
        <v>6</v>
      </c>
      <c r="R13" s="115">
        <v>2</v>
      </c>
      <c r="S13" s="115">
        <v>35</v>
      </c>
      <c r="T13" s="115">
        <v>2</v>
      </c>
      <c r="U13" s="26">
        <f t="shared" si="3"/>
        <v>5.7</v>
      </c>
      <c r="V13" s="113">
        <v>98</v>
      </c>
      <c r="W13" s="115">
        <v>6</v>
      </c>
      <c r="X13" s="31">
        <f t="shared" si="4"/>
        <v>6.1</v>
      </c>
      <c r="Y13" s="115">
        <v>81</v>
      </c>
      <c r="Z13" s="115">
        <v>3</v>
      </c>
      <c r="AA13" s="30">
        <f t="shared" si="0"/>
        <v>3.7</v>
      </c>
    </row>
    <row r="14" spans="1:27" ht="15.75" customHeight="1">
      <c r="A14" s="8">
        <v>29</v>
      </c>
      <c r="B14" s="9">
        <v>205</v>
      </c>
      <c r="C14" s="72" t="s">
        <v>56</v>
      </c>
      <c r="D14" s="74" t="s">
        <v>61</v>
      </c>
      <c r="E14" s="122">
        <v>30</v>
      </c>
      <c r="F14" s="75" t="s">
        <v>161</v>
      </c>
      <c r="G14" s="115">
        <v>61</v>
      </c>
      <c r="H14" s="115">
        <v>52</v>
      </c>
      <c r="I14" s="115">
        <v>796</v>
      </c>
      <c r="J14" s="115">
        <v>177</v>
      </c>
      <c r="K14" s="26">
        <f t="shared" si="1"/>
        <v>22.2</v>
      </c>
      <c r="L14" s="124">
        <v>11</v>
      </c>
      <c r="M14" s="115">
        <v>10</v>
      </c>
      <c r="N14" s="115">
        <v>186</v>
      </c>
      <c r="O14" s="115">
        <v>30</v>
      </c>
      <c r="P14" s="26">
        <f t="shared" si="2"/>
        <v>16.1</v>
      </c>
      <c r="Q14" s="124">
        <v>6</v>
      </c>
      <c r="R14" s="115">
        <v>2</v>
      </c>
      <c r="S14" s="115">
        <v>44</v>
      </c>
      <c r="T14" s="115">
        <v>2</v>
      </c>
      <c r="U14" s="26">
        <f t="shared" si="3"/>
        <v>4.5</v>
      </c>
      <c r="V14" s="113">
        <v>127</v>
      </c>
      <c r="W14" s="115">
        <v>15</v>
      </c>
      <c r="X14" s="31">
        <f t="shared" si="4"/>
        <v>11.8</v>
      </c>
      <c r="Y14" s="115">
        <v>119</v>
      </c>
      <c r="Z14" s="115">
        <v>7</v>
      </c>
      <c r="AA14" s="30">
        <f t="shared" si="0"/>
        <v>5.9</v>
      </c>
    </row>
    <row r="15" spans="1:27" ht="15.75" customHeight="1">
      <c r="A15" s="8">
        <v>29</v>
      </c>
      <c r="B15" s="9">
        <v>206</v>
      </c>
      <c r="C15" s="72" t="s">
        <v>56</v>
      </c>
      <c r="D15" s="74" t="s">
        <v>64</v>
      </c>
      <c r="E15" s="122">
        <v>30</v>
      </c>
      <c r="F15" s="75" t="s">
        <v>163</v>
      </c>
      <c r="G15" s="115">
        <v>29</v>
      </c>
      <c r="H15" s="115">
        <v>22</v>
      </c>
      <c r="I15" s="115">
        <v>523</v>
      </c>
      <c r="J15" s="115">
        <v>102</v>
      </c>
      <c r="K15" s="26">
        <f t="shared" si="1"/>
        <v>19.5</v>
      </c>
      <c r="L15" s="124">
        <v>12</v>
      </c>
      <c r="M15" s="115">
        <v>8</v>
      </c>
      <c r="N15" s="115">
        <v>206</v>
      </c>
      <c r="O15" s="115">
        <v>19</v>
      </c>
      <c r="P15" s="26">
        <f t="shared" si="2"/>
        <v>9.2</v>
      </c>
      <c r="Q15" s="124">
        <v>6</v>
      </c>
      <c r="R15" s="115">
        <v>2</v>
      </c>
      <c r="S15" s="115">
        <v>39</v>
      </c>
      <c r="T15" s="115">
        <v>2</v>
      </c>
      <c r="U15" s="26">
        <f t="shared" si="3"/>
        <v>5.1</v>
      </c>
      <c r="V15" s="113">
        <v>62</v>
      </c>
      <c r="W15" s="115">
        <v>3</v>
      </c>
      <c r="X15" s="31">
        <f t="shared" si="4"/>
        <v>4.8</v>
      </c>
      <c r="Y15" s="115">
        <v>58</v>
      </c>
      <c r="Z15" s="115">
        <v>3</v>
      </c>
      <c r="AA15" s="30">
        <f t="shared" si="0"/>
        <v>5.2</v>
      </c>
    </row>
    <row r="16" spans="1:27" ht="15.75" customHeight="1">
      <c r="A16" s="8">
        <v>29</v>
      </c>
      <c r="B16" s="9">
        <v>207</v>
      </c>
      <c r="C16" s="72" t="s">
        <v>56</v>
      </c>
      <c r="D16" s="74" t="s">
        <v>62</v>
      </c>
      <c r="E16" s="122"/>
      <c r="F16" s="75"/>
      <c r="G16" s="115"/>
      <c r="H16" s="115"/>
      <c r="I16" s="115"/>
      <c r="J16" s="115"/>
      <c r="K16" s="26" t="str">
        <f t="shared" si="1"/>
        <v> </v>
      </c>
      <c r="L16" s="124">
        <v>12</v>
      </c>
      <c r="M16" s="115">
        <v>10</v>
      </c>
      <c r="N16" s="115">
        <v>275</v>
      </c>
      <c r="O16" s="115">
        <v>58</v>
      </c>
      <c r="P16" s="26">
        <f t="shared" si="2"/>
        <v>21.1</v>
      </c>
      <c r="Q16" s="124">
        <v>5</v>
      </c>
      <c r="R16" s="115">
        <v>2</v>
      </c>
      <c r="S16" s="115">
        <v>31</v>
      </c>
      <c r="T16" s="115">
        <v>2</v>
      </c>
      <c r="U16" s="26">
        <f t="shared" si="3"/>
        <v>6.5</v>
      </c>
      <c r="V16" s="113">
        <v>52</v>
      </c>
      <c r="W16" s="115">
        <v>0</v>
      </c>
      <c r="X16" s="31">
        <f t="shared" si="4"/>
        <v>0</v>
      </c>
      <c r="Y16" s="115">
        <v>47</v>
      </c>
      <c r="Z16" s="115">
        <v>0</v>
      </c>
      <c r="AA16" s="30">
        <f t="shared" si="0"/>
        <v>0</v>
      </c>
    </row>
    <row r="17" spans="1:27" ht="15.75" customHeight="1">
      <c r="A17" s="8">
        <v>29</v>
      </c>
      <c r="B17" s="9">
        <v>208</v>
      </c>
      <c r="C17" s="72" t="s">
        <v>56</v>
      </c>
      <c r="D17" s="74" t="s">
        <v>63</v>
      </c>
      <c r="E17" s="122"/>
      <c r="F17" s="75"/>
      <c r="G17" s="115"/>
      <c r="H17" s="115"/>
      <c r="I17" s="115"/>
      <c r="J17" s="115"/>
      <c r="K17" s="26" t="str">
        <f t="shared" si="1"/>
        <v> </v>
      </c>
      <c r="L17" s="124">
        <v>9</v>
      </c>
      <c r="M17" s="115">
        <v>9</v>
      </c>
      <c r="N17" s="115">
        <v>112</v>
      </c>
      <c r="O17" s="115">
        <v>20</v>
      </c>
      <c r="P17" s="26">
        <f t="shared" si="2"/>
        <v>17.9</v>
      </c>
      <c r="Q17" s="124">
        <v>6</v>
      </c>
      <c r="R17" s="115">
        <v>2</v>
      </c>
      <c r="S17" s="115">
        <v>41</v>
      </c>
      <c r="T17" s="115">
        <v>2</v>
      </c>
      <c r="U17" s="26">
        <f t="shared" si="3"/>
        <v>4.9</v>
      </c>
      <c r="V17" s="113">
        <v>38</v>
      </c>
      <c r="W17" s="115">
        <v>0</v>
      </c>
      <c r="X17" s="31">
        <f t="shared" si="4"/>
        <v>0</v>
      </c>
      <c r="Y17" s="115">
        <v>38</v>
      </c>
      <c r="Z17" s="115">
        <v>0</v>
      </c>
      <c r="AA17" s="30">
        <f t="shared" si="0"/>
        <v>0</v>
      </c>
    </row>
    <row r="18" spans="1:27" ht="15.75" customHeight="1">
      <c r="A18" s="8">
        <v>29</v>
      </c>
      <c r="B18" s="9">
        <v>209</v>
      </c>
      <c r="C18" s="72" t="s">
        <v>56</v>
      </c>
      <c r="D18" s="74" t="s">
        <v>65</v>
      </c>
      <c r="E18" s="122">
        <v>40</v>
      </c>
      <c r="F18" s="75" t="s">
        <v>165</v>
      </c>
      <c r="G18" s="115">
        <v>58</v>
      </c>
      <c r="H18" s="115">
        <v>47</v>
      </c>
      <c r="I18" s="115">
        <v>693</v>
      </c>
      <c r="J18" s="115">
        <v>192</v>
      </c>
      <c r="K18" s="26">
        <f t="shared" si="1"/>
        <v>27.7</v>
      </c>
      <c r="L18" s="124">
        <v>13</v>
      </c>
      <c r="M18" s="115">
        <v>13</v>
      </c>
      <c r="N18" s="115">
        <v>212</v>
      </c>
      <c r="O18" s="115">
        <v>62</v>
      </c>
      <c r="P18" s="26">
        <f t="shared" si="2"/>
        <v>29.2</v>
      </c>
      <c r="Q18" s="124">
        <v>6</v>
      </c>
      <c r="R18" s="115">
        <v>3</v>
      </c>
      <c r="S18" s="115">
        <v>43</v>
      </c>
      <c r="T18" s="115">
        <v>4</v>
      </c>
      <c r="U18" s="26">
        <f t="shared" si="3"/>
        <v>9.3</v>
      </c>
      <c r="V18" s="113">
        <v>97</v>
      </c>
      <c r="W18" s="115">
        <v>2</v>
      </c>
      <c r="X18" s="31">
        <f t="shared" si="4"/>
        <v>2.1</v>
      </c>
      <c r="Y18" s="115">
        <v>84</v>
      </c>
      <c r="Z18" s="115">
        <v>2</v>
      </c>
      <c r="AA18" s="30">
        <f t="shared" si="0"/>
        <v>2.4</v>
      </c>
    </row>
    <row r="19" spans="1:27" ht="15.75" customHeight="1">
      <c r="A19" s="8">
        <v>29</v>
      </c>
      <c r="B19" s="9">
        <v>210</v>
      </c>
      <c r="C19" s="72" t="s">
        <v>56</v>
      </c>
      <c r="D19" s="74" t="s">
        <v>66</v>
      </c>
      <c r="E19" s="122">
        <v>30</v>
      </c>
      <c r="F19" s="75" t="s">
        <v>157</v>
      </c>
      <c r="G19" s="115">
        <v>52</v>
      </c>
      <c r="H19" s="115">
        <v>34</v>
      </c>
      <c r="I19" s="115">
        <v>909</v>
      </c>
      <c r="J19" s="115">
        <v>194</v>
      </c>
      <c r="K19" s="26">
        <f t="shared" si="1"/>
        <v>21.3</v>
      </c>
      <c r="L19" s="124">
        <v>12</v>
      </c>
      <c r="M19" s="115">
        <v>7</v>
      </c>
      <c r="N19" s="115">
        <v>319</v>
      </c>
      <c r="O19" s="115">
        <v>60</v>
      </c>
      <c r="P19" s="26">
        <f t="shared" si="2"/>
        <v>18.8</v>
      </c>
      <c r="Q19" s="124">
        <v>6</v>
      </c>
      <c r="R19" s="115">
        <v>1</v>
      </c>
      <c r="S19" s="115">
        <v>38</v>
      </c>
      <c r="T19" s="115">
        <v>1</v>
      </c>
      <c r="U19" s="26">
        <f t="shared" si="3"/>
        <v>2.6</v>
      </c>
      <c r="V19" s="113">
        <v>51</v>
      </c>
      <c r="W19" s="115">
        <v>8</v>
      </c>
      <c r="X19" s="31">
        <f t="shared" si="4"/>
        <v>15.7</v>
      </c>
      <c r="Y19" s="115">
        <v>44</v>
      </c>
      <c r="Z19" s="115">
        <v>1</v>
      </c>
      <c r="AA19" s="30">
        <f t="shared" si="0"/>
        <v>2.3</v>
      </c>
    </row>
    <row r="20" spans="1:27" ht="15.75" customHeight="1">
      <c r="A20" s="8">
        <v>29</v>
      </c>
      <c r="B20" s="9">
        <v>211</v>
      </c>
      <c r="C20" s="72" t="s">
        <v>56</v>
      </c>
      <c r="D20" s="74" t="s">
        <v>67</v>
      </c>
      <c r="E20" s="122"/>
      <c r="F20" s="75"/>
      <c r="G20" s="115"/>
      <c r="H20" s="115"/>
      <c r="I20" s="115"/>
      <c r="J20" s="115"/>
      <c r="K20" s="26" t="str">
        <f t="shared" si="1"/>
        <v> </v>
      </c>
      <c r="L20" s="124">
        <v>10</v>
      </c>
      <c r="M20" s="115">
        <v>4</v>
      </c>
      <c r="N20" s="115">
        <v>145</v>
      </c>
      <c r="O20" s="115">
        <v>7</v>
      </c>
      <c r="P20" s="26">
        <f t="shared" si="2"/>
        <v>4.8</v>
      </c>
      <c r="Q20" s="124">
        <v>6</v>
      </c>
      <c r="R20" s="115">
        <v>1</v>
      </c>
      <c r="S20" s="115">
        <v>43</v>
      </c>
      <c r="T20" s="115">
        <v>1</v>
      </c>
      <c r="U20" s="26">
        <f t="shared" si="3"/>
        <v>2.3</v>
      </c>
      <c r="V20" s="113">
        <v>51</v>
      </c>
      <c r="W20" s="115">
        <v>2</v>
      </c>
      <c r="X20" s="31">
        <f t="shared" si="4"/>
        <v>3.9</v>
      </c>
      <c r="Y20" s="115">
        <v>37</v>
      </c>
      <c r="Z20" s="115">
        <v>2</v>
      </c>
      <c r="AA20" s="30">
        <f t="shared" si="0"/>
        <v>5.4</v>
      </c>
    </row>
    <row r="21" spans="1:27" ht="15.75" customHeight="1">
      <c r="A21" s="8">
        <v>29</v>
      </c>
      <c r="B21" s="9">
        <v>212</v>
      </c>
      <c r="C21" s="72" t="s">
        <v>56</v>
      </c>
      <c r="D21" s="74" t="s">
        <v>68</v>
      </c>
      <c r="E21" s="122">
        <v>30</v>
      </c>
      <c r="F21" s="75" t="s">
        <v>158</v>
      </c>
      <c r="G21" s="115">
        <v>33</v>
      </c>
      <c r="H21" s="115">
        <v>29</v>
      </c>
      <c r="I21" s="115">
        <v>506</v>
      </c>
      <c r="J21" s="115">
        <v>96</v>
      </c>
      <c r="K21" s="26">
        <f t="shared" si="1"/>
        <v>19</v>
      </c>
      <c r="L21" s="124">
        <v>12</v>
      </c>
      <c r="M21" s="115">
        <v>11</v>
      </c>
      <c r="N21" s="115">
        <v>193</v>
      </c>
      <c r="O21" s="115">
        <v>34</v>
      </c>
      <c r="P21" s="26">
        <f t="shared" si="2"/>
        <v>17.6</v>
      </c>
      <c r="Q21" s="124">
        <v>6</v>
      </c>
      <c r="R21" s="115">
        <v>0</v>
      </c>
      <c r="S21" s="115">
        <v>54</v>
      </c>
      <c r="T21" s="115">
        <v>0</v>
      </c>
      <c r="U21" s="26">
        <f t="shared" si="3"/>
        <v>0</v>
      </c>
      <c r="V21" s="113">
        <v>142</v>
      </c>
      <c r="W21" s="115">
        <v>27</v>
      </c>
      <c r="X21" s="31">
        <f t="shared" si="4"/>
        <v>19</v>
      </c>
      <c r="Y21" s="115">
        <v>95</v>
      </c>
      <c r="Z21" s="115">
        <v>10</v>
      </c>
      <c r="AA21" s="30">
        <f t="shared" si="0"/>
        <v>10.5</v>
      </c>
    </row>
    <row r="22" spans="1:27" ht="15.75" customHeight="1">
      <c r="A22" s="8">
        <v>29</v>
      </c>
      <c r="B22" s="9">
        <v>322</v>
      </c>
      <c r="C22" s="72" t="s">
        <v>56</v>
      </c>
      <c r="D22" s="74" t="s">
        <v>69</v>
      </c>
      <c r="E22" s="122"/>
      <c r="F22" s="75"/>
      <c r="G22" s="115"/>
      <c r="H22" s="115"/>
      <c r="I22" s="115"/>
      <c r="J22" s="115"/>
      <c r="K22" s="26" t="str">
        <f t="shared" si="1"/>
        <v> </v>
      </c>
      <c r="L22" s="124">
        <v>4</v>
      </c>
      <c r="M22" s="115">
        <v>3</v>
      </c>
      <c r="N22" s="115">
        <v>43</v>
      </c>
      <c r="O22" s="115">
        <v>8</v>
      </c>
      <c r="P22" s="26">
        <f t="shared" si="2"/>
        <v>18.6</v>
      </c>
      <c r="Q22" s="124">
        <v>5</v>
      </c>
      <c r="R22" s="115">
        <v>1</v>
      </c>
      <c r="S22" s="115">
        <v>36</v>
      </c>
      <c r="T22" s="115">
        <v>2</v>
      </c>
      <c r="U22" s="26">
        <f t="shared" si="3"/>
        <v>5.6</v>
      </c>
      <c r="V22" s="113">
        <v>7</v>
      </c>
      <c r="W22" s="115">
        <v>1</v>
      </c>
      <c r="X22" s="31">
        <f t="shared" si="4"/>
        <v>14.3</v>
      </c>
      <c r="Y22" s="115">
        <v>7</v>
      </c>
      <c r="Z22" s="115">
        <v>1</v>
      </c>
      <c r="AA22" s="30">
        <f t="shared" si="0"/>
        <v>14.3</v>
      </c>
    </row>
    <row r="23" spans="1:27" ht="15.75" customHeight="1">
      <c r="A23" s="8">
        <v>29</v>
      </c>
      <c r="B23" s="9">
        <v>342</v>
      </c>
      <c r="C23" s="72" t="s">
        <v>56</v>
      </c>
      <c r="D23" s="74" t="s">
        <v>70</v>
      </c>
      <c r="E23" s="122"/>
      <c r="F23" s="75"/>
      <c r="G23" s="115"/>
      <c r="H23" s="115"/>
      <c r="I23" s="115"/>
      <c r="J23" s="115"/>
      <c r="K23" s="26" t="str">
        <f t="shared" si="1"/>
        <v> </v>
      </c>
      <c r="L23" s="124">
        <v>9</v>
      </c>
      <c r="M23" s="115">
        <v>7</v>
      </c>
      <c r="N23" s="115">
        <v>98</v>
      </c>
      <c r="O23" s="115">
        <v>22</v>
      </c>
      <c r="P23" s="26">
        <f t="shared" si="2"/>
        <v>22.4</v>
      </c>
      <c r="Q23" s="124">
        <v>6</v>
      </c>
      <c r="R23" s="115">
        <v>1</v>
      </c>
      <c r="S23" s="115">
        <v>39</v>
      </c>
      <c r="T23" s="115">
        <v>2</v>
      </c>
      <c r="U23" s="26">
        <f t="shared" si="3"/>
        <v>5.1</v>
      </c>
      <c r="V23" s="113">
        <v>16</v>
      </c>
      <c r="W23" s="115">
        <v>1</v>
      </c>
      <c r="X23" s="31">
        <f t="shared" si="4"/>
        <v>6.3</v>
      </c>
      <c r="Y23" s="115">
        <v>16</v>
      </c>
      <c r="Z23" s="115">
        <v>1</v>
      </c>
      <c r="AA23" s="30">
        <f t="shared" si="0"/>
        <v>6.3</v>
      </c>
    </row>
    <row r="24" spans="1:27" ht="15.75" customHeight="1">
      <c r="A24" s="8">
        <v>29</v>
      </c>
      <c r="B24" s="9">
        <v>343</v>
      </c>
      <c r="C24" s="72" t="s">
        <v>56</v>
      </c>
      <c r="D24" s="74" t="s">
        <v>71</v>
      </c>
      <c r="E24" s="122"/>
      <c r="F24" s="75"/>
      <c r="G24" s="115"/>
      <c r="H24" s="115"/>
      <c r="I24" s="115"/>
      <c r="J24" s="115"/>
      <c r="K24" s="26" t="str">
        <f t="shared" si="1"/>
        <v> </v>
      </c>
      <c r="L24" s="124">
        <v>12</v>
      </c>
      <c r="M24" s="115">
        <v>10</v>
      </c>
      <c r="N24" s="115">
        <v>112</v>
      </c>
      <c r="O24" s="115">
        <v>21</v>
      </c>
      <c r="P24" s="26">
        <f t="shared" si="2"/>
        <v>18.8</v>
      </c>
      <c r="Q24" s="124">
        <v>6</v>
      </c>
      <c r="R24" s="115">
        <v>2</v>
      </c>
      <c r="S24" s="115">
        <v>29</v>
      </c>
      <c r="T24" s="115">
        <v>2</v>
      </c>
      <c r="U24" s="26">
        <f t="shared" si="3"/>
        <v>6.9</v>
      </c>
      <c r="V24" s="113">
        <v>27</v>
      </c>
      <c r="W24" s="115">
        <v>4</v>
      </c>
      <c r="X24" s="31">
        <f t="shared" si="4"/>
        <v>14.8</v>
      </c>
      <c r="Y24" s="115">
        <v>20</v>
      </c>
      <c r="Z24" s="115">
        <v>3</v>
      </c>
      <c r="AA24" s="30">
        <f t="shared" si="0"/>
        <v>15</v>
      </c>
    </row>
    <row r="25" spans="1:27" ht="15.75" customHeight="1">
      <c r="A25" s="8">
        <v>29</v>
      </c>
      <c r="B25" s="9">
        <v>344</v>
      </c>
      <c r="C25" s="72" t="s">
        <v>56</v>
      </c>
      <c r="D25" s="74" t="s">
        <v>72</v>
      </c>
      <c r="E25" s="122">
        <v>35</v>
      </c>
      <c r="F25" s="75" t="s">
        <v>159</v>
      </c>
      <c r="G25" s="115">
        <v>27</v>
      </c>
      <c r="H25" s="115">
        <v>21</v>
      </c>
      <c r="I25" s="115">
        <v>260</v>
      </c>
      <c r="J25" s="115">
        <v>60</v>
      </c>
      <c r="K25" s="26">
        <f t="shared" si="1"/>
        <v>23.1</v>
      </c>
      <c r="L25" s="124">
        <v>11</v>
      </c>
      <c r="M25" s="115">
        <v>8</v>
      </c>
      <c r="N25" s="115">
        <v>144</v>
      </c>
      <c r="O25" s="115">
        <v>26</v>
      </c>
      <c r="P25" s="26">
        <f t="shared" si="2"/>
        <v>18.1</v>
      </c>
      <c r="Q25" s="124">
        <v>6</v>
      </c>
      <c r="R25" s="115">
        <v>2</v>
      </c>
      <c r="S25" s="115">
        <v>36</v>
      </c>
      <c r="T25" s="115">
        <v>2</v>
      </c>
      <c r="U25" s="26">
        <f t="shared" si="3"/>
        <v>5.6</v>
      </c>
      <c r="V25" s="113">
        <v>22</v>
      </c>
      <c r="W25" s="115">
        <v>0</v>
      </c>
      <c r="X25" s="31">
        <f t="shared" si="4"/>
        <v>0</v>
      </c>
      <c r="Y25" s="115">
        <v>22</v>
      </c>
      <c r="Z25" s="115">
        <v>0</v>
      </c>
      <c r="AA25" s="30">
        <f t="shared" si="0"/>
        <v>0</v>
      </c>
    </row>
    <row r="26" spans="1:27" ht="15.75" customHeight="1">
      <c r="A26" s="8">
        <v>29</v>
      </c>
      <c r="B26" s="9">
        <v>345</v>
      </c>
      <c r="C26" s="72" t="s">
        <v>56</v>
      </c>
      <c r="D26" s="74" t="s">
        <v>73</v>
      </c>
      <c r="E26" s="122"/>
      <c r="F26" s="75"/>
      <c r="G26" s="115"/>
      <c r="H26" s="115"/>
      <c r="I26" s="115"/>
      <c r="J26" s="115"/>
      <c r="K26" s="26" t="str">
        <f t="shared" si="1"/>
        <v> </v>
      </c>
      <c r="L26" s="124">
        <v>6</v>
      </c>
      <c r="M26" s="115">
        <v>2</v>
      </c>
      <c r="N26" s="115">
        <v>60</v>
      </c>
      <c r="O26" s="115">
        <v>5</v>
      </c>
      <c r="P26" s="26">
        <f t="shared" si="2"/>
        <v>8.3</v>
      </c>
      <c r="Q26" s="124">
        <v>6</v>
      </c>
      <c r="R26" s="115">
        <v>1</v>
      </c>
      <c r="S26" s="115">
        <v>34</v>
      </c>
      <c r="T26" s="115">
        <v>1</v>
      </c>
      <c r="U26" s="26">
        <f t="shared" si="3"/>
        <v>2.9</v>
      </c>
      <c r="V26" s="113">
        <v>7</v>
      </c>
      <c r="W26" s="115">
        <v>2</v>
      </c>
      <c r="X26" s="31">
        <f t="shared" si="4"/>
        <v>28.6</v>
      </c>
      <c r="Y26" s="115">
        <v>6</v>
      </c>
      <c r="Z26" s="115">
        <v>1</v>
      </c>
      <c r="AA26" s="30">
        <f t="shared" si="0"/>
        <v>16.7</v>
      </c>
    </row>
    <row r="27" spans="1:27" ht="15.75" customHeight="1">
      <c r="A27" s="8">
        <v>29</v>
      </c>
      <c r="B27" s="9">
        <v>361</v>
      </c>
      <c r="C27" s="72" t="s">
        <v>56</v>
      </c>
      <c r="D27" s="74" t="s">
        <v>74</v>
      </c>
      <c r="E27" s="122">
        <v>30</v>
      </c>
      <c r="F27" s="75" t="s">
        <v>168</v>
      </c>
      <c r="G27" s="115">
        <v>15</v>
      </c>
      <c r="H27" s="115">
        <v>9</v>
      </c>
      <c r="I27" s="115">
        <v>113</v>
      </c>
      <c r="J27" s="115">
        <v>25</v>
      </c>
      <c r="K27" s="26">
        <f t="shared" si="1"/>
        <v>22.1</v>
      </c>
      <c r="L27" s="124">
        <v>6</v>
      </c>
      <c r="M27" s="115">
        <v>3</v>
      </c>
      <c r="N27" s="115">
        <v>52</v>
      </c>
      <c r="O27" s="115">
        <v>10</v>
      </c>
      <c r="P27" s="26">
        <f t="shared" si="2"/>
        <v>19.2</v>
      </c>
      <c r="Q27" s="124">
        <v>6</v>
      </c>
      <c r="R27" s="115">
        <v>2</v>
      </c>
      <c r="S27" s="115">
        <v>36</v>
      </c>
      <c r="T27" s="115">
        <v>3</v>
      </c>
      <c r="U27" s="26">
        <f t="shared" si="3"/>
        <v>8.3</v>
      </c>
      <c r="V27" s="113">
        <v>23</v>
      </c>
      <c r="W27" s="115">
        <v>3</v>
      </c>
      <c r="X27" s="31">
        <f t="shared" si="4"/>
        <v>13</v>
      </c>
      <c r="Y27" s="115">
        <v>22</v>
      </c>
      <c r="Z27" s="115">
        <v>2</v>
      </c>
      <c r="AA27" s="30">
        <f aca="true" t="shared" si="5" ref="AA27:AA34">IF(Y27=""," ",ROUND(Z27/Y27*100,1))</f>
        <v>9.1</v>
      </c>
    </row>
    <row r="28" spans="1:27" ht="15.75" customHeight="1">
      <c r="A28" s="8">
        <v>29</v>
      </c>
      <c r="B28" s="9">
        <v>362</v>
      </c>
      <c r="C28" s="72" t="s">
        <v>56</v>
      </c>
      <c r="D28" s="74" t="s">
        <v>75</v>
      </c>
      <c r="E28" s="122"/>
      <c r="F28" s="75"/>
      <c r="G28" s="115"/>
      <c r="H28" s="115"/>
      <c r="I28" s="115"/>
      <c r="J28" s="115"/>
      <c r="K28" s="26" t="str">
        <f t="shared" si="1"/>
        <v> </v>
      </c>
      <c r="L28" s="124">
        <v>7</v>
      </c>
      <c r="M28" s="115">
        <v>6</v>
      </c>
      <c r="N28" s="115">
        <v>95</v>
      </c>
      <c r="O28" s="115">
        <v>17</v>
      </c>
      <c r="P28" s="26">
        <f t="shared" si="2"/>
        <v>17.9</v>
      </c>
      <c r="Q28" s="124">
        <v>5</v>
      </c>
      <c r="R28" s="115">
        <v>2</v>
      </c>
      <c r="S28" s="115">
        <v>27</v>
      </c>
      <c r="T28" s="115">
        <v>2</v>
      </c>
      <c r="U28" s="26">
        <f t="shared" si="3"/>
        <v>7.4</v>
      </c>
      <c r="V28" s="113">
        <v>7</v>
      </c>
      <c r="W28" s="115">
        <v>1</v>
      </c>
      <c r="X28" s="31">
        <f t="shared" si="4"/>
        <v>14.3</v>
      </c>
      <c r="Y28" s="115">
        <v>6</v>
      </c>
      <c r="Z28" s="115">
        <v>0</v>
      </c>
      <c r="AA28" s="30">
        <f t="shared" si="5"/>
        <v>0</v>
      </c>
    </row>
    <row r="29" spans="1:27" ht="15.75" customHeight="1">
      <c r="A29" s="8">
        <v>29</v>
      </c>
      <c r="B29" s="9">
        <v>363</v>
      </c>
      <c r="C29" s="72" t="s">
        <v>56</v>
      </c>
      <c r="D29" s="74" t="s">
        <v>76</v>
      </c>
      <c r="E29" s="122"/>
      <c r="F29" s="75"/>
      <c r="G29" s="115"/>
      <c r="H29" s="115"/>
      <c r="I29" s="115"/>
      <c r="J29" s="115"/>
      <c r="K29" s="26" t="str">
        <f t="shared" si="1"/>
        <v> </v>
      </c>
      <c r="L29" s="124">
        <v>7</v>
      </c>
      <c r="M29" s="115">
        <v>3</v>
      </c>
      <c r="N29" s="115">
        <v>90</v>
      </c>
      <c r="O29" s="115">
        <v>12</v>
      </c>
      <c r="P29" s="26">
        <f t="shared" si="2"/>
        <v>13.3</v>
      </c>
      <c r="Q29" s="124">
        <v>6</v>
      </c>
      <c r="R29" s="115">
        <v>1</v>
      </c>
      <c r="S29" s="115">
        <v>37</v>
      </c>
      <c r="T29" s="115">
        <v>1</v>
      </c>
      <c r="U29" s="26">
        <f t="shared" si="3"/>
        <v>2.7</v>
      </c>
      <c r="V29" s="113">
        <v>38</v>
      </c>
      <c r="W29" s="115">
        <v>1</v>
      </c>
      <c r="X29" s="31">
        <f t="shared" si="4"/>
        <v>2.6</v>
      </c>
      <c r="Y29" s="115">
        <v>38</v>
      </c>
      <c r="Z29" s="115">
        <v>1</v>
      </c>
      <c r="AA29" s="30">
        <f t="shared" si="5"/>
        <v>2.6</v>
      </c>
    </row>
    <row r="30" spans="1:27" ht="15.75" customHeight="1">
      <c r="A30" s="8">
        <v>29</v>
      </c>
      <c r="B30" s="9">
        <v>385</v>
      </c>
      <c r="C30" s="72" t="s">
        <v>56</v>
      </c>
      <c r="D30" s="74" t="s">
        <v>77</v>
      </c>
      <c r="E30" s="122"/>
      <c r="F30" s="75"/>
      <c r="G30" s="115"/>
      <c r="H30" s="115"/>
      <c r="I30" s="115"/>
      <c r="J30" s="115"/>
      <c r="K30" s="26" t="str">
        <f t="shared" si="1"/>
        <v> </v>
      </c>
      <c r="L30" s="124">
        <v>5</v>
      </c>
      <c r="M30" s="115">
        <v>4</v>
      </c>
      <c r="N30" s="115">
        <v>43</v>
      </c>
      <c r="O30" s="115">
        <v>5</v>
      </c>
      <c r="P30" s="26">
        <f t="shared" si="2"/>
        <v>11.6</v>
      </c>
      <c r="Q30" s="124">
        <v>6</v>
      </c>
      <c r="R30" s="115">
        <v>4</v>
      </c>
      <c r="S30" s="115">
        <v>30</v>
      </c>
      <c r="T30" s="115">
        <v>6</v>
      </c>
      <c r="U30" s="26">
        <f t="shared" si="3"/>
        <v>20</v>
      </c>
      <c r="V30" s="113">
        <v>6</v>
      </c>
      <c r="W30" s="115">
        <v>1</v>
      </c>
      <c r="X30" s="31">
        <f t="shared" si="4"/>
        <v>16.7</v>
      </c>
      <c r="Y30" s="115">
        <v>6</v>
      </c>
      <c r="Z30" s="115">
        <v>1</v>
      </c>
      <c r="AA30" s="30">
        <f t="shared" si="5"/>
        <v>16.7</v>
      </c>
    </row>
    <row r="31" spans="1:27" ht="15.75" customHeight="1">
      <c r="A31" s="8">
        <v>29</v>
      </c>
      <c r="B31" s="9">
        <v>386</v>
      </c>
      <c r="C31" s="72" t="s">
        <v>56</v>
      </c>
      <c r="D31" s="74" t="s">
        <v>78</v>
      </c>
      <c r="E31" s="122"/>
      <c r="F31" s="75"/>
      <c r="G31" s="115"/>
      <c r="H31" s="115"/>
      <c r="I31" s="115"/>
      <c r="J31" s="115"/>
      <c r="K31" s="26" t="str">
        <f t="shared" si="1"/>
        <v> </v>
      </c>
      <c r="L31" s="124">
        <v>4</v>
      </c>
      <c r="M31" s="115">
        <v>2</v>
      </c>
      <c r="N31" s="115">
        <v>52</v>
      </c>
      <c r="O31" s="115">
        <v>4</v>
      </c>
      <c r="P31" s="26">
        <f t="shared" si="2"/>
        <v>7.7</v>
      </c>
      <c r="Q31" s="124">
        <v>6</v>
      </c>
      <c r="R31" s="115">
        <v>2</v>
      </c>
      <c r="S31" s="115">
        <v>31</v>
      </c>
      <c r="T31" s="115">
        <v>2</v>
      </c>
      <c r="U31" s="26">
        <f t="shared" si="3"/>
        <v>6.5</v>
      </c>
      <c r="V31" s="113">
        <v>8</v>
      </c>
      <c r="W31" s="115">
        <v>1</v>
      </c>
      <c r="X31" s="31">
        <f t="shared" si="4"/>
        <v>12.5</v>
      </c>
      <c r="Y31" s="115">
        <v>7</v>
      </c>
      <c r="Z31" s="115">
        <v>0</v>
      </c>
      <c r="AA31" s="30">
        <f t="shared" si="5"/>
        <v>0</v>
      </c>
    </row>
    <row r="32" spans="1:27" ht="15.75" customHeight="1">
      <c r="A32" s="8">
        <v>29</v>
      </c>
      <c r="B32" s="9">
        <v>401</v>
      </c>
      <c r="C32" s="72" t="s">
        <v>56</v>
      </c>
      <c r="D32" s="74" t="s">
        <v>79</v>
      </c>
      <c r="E32" s="122"/>
      <c r="F32" s="75"/>
      <c r="G32" s="115"/>
      <c r="H32" s="115"/>
      <c r="I32" s="115"/>
      <c r="J32" s="115"/>
      <c r="K32" s="26" t="str">
        <f t="shared" si="1"/>
        <v> </v>
      </c>
      <c r="L32" s="124">
        <v>7</v>
      </c>
      <c r="M32" s="115">
        <v>7</v>
      </c>
      <c r="N32" s="115">
        <v>113</v>
      </c>
      <c r="O32" s="115">
        <v>44</v>
      </c>
      <c r="P32" s="26">
        <f t="shared" si="2"/>
        <v>38.9</v>
      </c>
      <c r="Q32" s="124">
        <v>5</v>
      </c>
      <c r="R32" s="115">
        <v>0</v>
      </c>
      <c r="S32" s="115">
        <v>34</v>
      </c>
      <c r="T32" s="115">
        <v>0</v>
      </c>
      <c r="U32" s="26">
        <f t="shared" si="3"/>
        <v>0</v>
      </c>
      <c r="V32" s="113">
        <v>5</v>
      </c>
      <c r="W32" s="115">
        <v>1</v>
      </c>
      <c r="X32" s="31">
        <f t="shared" si="4"/>
        <v>20</v>
      </c>
      <c r="Y32" s="115">
        <v>5</v>
      </c>
      <c r="Z32" s="115">
        <v>1</v>
      </c>
      <c r="AA32" s="30">
        <f t="shared" si="5"/>
        <v>20</v>
      </c>
    </row>
    <row r="33" spans="1:27" ht="15.75" customHeight="1">
      <c r="A33" s="8">
        <v>29</v>
      </c>
      <c r="B33" s="9">
        <v>402</v>
      </c>
      <c r="C33" s="72" t="s">
        <v>56</v>
      </c>
      <c r="D33" s="74" t="s">
        <v>80</v>
      </c>
      <c r="E33" s="122"/>
      <c r="F33" s="75"/>
      <c r="G33" s="115"/>
      <c r="H33" s="115"/>
      <c r="I33" s="115"/>
      <c r="J33" s="115"/>
      <c r="K33" s="26" t="str">
        <f t="shared" si="1"/>
        <v> </v>
      </c>
      <c r="L33" s="124">
        <v>7</v>
      </c>
      <c r="M33" s="115">
        <v>5</v>
      </c>
      <c r="N33" s="115">
        <v>86</v>
      </c>
      <c r="O33" s="115">
        <v>21</v>
      </c>
      <c r="P33" s="26">
        <f t="shared" si="2"/>
        <v>24.4</v>
      </c>
      <c r="Q33" s="124">
        <v>5</v>
      </c>
      <c r="R33" s="115">
        <v>2</v>
      </c>
      <c r="S33" s="115">
        <v>38</v>
      </c>
      <c r="T33" s="115">
        <v>4</v>
      </c>
      <c r="U33" s="26">
        <f t="shared" si="3"/>
        <v>10.5</v>
      </c>
      <c r="V33" s="113">
        <v>7</v>
      </c>
      <c r="W33" s="115">
        <v>0</v>
      </c>
      <c r="X33" s="31">
        <f t="shared" si="4"/>
        <v>0</v>
      </c>
      <c r="Y33" s="115">
        <v>7</v>
      </c>
      <c r="Z33" s="115">
        <v>0</v>
      </c>
      <c r="AA33" s="30">
        <f t="shared" si="5"/>
        <v>0</v>
      </c>
    </row>
    <row r="34" spans="1:27" ht="15.75" customHeight="1">
      <c r="A34" s="8">
        <v>29</v>
      </c>
      <c r="B34" s="9">
        <v>424</v>
      </c>
      <c r="C34" s="72" t="s">
        <v>56</v>
      </c>
      <c r="D34" s="74" t="s">
        <v>81</v>
      </c>
      <c r="E34" s="122"/>
      <c r="F34" s="75"/>
      <c r="G34" s="115"/>
      <c r="H34" s="115"/>
      <c r="I34" s="115"/>
      <c r="J34" s="115"/>
      <c r="K34" s="26" t="str">
        <f t="shared" si="1"/>
        <v> </v>
      </c>
      <c r="L34" s="124">
        <v>6</v>
      </c>
      <c r="M34" s="115">
        <v>6</v>
      </c>
      <c r="N34" s="115">
        <v>82</v>
      </c>
      <c r="O34" s="115">
        <v>21</v>
      </c>
      <c r="P34" s="26">
        <f t="shared" si="2"/>
        <v>25.6</v>
      </c>
      <c r="Q34" s="124">
        <v>5</v>
      </c>
      <c r="R34" s="115">
        <v>2</v>
      </c>
      <c r="S34" s="115">
        <v>25</v>
      </c>
      <c r="T34" s="115">
        <v>3</v>
      </c>
      <c r="U34" s="26">
        <f t="shared" si="3"/>
        <v>12</v>
      </c>
      <c r="V34" s="113">
        <v>26</v>
      </c>
      <c r="W34" s="115">
        <v>0</v>
      </c>
      <c r="X34" s="31">
        <f t="shared" si="4"/>
        <v>0</v>
      </c>
      <c r="Y34" s="115">
        <v>26</v>
      </c>
      <c r="Z34" s="115">
        <v>0</v>
      </c>
      <c r="AA34" s="30">
        <f t="shared" si="5"/>
        <v>0</v>
      </c>
    </row>
    <row r="35" spans="1:27" ht="15.75" customHeight="1">
      <c r="A35" s="8">
        <v>29</v>
      </c>
      <c r="B35" s="9">
        <v>425</v>
      </c>
      <c r="C35" s="72" t="s">
        <v>56</v>
      </c>
      <c r="D35" s="74" t="s">
        <v>82</v>
      </c>
      <c r="E35" s="122"/>
      <c r="F35" s="75"/>
      <c r="G35" s="115"/>
      <c r="H35" s="115"/>
      <c r="I35" s="115"/>
      <c r="J35" s="115"/>
      <c r="K35" s="26" t="str">
        <f t="shared" si="1"/>
        <v> </v>
      </c>
      <c r="L35" s="124">
        <v>10</v>
      </c>
      <c r="M35" s="115">
        <v>4</v>
      </c>
      <c r="N35" s="115">
        <v>111</v>
      </c>
      <c r="O35" s="115">
        <v>19</v>
      </c>
      <c r="P35" s="26">
        <f t="shared" si="2"/>
        <v>17.1</v>
      </c>
      <c r="Q35" s="124">
        <v>6</v>
      </c>
      <c r="R35" s="115">
        <v>1</v>
      </c>
      <c r="S35" s="115">
        <v>31</v>
      </c>
      <c r="T35" s="115">
        <v>1</v>
      </c>
      <c r="U35" s="26">
        <f t="shared" si="3"/>
        <v>3.2</v>
      </c>
      <c r="V35" s="113">
        <v>30</v>
      </c>
      <c r="W35" s="115">
        <v>2</v>
      </c>
      <c r="X35" s="31">
        <f t="shared" si="4"/>
        <v>6.7</v>
      </c>
      <c r="Y35" s="115">
        <v>28</v>
      </c>
      <c r="Z35" s="115">
        <v>0</v>
      </c>
      <c r="AA35" s="30">
        <f aca="true" t="shared" si="6" ref="AA35:AA48">IF(Y35=0," ",ROUND(Z35/Y35*100,1))</f>
        <v>0</v>
      </c>
    </row>
    <row r="36" spans="1:27" ht="15.75" customHeight="1">
      <c r="A36" s="8">
        <v>29</v>
      </c>
      <c r="B36" s="9">
        <v>426</v>
      </c>
      <c r="C36" s="72" t="s">
        <v>56</v>
      </c>
      <c r="D36" s="74" t="s">
        <v>83</v>
      </c>
      <c r="E36" s="122"/>
      <c r="F36" s="75"/>
      <c r="G36" s="115"/>
      <c r="H36" s="115"/>
      <c r="I36" s="115"/>
      <c r="J36" s="115"/>
      <c r="K36" s="26" t="str">
        <f t="shared" si="1"/>
        <v> </v>
      </c>
      <c r="L36" s="124">
        <v>8</v>
      </c>
      <c r="M36" s="115">
        <v>5</v>
      </c>
      <c r="N36" s="115">
        <v>140</v>
      </c>
      <c r="O36" s="115">
        <v>21</v>
      </c>
      <c r="P36" s="26">
        <f t="shared" si="2"/>
        <v>15</v>
      </c>
      <c r="Q36" s="124">
        <v>5</v>
      </c>
      <c r="R36" s="115">
        <v>1</v>
      </c>
      <c r="S36" s="115">
        <v>30</v>
      </c>
      <c r="T36" s="115">
        <v>1</v>
      </c>
      <c r="U36" s="26">
        <f t="shared" si="3"/>
        <v>3.3</v>
      </c>
      <c r="V36" s="113">
        <v>40</v>
      </c>
      <c r="W36" s="115">
        <v>1</v>
      </c>
      <c r="X36" s="31">
        <f t="shared" si="4"/>
        <v>2.5</v>
      </c>
      <c r="Y36" s="115">
        <v>40</v>
      </c>
      <c r="Z36" s="115">
        <v>1</v>
      </c>
      <c r="AA36" s="30">
        <f t="shared" si="6"/>
        <v>2.5</v>
      </c>
    </row>
    <row r="37" spans="1:27" ht="15.75" customHeight="1">
      <c r="A37" s="8">
        <v>29</v>
      </c>
      <c r="B37" s="9">
        <v>427</v>
      </c>
      <c r="C37" s="72" t="s">
        <v>56</v>
      </c>
      <c r="D37" s="74" t="s">
        <v>84</v>
      </c>
      <c r="E37" s="122"/>
      <c r="F37" s="75"/>
      <c r="G37" s="115"/>
      <c r="H37" s="115"/>
      <c r="I37" s="115"/>
      <c r="J37" s="115"/>
      <c r="K37" s="26" t="str">
        <f t="shared" si="1"/>
        <v> </v>
      </c>
      <c r="L37" s="124">
        <v>10</v>
      </c>
      <c r="M37" s="115">
        <v>8</v>
      </c>
      <c r="N37" s="115">
        <v>193</v>
      </c>
      <c r="O37" s="115">
        <v>51</v>
      </c>
      <c r="P37" s="26">
        <f t="shared" si="2"/>
        <v>26.4</v>
      </c>
      <c r="Q37" s="124">
        <v>6</v>
      </c>
      <c r="R37" s="115">
        <v>1</v>
      </c>
      <c r="S37" s="115">
        <v>30</v>
      </c>
      <c r="T37" s="115">
        <v>1</v>
      </c>
      <c r="U37" s="26">
        <f t="shared" si="3"/>
        <v>3.3</v>
      </c>
      <c r="V37" s="113">
        <v>30</v>
      </c>
      <c r="W37" s="115">
        <v>2</v>
      </c>
      <c r="X37" s="31">
        <f t="shared" si="4"/>
        <v>6.7</v>
      </c>
      <c r="Y37" s="115">
        <v>25</v>
      </c>
      <c r="Z37" s="115">
        <v>1</v>
      </c>
      <c r="AA37" s="30">
        <f t="shared" si="6"/>
        <v>4</v>
      </c>
    </row>
    <row r="38" spans="1:27" ht="15.75" customHeight="1">
      <c r="A38" s="8">
        <v>29</v>
      </c>
      <c r="B38" s="9">
        <v>441</v>
      </c>
      <c r="C38" s="72" t="s">
        <v>56</v>
      </c>
      <c r="D38" s="74" t="s">
        <v>85</v>
      </c>
      <c r="E38" s="122"/>
      <c r="F38" s="75"/>
      <c r="G38" s="115"/>
      <c r="H38" s="115"/>
      <c r="I38" s="115"/>
      <c r="J38" s="115"/>
      <c r="K38" s="26" t="str">
        <f t="shared" si="1"/>
        <v> </v>
      </c>
      <c r="L38" s="124">
        <v>9</v>
      </c>
      <c r="M38" s="115">
        <v>4</v>
      </c>
      <c r="N38" s="115">
        <v>92</v>
      </c>
      <c r="O38" s="115">
        <v>13</v>
      </c>
      <c r="P38" s="26">
        <f t="shared" si="2"/>
        <v>14.1</v>
      </c>
      <c r="Q38" s="124">
        <v>5</v>
      </c>
      <c r="R38" s="115">
        <v>1</v>
      </c>
      <c r="S38" s="115">
        <v>26</v>
      </c>
      <c r="T38" s="115">
        <v>1</v>
      </c>
      <c r="U38" s="26">
        <f t="shared" si="3"/>
        <v>3.8</v>
      </c>
      <c r="V38" s="113">
        <v>17</v>
      </c>
      <c r="W38" s="115">
        <v>0</v>
      </c>
      <c r="X38" s="31">
        <f t="shared" si="4"/>
        <v>0</v>
      </c>
      <c r="Y38" s="115">
        <v>12</v>
      </c>
      <c r="Z38" s="115">
        <v>0</v>
      </c>
      <c r="AA38" s="30">
        <f t="shared" si="6"/>
        <v>0</v>
      </c>
    </row>
    <row r="39" spans="1:27" ht="15.75" customHeight="1">
      <c r="A39" s="8">
        <v>29</v>
      </c>
      <c r="B39" s="9">
        <v>442</v>
      </c>
      <c r="C39" s="72" t="s">
        <v>56</v>
      </c>
      <c r="D39" s="74" t="s">
        <v>86</v>
      </c>
      <c r="E39" s="122"/>
      <c r="F39" s="75"/>
      <c r="G39" s="115"/>
      <c r="H39" s="115"/>
      <c r="I39" s="115"/>
      <c r="J39" s="115"/>
      <c r="K39" s="26" t="str">
        <f t="shared" si="1"/>
        <v> </v>
      </c>
      <c r="L39" s="124">
        <v>7</v>
      </c>
      <c r="M39" s="115">
        <v>6</v>
      </c>
      <c r="N39" s="115">
        <v>99</v>
      </c>
      <c r="O39" s="115">
        <v>11</v>
      </c>
      <c r="P39" s="26">
        <f t="shared" si="2"/>
        <v>11.1</v>
      </c>
      <c r="Q39" s="124">
        <v>5</v>
      </c>
      <c r="R39" s="115">
        <v>1</v>
      </c>
      <c r="S39" s="115">
        <v>33</v>
      </c>
      <c r="T39" s="115">
        <v>1</v>
      </c>
      <c r="U39" s="26">
        <f t="shared" si="3"/>
        <v>3</v>
      </c>
      <c r="V39" s="113">
        <v>58</v>
      </c>
      <c r="W39" s="115">
        <v>12</v>
      </c>
      <c r="X39" s="31">
        <f t="shared" si="4"/>
        <v>20.7</v>
      </c>
      <c r="Y39" s="115">
        <v>27</v>
      </c>
      <c r="Z39" s="115">
        <v>0</v>
      </c>
      <c r="AA39" s="30">
        <f t="shared" si="6"/>
        <v>0</v>
      </c>
    </row>
    <row r="40" spans="1:27" ht="15.75" customHeight="1">
      <c r="A40" s="8">
        <v>29</v>
      </c>
      <c r="B40" s="9">
        <v>443</v>
      </c>
      <c r="C40" s="72" t="s">
        <v>56</v>
      </c>
      <c r="D40" s="74" t="s">
        <v>87</v>
      </c>
      <c r="E40" s="122"/>
      <c r="F40" s="75"/>
      <c r="G40" s="115"/>
      <c r="H40" s="115"/>
      <c r="I40" s="115"/>
      <c r="J40" s="115"/>
      <c r="K40" s="26" t="str">
        <f t="shared" si="1"/>
        <v> </v>
      </c>
      <c r="L40" s="124">
        <v>8</v>
      </c>
      <c r="M40" s="115">
        <v>5</v>
      </c>
      <c r="N40" s="115">
        <v>86</v>
      </c>
      <c r="O40" s="115">
        <v>13</v>
      </c>
      <c r="P40" s="26">
        <f t="shared" si="2"/>
        <v>15.1</v>
      </c>
      <c r="Q40" s="124">
        <v>5</v>
      </c>
      <c r="R40" s="115">
        <v>1</v>
      </c>
      <c r="S40" s="115">
        <v>36</v>
      </c>
      <c r="T40" s="115">
        <v>1</v>
      </c>
      <c r="U40" s="26">
        <f t="shared" si="3"/>
        <v>2.8</v>
      </c>
      <c r="V40" s="113">
        <v>24</v>
      </c>
      <c r="W40" s="115">
        <v>0</v>
      </c>
      <c r="X40" s="31">
        <f t="shared" si="4"/>
        <v>0</v>
      </c>
      <c r="Y40" s="115">
        <v>24</v>
      </c>
      <c r="Z40" s="115">
        <v>0</v>
      </c>
      <c r="AA40" s="30">
        <f t="shared" si="6"/>
        <v>0</v>
      </c>
    </row>
    <row r="41" spans="1:27" ht="15.75" customHeight="1">
      <c r="A41" s="8">
        <v>29</v>
      </c>
      <c r="B41" s="9">
        <v>444</v>
      </c>
      <c r="C41" s="72" t="s">
        <v>56</v>
      </c>
      <c r="D41" s="74" t="s">
        <v>88</v>
      </c>
      <c r="E41" s="122"/>
      <c r="F41" s="75"/>
      <c r="G41" s="115"/>
      <c r="H41" s="115"/>
      <c r="I41" s="115"/>
      <c r="J41" s="115"/>
      <c r="K41" s="26" t="str">
        <f t="shared" si="1"/>
        <v> </v>
      </c>
      <c r="L41" s="124">
        <v>8</v>
      </c>
      <c r="M41" s="115">
        <v>5</v>
      </c>
      <c r="N41" s="115">
        <v>108</v>
      </c>
      <c r="O41" s="115">
        <v>8</v>
      </c>
      <c r="P41" s="26">
        <f t="shared" si="2"/>
        <v>7.4</v>
      </c>
      <c r="Q41" s="124">
        <v>5</v>
      </c>
      <c r="R41" s="115">
        <v>1</v>
      </c>
      <c r="S41" s="115">
        <v>27</v>
      </c>
      <c r="T41" s="115">
        <v>1</v>
      </c>
      <c r="U41" s="26">
        <f t="shared" si="3"/>
        <v>3.7</v>
      </c>
      <c r="V41" s="113">
        <v>10</v>
      </c>
      <c r="W41" s="115">
        <v>2</v>
      </c>
      <c r="X41" s="31">
        <f t="shared" si="4"/>
        <v>20</v>
      </c>
      <c r="Y41" s="115">
        <v>9</v>
      </c>
      <c r="Z41" s="115">
        <v>1</v>
      </c>
      <c r="AA41" s="30">
        <f t="shared" si="6"/>
        <v>11.1</v>
      </c>
    </row>
    <row r="42" spans="1:27" ht="15.75" customHeight="1">
      <c r="A42" s="8">
        <v>29</v>
      </c>
      <c r="B42" s="9">
        <v>446</v>
      </c>
      <c r="C42" s="72" t="s">
        <v>56</v>
      </c>
      <c r="D42" s="74" t="s">
        <v>89</v>
      </c>
      <c r="E42" s="122"/>
      <c r="F42" s="75"/>
      <c r="G42" s="115"/>
      <c r="H42" s="115"/>
      <c r="I42" s="115"/>
      <c r="J42" s="115"/>
      <c r="K42" s="26" t="str">
        <f t="shared" si="1"/>
        <v> </v>
      </c>
      <c r="L42" s="124">
        <v>6</v>
      </c>
      <c r="M42" s="115">
        <v>5</v>
      </c>
      <c r="N42" s="115">
        <v>79</v>
      </c>
      <c r="O42" s="115">
        <v>15</v>
      </c>
      <c r="P42" s="26">
        <f t="shared" si="2"/>
        <v>19</v>
      </c>
      <c r="Q42" s="124">
        <v>5</v>
      </c>
      <c r="R42" s="115">
        <v>3</v>
      </c>
      <c r="S42" s="115">
        <v>25</v>
      </c>
      <c r="T42" s="115">
        <v>3</v>
      </c>
      <c r="U42" s="26">
        <f t="shared" si="3"/>
        <v>12</v>
      </c>
      <c r="V42" s="113">
        <v>8</v>
      </c>
      <c r="W42" s="115">
        <v>0</v>
      </c>
      <c r="X42" s="31">
        <f t="shared" si="4"/>
        <v>0</v>
      </c>
      <c r="Y42" s="115">
        <v>7</v>
      </c>
      <c r="Z42" s="115">
        <v>0</v>
      </c>
      <c r="AA42" s="30">
        <f t="shared" si="6"/>
        <v>0</v>
      </c>
    </row>
    <row r="43" spans="1:27" ht="15.75" customHeight="1">
      <c r="A43" s="8">
        <v>29</v>
      </c>
      <c r="B43" s="9">
        <v>447</v>
      </c>
      <c r="C43" s="72" t="s">
        <v>56</v>
      </c>
      <c r="D43" s="74" t="s">
        <v>90</v>
      </c>
      <c r="E43" s="122"/>
      <c r="F43" s="75"/>
      <c r="G43" s="115"/>
      <c r="H43" s="115"/>
      <c r="I43" s="115"/>
      <c r="J43" s="115"/>
      <c r="K43" s="26" t="str">
        <f t="shared" si="1"/>
        <v> </v>
      </c>
      <c r="L43" s="124">
        <v>9</v>
      </c>
      <c r="M43" s="115">
        <v>8</v>
      </c>
      <c r="N43" s="115">
        <v>88</v>
      </c>
      <c r="O43" s="115">
        <v>13</v>
      </c>
      <c r="P43" s="26">
        <f t="shared" si="2"/>
        <v>14.8</v>
      </c>
      <c r="Q43" s="124">
        <v>5</v>
      </c>
      <c r="R43" s="115">
        <v>1</v>
      </c>
      <c r="S43" s="115">
        <v>22</v>
      </c>
      <c r="T43" s="115">
        <v>1</v>
      </c>
      <c r="U43" s="26">
        <f t="shared" si="3"/>
        <v>4.5</v>
      </c>
      <c r="V43" s="113">
        <v>4</v>
      </c>
      <c r="W43" s="115">
        <v>1</v>
      </c>
      <c r="X43" s="31">
        <f t="shared" si="4"/>
        <v>25</v>
      </c>
      <c r="Y43" s="115">
        <v>4</v>
      </c>
      <c r="Z43" s="115">
        <v>1</v>
      </c>
      <c r="AA43" s="30">
        <f t="shared" si="6"/>
        <v>25</v>
      </c>
    </row>
    <row r="44" spans="1:27" ht="15.75" customHeight="1">
      <c r="A44" s="8">
        <v>29</v>
      </c>
      <c r="B44" s="9">
        <v>449</v>
      </c>
      <c r="C44" s="72" t="s">
        <v>56</v>
      </c>
      <c r="D44" s="74" t="s">
        <v>91</v>
      </c>
      <c r="E44" s="122"/>
      <c r="F44" s="75"/>
      <c r="G44" s="115"/>
      <c r="H44" s="115"/>
      <c r="I44" s="115"/>
      <c r="J44" s="115"/>
      <c r="K44" s="26" t="str">
        <f t="shared" si="1"/>
        <v> </v>
      </c>
      <c r="L44" s="124">
        <v>4</v>
      </c>
      <c r="M44" s="115">
        <v>2</v>
      </c>
      <c r="N44" s="115">
        <v>60</v>
      </c>
      <c r="O44" s="115">
        <v>5</v>
      </c>
      <c r="P44" s="26">
        <f t="shared" si="2"/>
        <v>8.3</v>
      </c>
      <c r="Q44" s="124">
        <v>5</v>
      </c>
      <c r="R44" s="115">
        <v>2</v>
      </c>
      <c r="S44" s="115">
        <v>25</v>
      </c>
      <c r="T44" s="115">
        <v>4</v>
      </c>
      <c r="U44" s="26">
        <f t="shared" si="3"/>
        <v>16</v>
      </c>
      <c r="V44" s="113">
        <v>15</v>
      </c>
      <c r="W44" s="115">
        <v>1</v>
      </c>
      <c r="X44" s="31">
        <f t="shared" si="4"/>
        <v>6.7</v>
      </c>
      <c r="Y44" s="115">
        <v>14</v>
      </c>
      <c r="Z44" s="115">
        <v>1</v>
      </c>
      <c r="AA44" s="30">
        <f t="shared" si="6"/>
        <v>7.1</v>
      </c>
    </row>
    <row r="45" spans="1:27" ht="15.75" customHeight="1">
      <c r="A45" s="8">
        <v>29</v>
      </c>
      <c r="B45" s="9">
        <v>450</v>
      </c>
      <c r="C45" s="72" t="s">
        <v>56</v>
      </c>
      <c r="D45" s="74" t="s">
        <v>92</v>
      </c>
      <c r="E45" s="122"/>
      <c r="F45" s="75"/>
      <c r="G45" s="115"/>
      <c r="H45" s="115"/>
      <c r="I45" s="115"/>
      <c r="J45" s="115"/>
      <c r="K45" s="26" t="str">
        <f t="shared" si="1"/>
        <v> </v>
      </c>
      <c r="L45" s="124">
        <v>4</v>
      </c>
      <c r="M45" s="115">
        <v>2</v>
      </c>
      <c r="N45" s="115">
        <v>64</v>
      </c>
      <c r="O45" s="115">
        <v>5</v>
      </c>
      <c r="P45" s="26">
        <f t="shared" si="2"/>
        <v>7.8</v>
      </c>
      <c r="Q45" s="124">
        <v>5</v>
      </c>
      <c r="R45" s="115">
        <v>1</v>
      </c>
      <c r="S45" s="115">
        <v>21</v>
      </c>
      <c r="T45" s="115">
        <v>2</v>
      </c>
      <c r="U45" s="26">
        <f t="shared" si="3"/>
        <v>9.5</v>
      </c>
      <c r="V45" s="113">
        <v>5</v>
      </c>
      <c r="W45" s="115">
        <v>0</v>
      </c>
      <c r="X45" s="31">
        <f t="shared" si="4"/>
        <v>0</v>
      </c>
      <c r="Y45" s="115">
        <v>5</v>
      </c>
      <c r="Z45" s="115">
        <v>0</v>
      </c>
      <c r="AA45" s="30">
        <f t="shared" si="6"/>
        <v>0</v>
      </c>
    </row>
    <row r="46" spans="1:27" ht="15.75" customHeight="1">
      <c r="A46" s="8">
        <v>29</v>
      </c>
      <c r="B46" s="9">
        <v>451</v>
      </c>
      <c r="C46" s="72" t="s">
        <v>56</v>
      </c>
      <c r="D46" s="74" t="s">
        <v>93</v>
      </c>
      <c r="E46" s="122"/>
      <c r="F46" s="75"/>
      <c r="G46" s="115"/>
      <c r="H46" s="115"/>
      <c r="I46" s="115"/>
      <c r="J46" s="115"/>
      <c r="K46" s="26" t="str">
        <f t="shared" si="1"/>
        <v> </v>
      </c>
      <c r="L46" s="124">
        <v>7</v>
      </c>
      <c r="M46" s="115">
        <v>2</v>
      </c>
      <c r="N46" s="115">
        <v>79</v>
      </c>
      <c r="O46" s="115">
        <v>7</v>
      </c>
      <c r="P46" s="26">
        <f t="shared" si="2"/>
        <v>8.9</v>
      </c>
      <c r="Q46" s="124">
        <v>4</v>
      </c>
      <c r="R46" s="115">
        <v>0</v>
      </c>
      <c r="S46" s="115">
        <v>12</v>
      </c>
      <c r="T46" s="115">
        <v>0</v>
      </c>
      <c r="U46" s="26">
        <f t="shared" si="3"/>
        <v>0</v>
      </c>
      <c r="V46" s="113">
        <v>5</v>
      </c>
      <c r="W46" s="115">
        <v>0</v>
      </c>
      <c r="X46" s="31">
        <f t="shared" si="4"/>
        <v>0</v>
      </c>
      <c r="Y46" s="115">
        <v>5</v>
      </c>
      <c r="Z46" s="115">
        <v>0</v>
      </c>
      <c r="AA46" s="30">
        <f t="shared" si="6"/>
        <v>0</v>
      </c>
    </row>
    <row r="47" spans="1:27" ht="15.75" customHeight="1">
      <c r="A47" s="8">
        <v>29</v>
      </c>
      <c r="B47" s="9">
        <v>452</v>
      </c>
      <c r="C47" s="72" t="s">
        <v>56</v>
      </c>
      <c r="D47" s="74" t="s">
        <v>94</v>
      </c>
      <c r="E47" s="122"/>
      <c r="F47" s="75"/>
      <c r="G47" s="115"/>
      <c r="H47" s="115"/>
      <c r="I47" s="115"/>
      <c r="J47" s="115"/>
      <c r="K47" s="26" t="str">
        <f t="shared" si="1"/>
        <v> </v>
      </c>
      <c r="L47" s="124">
        <v>4</v>
      </c>
      <c r="M47" s="115">
        <v>2</v>
      </c>
      <c r="N47" s="115">
        <v>55</v>
      </c>
      <c r="O47" s="115">
        <v>4</v>
      </c>
      <c r="P47" s="26">
        <f t="shared" si="2"/>
        <v>7.3</v>
      </c>
      <c r="Q47" s="124">
        <v>5</v>
      </c>
      <c r="R47" s="115">
        <v>0</v>
      </c>
      <c r="S47" s="115">
        <v>17</v>
      </c>
      <c r="T47" s="115">
        <v>0</v>
      </c>
      <c r="U47" s="26">
        <f t="shared" si="3"/>
        <v>0</v>
      </c>
      <c r="V47" s="113">
        <v>4</v>
      </c>
      <c r="W47" s="115">
        <v>0</v>
      </c>
      <c r="X47" s="31">
        <f t="shared" si="4"/>
        <v>0</v>
      </c>
      <c r="Y47" s="115">
        <v>3</v>
      </c>
      <c r="Z47" s="115">
        <v>0</v>
      </c>
      <c r="AA47" s="30">
        <f t="shared" si="6"/>
        <v>0</v>
      </c>
    </row>
    <row r="48" spans="1:27" ht="15.75" customHeight="1" thickBot="1">
      <c r="A48" s="8">
        <v>29</v>
      </c>
      <c r="B48" s="9">
        <v>453</v>
      </c>
      <c r="C48" s="72" t="s">
        <v>56</v>
      </c>
      <c r="D48" s="74" t="s">
        <v>95</v>
      </c>
      <c r="E48" s="122"/>
      <c r="F48" s="75"/>
      <c r="G48" s="115"/>
      <c r="H48" s="115"/>
      <c r="I48" s="115"/>
      <c r="J48" s="115"/>
      <c r="K48" s="26" t="str">
        <f t="shared" si="1"/>
        <v> </v>
      </c>
      <c r="L48" s="124">
        <v>4</v>
      </c>
      <c r="M48" s="115">
        <v>3</v>
      </c>
      <c r="N48" s="115">
        <v>46</v>
      </c>
      <c r="O48" s="115">
        <v>3</v>
      </c>
      <c r="P48" s="26">
        <f t="shared" si="2"/>
        <v>6.5</v>
      </c>
      <c r="Q48" s="124">
        <v>5</v>
      </c>
      <c r="R48" s="115">
        <v>0</v>
      </c>
      <c r="S48" s="115">
        <v>26</v>
      </c>
      <c r="T48" s="115">
        <v>0</v>
      </c>
      <c r="U48" s="26">
        <f t="shared" si="3"/>
        <v>0</v>
      </c>
      <c r="V48" s="113">
        <v>6</v>
      </c>
      <c r="W48" s="115">
        <v>0</v>
      </c>
      <c r="X48" s="31">
        <f t="shared" si="4"/>
        <v>0</v>
      </c>
      <c r="Y48" s="115">
        <v>6</v>
      </c>
      <c r="Z48" s="115">
        <v>0</v>
      </c>
      <c r="AA48" s="30">
        <f t="shared" si="6"/>
        <v>0</v>
      </c>
    </row>
    <row r="49" spans="1:27" ht="18" customHeight="1" thickBot="1">
      <c r="A49" s="291"/>
      <c r="B49" s="292">
        <v>900</v>
      </c>
      <c r="C49" s="293"/>
      <c r="D49" s="294" t="s">
        <v>20</v>
      </c>
      <c r="E49" s="295"/>
      <c r="F49" s="296"/>
      <c r="G49" s="297"/>
      <c r="H49" s="297"/>
      <c r="I49" s="297"/>
      <c r="J49" s="297"/>
      <c r="K49" s="298"/>
      <c r="L49" s="299">
        <f>SUM(L10:L48)</f>
        <v>338</v>
      </c>
      <c r="M49" s="299">
        <f>SUM(M10:M48)</f>
        <v>241</v>
      </c>
      <c r="N49" s="299">
        <f>SUM(N10:N48)</f>
        <v>5097</v>
      </c>
      <c r="O49" s="299">
        <f>SUM(O10:O48)</f>
        <v>895</v>
      </c>
      <c r="P49" s="300">
        <f>IF(L49=" "," ",ROUND(O49/N49*100,1))</f>
        <v>17.6</v>
      </c>
      <c r="Q49" s="299">
        <f>SUM(Q10:Q48)</f>
        <v>215</v>
      </c>
      <c r="R49" s="299">
        <f>SUM(R10:R48)</f>
        <v>60</v>
      </c>
      <c r="S49" s="299">
        <f>SUM(S10:S48)</f>
        <v>1291</v>
      </c>
      <c r="T49" s="299">
        <f>SUM(T10:T48)</f>
        <v>74</v>
      </c>
      <c r="U49" s="300">
        <f>IF(Q49=""," ",ROUND(T49/S49*100,1))</f>
        <v>5.7</v>
      </c>
      <c r="V49" s="301"/>
      <c r="W49" s="297"/>
      <c r="X49" s="302"/>
      <c r="Y49" s="297"/>
      <c r="Z49" s="297"/>
      <c r="AA49" s="303"/>
    </row>
    <row r="50" spans="1:27" ht="18" customHeight="1">
      <c r="A50" s="18"/>
      <c r="B50" s="19"/>
      <c r="C50" s="266"/>
      <c r="D50" s="267" t="s">
        <v>160</v>
      </c>
      <c r="E50" s="268"/>
      <c r="F50" s="269"/>
      <c r="G50" s="270"/>
      <c r="H50" s="270"/>
      <c r="I50" s="270"/>
      <c r="J50" s="270"/>
      <c r="K50" s="271"/>
      <c r="L50" s="272">
        <v>1</v>
      </c>
      <c r="M50" s="273">
        <v>1</v>
      </c>
      <c r="N50" s="274">
        <v>44</v>
      </c>
      <c r="O50" s="273">
        <v>11</v>
      </c>
      <c r="P50" s="275">
        <f>IF(L50=""," ",ROUND(O50/N50*100,1))</f>
        <v>25</v>
      </c>
      <c r="Q50" s="272"/>
      <c r="R50" s="273"/>
      <c r="S50" s="274"/>
      <c r="T50" s="273"/>
      <c r="U50" s="276" t="str">
        <f>IF(Q50=""," ",ROUND(T50/S50*100,1))</f>
        <v> </v>
      </c>
      <c r="V50" s="277"/>
      <c r="W50" s="270"/>
      <c r="X50" s="278"/>
      <c r="Y50" s="270"/>
      <c r="Z50" s="270"/>
      <c r="AA50" s="279"/>
    </row>
    <row r="51" spans="1:27" ht="25.5" customHeight="1">
      <c r="A51" s="18"/>
      <c r="B51" s="19"/>
      <c r="C51" s="266"/>
      <c r="D51" s="280" t="s">
        <v>162</v>
      </c>
      <c r="E51" s="268"/>
      <c r="F51" s="269"/>
      <c r="G51" s="270"/>
      <c r="H51" s="270"/>
      <c r="I51" s="270"/>
      <c r="J51" s="270"/>
      <c r="K51" s="271"/>
      <c r="L51" s="272">
        <v>2</v>
      </c>
      <c r="M51" s="273">
        <v>2</v>
      </c>
      <c r="N51" s="274">
        <v>45</v>
      </c>
      <c r="O51" s="273">
        <v>12</v>
      </c>
      <c r="P51" s="281">
        <f>IF(L51=""," ",ROUND(O51/N51*100,1))</f>
        <v>26.7</v>
      </c>
      <c r="Q51" s="272"/>
      <c r="R51" s="273"/>
      <c r="S51" s="274"/>
      <c r="T51" s="273"/>
      <c r="U51" s="282"/>
      <c r="V51" s="277"/>
      <c r="W51" s="270"/>
      <c r="X51" s="278"/>
      <c r="Y51" s="270"/>
      <c r="Z51" s="270"/>
      <c r="AA51" s="279"/>
    </row>
    <row r="52" spans="1:27" ht="27.75" customHeight="1">
      <c r="A52" s="18"/>
      <c r="B52" s="19"/>
      <c r="C52" s="266"/>
      <c r="D52" s="280" t="s">
        <v>164</v>
      </c>
      <c r="E52" s="268"/>
      <c r="F52" s="269"/>
      <c r="G52" s="270"/>
      <c r="H52" s="270"/>
      <c r="I52" s="270"/>
      <c r="J52" s="270"/>
      <c r="K52" s="271"/>
      <c r="L52" s="272">
        <v>2</v>
      </c>
      <c r="M52" s="273">
        <v>2</v>
      </c>
      <c r="N52" s="274">
        <v>82</v>
      </c>
      <c r="O52" s="273">
        <v>32</v>
      </c>
      <c r="P52" s="281">
        <f>IF(L52=""," ",ROUND(O52/N52*100,1))</f>
        <v>39</v>
      </c>
      <c r="Q52" s="272"/>
      <c r="R52" s="273"/>
      <c r="S52" s="274"/>
      <c r="T52" s="273"/>
      <c r="U52" s="282"/>
      <c r="V52" s="277"/>
      <c r="W52" s="270"/>
      <c r="X52" s="278"/>
      <c r="Y52" s="270"/>
      <c r="Z52" s="270"/>
      <c r="AA52" s="279"/>
    </row>
    <row r="53" spans="1:27" ht="18" customHeight="1">
      <c r="A53" s="18"/>
      <c r="B53" s="19"/>
      <c r="C53" s="266"/>
      <c r="D53" s="267" t="s">
        <v>166</v>
      </c>
      <c r="E53" s="268"/>
      <c r="F53" s="269"/>
      <c r="G53" s="270"/>
      <c r="H53" s="270"/>
      <c r="I53" s="270"/>
      <c r="J53" s="270"/>
      <c r="K53" s="271"/>
      <c r="L53" s="272">
        <v>2</v>
      </c>
      <c r="M53" s="273">
        <v>2</v>
      </c>
      <c r="N53" s="274">
        <v>35</v>
      </c>
      <c r="O53" s="273">
        <v>13</v>
      </c>
      <c r="P53" s="281">
        <f>IF(L53=""," ",ROUND(O53/N53*100,1))</f>
        <v>37.1</v>
      </c>
      <c r="Q53" s="272"/>
      <c r="R53" s="273"/>
      <c r="S53" s="274"/>
      <c r="T53" s="273"/>
      <c r="U53" s="282"/>
      <c r="V53" s="277"/>
      <c r="W53" s="270"/>
      <c r="X53" s="278"/>
      <c r="Y53" s="270"/>
      <c r="Z53" s="270"/>
      <c r="AA53" s="279"/>
    </row>
    <row r="54" spans="1:27" ht="42" customHeight="1" thickBot="1">
      <c r="A54" s="8"/>
      <c r="B54" s="6"/>
      <c r="C54" s="86"/>
      <c r="D54" s="283" t="s">
        <v>167</v>
      </c>
      <c r="E54" s="284"/>
      <c r="F54" s="285"/>
      <c r="G54" s="286"/>
      <c r="H54" s="286"/>
      <c r="I54" s="286"/>
      <c r="J54" s="286"/>
      <c r="K54" s="287"/>
      <c r="L54" s="272">
        <v>2</v>
      </c>
      <c r="M54" s="273">
        <v>2</v>
      </c>
      <c r="N54" s="274">
        <v>61</v>
      </c>
      <c r="O54" s="273">
        <v>15</v>
      </c>
      <c r="P54" s="281">
        <f>IF(L54=""," ",ROUND(O54/N54*100,1))</f>
        <v>24.6</v>
      </c>
      <c r="Q54" s="272"/>
      <c r="R54" s="273"/>
      <c r="S54" s="274"/>
      <c r="T54" s="273"/>
      <c r="U54" s="281" t="str">
        <f>IF(Q54=""," ",ROUND(T54/S54*100,1))</f>
        <v> </v>
      </c>
      <c r="V54" s="288"/>
      <c r="W54" s="286"/>
      <c r="X54" s="289"/>
      <c r="Y54" s="286"/>
      <c r="Z54" s="286"/>
      <c r="AA54" s="290"/>
    </row>
    <row r="55" spans="1:27" ht="18" customHeight="1" thickBot="1">
      <c r="A55" s="291"/>
      <c r="B55" s="292">
        <v>999</v>
      </c>
      <c r="C55" s="293"/>
      <c r="D55" s="294" t="s">
        <v>19</v>
      </c>
      <c r="E55" s="295"/>
      <c r="F55" s="296"/>
      <c r="G55" s="297"/>
      <c r="H55" s="297"/>
      <c r="I55" s="297"/>
      <c r="J55" s="297"/>
      <c r="K55" s="298"/>
      <c r="L55" s="299">
        <f>SUM(L50:L54)</f>
        <v>9</v>
      </c>
      <c r="M55" s="299">
        <f>SUM(M50:M54)</f>
        <v>9</v>
      </c>
      <c r="N55" s="299">
        <f>SUM(N50:N54)</f>
        <v>267</v>
      </c>
      <c r="O55" s="299">
        <f>SUM(O50:O54)</f>
        <v>83</v>
      </c>
      <c r="P55" s="300">
        <f>IF(L55=0,"",ROUND(O55/N55*100,1))</f>
        <v>31.1</v>
      </c>
      <c r="Q55" s="299">
        <f>SUM(Q50:Q54)</f>
        <v>0</v>
      </c>
      <c r="R55" s="299">
        <f>SUM(R50:R54)</f>
        <v>0</v>
      </c>
      <c r="S55" s="299">
        <f>SUM(S50:S54)</f>
        <v>0</v>
      </c>
      <c r="T55" s="299">
        <f>SUM(T50:T54)</f>
        <v>0</v>
      </c>
      <c r="U55" s="300" t="str">
        <f>IF(Q55=0," ",ROUND(T55/S55*100,1))</f>
        <v> </v>
      </c>
      <c r="V55" s="301"/>
      <c r="W55" s="297"/>
      <c r="X55" s="302"/>
      <c r="Y55" s="297"/>
      <c r="Z55" s="297"/>
      <c r="AA55" s="303"/>
    </row>
    <row r="56" spans="1:27" ht="21" customHeight="1" thickBot="1">
      <c r="A56" s="291"/>
      <c r="B56" s="304">
        <v>1000</v>
      </c>
      <c r="C56" s="305" t="s">
        <v>9</v>
      </c>
      <c r="D56" s="306"/>
      <c r="E56" s="295"/>
      <c r="F56" s="296"/>
      <c r="G56" s="307">
        <f>SUM(G10:G48)</f>
        <v>435</v>
      </c>
      <c r="H56" s="307">
        <f>SUM(H10:H48)</f>
        <v>337</v>
      </c>
      <c r="I56" s="307">
        <f>SUM(I10:I48)</f>
        <v>6134</v>
      </c>
      <c r="J56" s="307">
        <f>SUM(J10:J48)</f>
        <v>1353</v>
      </c>
      <c r="K56" s="300">
        <f>IF(G56=" "," ",ROUND(J56/I56*100,1))</f>
        <v>22.1</v>
      </c>
      <c r="L56" s="308">
        <f>L49+L55</f>
        <v>347</v>
      </c>
      <c r="M56" s="307">
        <f>M49+M55</f>
        <v>250</v>
      </c>
      <c r="N56" s="307">
        <f>N49+N55</f>
        <v>5364</v>
      </c>
      <c r="O56" s="307">
        <f>O49+O55</f>
        <v>978</v>
      </c>
      <c r="P56" s="300">
        <f>IF(L56=""," ",ROUND(O56/N56*100,1))</f>
        <v>18.2</v>
      </c>
      <c r="Q56" s="308">
        <f>Q49+Q55</f>
        <v>215</v>
      </c>
      <c r="R56" s="307">
        <f>R49+R55</f>
        <v>60</v>
      </c>
      <c r="S56" s="307">
        <f>S49+S55</f>
        <v>1291</v>
      </c>
      <c r="T56" s="307">
        <f>T49+T55</f>
        <v>74</v>
      </c>
      <c r="U56" s="300">
        <f>IF(Q56=""," ",ROUND(T56/S56*100,1))</f>
        <v>5.7</v>
      </c>
      <c r="V56" s="309">
        <f>SUM(V10:V48)</f>
        <v>1609</v>
      </c>
      <c r="W56" s="307">
        <f>SUM(W10:W48)</f>
        <v>129</v>
      </c>
      <c r="X56" s="310">
        <f>IF(V56=""," ",ROUND(W56/V56*100,1))</f>
        <v>8</v>
      </c>
      <c r="Y56" s="307">
        <f>SUM(Y10:Y48)</f>
        <v>1337</v>
      </c>
      <c r="Z56" s="307">
        <f>SUM(Z10:Z48)</f>
        <v>52</v>
      </c>
      <c r="AA56" s="311">
        <f>IF(Y56=0," ",ROUND(Z56/Y56*100,1))</f>
        <v>3.9</v>
      </c>
    </row>
  </sheetData>
  <sheetProtection/>
  <mergeCells count="30">
    <mergeCell ref="Q7:U7"/>
    <mergeCell ref="V7:AA7"/>
    <mergeCell ref="L6:N6"/>
    <mergeCell ref="Q6:S6"/>
    <mergeCell ref="V6:X6"/>
    <mergeCell ref="L8:L9"/>
    <mergeCell ref="Y8:AA8"/>
    <mergeCell ref="U8:U9"/>
    <mergeCell ref="X8:X9"/>
    <mergeCell ref="V8:V9"/>
    <mergeCell ref="F8:F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C4:D4"/>
    <mergeCell ref="F4:H4"/>
    <mergeCell ref="J4:N4"/>
    <mergeCell ref="C56:D56"/>
    <mergeCell ref="E7:K7"/>
    <mergeCell ref="I8:I9"/>
    <mergeCell ref="K8:K9"/>
    <mergeCell ref="E6:F6"/>
    <mergeCell ref="E8:E9"/>
    <mergeCell ref="G8:G9"/>
  </mergeCells>
  <conditionalFormatting sqref="J10:J48 H10:H48 O10:O48 M10:M48 T10:T48 R10:R48 W10:W48 Z10:Z48 T50:T54 R50:R54 O50:O54 M50:M5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118110236220472" header="0.5118110236220472" footer="0.31496062992125984"/>
  <pageSetup fitToHeight="0" horizontalDpi="600" verticalDpi="600" orientation="landscape" paperSize="9" scale="85" r:id="rId1"/>
  <headerFooter alignWithMargins="0">
    <oddHeader>&amp;R（奈良県）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2008-10-24T07:17:43Z</cp:lastPrinted>
  <dcterms:created xsi:type="dcterms:W3CDTF">2002-01-07T10:53:07Z</dcterms:created>
  <dcterms:modified xsi:type="dcterms:W3CDTF">2008-10-24T07:19:19Z</dcterms:modified>
  <cp:category/>
  <cp:version/>
  <cp:contentType/>
  <cp:contentStatus/>
</cp:coreProperties>
</file>