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" sheetId="1" r:id="rId1"/>
    <sheet name="市町村４－２" sheetId="2" r:id="rId2"/>
    <sheet name="市町村４－３" sheetId="3" r:id="rId3"/>
    <sheet name="市町村４－４" sheetId="4" r:id="rId4"/>
  </sheets>
  <definedNames>
    <definedName name="_xlnm.Print_Titles" localSheetId="0">'市町村４－１'!$4:$6</definedName>
    <definedName name="_xlnm.Print_Titles" localSheetId="1">'市町村４－２'!$4:$7</definedName>
    <definedName name="_xlnm.Print_Titles" localSheetId="2">'市町村４－３'!$4:$6</definedName>
    <definedName name="_xlnm.Print_Titles" localSheetId="3">'市町村４－４'!$7:$9</definedName>
  </definedNames>
  <calcPr fullCalcOnLoad="1"/>
</workbook>
</file>

<file path=xl/sharedStrings.xml><?xml version="1.0" encoding="utf-8"?>
<sst xmlns="http://schemas.openxmlformats.org/spreadsheetml/2006/main" count="465" uniqueCount="217">
  <si>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</si>
  <si>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</si>
  <si>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</si>
  <si>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</si>
  <si>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</si>
  <si>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</si>
  <si>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</si>
  <si>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</si>
  <si>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</si>
  <si>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</si>
  <si>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</si>
  <si>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</si>
  <si>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</si>
  <si>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</si>
  <si>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</si>
  <si>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</si>
  <si>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</si>
  <si>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</si>
  <si>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</si>
  <si>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</si>
  <si>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</si>
  <si>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</si>
  <si>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</si>
  <si>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</si>
  <si>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</si>
  <si>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</si>
  <si>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</si>
  <si>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</si>
  <si>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</si>
  <si>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</si>
  <si>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</si>
  <si>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</si>
  <si>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</si>
  <si>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</si>
  <si>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</si>
  <si>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</si>
  <si>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</si>
  <si>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</si>
  <si>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</si>
  <si>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</si>
  <si>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</si>
  <si>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</si>
  <si>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</si>
  <si>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</si>
  <si>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</si>
  <si>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</si>
  <si>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</si>
  <si>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</si>
  <si>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</si>
  <si>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</si>
  <si>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</si>
  <si>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</si>
  <si>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</si>
  <si>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</si>
  <si>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</si>
  <si>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</si>
  <si>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三重県</t>
  </si>
  <si>
    <t>津市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</si>
  <si>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</si>
  <si>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</si>
  <si>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</si>
  <si>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</si>
  <si>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</si>
  <si>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</si>
  <si>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</si>
  <si>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</si>
  <si>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</si>
  <si>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</si>
  <si>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</si>
  <si>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</si>
  <si>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</si>
  <si>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</si>
  <si>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</si>
  <si>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</si>
  <si>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</si>
  <si>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</si>
  <si>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</si>
  <si>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</si>
  <si>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</si>
  <si>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</si>
  <si>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</si>
  <si>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</si>
  <si>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</si>
  <si>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</si>
  <si>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</si>
  <si>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鈴鹿市</t>
  </si>
  <si>
    <t>市民部男女共同参画室</t>
  </si>
  <si>
    <t>市民文化部男女共同参画課</t>
  </si>
  <si>
    <t>生活部市民参画交流課</t>
  </si>
  <si>
    <t>生活部男女共同参画室</t>
  </si>
  <si>
    <t>市長公室政策課</t>
  </si>
  <si>
    <t>生活安全部男女共同参画課</t>
  </si>
  <si>
    <t>市長公室</t>
  </si>
  <si>
    <t>企画政策部行政改革室</t>
  </si>
  <si>
    <t>市民課</t>
  </si>
  <si>
    <t>企画部企画政策課</t>
  </si>
  <si>
    <t>人権政策部男女共同参画課</t>
  </si>
  <si>
    <t>総務課</t>
  </si>
  <si>
    <t>生活福祉部生活環境課</t>
  </si>
  <si>
    <t>企画情報課</t>
  </si>
  <si>
    <t>総務税務課</t>
  </si>
  <si>
    <t>総務部企画情報課</t>
  </si>
  <si>
    <t>企画課</t>
  </si>
  <si>
    <t>企画振興課</t>
  </si>
  <si>
    <t>教育委員会教育課</t>
  </si>
  <si>
    <t>企画調整課</t>
  </si>
  <si>
    <t>津市男女共同参画推進条例</t>
  </si>
  <si>
    <t>四日市市男女共同参画推進条例</t>
  </si>
  <si>
    <t>伊勢市男女共同参画推進条例</t>
  </si>
  <si>
    <t>松阪市の男女共同参画をすすめる条例</t>
  </si>
  <si>
    <t>鈴鹿市男女共同参画推進条例</t>
  </si>
  <si>
    <t>名張市男女共同参画推進条例</t>
  </si>
  <si>
    <t>尾鷲市男女共同参画推進条例</t>
  </si>
  <si>
    <t>いなべ市男女共同参画推進条例</t>
  </si>
  <si>
    <t>伊賀市男女共同参画推進条例</t>
  </si>
  <si>
    <t>多気町男女共同参画推進条例</t>
  </si>
  <si>
    <t>松阪市男女共同参画プラン改訂版</t>
  </si>
  <si>
    <t>男女共同参画プランくわな</t>
  </si>
  <si>
    <t>鈴鹿市男女共同参画プラン改訂版</t>
  </si>
  <si>
    <t>名張市男女共同参画基本計画</t>
  </si>
  <si>
    <t>尾鷲市男女共同参画推進基本計画</t>
  </si>
  <si>
    <t>亀山市男女共同参画基本計画</t>
  </si>
  <si>
    <t>鳥羽市男女共同参画行動計画</t>
  </si>
  <si>
    <t>熊野市男女共同参画ステッププラン</t>
  </si>
  <si>
    <t>いなべ市男女共同参画推進計画</t>
  </si>
  <si>
    <t>志摩市男女共同参画推進プラン</t>
  </si>
  <si>
    <t>伊賀市男女共同参画基本計画</t>
  </si>
  <si>
    <t>東員町男女共同参画プラン</t>
  </si>
  <si>
    <t>菰野町男女共同参画推進プラン</t>
  </si>
  <si>
    <t>川越町男女共同参画推進計画</t>
  </si>
  <si>
    <t>多気町男女共同参画基本計画</t>
  </si>
  <si>
    <t>御浜町男女共同参画推進基本計画</t>
  </si>
  <si>
    <t>四日市市男女共同参画センター</t>
  </si>
  <si>
    <t>鈴鹿市男女共同参画センター</t>
  </si>
  <si>
    <t>四日市市本町９－８</t>
  </si>
  <si>
    <t>鈴鹿市神戸２－１５－１８</t>
  </si>
  <si>
    <t>○</t>
  </si>
  <si>
    <t>○</t>
  </si>
  <si>
    <t>津市男女共同参画都市宣言</t>
  </si>
  <si>
    <t>四日市市男女共同参画都市宣言</t>
  </si>
  <si>
    <t>伊勢市男女共同参画都市宣言</t>
  </si>
  <si>
    <t>男女共同参画都市宣言</t>
  </si>
  <si>
    <t>名張市男女共同参画都市宣言</t>
  </si>
  <si>
    <t>伊賀市男女共同参画都市宣言</t>
  </si>
  <si>
    <t>H22</t>
  </si>
  <si>
    <t>H24</t>
  </si>
  <si>
    <t>H22</t>
  </si>
  <si>
    <t>H23</t>
  </si>
  <si>
    <t>H21</t>
  </si>
  <si>
    <t>H20</t>
  </si>
  <si>
    <t>H24</t>
  </si>
  <si>
    <t>H22</t>
  </si>
  <si>
    <t>H23</t>
  </si>
  <si>
    <t>H28</t>
  </si>
  <si>
    <t>はもりあ四日市　</t>
  </si>
  <si>
    <t>510-0093</t>
  </si>
  <si>
    <t>059-354-8331</t>
  </si>
  <si>
    <t>http://www.city.yokkaichi.mie.jp/danjo/index.shtml</t>
  </si>
  <si>
    <t>ジェフリーすずか</t>
  </si>
  <si>
    <t>513-0801</t>
  </si>
  <si>
    <t>059-381-3113</t>
  </si>
  <si>
    <t>http://www.gender-free.city.suzuka.lg.jp</t>
  </si>
  <si>
    <t>現在
の
状況</t>
  </si>
  <si>
    <t>コード
市（区）町村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</si>
  <si>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</si>
  <si>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</si>
  <si>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</si>
  <si>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</si>
  <si>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</si>
  <si>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</si>
  <si>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</si>
  <si>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</si>
  <si>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都道府県名</t>
  </si>
  <si>
    <t>市(区)町村名</t>
  </si>
  <si>
    <t>ﾎｰﾑﾍﾟｰｼﾞ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</si>
  <si>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</si>
  <si>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</si>
  <si>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</si>
  <si>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</si>
  <si>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</si>
  <si>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</si>
  <si>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</si>
  <si>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</si>
  <si>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　調査時点コード</t>
  </si>
  <si>
    <t>人権センター</t>
  </si>
  <si>
    <t>福祉部人権啓発課</t>
  </si>
  <si>
    <t>健康福祉課</t>
  </si>
  <si>
    <t>総務課</t>
  </si>
  <si>
    <t>環境課</t>
  </si>
  <si>
    <t>生活環境部人権・男女共同参画推進室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</si>
  <si>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</si>
  <si>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</si>
  <si>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</si>
  <si>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</si>
  <si>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</si>
  <si>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</si>
  <si>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H20.4～H24.3</t>
  </si>
  <si>
    <t>H19.12～H22</t>
  </si>
  <si>
    <t>H16.4～H21.3</t>
  </si>
  <si>
    <t>H17.6～H22.3</t>
  </si>
  <si>
    <t>H19.4～H27.3</t>
  </si>
  <si>
    <t>H20.4～H23.3</t>
  </si>
  <si>
    <t>H18.4～H24.3</t>
  </si>
  <si>
    <t>H18.4～H22.3</t>
  </si>
  <si>
    <t>H19.4～H24.3</t>
  </si>
  <si>
    <t>H20.4～H25.3</t>
  </si>
  <si>
    <t>H18.4～H22.3</t>
  </si>
  <si>
    <t>H18.4～H22.3</t>
  </si>
  <si>
    <t>H19.4～H24.3</t>
  </si>
  <si>
    <t>H18.4～H23.3</t>
  </si>
  <si>
    <t>H20.3～</t>
  </si>
  <si>
    <t>H19.3～H22.</t>
  </si>
  <si>
    <t>H16.4～H21.3</t>
  </si>
  <si>
    <t>　　　　コード　　
　市(区)町村　　</t>
  </si>
  <si>
    <t xml:space="preserve">
担当課（室）名</t>
  </si>
  <si>
    <t>連絡会議の有無</t>
  </si>
  <si>
    <t>れいんぼうプラン
（伊勢市男女共同参画基本計画）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</si>
</sst>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10" fillId="0" borderId="0" xfId="0" applyFont="1" applyAlignment="1">
      <alignment/>
    </xf>
    <xf numFmtId="179" fontId="2" fillId="3" borderId="39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40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45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57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86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88" fontId="2" fillId="2" borderId="1" xfId="0" applyNumberFormat="1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2" fillId="2" borderId="28" xfId="0" applyNumberFormat="1" applyFont="1" applyFill="1" applyBorder="1" applyAlignment="1">
      <alignment/>
    </xf>
    <xf numFmtId="188" fontId="2" fillId="3" borderId="34" xfId="0" applyNumberFormat="1" applyFont="1" applyFill="1" applyBorder="1" applyAlignment="1">
      <alignment/>
    </xf>
    <xf numFmtId="188" fontId="2" fillId="2" borderId="57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0" borderId="57" xfId="0" applyNumberFormat="1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188" fontId="2" fillId="2" borderId="57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5" borderId="1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6" borderId="61" xfId="0" applyNumberFormat="1" applyFont="1" applyFill="1" applyBorder="1" applyAlignment="1">
      <alignment/>
    </xf>
    <xf numFmtId="188" fontId="2" fillId="3" borderId="61" xfId="0" applyNumberFormat="1" applyFont="1" applyFill="1" applyBorder="1" applyAlignment="1">
      <alignment/>
    </xf>
    <xf numFmtId="188" fontId="2" fillId="3" borderId="34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2" fillId="2" borderId="27" xfId="0" applyNumberFormat="1" applyFont="1" applyFill="1" applyBorder="1" applyAlignment="1">
      <alignment/>
    </xf>
    <xf numFmtId="188" fontId="2" fillId="2" borderId="28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57" fontId="2" fillId="2" borderId="4" xfId="0" applyNumberFormat="1" applyFont="1" applyFill="1" applyBorder="1" applyAlignment="1">
      <alignment horizontal="center"/>
    </xf>
    <xf numFmtId="188" fontId="2" fillId="2" borderId="29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0" borderId="29" xfId="0" applyNumberFormat="1" applyFont="1" applyFill="1" applyBorder="1" applyAlignment="1">
      <alignment/>
    </xf>
    <xf numFmtId="188" fontId="2" fillId="0" borderId="3" xfId="0" applyNumberFormat="1" applyFont="1" applyFill="1" applyBorder="1" applyAlignment="1">
      <alignment/>
    </xf>
    <xf numFmtId="188" fontId="2" fillId="2" borderId="62" xfId="0" applyNumberFormat="1" applyFont="1" applyFill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3" borderId="42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2" borderId="4" xfId="0" applyNumberFormat="1" applyFont="1" applyFill="1" applyBorder="1" applyAlignment="1">
      <alignment wrapText="1"/>
    </xf>
    <xf numFmtId="188" fontId="2" fillId="0" borderId="2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3" borderId="15" xfId="0" applyNumberFormat="1" applyFont="1" applyFill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57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2" borderId="4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40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63" xfId="0" applyFont="1" applyFill="1" applyBorder="1" applyAlignment="1">
      <alignment horizontal="center" vertical="center" wrapText="1"/>
    </xf>
    <xf numFmtId="186" fontId="2" fillId="2" borderId="3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35" xfId="0" applyNumberFormat="1" applyFont="1" applyFill="1" applyBorder="1" applyAlignment="1">
      <alignment/>
    </xf>
    <xf numFmtId="186" fontId="2" fillId="2" borderId="30" xfId="0" applyNumberFormat="1" applyFont="1" applyFill="1" applyBorder="1" applyAlignment="1">
      <alignment/>
    </xf>
    <xf numFmtId="186" fontId="0" fillId="3" borderId="11" xfId="0" applyNumberFormat="1" applyFont="1" applyFill="1" applyBorder="1" applyAlignment="1">
      <alignment/>
    </xf>
    <xf numFmtId="186" fontId="0" fillId="3" borderId="15" xfId="0" applyNumberFormat="1" applyFont="1" applyFill="1" applyBorder="1" applyAlignment="1">
      <alignment/>
    </xf>
    <xf numFmtId="186" fontId="0" fillId="2" borderId="30" xfId="0" applyNumberFormat="1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186" fontId="2" fillId="2" borderId="66" xfId="0" applyNumberFormat="1" applyFont="1" applyFill="1" applyBorder="1" applyAlignment="1">
      <alignment horizontal="center" vertical="center" textRotation="255" shrinkToFit="1"/>
    </xf>
    <xf numFmtId="186" fontId="2" fillId="2" borderId="22" xfId="0" applyNumberFormat="1" applyFont="1" applyFill="1" applyBorder="1" applyAlignment="1">
      <alignment horizontal="center" vertical="center" textRotation="255" shrinkToFit="1"/>
    </xf>
    <xf numFmtId="186" fontId="2" fillId="2" borderId="19" xfId="0" applyNumberFormat="1" applyFont="1" applyFill="1" applyBorder="1" applyAlignment="1">
      <alignment horizontal="center" vertical="center" textRotation="255" shrinkToFi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86" fontId="2" fillId="2" borderId="66" xfId="0" applyNumberFormat="1" applyFont="1" applyFill="1" applyBorder="1" applyAlignment="1">
      <alignment horizontal="center" vertical="center" textRotation="255" wrapText="1"/>
    </xf>
    <xf numFmtId="186" fontId="0" fillId="0" borderId="22" xfId="0" applyNumberFormat="1" applyBorder="1" applyAlignment="1">
      <alignment horizontal="center" vertical="center" textRotation="255" wrapText="1"/>
    </xf>
    <xf numFmtId="186" fontId="0" fillId="0" borderId="19" xfId="0" applyNumberFormat="1" applyBorder="1" applyAlignment="1">
      <alignment horizontal="center" vertical="center" textRotation="255" wrapText="1"/>
    </xf>
    <xf numFmtId="186" fontId="2" fillId="2" borderId="65" xfId="0" applyNumberFormat="1" applyFont="1" applyFill="1" applyBorder="1" applyAlignment="1">
      <alignment horizontal="center" vertical="center" textRotation="255" wrapText="1"/>
    </xf>
    <xf numFmtId="186" fontId="2" fillId="2" borderId="20" xfId="0" applyNumberFormat="1" applyFont="1" applyFill="1" applyBorder="1" applyAlignment="1">
      <alignment horizontal="center" vertical="center" textRotation="255" wrapText="1"/>
    </xf>
    <xf numFmtId="186" fontId="2" fillId="2" borderId="17" xfId="0" applyNumberFormat="1" applyFont="1" applyFill="1" applyBorder="1" applyAlignment="1">
      <alignment horizontal="center" vertical="center" textRotation="255" wrapText="1"/>
    </xf>
    <xf numFmtId="0" fontId="2" fillId="2" borderId="29" xfId="0" applyFont="1" applyFill="1" applyBorder="1" applyAlignment="1">
      <alignment horizontal="center" vertical="center" wrapText="1"/>
    </xf>
    <xf numFmtId="186" fontId="2" fillId="2" borderId="69" xfId="0" applyNumberFormat="1" applyFont="1" applyFill="1" applyBorder="1" applyAlignment="1">
      <alignment horizontal="center" vertical="center" textRotation="255" wrapText="1"/>
    </xf>
    <xf numFmtId="186" fontId="2" fillId="2" borderId="70" xfId="0" applyNumberFormat="1" applyFont="1" applyFill="1" applyBorder="1" applyAlignment="1">
      <alignment horizontal="center" vertical="center" textRotation="255" wrapText="1"/>
    </xf>
    <xf numFmtId="186" fontId="2" fillId="2" borderId="43" xfId="0" applyNumberFormat="1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53" xfId="0" applyBorder="1" applyAlignment="1">
      <alignment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" fillId="2" borderId="65" xfId="0" applyFont="1" applyFill="1" applyBorder="1" applyAlignment="1">
      <alignment horizontal="center" vertical="distributed" textRotation="255"/>
    </xf>
    <xf numFmtId="0" fontId="2" fillId="2" borderId="20" xfId="0" applyFont="1" applyFill="1" applyBorder="1" applyAlignment="1">
      <alignment horizontal="center" vertical="distributed" textRotation="255"/>
    </xf>
    <xf numFmtId="0" fontId="2" fillId="2" borderId="17" xfId="0" applyFont="1" applyFill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7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2" fillId="0" borderId="65" xfId="0" applyFont="1" applyBorder="1" applyAlignment="1">
      <alignment horizontal="center" textRotation="255"/>
    </xf>
    <xf numFmtId="0" fontId="2" fillId="0" borderId="20" xfId="0" applyFont="1" applyBorder="1" applyAlignment="1">
      <alignment horizontal="center" textRotation="255"/>
    </xf>
    <xf numFmtId="0" fontId="2" fillId="0" borderId="17" xfId="0" applyFont="1" applyBorder="1" applyAlignment="1">
      <alignment horizontal="center" textRotation="255"/>
    </xf>
    <xf numFmtId="0" fontId="2" fillId="0" borderId="66" xfId="0" applyFont="1" applyBorder="1" applyAlignment="1">
      <alignment horizontal="center" textRotation="255" wrapText="1"/>
    </xf>
    <xf numFmtId="0" fontId="2" fillId="0" borderId="22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43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58" fontId="8" fillId="0" borderId="74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58" fontId="8" fillId="0" borderId="59" xfId="0" applyNumberFormat="1" applyFont="1" applyBorder="1" applyAlignment="1">
      <alignment horizontal="center" vertical="center"/>
    </xf>
    <xf numFmtId="58" fontId="8" fillId="0" borderId="7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2" borderId="68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textRotation="255"/>
    </xf>
    <xf numFmtId="0" fontId="4" fillId="2" borderId="18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4" fillId="2" borderId="12" xfId="0" applyFont="1" applyFill="1" applyBorder="1" applyAlignment="1">
      <alignment vertical="center" textRotation="255" wrapText="1"/>
    </xf>
    <xf numFmtId="0" fontId="4" fillId="2" borderId="18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3" xfId="0" applyFont="1" applyFill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45" xfId="0" applyFont="1" applyFill="1" applyBorder="1" applyAlignment="1">
      <alignment vertical="center" textRotation="255"/>
    </xf>
    <xf numFmtId="0" fontId="4" fillId="2" borderId="44" xfId="0" applyFont="1" applyFill="1" applyBorder="1" applyAlignment="1">
      <alignment vertical="center" textRotation="255"/>
    </xf>
    <xf numFmtId="0" fontId="4" fillId="2" borderId="6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125" style="2" customWidth="1"/>
    <col min="5" max="5" width="19.625" style="2" customWidth="1"/>
    <col min="6" max="9" width="4.625" style="2" customWidth="1"/>
    <col min="10" max="10" width="29.50390625" style="2" customWidth="1"/>
    <col min="11" max="12" width="8.125" style="2" customWidth="1"/>
    <col min="13" max="13" width="4.625" style="2" customWidth="1"/>
    <col min="14" max="14" width="28.62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42" t="s">
        <v>24</v>
      </c>
    </row>
    <row r="3" ht="9.75" customHeight="1" thickBot="1"/>
    <row r="4" spans="1:16" s="1" customFormat="1" ht="31.5" customHeight="1">
      <c r="A4" s="216" t="s">
        <v>38</v>
      </c>
      <c r="B4" s="223" t="s">
        <v>213</v>
      </c>
      <c r="C4" s="218" t="s">
        <v>39</v>
      </c>
      <c r="D4" s="221" t="s">
        <v>23</v>
      </c>
      <c r="E4" s="234" t="s">
        <v>214</v>
      </c>
      <c r="F4" s="244" t="s">
        <v>36</v>
      </c>
      <c r="G4" s="237" t="s">
        <v>37</v>
      </c>
      <c r="H4" s="240" t="s">
        <v>215</v>
      </c>
      <c r="I4" s="226" t="s">
        <v>4</v>
      </c>
      <c r="J4" s="229" t="s">
        <v>27</v>
      </c>
      <c r="K4" s="229"/>
      <c r="L4" s="229"/>
      <c r="M4" s="230"/>
      <c r="N4" s="231" t="s">
        <v>53</v>
      </c>
      <c r="O4" s="229"/>
      <c r="P4" s="230"/>
    </row>
    <row r="5" spans="1:16" s="85" customFormat="1" ht="24" customHeight="1">
      <c r="A5" s="217"/>
      <c r="B5" s="224"/>
      <c r="C5" s="219"/>
      <c r="D5" s="222"/>
      <c r="E5" s="235"/>
      <c r="F5" s="245"/>
      <c r="G5" s="238"/>
      <c r="H5" s="241"/>
      <c r="I5" s="227"/>
      <c r="J5" s="243" t="s">
        <v>13</v>
      </c>
      <c r="K5" s="243"/>
      <c r="L5" s="233"/>
      <c r="M5" s="84" t="s">
        <v>14</v>
      </c>
      <c r="N5" s="232" t="s">
        <v>15</v>
      </c>
      <c r="O5" s="233"/>
      <c r="P5" s="84" t="s">
        <v>14</v>
      </c>
    </row>
    <row r="6" spans="1:16" s="1" customFormat="1" ht="43.5" customHeight="1">
      <c r="A6" s="217"/>
      <c r="B6" s="225"/>
      <c r="C6" s="220"/>
      <c r="D6" s="222"/>
      <c r="E6" s="236"/>
      <c r="F6" s="246"/>
      <c r="G6" s="239"/>
      <c r="H6" s="242"/>
      <c r="I6" s="228"/>
      <c r="J6" s="205" t="s">
        <v>33</v>
      </c>
      <c r="K6" s="86" t="s">
        <v>6</v>
      </c>
      <c r="L6" s="86" t="s">
        <v>7</v>
      </c>
      <c r="M6" s="87" t="s">
        <v>162</v>
      </c>
      <c r="N6" s="88" t="s">
        <v>34</v>
      </c>
      <c r="O6" s="89" t="s">
        <v>35</v>
      </c>
      <c r="P6" s="87" t="s">
        <v>162</v>
      </c>
    </row>
    <row r="7" spans="1:16" ht="13.5" customHeight="1">
      <c r="A7" s="182">
        <v>24</v>
      </c>
      <c r="B7" s="183">
        <v>201</v>
      </c>
      <c r="C7" s="192" t="s">
        <v>56</v>
      </c>
      <c r="D7" s="193" t="s">
        <v>57</v>
      </c>
      <c r="E7" s="194" t="s">
        <v>86</v>
      </c>
      <c r="F7" s="206">
        <v>1</v>
      </c>
      <c r="G7" s="207">
        <v>1</v>
      </c>
      <c r="H7" s="208">
        <v>1</v>
      </c>
      <c r="I7" s="207">
        <v>1</v>
      </c>
      <c r="J7" s="192" t="s">
        <v>106</v>
      </c>
      <c r="K7" s="196">
        <v>39171</v>
      </c>
      <c r="L7" s="196">
        <v>39171</v>
      </c>
      <c r="M7" s="207"/>
      <c r="N7" s="197"/>
      <c r="O7" s="198"/>
      <c r="P7" s="207">
        <v>1</v>
      </c>
    </row>
    <row r="8" spans="1:16" ht="13.5">
      <c r="A8" s="182">
        <v>24</v>
      </c>
      <c r="B8" s="183">
        <v>202</v>
      </c>
      <c r="C8" s="192" t="s">
        <v>56</v>
      </c>
      <c r="D8" s="193" t="s">
        <v>58</v>
      </c>
      <c r="E8" s="194" t="s">
        <v>87</v>
      </c>
      <c r="F8" s="206">
        <v>1</v>
      </c>
      <c r="G8" s="207">
        <v>1</v>
      </c>
      <c r="H8" s="208">
        <v>1</v>
      </c>
      <c r="I8" s="207">
        <v>1</v>
      </c>
      <c r="J8" s="192" t="s">
        <v>107</v>
      </c>
      <c r="K8" s="196">
        <v>38804</v>
      </c>
      <c r="L8" s="196">
        <v>38808</v>
      </c>
      <c r="M8" s="207"/>
      <c r="N8" s="197"/>
      <c r="O8" s="198"/>
      <c r="P8" s="207">
        <v>1</v>
      </c>
    </row>
    <row r="9" spans="1:16" ht="22.5">
      <c r="A9" s="182">
        <v>24</v>
      </c>
      <c r="B9" s="183">
        <v>203</v>
      </c>
      <c r="C9" s="192" t="s">
        <v>56</v>
      </c>
      <c r="D9" s="193" t="s">
        <v>59</v>
      </c>
      <c r="E9" s="194" t="s">
        <v>88</v>
      </c>
      <c r="F9" s="206">
        <v>1</v>
      </c>
      <c r="G9" s="207">
        <v>1</v>
      </c>
      <c r="H9" s="208">
        <v>1</v>
      </c>
      <c r="I9" s="207">
        <v>1</v>
      </c>
      <c r="J9" s="192" t="s">
        <v>108</v>
      </c>
      <c r="K9" s="196">
        <v>39173</v>
      </c>
      <c r="L9" s="196">
        <v>39173</v>
      </c>
      <c r="M9" s="207"/>
      <c r="N9" s="197" t="s">
        <v>216</v>
      </c>
      <c r="O9" s="199" t="s">
        <v>196</v>
      </c>
      <c r="P9" s="207"/>
    </row>
    <row r="10" spans="1:16" ht="15" customHeight="1">
      <c r="A10" s="182">
        <v>24</v>
      </c>
      <c r="B10" s="183">
        <v>204</v>
      </c>
      <c r="C10" s="192" t="s">
        <v>56</v>
      </c>
      <c r="D10" s="193" t="s">
        <v>60</v>
      </c>
      <c r="E10" s="194" t="s">
        <v>89</v>
      </c>
      <c r="F10" s="206">
        <v>1</v>
      </c>
      <c r="G10" s="207">
        <v>1</v>
      </c>
      <c r="H10" s="208">
        <v>1</v>
      </c>
      <c r="I10" s="207">
        <v>1</v>
      </c>
      <c r="J10" s="192" t="s">
        <v>109</v>
      </c>
      <c r="K10" s="196">
        <v>38353</v>
      </c>
      <c r="L10" s="196">
        <v>38353</v>
      </c>
      <c r="M10" s="207"/>
      <c r="N10" s="200" t="s">
        <v>116</v>
      </c>
      <c r="O10" s="199" t="s">
        <v>197</v>
      </c>
      <c r="P10" s="207"/>
    </row>
    <row r="11" spans="1:16" ht="13.5">
      <c r="A11" s="182">
        <v>24</v>
      </c>
      <c r="B11" s="183">
        <v>205</v>
      </c>
      <c r="C11" s="192" t="s">
        <v>56</v>
      </c>
      <c r="D11" s="193" t="s">
        <v>61</v>
      </c>
      <c r="E11" s="194" t="s">
        <v>90</v>
      </c>
      <c r="F11" s="206">
        <v>1</v>
      </c>
      <c r="G11" s="207">
        <v>2</v>
      </c>
      <c r="H11" s="208">
        <v>1</v>
      </c>
      <c r="I11" s="207">
        <v>1</v>
      </c>
      <c r="J11" s="192"/>
      <c r="K11" s="199"/>
      <c r="L11" s="199"/>
      <c r="M11" s="207">
        <v>3</v>
      </c>
      <c r="N11" s="200" t="s">
        <v>117</v>
      </c>
      <c r="O11" s="199" t="s">
        <v>198</v>
      </c>
      <c r="P11" s="207"/>
    </row>
    <row r="12" spans="1:16" ht="13.5">
      <c r="A12" s="182">
        <v>24</v>
      </c>
      <c r="B12" s="183">
        <v>207</v>
      </c>
      <c r="C12" s="192" t="s">
        <v>56</v>
      </c>
      <c r="D12" s="201" t="s">
        <v>85</v>
      </c>
      <c r="E12" s="202" t="s">
        <v>91</v>
      </c>
      <c r="F12" s="206">
        <v>1</v>
      </c>
      <c r="G12" s="207">
        <v>1</v>
      </c>
      <c r="H12" s="208">
        <v>1</v>
      </c>
      <c r="I12" s="207">
        <v>1</v>
      </c>
      <c r="J12" s="192" t="s">
        <v>110</v>
      </c>
      <c r="K12" s="196">
        <v>38897</v>
      </c>
      <c r="L12" s="196">
        <v>38897</v>
      </c>
      <c r="M12" s="207"/>
      <c r="N12" s="200" t="s">
        <v>118</v>
      </c>
      <c r="O12" s="199" t="s">
        <v>199</v>
      </c>
      <c r="P12" s="207"/>
    </row>
    <row r="13" spans="1:16" ht="22.5">
      <c r="A13" s="182">
        <v>24</v>
      </c>
      <c r="B13" s="183">
        <v>208</v>
      </c>
      <c r="C13" s="192" t="s">
        <v>56</v>
      </c>
      <c r="D13" s="193" t="s">
        <v>62</v>
      </c>
      <c r="E13" s="194" t="s">
        <v>189</v>
      </c>
      <c r="F13" s="206">
        <v>1</v>
      </c>
      <c r="G13" s="207">
        <v>2</v>
      </c>
      <c r="H13" s="208">
        <v>1</v>
      </c>
      <c r="I13" s="207">
        <v>1</v>
      </c>
      <c r="J13" s="192" t="s">
        <v>111</v>
      </c>
      <c r="K13" s="196">
        <v>38628</v>
      </c>
      <c r="L13" s="196">
        <v>38808</v>
      </c>
      <c r="M13" s="207"/>
      <c r="N13" s="200" t="s">
        <v>119</v>
      </c>
      <c r="O13" s="199" t="s">
        <v>200</v>
      </c>
      <c r="P13" s="207"/>
    </row>
    <row r="14" spans="1:16" ht="12.75" customHeight="1">
      <c r="A14" s="182">
        <v>24</v>
      </c>
      <c r="B14" s="183">
        <v>209</v>
      </c>
      <c r="C14" s="192" t="s">
        <v>56</v>
      </c>
      <c r="D14" s="193" t="s">
        <v>63</v>
      </c>
      <c r="E14" s="194" t="s">
        <v>92</v>
      </c>
      <c r="F14" s="206">
        <v>1</v>
      </c>
      <c r="G14" s="207">
        <v>2</v>
      </c>
      <c r="H14" s="208">
        <v>1</v>
      </c>
      <c r="I14" s="207">
        <v>1</v>
      </c>
      <c r="J14" s="192" t="s">
        <v>112</v>
      </c>
      <c r="K14" s="196">
        <v>39173</v>
      </c>
      <c r="L14" s="196">
        <v>39173</v>
      </c>
      <c r="M14" s="207"/>
      <c r="N14" s="200" t="s">
        <v>120</v>
      </c>
      <c r="O14" s="199" t="s">
        <v>201</v>
      </c>
      <c r="P14" s="207"/>
    </row>
    <row r="15" spans="1:16" ht="13.5">
      <c r="A15" s="182">
        <v>24</v>
      </c>
      <c r="B15" s="183">
        <v>210</v>
      </c>
      <c r="C15" s="192" t="s">
        <v>56</v>
      </c>
      <c r="D15" s="193" t="s">
        <v>64</v>
      </c>
      <c r="E15" s="194" t="s">
        <v>93</v>
      </c>
      <c r="F15" s="206">
        <v>1</v>
      </c>
      <c r="G15" s="207">
        <v>2</v>
      </c>
      <c r="H15" s="208">
        <v>1</v>
      </c>
      <c r="I15" s="207">
        <v>0</v>
      </c>
      <c r="J15" s="192"/>
      <c r="K15" s="199"/>
      <c r="L15" s="199"/>
      <c r="M15" s="207">
        <v>1</v>
      </c>
      <c r="N15" s="200" t="s">
        <v>121</v>
      </c>
      <c r="O15" s="199" t="s">
        <v>202</v>
      </c>
      <c r="P15" s="207"/>
    </row>
    <row r="16" spans="1:16" ht="12.75" customHeight="1">
      <c r="A16" s="182">
        <v>24</v>
      </c>
      <c r="B16" s="183">
        <v>211</v>
      </c>
      <c r="C16" s="192" t="s">
        <v>56</v>
      </c>
      <c r="D16" s="193" t="s">
        <v>65</v>
      </c>
      <c r="E16" s="194" t="s">
        <v>94</v>
      </c>
      <c r="F16" s="206">
        <v>1</v>
      </c>
      <c r="G16" s="207">
        <v>2</v>
      </c>
      <c r="H16" s="208">
        <v>1</v>
      </c>
      <c r="I16" s="207">
        <v>1</v>
      </c>
      <c r="J16" s="192"/>
      <c r="K16" s="199"/>
      <c r="L16" s="199"/>
      <c r="M16" s="207">
        <v>0</v>
      </c>
      <c r="N16" s="200" t="s">
        <v>122</v>
      </c>
      <c r="O16" s="199" t="s">
        <v>203</v>
      </c>
      <c r="P16" s="207"/>
    </row>
    <row r="17" spans="1:16" ht="12.75" customHeight="1">
      <c r="A17" s="182">
        <v>24</v>
      </c>
      <c r="B17" s="183">
        <v>212</v>
      </c>
      <c r="C17" s="192" t="s">
        <v>56</v>
      </c>
      <c r="D17" s="193" t="s">
        <v>66</v>
      </c>
      <c r="E17" s="194" t="s">
        <v>92</v>
      </c>
      <c r="F17" s="206">
        <v>1</v>
      </c>
      <c r="G17" s="207">
        <v>2</v>
      </c>
      <c r="H17" s="208">
        <v>1</v>
      </c>
      <c r="I17" s="207">
        <v>0</v>
      </c>
      <c r="J17" s="192"/>
      <c r="K17" s="199"/>
      <c r="L17" s="199"/>
      <c r="M17" s="207">
        <v>0</v>
      </c>
      <c r="N17" s="200" t="s">
        <v>123</v>
      </c>
      <c r="O17" s="199" t="s">
        <v>204</v>
      </c>
      <c r="P17" s="207"/>
    </row>
    <row r="18" spans="1:16" ht="12.75" customHeight="1">
      <c r="A18" s="182">
        <v>24</v>
      </c>
      <c r="B18" s="183">
        <v>214</v>
      </c>
      <c r="C18" s="192" t="s">
        <v>56</v>
      </c>
      <c r="D18" s="193" t="s">
        <v>67</v>
      </c>
      <c r="E18" s="203" t="s">
        <v>185</v>
      </c>
      <c r="F18" s="206">
        <v>1</v>
      </c>
      <c r="G18" s="207">
        <v>2</v>
      </c>
      <c r="H18" s="208">
        <v>1</v>
      </c>
      <c r="I18" s="207">
        <v>0</v>
      </c>
      <c r="J18" s="192" t="s">
        <v>113</v>
      </c>
      <c r="K18" s="196">
        <v>39532</v>
      </c>
      <c r="L18" s="196">
        <v>39539</v>
      </c>
      <c r="M18" s="207"/>
      <c r="N18" s="200" t="s">
        <v>124</v>
      </c>
      <c r="O18" s="199" t="s">
        <v>205</v>
      </c>
      <c r="P18" s="207"/>
    </row>
    <row r="19" spans="1:16" ht="12.75" customHeight="1">
      <c r="A19" s="182">
        <v>24</v>
      </c>
      <c r="B19" s="183">
        <v>215</v>
      </c>
      <c r="C19" s="192" t="s">
        <v>56</v>
      </c>
      <c r="D19" s="193" t="s">
        <v>68</v>
      </c>
      <c r="E19" s="194" t="s">
        <v>95</v>
      </c>
      <c r="F19" s="206">
        <v>1</v>
      </c>
      <c r="G19" s="207">
        <v>2</v>
      </c>
      <c r="H19" s="208">
        <v>1</v>
      </c>
      <c r="I19" s="207">
        <v>1</v>
      </c>
      <c r="J19" s="192"/>
      <c r="K19" s="199"/>
      <c r="L19" s="199"/>
      <c r="M19" s="207">
        <v>2</v>
      </c>
      <c r="N19" s="200" t="s">
        <v>125</v>
      </c>
      <c r="O19" s="199" t="s">
        <v>206</v>
      </c>
      <c r="P19" s="207"/>
    </row>
    <row r="20" spans="1:16" ht="22.5" customHeight="1">
      <c r="A20" s="182">
        <v>24</v>
      </c>
      <c r="B20" s="183">
        <v>216</v>
      </c>
      <c r="C20" s="192" t="s">
        <v>56</v>
      </c>
      <c r="D20" s="193" t="s">
        <v>69</v>
      </c>
      <c r="E20" s="194" t="s">
        <v>96</v>
      </c>
      <c r="F20" s="206">
        <v>1</v>
      </c>
      <c r="G20" s="207">
        <v>1</v>
      </c>
      <c r="H20" s="208">
        <v>1</v>
      </c>
      <c r="I20" s="207">
        <v>1</v>
      </c>
      <c r="J20" s="192" t="s">
        <v>114</v>
      </c>
      <c r="K20" s="196">
        <v>38292</v>
      </c>
      <c r="L20" s="196">
        <v>38292</v>
      </c>
      <c r="M20" s="207"/>
      <c r="N20" s="200" t="s">
        <v>126</v>
      </c>
      <c r="O20" s="199" t="s">
        <v>207</v>
      </c>
      <c r="P20" s="207"/>
    </row>
    <row r="21" spans="1:16" ht="12.75" customHeight="1">
      <c r="A21" s="182">
        <v>24</v>
      </c>
      <c r="B21" s="183">
        <v>303</v>
      </c>
      <c r="C21" s="192" t="s">
        <v>56</v>
      </c>
      <c r="D21" s="193" t="s">
        <v>70</v>
      </c>
      <c r="E21" s="194" t="s">
        <v>97</v>
      </c>
      <c r="F21" s="206">
        <v>1</v>
      </c>
      <c r="G21" s="207">
        <v>2</v>
      </c>
      <c r="H21" s="208">
        <v>0</v>
      </c>
      <c r="I21" s="207">
        <v>0</v>
      </c>
      <c r="J21" s="192"/>
      <c r="K21" s="199"/>
      <c r="L21" s="199"/>
      <c r="M21" s="207">
        <v>0</v>
      </c>
      <c r="N21" s="200"/>
      <c r="O21" s="199"/>
      <c r="P21" s="207">
        <v>0</v>
      </c>
    </row>
    <row r="22" spans="1:16" ht="14.25" customHeight="1">
      <c r="A22" s="182">
        <v>24</v>
      </c>
      <c r="B22" s="183">
        <v>324</v>
      </c>
      <c r="C22" s="192" t="s">
        <v>56</v>
      </c>
      <c r="D22" s="193" t="s">
        <v>71</v>
      </c>
      <c r="E22" s="194" t="s">
        <v>98</v>
      </c>
      <c r="F22" s="206">
        <v>1</v>
      </c>
      <c r="G22" s="207">
        <v>2</v>
      </c>
      <c r="H22" s="208">
        <v>0</v>
      </c>
      <c r="I22" s="207">
        <v>0</v>
      </c>
      <c r="J22" s="192"/>
      <c r="K22" s="199"/>
      <c r="L22" s="199"/>
      <c r="M22" s="207">
        <v>2</v>
      </c>
      <c r="N22" s="200" t="s">
        <v>127</v>
      </c>
      <c r="O22" s="199" t="s">
        <v>208</v>
      </c>
      <c r="P22" s="207"/>
    </row>
    <row r="23" spans="1:16" ht="12.75" customHeight="1">
      <c r="A23" s="182">
        <v>24</v>
      </c>
      <c r="B23" s="183">
        <v>341</v>
      </c>
      <c r="C23" s="192" t="s">
        <v>56</v>
      </c>
      <c r="D23" s="193" t="s">
        <v>72</v>
      </c>
      <c r="E23" s="194" t="s">
        <v>99</v>
      </c>
      <c r="F23" s="206">
        <v>1</v>
      </c>
      <c r="G23" s="207">
        <v>2</v>
      </c>
      <c r="H23" s="208">
        <v>1</v>
      </c>
      <c r="I23" s="207">
        <v>1</v>
      </c>
      <c r="J23" s="192"/>
      <c r="K23" s="199"/>
      <c r="L23" s="199"/>
      <c r="M23" s="207">
        <v>0</v>
      </c>
      <c r="N23" s="200" t="s">
        <v>128</v>
      </c>
      <c r="O23" s="199" t="s">
        <v>209</v>
      </c>
      <c r="P23" s="207"/>
    </row>
    <row r="24" spans="1:16" ht="12.75" customHeight="1">
      <c r="A24" s="182">
        <v>24</v>
      </c>
      <c r="B24" s="183">
        <v>343</v>
      </c>
      <c r="C24" s="192" t="s">
        <v>56</v>
      </c>
      <c r="D24" s="193" t="s">
        <v>73</v>
      </c>
      <c r="E24" s="194" t="s">
        <v>100</v>
      </c>
      <c r="F24" s="206">
        <v>1</v>
      </c>
      <c r="G24" s="207">
        <v>2</v>
      </c>
      <c r="H24" s="208">
        <v>0</v>
      </c>
      <c r="I24" s="207">
        <v>1</v>
      </c>
      <c r="J24" s="192"/>
      <c r="K24" s="199"/>
      <c r="L24" s="199"/>
      <c r="M24" s="207">
        <v>0</v>
      </c>
      <c r="N24" s="200"/>
      <c r="O24" s="199"/>
      <c r="P24" s="207">
        <v>0</v>
      </c>
    </row>
    <row r="25" spans="1:16" ht="13.5">
      <c r="A25" s="182">
        <v>24</v>
      </c>
      <c r="B25" s="183">
        <v>344</v>
      </c>
      <c r="C25" s="192" t="s">
        <v>56</v>
      </c>
      <c r="D25" s="193" t="s">
        <v>74</v>
      </c>
      <c r="E25" s="194" t="s">
        <v>101</v>
      </c>
      <c r="F25" s="206">
        <v>1</v>
      </c>
      <c r="G25" s="207">
        <v>2</v>
      </c>
      <c r="H25" s="208">
        <v>0</v>
      </c>
      <c r="I25" s="207">
        <v>0</v>
      </c>
      <c r="J25" s="192"/>
      <c r="K25" s="199"/>
      <c r="L25" s="199"/>
      <c r="M25" s="207">
        <v>2</v>
      </c>
      <c r="N25" s="200" t="s">
        <v>129</v>
      </c>
      <c r="O25" s="204" t="s">
        <v>210</v>
      </c>
      <c r="P25" s="207"/>
    </row>
    <row r="26" spans="1:16" ht="12.75" customHeight="1">
      <c r="A26" s="182">
        <v>24</v>
      </c>
      <c r="B26" s="183">
        <v>441</v>
      </c>
      <c r="C26" s="192" t="s">
        <v>56</v>
      </c>
      <c r="D26" s="193" t="s">
        <v>75</v>
      </c>
      <c r="E26" s="194" t="s">
        <v>186</v>
      </c>
      <c r="F26" s="206">
        <v>1</v>
      </c>
      <c r="G26" s="207">
        <v>2</v>
      </c>
      <c r="H26" s="208">
        <v>0</v>
      </c>
      <c r="I26" s="207">
        <v>1</v>
      </c>
      <c r="J26" s="192" t="s">
        <v>115</v>
      </c>
      <c r="K26" s="196">
        <v>39259</v>
      </c>
      <c r="L26" s="196">
        <v>39259</v>
      </c>
      <c r="M26" s="207"/>
      <c r="N26" s="200" t="s">
        <v>130</v>
      </c>
      <c r="O26" s="199" t="s">
        <v>211</v>
      </c>
      <c r="P26" s="207"/>
    </row>
    <row r="27" spans="1:16" ht="12.75" customHeight="1">
      <c r="A27" s="182">
        <v>24</v>
      </c>
      <c r="B27" s="183">
        <v>442</v>
      </c>
      <c r="C27" s="192" t="s">
        <v>56</v>
      </c>
      <c r="D27" s="193" t="s">
        <v>76</v>
      </c>
      <c r="E27" s="194" t="s">
        <v>184</v>
      </c>
      <c r="F27" s="206">
        <v>1</v>
      </c>
      <c r="G27" s="207">
        <v>2</v>
      </c>
      <c r="H27" s="208">
        <v>0</v>
      </c>
      <c r="I27" s="207">
        <v>1</v>
      </c>
      <c r="J27" s="195"/>
      <c r="K27" s="199"/>
      <c r="L27" s="199"/>
      <c r="M27" s="207">
        <v>0</v>
      </c>
      <c r="N27" s="200"/>
      <c r="O27" s="199"/>
      <c r="P27" s="207">
        <v>1</v>
      </c>
    </row>
    <row r="28" spans="1:16" ht="12.75" customHeight="1">
      <c r="A28" s="182">
        <v>24</v>
      </c>
      <c r="B28" s="183">
        <v>443</v>
      </c>
      <c r="C28" s="192" t="s">
        <v>56</v>
      </c>
      <c r="D28" s="193" t="s">
        <v>77</v>
      </c>
      <c r="E28" s="194" t="s">
        <v>102</v>
      </c>
      <c r="F28" s="206">
        <v>1</v>
      </c>
      <c r="G28" s="207">
        <v>2</v>
      </c>
      <c r="H28" s="208">
        <v>0</v>
      </c>
      <c r="I28" s="207">
        <v>0</v>
      </c>
      <c r="J28" s="195"/>
      <c r="K28" s="199"/>
      <c r="L28" s="199"/>
      <c r="M28" s="207">
        <v>0</v>
      </c>
      <c r="N28" s="200"/>
      <c r="O28" s="199"/>
      <c r="P28" s="207">
        <v>0</v>
      </c>
    </row>
    <row r="29" spans="1:16" ht="12.75" customHeight="1">
      <c r="A29" s="182">
        <v>24</v>
      </c>
      <c r="B29" s="183">
        <v>461</v>
      </c>
      <c r="C29" s="192" t="s">
        <v>56</v>
      </c>
      <c r="D29" s="193" t="s">
        <v>78</v>
      </c>
      <c r="E29" s="194" t="s">
        <v>97</v>
      </c>
      <c r="F29" s="206">
        <v>1</v>
      </c>
      <c r="G29" s="207">
        <v>2</v>
      </c>
      <c r="H29" s="208">
        <v>0</v>
      </c>
      <c r="I29" s="207">
        <v>0</v>
      </c>
      <c r="J29" s="195"/>
      <c r="K29" s="199"/>
      <c r="L29" s="199"/>
      <c r="M29" s="207">
        <v>2</v>
      </c>
      <c r="N29" s="200"/>
      <c r="O29" s="199"/>
      <c r="P29" s="207">
        <v>1</v>
      </c>
    </row>
    <row r="30" spans="1:16" ht="13.5">
      <c r="A30" s="182">
        <v>24</v>
      </c>
      <c r="B30" s="183">
        <v>470</v>
      </c>
      <c r="C30" s="192" t="s">
        <v>56</v>
      </c>
      <c r="D30" s="193" t="s">
        <v>79</v>
      </c>
      <c r="E30" s="194" t="s">
        <v>187</v>
      </c>
      <c r="F30" s="206">
        <v>1</v>
      </c>
      <c r="G30" s="207">
        <v>2</v>
      </c>
      <c r="H30" s="208">
        <v>0</v>
      </c>
      <c r="I30" s="207">
        <v>0</v>
      </c>
      <c r="J30" s="195"/>
      <c r="K30" s="199"/>
      <c r="L30" s="199"/>
      <c r="M30" s="207">
        <v>0</v>
      </c>
      <c r="N30" s="200"/>
      <c r="O30" s="199"/>
      <c r="P30" s="207">
        <v>0</v>
      </c>
    </row>
    <row r="31" spans="1:16" ht="12.75" customHeight="1">
      <c r="A31" s="182">
        <v>24</v>
      </c>
      <c r="B31" s="183">
        <v>471</v>
      </c>
      <c r="C31" s="192" t="s">
        <v>56</v>
      </c>
      <c r="D31" s="193" t="s">
        <v>80</v>
      </c>
      <c r="E31" s="194" t="s">
        <v>103</v>
      </c>
      <c r="F31" s="206">
        <v>1</v>
      </c>
      <c r="G31" s="207">
        <v>2</v>
      </c>
      <c r="H31" s="208">
        <v>0</v>
      </c>
      <c r="I31" s="207">
        <v>0</v>
      </c>
      <c r="J31" s="195"/>
      <c r="K31" s="199"/>
      <c r="L31" s="199"/>
      <c r="M31" s="207">
        <v>0</v>
      </c>
      <c r="N31" s="200"/>
      <c r="O31" s="199"/>
      <c r="P31" s="207">
        <v>0</v>
      </c>
    </row>
    <row r="32" spans="1:16" ht="12.75" customHeight="1">
      <c r="A32" s="182">
        <v>24</v>
      </c>
      <c r="B32" s="183">
        <v>472</v>
      </c>
      <c r="C32" s="192" t="s">
        <v>56</v>
      </c>
      <c r="D32" s="193" t="s">
        <v>81</v>
      </c>
      <c r="E32" s="194" t="s">
        <v>188</v>
      </c>
      <c r="F32" s="206">
        <v>1</v>
      </c>
      <c r="G32" s="207">
        <v>2</v>
      </c>
      <c r="H32" s="208">
        <v>0</v>
      </c>
      <c r="I32" s="207">
        <v>0</v>
      </c>
      <c r="J32" s="195"/>
      <c r="K32" s="199"/>
      <c r="L32" s="199"/>
      <c r="M32" s="207">
        <v>1</v>
      </c>
      <c r="N32" s="200"/>
      <c r="O32" s="199"/>
      <c r="P32" s="207">
        <v>0</v>
      </c>
    </row>
    <row r="33" spans="1:16" ht="12.75" customHeight="1">
      <c r="A33" s="182">
        <v>24</v>
      </c>
      <c r="B33" s="183">
        <v>543</v>
      </c>
      <c r="C33" s="192" t="s">
        <v>56</v>
      </c>
      <c r="D33" s="193" t="s">
        <v>82</v>
      </c>
      <c r="E33" s="194" t="s">
        <v>97</v>
      </c>
      <c r="F33" s="206">
        <v>1</v>
      </c>
      <c r="G33" s="207">
        <v>2</v>
      </c>
      <c r="H33" s="208">
        <v>0</v>
      </c>
      <c r="I33" s="207">
        <v>0</v>
      </c>
      <c r="J33" s="195"/>
      <c r="K33" s="199"/>
      <c r="L33" s="199"/>
      <c r="M33" s="207">
        <v>0</v>
      </c>
      <c r="N33" s="200"/>
      <c r="O33" s="199"/>
      <c r="P33" s="207">
        <v>0</v>
      </c>
    </row>
    <row r="34" spans="1:16" ht="12.75" customHeight="1">
      <c r="A34" s="182">
        <v>24</v>
      </c>
      <c r="B34" s="183">
        <v>561</v>
      </c>
      <c r="C34" s="192" t="s">
        <v>56</v>
      </c>
      <c r="D34" s="193" t="s">
        <v>83</v>
      </c>
      <c r="E34" s="194" t="s">
        <v>104</v>
      </c>
      <c r="F34" s="206">
        <v>2</v>
      </c>
      <c r="G34" s="207">
        <v>2</v>
      </c>
      <c r="H34" s="208">
        <v>0</v>
      </c>
      <c r="I34" s="207">
        <v>1</v>
      </c>
      <c r="J34" s="195"/>
      <c r="K34" s="199"/>
      <c r="L34" s="199"/>
      <c r="M34" s="207">
        <v>0</v>
      </c>
      <c r="N34" s="200" t="s">
        <v>131</v>
      </c>
      <c r="O34" s="199" t="s">
        <v>212</v>
      </c>
      <c r="P34" s="207"/>
    </row>
    <row r="35" spans="1:16" ht="14.25" thickBot="1">
      <c r="A35" s="182">
        <v>24</v>
      </c>
      <c r="B35" s="183">
        <v>562</v>
      </c>
      <c r="C35" s="192" t="s">
        <v>56</v>
      </c>
      <c r="D35" s="193" t="s">
        <v>84</v>
      </c>
      <c r="E35" s="194" t="s">
        <v>105</v>
      </c>
      <c r="F35" s="206">
        <v>1</v>
      </c>
      <c r="G35" s="207">
        <v>2</v>
      </c>
      <c r="H35" s="208">
        <v>0</v>
      </c>
      <c r="I35" s="207">
        <v>0</v>
      </c>
      <c r="J35" s="195"/>
      <c r="K35" s="199"/>
      <c r="L35" s="199"/>
      <c r="M35" s="207">
        <v>0</v>
      </c>
      <c r="N35" s="200"/>
      <c r="O35" s="199"/>
      <c r="P35" s="207">
        <v>1</v>
      </c>
    </row>
    <row r="36" spans="1:16" ht="16.5" customHeight="1" thickBot="1">
      <c r="A36" s="22"/>
      <c r="B36" s="23">
        <v>1000</v>
      </c>
      <c r="C36" s="214" t="s">
        <v>9</v>
      </c>
      <c r="D36" s="215"/>
      <c r="E36" s="14"/>
      <c r="F36" s="209"/>
      <c r="G36" s="210"/>
      <c r="H36" s="211">
        <f>SUM(H7:H35)</f>
        <v>15</v>
      </c>
      <c r="I36" s="212">
        <f>SUM(I7:I35)</f>
        <v>16</v>
      </c>
      <c r="J36" s="45">
        <f>COUNTA(J7:J35)</f>
        <v>10</v>
      </c>
      <c r="K36" s="44"/>
      <c r="L36" s="44"/>
      <c r="M36" s="213"/>
      <c r="N36" s="45">
        <f>COUNTA(N7:N35)</f>
        <v>17</v>
      </c>
      <c r="O36" s="44"/>
      <c r="P36" s="213"/>
    </row>
  </sheetData>
  <mergeCells count="14">
    <mergeCell ref="E4:E6"/>
    <mergeCell ref="G4:G6"/>
    <mergeCell ref="H4:H6"/>
    <mergeCell ref="J5:L5"/>
    <mergeCell ref="F4:F6"/>
    <mergeCell ref="I4:I6"/>
    <mergeCell ref="J4:M4"/>
    <mergeCell ref="N4:P4"/>
    <mergeCell ref="N5:O5"/>
    <mergeCell ref="C36:D36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&amp;R（三重県）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2.75390625" style="2" customWidth="1"/>
    <col min="6" max="6" width="11.625" style="2" customWidth="1"/>
    <col min="7" max="7" width="8.625" style="2" customWidth="1"/>
    <col min="8" max="8" width="22.50390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42" t="s">
        <v>46</v>
      </c>
    </row>
    <row r="3" ht="12.75" thickBot="1"/>
    <row r="4" spans="1:20" s="1" customFormat="1" ht="19.5" customHeight="1">
      <c r="A4" s="259" t="s">
        <v>38</v>
      </c>
      <c r="B4" s="223" t="s">
        <v>190</v>
      </c>
      <c r="C4" s="264" t="s">
        <v>172</v>
      </c>
      <c r="D4" s="267" t="s">
        <v>173</v>
      </c>
      <c r="E4" s="231" t="s">
        <v>50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  <c r="T4" s="252" t="s">
        <v>25</v>
      </c>
    </row>
    <row r="5" spans="1:20" s="1" customFormat="1" ht="19.5" customHeight="1">
      <c r="A5" s="260"/>
      <c r="B5" s="262"/>
      <c r="C5" s="265"/>
      <c r="D5" s="268"/>
      <c r="E5" s="104"/>
      <c r="F5" s="97"/>
      <c r="G5" s="105"/>
      <c r="H5" s="105"/>
      <c r="I5" s="105"/>
      <c r="J5" s="105"/>
      <c r="K5" s="232" t="s">
        <v>191</v>
      </c>
      <c r="L5" s="243"/>
      <c r="M5" s="243"/>
      <c r="N5" s="243"/>
      <c r="O5" s="243"/>
      <c r="P5" s="243"/>
      <c r="Q5" s="243"/>
      <c r="R5" s="243"/>
      <c r="S5" s="258"/>
      <c r="T5" s="253"/>
    </row>
    <row r="6" spans="1:20" s="1" customFormat="1" ht="19.5" customHeight="1">
      <c r="A6" s="260"/>
      <c r="B6" s="262"/>
      <c r="C6" s="265"/>
      <c r="D6" s="268"/>
      <c r="E6" s="255" t="s">
        <v>192</v>
      </c>
      <c r="F6" s="90"/>
      <c r="G6" s="247" t="s">
        <v>44</v>
      </c>
      <c r="H6" s="247"/>
      <c r="I6" s="247"/>
      <c r="J6" s="248"/>
      <c r="K6" s="249" t="s">
        <v>51</v>
      </c>
      <c r="L6" s="250"/>
      <c r="M6" s="251"/>
      <c r="N6" s="248" t="s">
        <v>52</v>
      </c>
      <c r="O6" s="250"/>
      <c r="P6" s="251"/>
      <c r="Q6" s="248" t="s">
        <v>193</v>
      </c>
      <c r="R6" s="250"/>
      <c r="S6" s="257"/>
      <c r="T6" s="253"/>
    </row>
    <row r="7" spans="1:20" ht="49.5" customHeight="1">
      <c r="A7" s="261"/>
      <c r="B7" s="263"/>
      <c r="C7" s="266"/>
      <c r="D7" s="269"/>
      <c r="E7" s="256"/>
      <c r="F7" s="95" t="s">
        <v>40</v>
      </c>
      <c r="G7" s="96" t="s">
        <v>41</v>
      </c>
      <c r="H7" s="96" t="s">
        <v>43</v>
      </c>
      <c r="I7" s="96" t="s">
        <v>42</v>
      </c>
      <c r="J7" s="98" t="s">
        <v>174</v>
      </c>
      <c r="K7" s="177" t="s">
        <v>194</v>
      </c>
      <c r="L7" s="178" t="s">
        <v>195</v>
      </c>
      <c r="M7" s="179" t="s">
        <v>45</v>
      </c>
      <c r="N7" s="180" t="s">
        <v>194</v>
      </c>
      <c r="O7" s="178" t="s">
        <v>195</v>
      </c>
      <c r="P7" s="181" t="s">
        <v>45</v>
      </c>
      <c r="Q7" s="179" t="s">
        <v>194</v>
      </c>
      <c r="R7" s="178" t="s">
        <v>195</v>
      </c>
      <c r="S7" s="179" t="s">
        <v>45</v>
      </c>
      <c r="T7" s="254"/>
    </row>
    <row r="8" spans="1:20" ht="12.75" customHeight="1">
      <c r="A8" s="10">
        <v>24</v>
      </c>
      <c r="B8" s="11">
        <v>201</v>
      </c>
      <c r="C8" s="113" t="s">
        <v>56</v>
      </c>
      <c r="D8" s="114" t="s">
        <v>57</v>
      </c>
      <c r="E8" s="80"/>
      <c r="F8" s="5"/>
      <c r="G8" s="5"/>
      <c r="H8" s="5"/>
      <c r="I8" s="5"/>
      <c r="J8" s="18"/>
      <c r="K8" s="8"/>
      <c r="L8" s="5"/>
      <c r="M8" s="5"/>
      <c r="N8" s="5"/>
      <c r="O8" s="5"/>
      <c r="P8" s="5"/>
      <c r="Q8" s="5"/>
      <c r="R8" s="5"/>
      <c r="S8" s="16"/>
      <c r="T8" s="103">
        <v>0</v>
      </c>
    </row>
    <row r="9" spans="1:20" s="78" customFormat="1" ht="26.25" customHeight="1">
      <c r="A9" s="182">
        <v>24</v>
      </c>
      <c r="B9" s="183">
        <v>202</v>
      </c>
      <c r="C9" s="184" t="s">
        <v>56</v>
      </c>
      <c r="D9" s="185" t="s">
        <v>58</v>
      </c>
      <c r="E9" s="186" t="s">
        <v>132</v>
      </c>
      <c r="F9" s="187" t="s">
        <v>154</v>
      </c>
      <c r="G9" s="188" t="s">
        <v>155</v>
      </c>
      <c r="H9" s="188" t="s">
        <v>134</v>
      </c>
      <c r="I9" s="188" t="s">
        <v>156</v>
      </c>
      <c r="J9" s="189" t="s">
        <v>157</v>
      </c>
      <c r="K9" s="110" t="s">
        <v>136</v>
      </c>
      <c r="L9" s="111"/>
      <c r="M9" s="111"/>
      <c r="N9" s="111" t="s">
        <v>137</v>
      </c>
      <c r="O9" s="107"/>
      <c r="P9" s="107"/>
      <c r="Q9" s="107"/>
      <c r="R9" s="107"/>
      <c r="S9" s="108"/>
      <c r="T9" s="109">
        <v>1</v>
      </c>
    </row>
    <row r="10" spans="1:20" ht="12.75" customHeight="1">
      <c r="A10" s="182">
        <v>24</v>
      </c>
      <c r="B10" s="183">
        <v>203</v>
      </c>
      <c r="C10" s="184" t="s">
        <v>56</v>
      </c>
      <c r="D10" s="185" t="s">
        <v>59</v>
      </c>
      <c r="E10" s="190"/>
      <c r="F10" s="187"/>
      <c r="G10" s="188"/>
      <c r="H10" s="188"/>
      <c r="I10" s="188"/>
      <c r="J10" s="191"/>
      <c r="K10" s="8"/>
      <c r="L10" s="5"/>
      <c r="M10" s="5"/>
      <c r="N10" s="5"/>
      <c r="O10" s="5"/>
      <c r="P10" s="5"/>
      <c r="Q10" s="5"/>
      <c r="R10" s="5"/>
      <c r="S10" s="16"/>
      <c r="T10" s="103">
        <v>1</v>
      </c>
    </row>
    <row r="11" spans="1:20" ht="12.75" customHeight="1">
      <c r="A11" s="182">
        <v>24</v>
      </c>
      <c r="B11" s="183">
        <v>204</v>
      </c>
      <c r="C11" s="184" t="s">
        <v>56</v>
      </c>
      <c r="D11" s="185" t="s">
        <v>60</v>
      </c>
      <c r="E11" s="190"/>
      <c r="F11" s="187"/>
      <c r="G11" s="188"/>
      <c r="H11" s="188"/>
      <c r="I11" s="188"/>
      <c r="J11" s="191"/>
      <c r="K11" s="8"/>
      <c r="L11" s="5"/>
      <c r="M11" s="5"/>
      <c r="N11" s="5"/>
      <c r="O11" s="5"/>
      <c r="P11" s="5"/>
      <c r="Q11" s="5"/>
      <c r="R11" s="5"/>
      <c r="S11" s="16"/>
      <c r="T11" s="103">
        <v>0</v>
      </c>
    </row>
    <row r="12" spans="1:20" ht="12.75" customHeight="1">
      <c r="A12" s="182">
        <v>24</v>
      </c>
      <c r="B12" s="183">
        <v>205</v>
      </c>
      <c r="C12" s="184" t="s">
        <v>56</v>
      </c>
      <c r="D12" s="185" t="s">
        <v>61</v>
      </c>
      <c r="E12" s="190"/>
      <c r="F12" s="187"/>
      <c r="G12" s="188"/>
      <c r="H12" s="188"/>
      <c r="I12" s="188"/>
      <c r="J12" s="191"/>
      <c r="K12" s="8"/>
      <c r="L12" s="5"/>
      <c r="M12" s="5"/>
      <c r="N12" s="5"/>
      <c r="O12" s="5"/>
      <c r="P12" s="5"/>
      <c r="Q12" s="5"/>
      <c r="R12" s="5"/>
      <c r="S12" s="16"/>
      <c r="T12" s="103">
        <v>0</v>
      </c>
    </row>
    <row r="13" spans="1:20" s="78" customFormat="1" ht="27.75" customHeight="1">
      <c r="A13" s="182">
        <v>24</v>
      </c>
      <c r="B13" s="183">
        <v>207</v>
      </c>
      <c r="C13" s="184" t="s">
        <v>56</v>
      </c>
      <c r="D13" s="185" t="s">
        <v>85</v>
      </c>
      <c r="E13" s="186" t="s">
        <v>133</v>
      </c>
      <c r="F13" s="187" t="s">
        <v>158</v>
      </c>
      <c r="G13" s="188" t="s">
        <v>159</v>
      </c>
      <c r="H13" s="188" t="s">
        <v>135</v>
      </c>
      <c r="I13" s="188" t="s">
        <v>160</v>
      </c>
      <c r="J13" s="189" t="s">
        <v>161</v>
      </c>
      <c r="K13" s="110" t="s">
        <v>136</v>
      </c>
      <c r="L13" s="111"/>
      <c r="M13" s="111"/>
      <c r="N13" s="111" t="s">
        <v>137</v>
      </c>
      <c r="O13" s="107"/>
      <c r="P13" s="107"/>
      <c r="Q13" s="111" t="s">
        <v>137</v>
      </c>
      <c r="R13" s="107"/>
      <c r="S13" s="108"/>
      <c r="T13" s="109">
        <v>0</v>
      </c>
    </row>
    <row r="14" spans="1:20" ht="12.75" customHeight="1">
      <c r="A14" s="10">
        <v>24</v>
      </c>
      <c r="B14" s="11">
        <v>208</v>
      </c>
      <c r="C14" s="115" t="s">
        <v>56</v>
      </c>
      <c r="D14" s="116" t="s">
        <v>62</v>
      </c>
      <c r="E14" s="80"/>
      <c r="F14" s="5"/>
      <c r="G14" s="5"/>
      <c r="H14" s="5"/>
      <c r="I14" s="5"/>
      <c r="J14" s="18"/>
      <c r="K14" s="8"/>
      <c r="L14" s="5"/>
      <c r="M14" s="5"/>
      <c r="N14" s="5"/>
      <c r="O14" s="5"/>
      <c r="P14" s="5"/>
      <c r="Q14" s="5"/>
      <c r="R14" s="5"/>
      <c r="S14" s="16"/>
      <c r="T14" s="103">
        <v>1</v>
      </c>
    </row>
    <row r="15" spans="1:20" ht="12.75" customHeight="1">
      <c r="A15" s="10">
        <v>24</v>
      </c>
      <c r="B15" s="11">
        <v>209</v>
      </c>
      <c r="C15" s="115" t="s">
        <v>56</v>
      </c>
      <c r="D15" s="116" t="s">
        <v>63</v>
      </c>
      <c r="E15" s="80"/>
      <c r="F15" s="5"/>
      <c r="G15" s="5"/>
      <c r="H15" s="5"/>
      <c r="I15" s="5"/>
      <c r="J15" s="18"/>
      <c r="K15" s="8"/>
      <c r="L15" s="5"/>
      <c r="M15" s="5"/>
      <c r="N15" s="5"/>
      <c r="O15" s="5"/>
      <c r="P15" s="5"/>
      <c r="Q15" s="5"/>
      <c r="R15" s="5"/>
      <c r="S15" s="16"/>
      <c r="T15" s="103">
        <v>1</v>
      </c>
    </row>
    <row r="16" spans="1:20" ht="12.75" customHeight="1">
      <c r="A16" s="10">
        <v>24</v>
      </c>
      <c r="B16" s="11">
        <v>210</v>
      </c>
      <c r="C16" s="115" t="s">
        <v>56</v>
      </c>
      <c r="D16" s="116" t="s">
        <v>64</v>
      </c>
      <c r="E16" s="80"/>
      <c r="F16" s="5"/>
      <c r="G16" s="5"/>
      <c r="H16" s="5"/>
      <c r="I16" s="5"/>
      <c r="J16" s="18"/>
      <c r="K16" s="8"/>
      <c r="L16" s="5"/>
      <c r="M16" s="5"/>
      <c r="N16" s="5"/>
      <c r="O16" s="5"/>
      <c r="P16" s="5"/>
      <c r="Q16" s="5"/>
      <c r="R16" s="5"/>
      <c r="S16" s="16"/>
      <c r="T16" s="103">
        <v>0</v>
      </c>
    </row>
    <row r="17" spans="1:20" ht="12.75" customHeight="1">
      <c r="A17" s="10">
        <v>24</v>
      </c>
      <c r="B17" s="11">
        <v>211</v>
      </c>
      <c r="C17" s="115" t="s">
        <v>56</v>
      </c>
      <c r="D17" s="116" t="s">
        <v>65</v>
      </c>
      <c r="E17" s="80"/>
      <c r="F17" s="5"/>
      <c r="G17" s="5"/>
      <c r="H17" s="5"/>
      <c r="I17" s="5"/>
      <c r="J17" s="18"/>
      <c r="K17" s="8"/>
      <c r="L17" s="5"/>
      <c r="M17" s="5"/>
      <c r="N17" s="5"/>
      <c r="O17" s="5"/>
      <c r="P17" s="5"/>
      <c r="Q17" s="5"/>
      <c r="R17" s="5"/>
      <c r="S17" s="16"/>
      <c r="T17" s="103">
        <v>1</v>
      </c>
    </row>
    <row r="18" spans="1:20" ht="12.75" customHeight="1">
      <c r="A18" s="10">
        <v>24</v>
      </c>
      <c r="B18" s="11">
        <v>212</v>
      </c>
      <c r="C18" s="115" t="s">
        <v>56</v>
      </c>
      <c r="D18" s="116" t="s">
        <v>66</v>
      </c>
      <c r="E18" s="80"/>
      <c r="F18" s="5"/>
      <c r="G18" s="5"/>
      <c r="H18" s="5"/>
      <c r="I18" s="5"/>
      <c r="J18" s="18"/>
      <c r="K18" s="8"/>
      <c r="L18" s="5"/>
      <c r="M18" s="5"/>
      <c r="N18" s="5"/>
      <c r="O18" s="5"/>
      <c r="P18" s="5"/>
      <c r="Q18" s="5"/>
      <c r="R18" s="5"/>
      <c r="S18" s="16"/>
      <c r="T18" s="103">
        <v>0</v>
      </c>
    </row>
    <row r="19" spans="1:20" ht="12.75" customHeight="1">
      <c r="A19" s="10">
        <v>24</v>
      </c>
      <c r="B19" s="11">
        <v>214</v>
      </c>
      <c r="C19" s="115" t="s">
        <v>56</v>
      </c>
      <c r="D19" s="116" t="s">
        <v>67</v>
      </c>
      <c r="E19" s="80"/>
      <c r="F19" s="5"/>
      <c r="G19" s="5"/>
      <c r="H19" s="5"/>
      <c r="I19" s="5"/>
      <c r="J19" s="18"/>
      <c r="K19" s="8"/>
      <c r="L19" s="5"/>
      <c r="M19" s="5"/>
      <c r="N19" s="5"/>
      <c r="O19" s="5"/>
      <c r="P19" s="5"/>
      <c r="Q19" s="5"/>
      <c r="R19" s="5"/>
      <c r="S19" s="16"/>
      <c r="T19" s="103">
        <v>0</v>
      </c>
    </row>
    <row r="20" spans="1:20" ht="12.75" customHeight="1">
      <c r="A20" s="10">
        <v>24</v>
      </c>
      <c r="B20" s="11">
        <v>215</v>
      </c>
      <c r="C20" s="115" t="s">
        <v>56</v>
      </c>
      <c r="D20" s="116" t="s">
        <v>68</v>
      </c>
      <c r="E20" s="80"/>
      <c r="F20" s="5"/>
      <c r="G20" s="5"/>
      <c r="H20" s="5"/>
      <c r="I20" s="5"/>
      <c r="J20" s="18"/>
      <c r="K20" s="8"/>
      <c r="L20" s="5"/>
      <c r="M20" s="5"/>
      <c r="N20" s="5"/>
      <c r="O20" s="5"/>
      <c r="P20" s="5"/>
      <c r="Q20" s="5"/>
      <c r="R20" s="5"/>
      <c r="S20" s="16"/>
      <c r="T20" s="103">
        <v>1</v>
      </c>
    </row>
    <row r="21" spans="1:20" ht="12.75" customHeight="1">
      <c r="A21" s="10">
        <v>24</v>
      </c>
      <c r="B21" s="11">
        <v>216</v>
      </c>
      <c r="C21" s="115" t="s">
        <v>56</v>
      </c>
      <c r="D21" s="116" t="s">
        <v>69</v>
      </c>
      <c r="E21" s="80"/>
      <c r="F21" s="5"/>
      <c r="G21" s="5"/>
      <c r="H21" s="5"/>
      <c r="I21" s="5"/>
      <c r="J21" s="18"/>
      <c r="K21" s="8"/>
      <c r="L21" s="5"/>
      <c r="M21" s="5"/>
      <c r="N21" s="5"/>
      <c r="O21" s="5"/>
      <c r="P21" s="5"/>
      <c r="Q21" s="5"/>
      <c r="R21" s="5"/>
      <c r="S21" s="16"/>
      <c r="T21" s="103">
        <v>0</v>
      </c>
    </row>
    <row r="22" spans="1:20" ht="12.75" customHeight="1">
      <c r="A22" s="10">
        <v>24</v>
      </c>
      <c r="B22" s="11">
        <v>303</v>
      </c>
      <c r="C22" s="115" t="s">
        <v>56</v>
      </c>
      <c r="D22" s="116" t="s">
        <v>70</v>
      </c>
      <c r="E22" s="80"/>
      <c r="F22" s="5"/>
      <c r="G22" s="5"/>
      <c r="H22" s="5"/>
      <c r="I22" s="5"/>
      <c r="J22" s="18"/>
      <c r="K22" s="8"/>
      <c r="L22" s="5"/>
      <c r="M22" s="5"/>
      <c r="N22" s="5"/>
      <c r="O22" s="5"/>
      <c r="P22" s="5"/>
      <c r="Q22" s="5"/>
      <c r="R22" s="5"/>
      <c r="S22" s="16"/>
      <c r="T22" s="103">
        <v>0</v>
      </c>
    </row>
    <row r="23" spans="1:20" ht="12.75" customHeight="1">
      <c r="A23" s="10">
        <v>24</v>
      </c>
      <c r="B23" s="11">
        <v>324</v>
      </c>
      <c r="C23" s="115" t="s">
        <v>56</v>
      </c>
      <c r="D23" s="116" t="s">
        <v>71</v>
      </c>
      <c r="E23" s="80"/>
      <c r="F23" s="5"/>
      <c r="G23" s="5"/>
      <c r="H23" s="5"/>
      <c r="I23" s="5"/>
      <c r="J23" s="18"/>
      <c r="K23" s="8"/>
      <c r="L23" s="5"/>
      <c r="M23" s="5"/>
      <c r="N23" s="5"/>
      <c r="O23" s="5"/>
      <c r="P23" s="5"/>
      <c r="Q23" s="5"/>
      <c r="R23" s="5"/>
      <c r="S23" s="16"/>
      <c r="T23" s="103">
        <v>0</v>
      </c>
    </row>
    <row r="24" spans="1:20" ht="12.75" customHeight="1">
      <c r="A24" s="10">
        <v>24</v>
      </c>
      <c r="B24" s="11">
        <v>341</v>
      </c>
      <c r="C24" s="115" t="s">
        <v>56</v>
      </c>
      <c r="D24" s="116" t="s">
        <v>72</v>
      </c>
      <c r="E24" s="80"/>
      <c r="F24" s="5"/>
      <c r="G24" s="5"/>
      <c r="H24" s="5"/>
      <c r="I24" s="5"/>
      <c r="J24" s="18"/>
      <c r="K24" s="8"/>
      <c r="L24" s="5"/>
      <c r="M24" s="5"/>
      <c r="N24" s="5"/>
      <c r="O24" s="5"/>
      <c r="P24" s="5"/>
      <c r="Q24" s="5"/>
      <c r="R24" s="5"/>
      <c r="S24" s="16"/>
      <c r="T24" s="20">
        <v>0</v>
      </c>
    </row>
    <row r="25" spans="1:20" ht="12.75" customHeight="1">
      <c r="A25" s="10">
        <v>24</v>
      </c>
      <c r="B25" s="11">
        <v>343</v>
      </c>
      <c r="C25" s="115" t="s">
        <v>56</v>
      </c>
      <c r="D25" s="116" t="s">
        <v>73</v>
      </c>
      <c r="E25" s="80"/>
      <c r="F25" s="5"/>
      <c r="G25" s="5"/>
      <c r="H25" s="5"/>
      <c r="I25" s="5"/>
      <c r="J25" s="18"/>
      <c r="K25" s="8"/>
      <c r="L25" s="5"/>
      <c r="M25" s="5"/>
      <c r="N25" s="5"/>
      <c r="O25" s="5"/>
      <c r="P25" s="5"/>
      <c r="Q25" s="5"/>
      <c r="R25" s="5"/>
      <c r="S25" s="16"/>
      <c r="T25" s="20">
        <v>0</v>
      </c>
    </row>
    <row r="26" spans="1:20" ht="12.75" customHeight="1">
      <c r="A26" s="10">
        <v>24</v>
      </c>
      <c r="B26" s="11">
        <v>344</v>
      </c>
      <c r="C26" s="115" t="s">
        <v>56</v>
      </c>
      <c r="D26" s="116" t="s">
        <v>74</v>
      </c>
      <c r="E26" s="80"/>
      <c r="F26" s="5"/>
      <c r="G26" s="5"/>
      <c r="H26" s="5"/>
      <c r="I26" s="5"/>
      <c r="J26" s="18"/>
      <c r="K26" s="8"/>
      <c r="L26" s="5"/>
      <c r="M26" s="5"/>
      <c r="N26" s="5"/>
      <c r="O26" s="5"/>
      <c r="P26" s="5"/>
      <c r="Q26" s="5"/>
      <c r="R26" s="5"/>
      <c r="S26" s="16"/>
      <c r="T26" s="20">
        <v>0</v>
      </c>
    </row>
    <row r="27" spans="1:20" ht="12.75" customHeight="1">
      <c r="A27" s="10">
        <v>24</v>
      </c>
      <c r="B27" s="11">
        <v>441</v>
      </c>
      <c r="C27" s="115" t="s">
        <v>56</v>
      </c>
      <c r="D27" s="116" t="s">
        <v>75</v>
      </c>
      <c r="E27" s="80"/>
      <c r="F27" s="5"/>
      <c r="G27" s="5"/>
      <c r="H27" s="5"/>
      <c r="I27" s="5"/>
      <c r="J27" s="18"/>
      <c r="K27" s="8"/>
      <c r="L27" s="5"/>
      <c r="M27" s="5"/>
      <c r="N27" s="5"/>
      <c r="O27" s="5"/>
      <c r="P27" s="5"/>
      <c r="Q27" s="5"/>
      <c r="R27" s="5"/>
      <c r="S27" s="16"/>
      <c r="T27" s="20">
        <v>0</v>
      </c>
    </row>
    <row r="28" spans="1:20" ht="12.75" customHeight="1">
      <c r="A28" s="10">
        <v>24</v>
      </c>
      <c r="B28" s="11">
        <v>442</v>
      </c>
      <c r="C28" s="115" t="s">
        <v>56</v>
      </c>
      <c r="D28" s="116" t="s">
        <v>76</v>
      </c>
      <c r="E28" s="80"/>
      <c r="F28" s="5"/>
      <c r="G28" s="5"/>
      <c r="H28" s="5"/>
      <c r="I28" s="5"/>
      <c r="J28" s="18"/>
      <c r="K28" s="8"/>
      <c r="L28" s="5"/>
      <c r="M28" s="5"/>
      <c r="N28" s="5"/>
      <c r="O28" s="5"/>
      <c r="P28" s="5"/>
      <c r="Q28" s="5"/>
      <c r="R28" s="5"/>
      <c r="S28" s="16"/>
      <c r="T28" s="20">
        <v>0</v>
      </c>
    </row>
    <row r="29" spans="1:20" ht="12.75" customHeight="1">
      <c r="A29" s="10">
        <v>24</v>
      </c>
      <c r="B29" s="11">
        <v>443</v>
      </c>
      <c r="C29" s="115" t="s">
        <v>56</v>
      </c>
      <c r="D29" s="116" t="s">
        <v>77</v>
      </c>
      <c r="E29" s="80"/>
      <c r="F29" s="5"/>
      <c r="G29" s="5"/>
      <c r="H29" s="5"/>
      <c r="I29" s="5"/>
      <c r="J29" s="18"/>
      <c r="K29" s="8"/>
      <c r="L29" s="5"/>
      <c r="M29" s="5"/>
      <c r="N29" s="5"/>
      <c r="O29" s="5"/>
      <c r="P29" s="5"/>
      <c r="Q29" s="5"/>
      <c r="R29" s="5"/>
      <c r="S29" s="16"/>
      <c r="T29" s="20">
        <v>0</v>
      </c>
    </row>
    <row r="30" spans="1:20" ht="12.75" customHeight="1">
      <c r="A30" s="10">
        <v>24</v>
      </c>
      <c r="B30" s="11">
        <v>461</v>
      </c>
      <c r="C30" s="115" t="s">
        <v>56</v>
      </c>
      <c r="D30" s="116" t="s">
        <v>78</v>
      </c>
      <c r="E30" s="80"/>
      <c r="F30" s="5"/>
      <c r="G30" s="5"/>
      <c r="H30" s="5"/>
      <c r="I30" s="5"/>
      <c r="J30" s="18"/>
      <c r="K30" s="8"/>
      <c r="L30" s="5"/>
      <c r="M30" s="5"/>
      <c r="N30" s="5"/>
      <c r="O30" s="5"/>
      <c r="P30" s="5"/>
      <c r="Q30" s="5"/>
      <c r="R30" s="5"/>
      <c r="S30" s="16"/>
      <c r="T30" s="20">
        <v>1</v>
      </c>
    </row>
    <row r="31" spans="1:20" ht="12.75" customHeight="1">
      <c r="A31" s="10">
        <v>24</v>
      </c>
      <c r="B31" s="11">
        <v>470</v>
      </c>
      <c r="C31" s="115" t="s">
        <v>56</v>
      </c>
      <c r="D31" s="116" t="s">
        <v>79</v>
      </c>
      <c r="E31" s="80"/>
      <c r="F31" s="5"/>
      <c r="G31" s="5"/>
      <c r="H31" s="5"/>
      <c r="I31" s="5"/>
      <c r="J31" s="18"/>
      <c r="K31" s="8"/>
      <c r="L31" s="5"/>
      <c r="M31" s="5"/>
      <c r="N31" s="5"/>
      <c r="O31" s="5"/>
      <c r="P31" s="5"/>
      <c r="Q31" s="5"/>
      <c r="R31" s="5"/>
      <c r="S31" s="16"/>
      <c r="T31" s="20">
        <v>0</v>
      </c>
    </row>
    <row r="32" spans="1:20" ht="12.75" customHeight="1">
      <c r="A32" s="10">
        <v>24</v>
      </c>
      <c r="B32" s="11">
        <v>471</v>
      </c>
      <c r="C32" s="115" t="s">
        <v>56</v>
      </c>
      <c r="D32" s="116" t="s">
        <v>80</v>
      </c>
      <c r="E32" s="80"/>
      <c r="F32" s="5"/>
      <c r="G32" s="5"/>
      <c r="H32" s="5"/>
      <c r="I32" s="5"/>
      <c r="J32" s="18"/>
      <c r="K32" s="8"/>
      <c r="L32" s="5"/>
      <c r="M32" s="5"/>
      <c r="N32" s="5"/>
      <c r="O32" s="5"/>
      <c r="P32" s="5"/>
      <c r="Q32" s="5"/>
      <c r="R32" s="5"/>
      <c r="S32" s="16"/>
      <c r="T32" s="20">
        <v>1</v>
      </c>
    </row>
    <row r="33" spans="1:20" ht="12.75" customHeight="1">
      <c r="A33" s="10">
        <v>24</v>
      </c>
      <c r="B33" s="11">
        <v>472</v>
      </c>
      <c r="C33" s="115" t="s">
        <v>56</v>
      </c>
      <c r="D33" s="116" t="s">
        <v>81</v>
      </c>
      <c r="E33" s="80"/>
      <c r="F33" s="5"/>
      <c r="G33" s="5"/>
      <c r="H33" s="5"/>
      <c r="I33" s="5"/>
      <c r="J33" s="18"/>
      <c r="K33" s="8"/>
      <c r="L33" s="5"/>
      <c r="M33" s="5"/>
      <c r="N33" s="5"/>
      <c r="O33" s="5"/>
      <c r="P33" s="5"/>
      <c r="Q33" s="5"/>
      <c r="R33" s="5"/>
      <c r="S33" s="16"/>
      <c r="T33" s="20">
        <v>1</v>
      </c>
    </row>
    <row r="34" spans="1:20" ht="12.75" customHeight="1">
      <c r="A34" s="10">
        <v>24</v>
      </c>
      <c r="B34" s="11">
        <v>543</v>
      </c>
      <c r="C34" s="115" t="s">
        <v>56</v>
      </c>
      <c r="D34" s="116" t="s">
        <v>82</v>
      </c>
      <c r="E34" s="80"/>
      <c r="F34" s="5"/>
      <c r="G34" s="5"/>
      <c r="H34" s="5"/>
      <c r="I34" s="5"/>
      <c r="J34" s="18"/>
      <c r="K34" s="8"/>
      <c r="L34" s="5"/>
      <c r="M34" s="5"/>
      <c r="N34" s="5"/>
      <c r="O34" s="5"/>
      <c r="P34" s="5"/>
      <c r="Q34" s="5"/>
      <c r="R34" s="5"/>
      <c r="S34" s="16"/>
      <c r="T34" s="20">
        <v>0</v>
      </c>
    </row>
    <row r="35" spans="1:20" ht="12.75" customHeight="1">
      <c r="A35" s="10">
        <v>24</v>
      </c>
      <c r="B35" s="11">
        <v>561</v>
      </c>
      <c r="C35" s="115" t="s">
        <v>56</v>
      </c>
      <c r="D35" s="116" t="s">
        <v>83</v>
      </c>
      <c r="E35" s="80"/>
      <c r="F35" s="5"/>
      <c r="G35" s="5"/>
      <c r="H35" s="5"/>
      <c r="I35" s="5"/>
      <c r="J35" s="18"/>
      <c r="K35" s="8"/>
      <c r="L35" s="5"/>
      <c r="M35" s="5"/>
      <c r="N35" s="5"/>
      <c r="O35" s="5"/>
      <c r="P35" s="5"/>
      <c r="Q35" s="5"/>
      <c r="R35" s="5"/>
      <c r="S35" s="16"/>
      <c r="T35" s="20">
        <v>0</v>
      </c>
    </row>
    <row r="36" spans="1:20" ht="12.75" customHeight="1">
      <c r="A36" s="10">
        <v>24</v>
      </c>
      <c r="B36" s="11">
        <v>562</v>
      </c>
      <c r="C36" s="115" t="s">
        <v>56</v>
      </c>
      <c r="D36" s="116" t="s">
        <v>84</v>
      </c>
      <c r="E36" s="80"/>
      <c r="F36" s="5"/>
      <c r="G36" s="5"/>
      <c r="H36" s="5"/>
      <c r="I36" s="5"/>
      <c r="J36" s="18"/>
      <c r="K36" s="8"/>
      <c r="L36" s="5"/>
      <c r="M36" s="5"/>
      <c r="N36" s="5"/>
      <c r="O36" s="5"/>
      <c r="P36" s="5"/>
      <c r="Q36" s="5"/>
      <c r="R36" s="5"/>
      <c r="S36" s="16"/>
      <c r="T36" s="20">
        <v>0</v>
      </c>
    </row>
    <row r="37" spans="1:20" ht="12.75" customHeight="1" thickBot="1">
      <c r="A37" s="12"/>
      <c r="B37" s="13"/>
      <c r="C37" s="9"/>
      <c r="D37" s="19"/>
      <c r="E37" s="91"/>
      <c r="F37" s="94"/>
      <c r="G37" s="94"/>
      <c r="H37" s="94"/>
      <c r="I37" s="94"/>
      <c r="J37" s="99"/>
      <c r="K37" s="101"/>
      <c r="L37" s="94"/>
      <c r="M37" s="94"/>
      <c r="N37" s="94"/>
      <c r="O37" s="94"/>
      <c r="P37" s="94"/>
      <c r="Q37" s="94"/>
      <c r="R37" s="94"/>
      <c r="S37" s="102"/>
      <c r="T37" s="21"/>
    </row>
    <row r="38" spans="1:20" ht="16.5" customHeight="1" thickBot="1">
      <c r="A38" s="22"/>
      <c r="B38" s="23">
        <v>1000</v>
      </c>
      <c r="C38" s="214" t="s">
        <v>9</v>
      </c>
      <c r="D38" s="214"/>
      <c r="E38" s="92">
        <f>COUNTA(E8:E37)</f>
        <v>2</v>
      </c>
      <c r="F38" s="93"/>
      <c r="G38" s="93"/>
      <c r="H38" s="93"/>
      <c r="I38" s="93"/>
      <c r="J38" s="100"/>
      <c r="K38" s="92">
        <v>2</v>
      </c>
      <c r="L38" s="52"/>
      <c r="M38" s="52"/>
      <c r="N38" s="52">
        <v>2</v>
      </c>
      <c r="O38" s="52"/>
      <c r="P38" s="52"/>
      <c r="Q38" s="52">
        <v>1</v>
      </c>
      <c r="R38" s="52"/>
      <c r="S38" s="82"/>
      <c r="T38" s="81">
        <f>SUM(T8:T37)</f>
        <v>9</v>
      </c>
    </row>
  </sheetData>
  <mergeCells count="13">
    <mergeCell ref="A4:A7"/>
    <mergeCell ref="B4:B7"/>
    <mergeCell ref="C4:C7"/>
    <mergeCell ref="D4:D7"/>
    <mergeCell ref="G6:J6"/>
    <mergeCell ref="K6:M6"/>
    <mergeCell ref="C38:D38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&amp;R（三重県）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1.125" style="2" customWidth="1"/>
    <col min="6" max="6" width="32.125" style="2" customWidth="1"/>
    <col min="7" max="8" width="6.00390625" style="2" customWidth="1"/>
    <col min="9" max="11" width="6.125" style="2" customWidth="1"/>
    <col min="12" max="12" width="6.375" style="2" customWidth="1"/>
    <col min="13" max="19" width="6.12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42" t="s">
        <v>55</v>
      </c>
      <c r="E2" s="69"/>
    </row>
    <row r="3" ht="12.75" thickBot="1"/>
    <row r="4" spans="1:19" s="1" customFormat="1" ht="24" customHeight="1">
      <c r="A4" s="291" t="s">
        <v>38</v>
      </c>
      <c r="B4" s="294" t="s">
        <v>163</v>
      </c>
      <c r="C4" s="264" t="s">
        <v>0</v>
      </c>
      <c r="D4" s="267" t="s">
        <v>23</v>
      </c>
      <c r="E4" s="274" t="s">
        <v>47</v>
      </c>
      <c r="F4" s="275"/>
      <c r="G4" s="275"/>
      <c r="H4" s="106"/>
      <c r="I4" s="278" t="s">
        <v>54</v>
      </c>
      <c r="J4" s="275"/>
      <c r="K4" s="275"/>
      <c r="L4" s="275"/>
      <c r="M4" s="275"/>
      <c r="N4" s="275"/>
      <c r="O4" s="275"/>
      <c r="P4" s="275"/>
      <c r="Q4" s="275"/>
      <c r="R4" s="275"/>
      <c r="S4" s="279"/>
    </row>
    <row r="5" spans="1:19" s="1" customFormat="1" ht="42.75" customHeight="1">
      <c r="A5" s="292"/>
      <c r="B5" s="295"/>
      <c r="C5" s="265"/>
      <c r="D5" s="268"/>
      <c r="E5" s="272" t="s">
        <v>30</v>
      </c>
      <c r="F5" s="247" t="s">
        <v>10</v>
      </c>
      <c r="G5" s="276" t="s">
        <v>11</v>
      </c>
      <c r="H5" s="270" t="s">
        <v>12</v>
      </c>
      <c r="I5" s="288" t="s">
        <v>164</v>
      </c>
      <c r="J5" s="289" t="s">
        <v>165</v>
      </c>
      <c r="K5" s="280" t="s">
        <v>166</v>
      </c>
      <c r="L5" s="282" t="s">
        <v>167</v>
      </c>
      <c r="M5" s="299" t="s">
        <v>168</v>
      </c>
      <c r="N5" s="284" t="s">
        <v>169</v>
      </c>
      <c r="O5" s="301" t="s">
        <v>170</v>
      </c>
      <c r="P5" s="282" t="s">
        <v>167</v>
      </c>
      <c r="Q5" s="297" t="s">
        <v>32</v>
      </c>
      <c r="R5" s="280" t="s">
        <v>171</v>
      </c>
      <c r="S5" s="286" t="s">
        <v>167</v>
      </c>
    </row>
    <row r="6" spans="1:19" ht="27" customHeight="1">
      <c r="A6" s="293"/>
      <c r="B6" s="296"/>
      <c r="C6" s="266"/>
      <c r="D6" s="269"/>
      <c r="E6" s="273"/>
      <c r="F6" s="247"/>
      <c r="G6" s="277"/>
      <c r="H6" s="271"/>
      <c r="I6" s="236"/>
      <c r="J6" s="290"/>
      <c r="K6" s="281"/>
      <c r="L6" s="283"/>
      <c r="M6" s="300"/>
      <c r="N6" s="285"/>
      <c r="O6" s="302"/>
      <c r="P6" s="283"/>
      <c r="Q6" s="298"/>
      <c r="R6" s="281"/>
      <c r="S6" s="287"/>
    </row>
    <row r="7" spans="1:19" ht="12.75" customHeight="1">
      <c r="A7" s="10">
        <v>24</v>
      </c>
      <c r="B7" s="11">
        <v>201</v>
      </c>
      <c r="C7" s="113" t="s">
        <v>56</v>
      </c>
      <c r="D7" s="114" t="s">
        <v>57</v>
      </c>
      <c r="E7" s="163">
        <v>39170</v>
      </c>
      <c r="F7" s="117" t="s">
        <v>138</v>
      </c>
      <c r="G7" s="171">
        <v>2</v>
      </c>
      <c r="H7" s="172">
        <v>1</v>
      </c>
      <c r="I7" s="173">
        <v>1</v>
      </c>
      <c r="J7" s="165">
        <v>2</v>
      </c>
      <c r="K7" s="165">
        <v>0</v>
      </c>
      <c r="L7" s="73">
        <f aca="true" t="shared" si="0" ref="L7:L37">IF(J7=""," ",ROUND(K7/J7*100,1))</f>
        <v>0</v>
      </c>
      <c r="M7" s="43"/>
      <c r="N7" s="5"/>
      <c r="O7" s="18"/>
      <c r="P7" s="73" t="str">
        <f>IF(O7=""," ",ROUND(O7/N7*100,1))</f>
        <v> </v>
      </c>
      <c r="Q7" s="164">
        <v>997</v>
      </c>
      <c r="R7" s="165">
        <v>34</v>
      </c>
      <c r="S7" s="46">
        <f>IF(Q7=""," ",ROUND(R7/Q7*100,1))</f>
        <v>3.4</v>
      </c>
    </row>
    <row r="8" spans="1:19" ht="12.75" customHeight="1">
      <c r="A8" s="10">
        <v>24</v>
      </c>
      <c r="B8" s="11">
        <v>202</v>
      </c>
      <c r="C8" s="115" t="s">
        <v>56</v>
      </c>
      <c r="D8" s="116" t="s">
        <v>58</v>
      </c>
      <c r="E8" s="163">
        <v>37974</v>
      </c>
      <c r="F8" s="117" t="s">
        <v>139</v>
      </c>
      <c r="G8" s="171">
        <v>2</v>
      </c>
      <c r="H8" s="172">
        <v>1</v>
      </c>
      <c r="I8" s="150">
        <v>1</v>
      </c>
      <c r="J8" s="165">
        <v>2</v>
      </c>
      <c r="K8" s="165">
        <v>0</v>
      </c>
      <c r="L8" s="73">
        <f t="shared" si="0"/>
        <v>0</v>
      </c>
      <c r="M8" s="43"/>
      <c r="N8" s="5"/>
      <c r="O8" s="18"/>
      <c r="P8" s="73" t="str">
        <f>IF(O8=""," ",ROUND(O8/N8*100,1))</f>
        <v> </v>
      </c>
      <c r="Q8" s="164">
        <v>715</v>
      </c>
      <c r="R8" s="165">
        <v>13</v>
      </c>
      <c r="S8" s="46">
        <f aca="true" t="shared" si="1" ref="S8:S36">IF(Q8=""," ",ROUND(R8/Q8*100,1))</f>
        <v>1.8</v>
      </c>
    </row>
    <row r="9" spans="1:19" ht="12.75" customHeight="1">
      <c r="A9" s="10">
        <v>24</v>
      </c>
      <c r="B9" s="11">
        <v>203</v>
      </c>
      <c r="C9" s="115" t="s">
        <v>56</v>
      </c>
      <c r="D9" s="116" t="s">
        <v>59</v>
      </c>
      <c r="E9" s="163">
        <v>38909</v>
      </c>
      <c r="F9" s="117" t="s">
        <v>140</v>
      </c>
      <c r="G9" s="171">
        <v>2</v>
      </c>
      <c r="H9" s="172">
        <v>0</v>
      </c>
      <c r="I9" s="150">
        <v>1</v>
      </c>
      <c r="J9" s="165">
        <v>1</v>
      </c>
      <c r="K9" s="165">
        <v>0</v>
      </c>
      <c r="L9" s="73">
        <f t="shared" si="0"/>
        <v>0</v>
      </c>
      <c r="M9" s="43"/>
      <c r="N9" s="5"/>
      <c r="O9" s="18"/>
      <c r="P9" s="73"/>
      <c r="Q9" s="164">
        <v>172</v>
      </c>
      <c r="R9" s="165">
        <v>2</v>
      </c>
      <c r="S9" s="46">
        <f t="shared" si="1"/>
        <v>1.2</v>
      </c>
    </row>
    <row r="10" spans="1:19" ht="12.75" customHeight="1">
      <c r="A10" s="10">
        <v>24</v>
      </c>
      <c r="B10" s="11">
        <v>204</v>
      </c>
      <c r="C10" s="115" t="s">
        <v>56</v>
      </c>
      <c r="D10" s="116" t="s">
        <v>60</v>
      </c>
      <c r="E10" s="163">
        <v>38708</v>
      </c>
      <c r="F10" s="117" t="s">
        <v>141</v>
      </c>
      <c r="G10" s="171">
        <v>2</v>
      </c>
      <c r="H10" s="172">
        <v>1</v>
      </c>
      <c r="I10" s="150">
        <v>1</v>
      </c>
      <c r="J10" s="165">
        <v>1</v>
      </c>
      <c r="K10" s="165">
        <v>0</v>
      </c>
      <c r="L10" s="73">
        <f t="shared" si="0"/>
        <v>0</v>
      </c>
      <c r="M10" s="43"/>
      <c r="N10" s="5"/>
      <c r="O10" s="18"/>
      <c r="P10" s="73"/>
      <c r="Q10" s="164">
        <v>438</v>
      </c>
      <c r="R10" s="165">
        <v>8</v>
      </c>
      <c r="S10" s="46">
        <f t="shared" si="1"/>
        <v>1.8</v>
      </c>
    </row>
    <row r="11" spans="1:19" ht="12.75" customHeight="1">
      <c r="A11" s="10">
        <v>24</v>
      </c>
      <c r="B11" s="11">
        <v>205</v>
      </c>
      <c r="C11" s="115" t="s">
        <v>56</v>
      </c>
      <c r="D11" s="116" t="s">
        <v>61</v>
      </c>
      <c r="E11" s="163"/>
      <c r="F11" s="117"/>
      <c r="G11" s="171"/>
      <c r="H11" s="172">
        <v>0</v>
      </c>
      <c r="I11" s="150">
        <v>1</v>
      </c>
      <c r="J11" s="165">
        <v>1</v>
      </c>
      <c r="K11" s="165">
        <v>0</v>
      </c>
      <c r="L11" s="73">
        <f t="shared" si="0"/>
        <v>0</v>
      </c>
      <c r="M11" s="43"/>
      <c r="N11" s="5"/>
      <c r="O11" s="18"/>
      <c r="P11" s="73"/>
      <c r="Q11" s="164">
        <v>665</v>
      </c>
      <c r="R11" s="165">
        <v>26</v>
      </c>
      <c r="S11" s="46">
        <f t="shared" si="1"/>
        <v>3.9</v>
      </c>
    </row>
    <row r="12" spans="1:19" ht="12.75" customHeight="1">
      <c r="A12" s="10">
        <v>24</v>
      </c>
      <c r="B12" s="11">
        <v>207</v>
      </c>
      <c r="C12" s="115" t="s">
        <v>56</v>
      </c>
      <c r="D12" s="116" t="s">
        <v>85</v>
      </c>
      <c r="E12" s="163"/>
      <c r="F12" s="117"/>
      <c r="G12" s="171"/>
      <c r="H12" s="172">
        <v>0</v>
      </c>
      <c r="I12" s="150">
        <v>1</v>
      </c>
      <c r="J12" s="165">
        <v>2</v>
      </c>
      <c r="K12" s="165">
        <v>0</v>
      </c>
      <c r="L12" s="73">
        <f t="shared" si="0"/>
        <v>0</v>
      </c>
      <c r="M12" s="43"/>
      <c r="N12" s="5"/>
      <c r="O12" s="18"/>
      <c r="P12" s="73"/>
      <c r="Q12" s="164">
        <v>386</v>
      </c>
      <c r="R12" s="165">
        <v>6</v>
      </c>
      <c r="S12" s="46">
        <f t="shared" si="1"/>
        <v>1.6</v>
      </c>
    </row>
    <row r="13" spans="1:19" ht="12.75" customHeight="1">
      <c r="A13" s="10">
        <v>24</v>
      </c>
      <c r="B13" s="11">
        <v>208</v>
      </c>
      <c r="C13" s="115" t="s">
        <v>56</v>
      </c>
      <c r="D13" s="116" t="s">
        <v>62</v>
      </c>
      <c r="E13" s="163">
        <v>38160</v>
      </c>
      <c r="F13" s="117" t="s">
        <v>142</v>
      </c>
      <c r="G13" s="171">
        <v>2</v>
      </c>
      <c r="H13" s="172">
        <v>1</v>
      </c>
      <c r="I13" s="150">
        <v>1</v>
      </c>
      <c r="J13" s="165">
        <v>1</v>
      </c>
      <c r="K13" s="165">
        <v>0</v>
      </c>
      <c r="L13" s="73">
        <f t="shared" si="0"/>
        <v>0</v>
      </c>
      <c r="M13" s="43"/>
      <c r="N13" s="5"/>
      <c r="O13" s="18"/>
      <c r="P13" s="73"/>
      <c r="Q13" s="164">
        <v>164</v>
      </c>
      <c r="R13" s="165">
        <v>4</v>
      </c>
      <c r="S13" s="46">
        <f t="shared" si="1"/>
        <v>2.4</v>
      </c>
    </row>
    <row r="14" spans="1:19" ht="12.75" customHeight="1">
      <c r="A14" s="10">
        <v>24</v>
      </c>
      <c r="B14" s="11">
        <v>209</v>
      </c>
      <c r="C14" s="115" t="s">
        <v>56</v>
      </c>
      <c r="D14" s="116" t="s">
        <v>63</v>
      </c>
      <c r="E14" s="163"/>
      <c r="F14" s="117"/>
      <c r="G14" s="171"/>
      <c r="H14" s="172">
        <v>0</v>
      </c>
      <c r="I14" s="150">
        <v>1</v>
      </c>
      <c r="J14" s="165">
        <v>1</v>
      </c>
      <c r="K14" s="165">
        <v>0</v>
      </c>
      <c r="L14" s="73">
        <f t="shared" si="0"/>
        <v>0</v>
      </c>
      <c r="M14" s="43"/>
      <c r="N14" s="5"/>
      <c r="O14" s="18"/>
      <c r="P14" s="73"/>
      <c r="Q14" s="164">
        <v>93</v>
      </c>
      <c r="R14" s="165">
        <v>0</v>
      </c>
      <c r="S14" s="46">
        <f t="shared" si="1"/>
        <v>0</v>
      </c>
    </row>
    <row r="15" spans="1:19" ht="12.75" customHeight="1">
      <c r="A15" s="10">
        <v>24</v>
      </c>
      <c r="B15" s="11">
        <v>210</v>
      </c>
      <c r="C15" s="115" t="s">
        <v>56</v>
      </c>
      <c r="D15" s="116" t="s">
        <v>64</v>
      </c>
      <c r="E15" s="163"/>
      <c r="F15" s="117"/>
      <c r="G15" s="171"/>
      <c r="H15" s="172">
        <v>0</v>
      </c>
      <c r="I15" s="150">
        <v>1</v>
      </c>
      <c r="J15" s="165">
        <v>1</v>
      </c>
      <c r="K15" s="165">
        <v>0</v>
      </c>
      <c r="L15" s="73">
        <f t="shared" si="0"/>
        <v>0</v>
      </c>
      <c r="M15" s="43"/>
      <c r="N15" s="5"/>
      <c r="O15" s="18"/>
      <c r="P15" s="73"/>
      <c r="Q15" s="164">
        <v>225</v>
      </c>
      <c r="R15" s="165">
        <v>9</v>
      </c>
      <c r="S15" s="46">
        <f t="shared" si="1"/>
        <v>4</v>
      </c>
    </row>
    <row r="16" spans="1:19" ht="12.75" customHeight="1">
      <c r="A16" s="10">
        <v>24</v>
      </c>
      <c r="B16" s="11">
        <v>211</v>
      </c>
      <c r="C16" s="115" t="s">
        <v>56</v>
      </c>
      <c r="D16" s="116" t="s">
        <v>65</v>
      </c>
      <c r="E16" s="163"/>
      <c r="F16" s="117"/>
      <c r="G16" s="171"/>
      <c r="H16" s="172">
        <v>0</v>
      </c>
      <c r="I16" s="150">
        <v>1</v>
      </c>
      <c r="J16" s="165">
        <v>1</v>
      </c>
      <c r="K16" s="165">
        <v>0</v>
      </c>
      <c r="L16" s="73">
        <f t="shared" si="0"/>
        <v>0</v>
      </c>
      <c r="M16" s="43"/>
      <c r="N16" s="5"/>
      <c r="O16" s="18"/>
      <c r="P16" s="73"/>
      <c r="Q16" s="164">
        <v>47</v>
      </c>
      <c r="R16" s="165">
        <v>0</v>
      </c>
      <c r="S16" s="46">
        <f t="shared" si="1"/>
        <v>0</v>
      </c>
    </row>
    <row r="17" spans="1:19" ht="12.75" customHeight="1">
      <c r="A17" s="10">
        <v>24</v>
      </c>
      <c r="B17" s="11">
        <v>212</v>
      </c>
      <c r="C17" s="115" t="s">
        <v>56</v>
      </c>
      <c r="D17" s="116" t="s">
        <v>66</v>
      </c>
      <c r="E17" s="163"/>
      <c r="F17" s="117"/>
      <c r="G17" s="171"/>
      <c r="H17" s="172">
        <v>0</v>
      </c>
      <c r="I17" s="150">
        <v>1</v>
      </c>
      <c r="J17" s="165">
        <v>0</v>
      </c>
      <c r="K17" s="165">
        <v>0</v>
      </c>
      <c r="L17" s="73">
        <v>0</v>
      </c>
      <c r="M17" s="43"/>
      <c r="N17" s="5"/>
      <c r="O17" s="18"/>
      <c r="P17" s="73"/>
      <c r="Q17" s="164">
        <v>114</v>
      </c>
      <c r="R17" s="165">
        <v>0</v>
      </c>
      <c r="S17" s="46">
        <f t="shared" si="1"/>
        <v>0</v>
      </c>
    </row>
    <row r="18" spans="1:19" ht="12.75" customHeight="1">
      <c r="A18" s="10">
        <v>24</v>
      </c>
      <c r="B18" s="11">
        <v>214</v>
      </c>
      <c r="C18" s="115" t="s">
        <v>56</v>
      </c>
      <c r="D18" s="116" t="s">
        <v>67</v>
      </c>
      <c r="E18" s="163"/>
      <c r="F18" s="117"/>
      <c r="G18" s="171"/>
      <c r="H18" s="172">
        <v>0</v>
      </c>
      <c r="I18" s="150">
        <v>1</v>
      </c>
      <c r="J18" s="165">
        <v>1</v>
      </c>
      <c r="K18" s="165">
        <v>0</v>
      </c>
      <c r="L18" s="73">
        <f t="shared" si="0"/>
        <v>0</v>
      </c>
      <c r="M18" s="43"/>
      <c r="N18" s="5"/>
      <c r="O18" s="18"/>
      <c r="P18" s="73"/>
      <c r="Q18" s="164">
        <v>118</v>
      </c>
      <c r="R18" s="165">
        <v>0</v>
      </c>
      <c r="S18" s="46">
        <f t="shared" si="1"/>
        <v>0</v>
      </c>
    </row>
    <row r="19" spans="1:19" ht="12.75" customHeight="1">
      <c r="A19" s="10">
        <v>24</v>
      </c>
      <c r="B19" s="11">
        <v>215</v>
      </c>
      <c r="C19" s="115" t="s">
        <v>56</v>
      </c>
      <c r="D19" s="116" t="s">
        <v>68</v>
      </c>
      <c r="E19" s="163"/>
      <c r="F19" s="117"/>
      <c r="G19" s="171"/>
      <c r="H19" s="172">
        <v>0</v>
      </c>
      <c r="I19" s="150">
        <v>1</v>
      </c>
      <c r="J19" s="165">
        <v>1</v>
      </c>
      <c r="K19" s="165">
        <v>0</v>
      </c>
      <c r="L19" s="73">
        <f t="shared" si="0"/>
        <v>0</v>
      </c>
      <c r="M19" s="43"/>
      <c r="N19" s="5"/>
      <c r="O19" s="18"/>
      <c r="P19" s="73"/>
      <c r="Q19" s="166">
        <v>49</v>
      </c>
      <c r="R19" s="167">
        <v>1</v>
      </c>
      <c r="S19" s="46">
        <f t="shared" si="1"/>
        <v>2</v>
      </c>
    </row>
    <row r="20" spans="1:19" ht="12.75" customHeight="1">
      <c r="A20" s="10">
        <v>24</v>
      </c>
      <c r="B20" s="11">
        <v>216</v>
      </c>
      <c r="C20" s="115" t="s">
        <v>56</v>
      </c>
      <c r="D20" s="116" t="s">
        <v>69</v>
      </c>
      <c r="E20" s="163">
        <v>38621</v>
      </c>
      <c r="F20" s="117" t="s">
        <v>143</v>
      </c>
      <c r="G20" s="171">
        <v>2</v>
      </c>
      <c r="H20" s="172">
        <v>0</v>
      </c>
      <c r="I20" s="150">
        <v>1</v>
      </c>
      <c r="J20" s="165">
        <v>1</v>
      </c>
      <c r="K20" s="165">
        <v>0</v>
      </c>
      <c r="L20" s="73">
        <f t="shared" si="0"/>
        <v>0</v>
      </c>
      <c r="M20" s="43"/>
      <c r="N20" s="5"/>
      <c r="O20" s="18"/>
      <c r="P20" s="73"/>
      <c r="Q20" s="166">
        <v>281</v>
      </c>
      <c r="R20" s="167">
        <v>2</v>
      </c>
      <c r="S20" s="46">
        <f t="shared" si="1"/>
        <v>0.7</v>
      </c>
    </row>
    <row r="21" spans="1:19" ht="12.75" customHeight="1">
      <c r="A21" s="10">
        <v>24</v>
      </c>
      <c r="B21" s="11">
        <v>303</v>
      </c>
      <c r="C21" s="115" t="s">
        <v>56</v>
      </c>
      <c r="D21" s="116" t="s">
        <v>70</v>
      </c>
      <c r="E21" s="163"/>
      <c r="F21" s="117"/>
      <c r="G21" s="171"/>
      <c r="H21" s="172">
        <v>0</v>
      </c>
      <c r="I21" s="150"/>
      <c r="J21" s="165"/>
      <c r="K21" s="165"/>
      <c r="L21" s="73"/>
      <c r="M21" s="164">
        <v>1</v>
      </c>
      <c r="N21" s="139">
        <v>0</v>
      </c>
      <c r="O21" s="165">
        <v>0</v>
      </c>
      <c r="P21" s="73">
        <v>0</v>
      </c>
      <c r="Q21" s="164">
        <v>36</v>
      </c>
      <c r="R21" s="165">
        <v>1</v>
      </c>
      <c r="S21" s="46">
        <f t="shared" si="1"/>
        <v>2.8</v>
      </c>
    </row>
    <row r="22" spans="1:19" ht="12.75" customHeight="1">
      <c r="A22" s="10">
        <v>24</v>
      </c>
      <c r="B22" s="11">
        <v>324</v>
      </c>
      <c r="C22" s="115" t="s">
        <v>56</v>
      </c>
      <c r="D22" s="116" t="s">
        <v>71</v>
      </c>
      <c r="E22" s="163"/>
      <c r="F22" s="5"/>
      <c r="G22" s="171"/>
      <c r="H22" s="172">
        <v>0</v>
      </c>
      <c r="I22" s="150"/>
      <c r="J22" s="165"/>
      <c r="K22" s="165"/>
      <c r="L22" s="73"/>
      <c r="M22" s="164">
        <v>1</v>
      </c>
      <c r="N22" s="139">
        <v>1</v>
      </c>
      <c r="O22" s="165">
        <v>0</v>
      </c>
      <c r="P22" s="73">
        <f>IF(O22=""," ",ROUND(O22/N22*100,1))</f>
        <v>0</v>
      </c>
      <c r="Q22" s="164">
        <v>23</v>
      </c>
      <c r="R22" s="165">
        <v>1</v>
      </c>
      <c r="S22" s="46">
        <f t="shared" si="1"/>
        <v>4.3</v>
      </c>
    </row>
    <row r="23" spans="1:19" ht="12.75" customHeight="1">
      <c r="A23" s="10">
        <v>24</v>
      </c>
      <c r="B23" s="11">
        <v>341</v>
      </c>
      <c r="C23" s="115" t="s">
        <v>56</v>
      </c>
      <c r="D23" s="116" t="s">
        <v>72</v>
      </c>
      <c r="E23" s="127"/>
      <c r="F23" s="3"/>
      <c r="G23" s="171"/>
      <c r="H23" s="172">
        <v>0</v>
      </c>
      <c r="I23" s="150"/>
      <c r="J23" s="165"/>
      <c r="K23" s="165"/>
      <c r="L23" s="73" t="str">
        <f t="shared" si="0"/>
        <v> </v>
      </c>
      <c r="M23" s="164">
        <v>1</v>
      </c>
      <c r="N23" s="139">
        <v>1</v>
      </c>
      <c r="O23" s="165">
        <v>0</v>
      </c>
      <c r="P23" s="73">
        <f>IF(O23=""," ",ROUND(O23/N23*100,1))</f>
        <v>0</v>
      </c>
      <c r="Q23" s="164">
        <v>38</v>
      </c>
      <c r="R23" s="165">
        <v>0</v>
      </c>
      <c r="S23" s="46">
        <f t="shared" si="1"/>
        <v>0</v>
      </c>
    </row>
    <row r="24" spans="1:19" ht="12.75" customHeight="1">
      <c r="A24" s="10">
        <v>24</v>
      </c>
      <c r="B24" s="11">
        <v>343</v>
      </c>
      <c r="C24" s="115" t="s">
        <v>56</v>
      </c>
      <c r="D24" s="116" t="s">
        <v>73</v>
      </c>
      <c r="E24" s="127"/>
      <c r="F24" s="3"/>
      <c r="G24" s="171"/>
      <c r="H24" s="172">
        <v>0</v>
      </c>
      <c r="I24" s="150"/>
      <c r="J24" s="165"/>
      <c r="K24" s="165"/>
      <c r="L24" s="73" t="str">
        <f t="shared" si="0"/>
        <v> </v>
      </c>
      <c r="M24" s="164">
        <v>1</v>
      </c>
      <c r="N24" s="139">
        <v>0</v>
      </c>
      <c r="O24" s="165">
        <v>0</v>
      </c>
      <c r="P24" s="73">
        <v>0</v>
      </c>
      <c r="Q24" s="164">
        <v>9</v>
      </c>
      <c r="R24" s="165">
        <v>0</v>
      </c>
      <c r="S24" s="46">
        <f t="shared" si="1"/>
        <v>0</v>
      </c>
    </row>
    <row r="25" spans="1:19" ht="12.75" customHeight="1">
      <c r="A25" s="10">
        <v>24</v>
      </c>
      <c r="B25" s="11">
        <v>344</v>
      </c>
      <c r="C25" s="115" t="s">
        <v>56</v>
      </c>
      <c r="D25" s="116" t="s">
        <v>74</v>
      </c>
      <c r="E25" s="127"/>
      <c r="F25" s="3"/>
      <c r="G25" s="171"/>
      <c r="H25" s="172">
        <v>0</v>
      </c>
      <c r="I25" s="150"/>
      <c r="J25" s="165"/>
      <c r="K25" s="165"/>
      <c r="L25" s="73" t="str">
        <f t="shared" si="0"/>
        <v> </v>
      </c>
      <c r="M25" s="164">
        <v>1</v>
      </c>
      <c r="N25" s="139">
        <v>0</v>
      </c>
      <c r="O25" s="165">
        <v>0</v>
      </c>
      <c r="P25" s="73">
        <v>0</v>
      </c>
      <c r="Q25" s="164">
        <v>10</v>
      </c>
      <c r="R25" s="165">
        <v>0</v>
      </c>
      <c r="S25" s="46">
        <f t="shared" si="1"/>
        <v>0</v>
      </c>
    </row>
    <row r="26" spans="1:19" ht="12.75" customHeight="1">
      <c r="A26" s="10">
        <v>24</v>
      </c>
      <c r="B26" s="11">
        <v>441</v>
      </c>
      <c r="C26" s="115" t="s">
        <v>56</v>
      </c>
      <c r="D26" s="116" t="s">
        <v>75</v>
      </c>
      <c r="E26" s="127"/>
      <c r="F26" s="3"/>
      <c r="G26" s="171"/>
      <c r="H26" s="172">
        <v>0</v>
      </c>
      <c r="I26" s="150"/>
      <c r="J26" s="165"/>
      <c r="K26" s="165"/>
      <c r="L26" s="73" t="str">
        <f t="shared" si="0"/>
        <v> </v>
      </c>
      <c r="M26" s="164">
        <v>1</v>
      </c>
      <c r="N26" s="139">
        <v>1</v>
      </c>
      <c r="O26" s="165">
        <v>0</v>
      </c>
      <c r="P26" s="73">
        <v>0</v>
      </c>
      <c r="Q26" s="164">
        <v>49</v>
      </c>
      <c r="R26" s="165">
        <v>0</v>
      </c>
      <c r="S26" s="46">
        <f t="shared" si="1"/>
        <v>0</v>
      </c>
    </row>
    <row r="27" spans="1:19" ht="12.75" customHeight="1">
      <c r="A27" s="10">
        <v>24</v>
      </c>
      <c r="B27" s="11">
        <v>442</v>
      </c>
      <c r="C27" s="115" t="s">
        <v>56</v>
      </c>
      <c r="D27" s="116" t="s">
        <v>76</v>
      </c>
      <c r="E27" s="127"/>
      <c r="F27" s="3"/>
      <c r="G27" s="171"/>
      <c r="H27" s="172">
        <v>0</v>
      </c>
      <c r="I27" s="150"/>
      <c r="J27" s="165"/>
      <c r="K27" s="165"/>
      <c r="L27" s="73" t="str">
        <f t="shared" si="0"/>
        <v> </v>
      </c>
      <c r="M27" s="164">
        <v>1</v>
      </c>
      <c r="N27" s="139">
        <v>1</v>
      </c>
      <c r="O27" s="165">
        <v>0</v>
      </c>
      <c r="P27" s="73">
        <f>IF(O27=""," ",ROUND(O27/N27*100,1))</f>
        <v>0</v>
      </c>
      <c r="Q27" s="164">
        <v>90</v>
      </c>
      <c r="R27" s="165">
        <v>7</v>
      </c>
      <c r="S27" s="46">
        <f t="shared" si="1"/>
        <v>7.8</v>
      </c>
    </row>
    <row r="28" spans="1:19" ht="12.75" customHeight="1">
      <c r="A28" s="10">
        <v>24</v>
      </c>
      <c r="B28" s="11">
        <v>443</v>
      </c>
      <c r="C28" s="115" t="s">
        <v>56</v>
      </c>
      <c r="D28" s="116" t="s">
        <v>77</v>
      </c>
      <c r="E28" s="127"/>
      <c r="F28" s="3"/>
      <c r="G28" s="171"/>
      <c r="H28" s="172">
        <v>0</v>
      </c>
      <c r="I28" s="150"/>
      <c r="J28" s="165"/>
      <c r="K28" s="165"/>
      <c r="L28" s="73" t="str">
        <f t="shared" si="0"/>
        <v> </v>
      </c>
      <c r="M28" s="164">
        <v>1</v>
      </c>
      <c r="N28" s="139">
        <v>1</v>
      </c>
      <c r="O28" s="165">
        <v>0</v>
      </c>
      <c r="P28" s="73">
        <f>IF(O28=""," ",ROUND(O28/N28*100,1))</f>
        <v>0</v>
      </c>
      <c r="Q28" s="164">
        <v>47</v>
      </c>
      <c r="R28" s="165">
        <v>0</v>
      </c>
      <c r="S28" s="46">
        <f t="shared" si="1"/>
        <v>0</v>
      </c>
    </row>
    <row r="29" spans="1:19" ht="12.75" customHeight="1">
      <c r="A29" s="10">
        <v>24</v>
      </c>
      <c r="B29" s="11">
        <v>461</v>
      </c>
      <c r="C29" s="115" t="s">
        <v>56</v>
      </c>
      <c r="D29" s="116" t="s">
        <v>78</v>
      </c>
      <c r="E29" s="127"/>
      <c r="F29" s="3"/>
      <c r="G29" s="171"/>
      <c r="H29" s="172">
        <v>0</v>
      </c>
      <c r="I29" s="150"/>
      <c r="J29" s="165"/>
      <c r="K29" s="165"/>
      <c r="L29" s="73" t="str">
        <f t="shared" si="0"/>
        <v> </v>
      </c>
      <c r="M29" s="164">
        <v>1</v>
      </c>
      <c r="N29" s="139">
        <v>1</v>
      </c>
      <c r="O29" s="165">
        <v>0</v>
      </c>
      <c r="P29" s="73">
        <f>IF(O29=""," ",ROUND(O29/N29*100,1))</f>
        <v>0</v>
      </c>
      <c r="Q29" s="166">
        <v>67</v>
      </c>
      <c r="R29" s="167">
        <v>1</v>
      </c>
      <c r="S29" s="46">
        <f t="shared" si="1"/>
        <v>1.5</v>
      </c>
    </row>
    <row r="30" spans="1:19" ht="12.75" customHeight="1">
      <c r="A30" s="10">
        <v>24</v>
      </c>
      <c r="B30" s="11">
        <v>470</v>
      </c>
      <c r="C30" s="115" t="s">
        <v>56</v>
      </c>
      <c r="D30" s="116" t="s">
        <v>79</v>
      </c>
      <c r="E30" s="127"/>
      <c r="F30" s="3"/>
      <c r="G30" s="171"/>
      <c r="H30" s="172">
        <v>0</v>
      </c>
      <c r="I30" s="150"/>
      <c r="J30" s="165"/>
      <c r="K30" s="165"/>
      <c r="L30" s="73" t="str">
        <f t="shared" si="0"/>
        <v> </v>
      </c>
      <c r="M30" s="164">
        <v>1</v>
      </c>
      <c r="N30" s="139">
        <v>1</v>
      </c>
      <c r="O30" s="165">
        <v>0</v>
      </c>
      <c r="P30" s="73">
        <f>IF(O30=""," ",ROUND(O30/N30*100,1))</f>
        <v>0</v>
      </c>
      <c r="Q30" s="164">
        <v>36</v>
      </c>
      <c r="R30" s="165">
        <v>0</v>
      </c>
      <c r="S30" s="46">
        <f t="shared" si="1"/>
        <v>0</v>
      </c>
    </row>
    <row r="31" spans="1:19" ht="12.75" customHeight="1">
      <c r="A31" s="10">
        <v>24</v>
      </c>
      <c r="B31" s="11">
        <v>471</v>
      </c>
      <c r="C31" s="115" t="s">
        <v>56</v>
      </c>
      <c r="D31" s="116" t="s">
        <v>80</v>
      </c>
      <c r="E31" s="127"/>
      <c r="F31" s="3"/>
      <c r="G31" s="171"/>
      <c r="H31" s="172">
        <v>0</v>
      </c>
      <c r="I31" s="150"/>
      <c r="J31" s="165"/>
      <c r="K31" s="165"/>
      <c r="L31" s="73" t="str">
        <f t="shared" si="0"/>
        <v> </v>
      </c>
      <c r="M31" s="164">
        <v>1</v>
      </c>
      <c r="N31" s="139">
        <v>1</v>
      </c>
      <c r="O31" s="165">
        <v>0</v>
      </c>
      <c r="P31" s="73">
        <f>IF(O31=""," ",ROUND(O31/N31*100,1))</f>
        <v>0</v>
      </c>
      <c r="Q31" s="164">
        <v>85</v>
      </c>
      <c r="R31" s="165">
        <v>0</v>
      </c>
      <c r="S31" s="46">
        <f t="shared" si="1"/>
        <v>0</v>
      </c>
    </row>
    <row r="32" spans="1:19" ht="12.75" customHeight="1">
      <c r="A32" s="10">
        <v>24</v>
      </c>
      <c r="B32" s="11">
        <v>472</v>
      </c>
      <c r="C32" s="115" t="s">
        <v>56</v>
      </c>
      <c r="D32" s="116" t="s">
        <v>81</v>
      </c>
      <c r="E32" s="127"/>
      <c r="F32" s="3"/>
      <c r="G32" s="171"/>
      <c r="H32" s="172">
        <v>0</v>
      </c>
      <c r="I32" s="150"/>
      <c r="J32" s="165"/>
      <c r="K32" s="165"/>
      <c r="L32" s="73" t="str">
        <f t="shared" si="0"/>
        <v> </v>
      </c>
      <c r="M32" s="164">
        <v>1</v>
      </c>
      <c r="N32" s="139">
        <v>0</v>
      </c>
      <c r="O32" s="165">
        <v>0</v>
      </c>
      <c r="P32" s="73">
        <v>0</v>
      </c>
      <c r="Q32" s="164">
        <v>38</v>
      </c>
      <c r="R32" s="165">
        <v>0</v>
      </c>
      <c r="S32" s="46">
        <f t="shared" si="1"/>
        <v>0</v>
      </c>
    </row>
    <row r="33" spans="1:19" ht="12.75" customHeight="1">
      <c r="A33" s="10">
        <v>24</v>
      </c>
      <c r="B33" s="11">
        <v>543</v>
      </c>
      <c r="C33" s="115" t="s">
        <v>56</v>
      </c>
      <c r="D33" s="116" t="s">
        <v>82</v>
      </c>
      <c r="E33" s="127"/>
      <c r="F33" s="3"/>
      <c r="G33" s="171"/>
      <c r="H33" s="172">
        <v>0</v>
      </c>
      <c r="I33" s="150"/>
      <c r="J33" s="165"/>
      <c r="K33" s="165"/>
      <c r="L33" s="73" t="str">
        <f t="shared" si="0"/>
        <v> </v>
      </c>
      <c r="M33" s="164">
        <v>1</v>
      </c>
      <c r="N33" s="139">
        <v>1</v>
      </c>
      <c r="O33" s="165">
        <v>0</v>
      </c>
      <c r="P33" s="73">
        <f>IF(O33=""," ",ROUND(O33/N33*100,1))</f>
        <v>0</v>
      </c>
      <c r="Q33" s="164">
        <v>138</v>
      </c>
      <c r="R33" s="165">
        <v>3</v>
      </c>
      <c r="S33" s="46">
        <f t="shared" si="1"/>
        <v>2.2</v>
      </c>
    </row>
    <row r="34" spans="1:19" ht="12.75" customHeight="1">
      <c r="A34" s="10">
        <v>24</v>
      </c>
      <c r="B34" s="11">
        <v>561</v>
      </c>
      <c r="C34" s="115" t="s">
        <v>56</v>
      </c>
      <c r="D34" s="116" t="s">
        <v>83</v>
      </c>
      <c r="E34" s="127"/>
      <c r="F34" s="3"/>
      <c r="G34" s="171"/>
      <c r="H34" s="172">
        <v>0</v>
      </c>
      <c r="I34" s="150"/>
      <c r="J34" s="165"/>
      <c r="K34" s="165"/>
      <c r="L34" s="73" t="str">
        <f t="shared" si="0"/>
        <v> </v>
      </c>
      <c r="M34" s="164">
        <v>1</v>
      </c>
      <c r="N34" s="139">
        <v>1</v>
      </c>
      <c r="O34" s="165">
        <v>0</v>
      </c>
      <c r="P34" s="73">
        <f>IF(O34=""," ",ROUND(O34/N34*100,1))</f>
        <v>0</v>
      </c>
      <c r="Q34" s="164">
        <v>19</v>
      </c>
      <c r="R34" s="165">
        <v>0</v>
      </c>
      <c r="S34" s="46">
        <f t="shared" si="1"/>
        <v>0</v>
      </c>
    </row>
    <row r="35" spans="1:19" ht="12.75" customHeight="1">
      <c r="A35" s="10">
        <v>24</v>
      </c>
      <c r="B35" s="11">
        <v>562</v>
      </c>
      <c r="C35" s="115" t="s">
        <v>56</v>
      </c>
      <c r="D35" s="116" t="s">
        <v>84</v>
      </c>
      <c r="E35" s="127"/>
      <c r="F35" s="3"/>
      <c r="G35" s="171"/>
      <c r="H35" s="172"/>
      <c r="I35" s="150"/>
      <c r="J35" s="165"/>
      <c r="K35" s="165"/>
      <c r="L35" s="73" t="str">
        <f t="shared" si="0"/>
        <v> </v>
      </c>
      <c r="M35" s="164">
        <v>1</v>
      </c>
      <c r="N35" s="139">
        <v>0</v>
      </c>
      <c r="O35" s="165">
        <v>0</v>
      </c>
      <c r="P35" s="73">
        <v>0</v>
      </c>
      <c r="Q35" s="164">
        <v>14</v>
      </c>
      <c r="R35" s="165">
        <v>0</v>
      </c>
      <c r="S35" s="46">
        <f t="shared" si="1"/>
        <v>0</v>
      </c>
    </row>
    <row r="36" spans="1:19" ht="12.75" customHeight="1" thickBot="1">
      <c r="A36" s="12"/>
      <c r="B36" s="13"/>
      <c r="C36" s="9"/>
      <c r="D36" s="19"/>
      <c r="E36" s="130"/>
      <c r="F36" s="6"/>
      <c r="G36" s="174"/>
      <c r="H36" s="175"/>
      <c r="I36" s="152"/>
      <c r="J36" s="169"/>
      <c r="K36" s="169"/>
      <c r="L36" s="74" t="str">
        <f t="shared" si="0"/>
        <v> </v>
      </c>
      <c r="M36" s="168"/>
      <c r="N36" s="146"/>
      <c r="O36" s="169"/>
      <c r="P36" s="73" t="str">
        <f>IF(O36=""," ",ROUND(O36/N36*100,1))</f>
        <v> </v>
      </c>
      <c r="Q36" s="168"/>
      <c r="R36" s="169"/>
      <c r="S36" s="72" t="str">
        <f t="shared" si="1"/>
        <v> </v>
      </c>
    </row>
    <row r="37" spans="1:19" ht="16.5" customHeight="1" thickBot="1">
      <c r="A37" s="22"/>
      <c r="B37" s="23">
        <v>1000</v>
      </c>
      <c r="C37" s="214" t="s">
        <v>9</v>
      </c>
      <c r="D37" s="214"/>
      <c r="E37" s="14"/>
      <c r="F37" s="83">
        <f>COUNTA(F7:F36)</f>
        <v>6</v>
      </c>
      <c r="G37" s="154"/>
      <c r="H37" s="176">
        <f>SUM(H7:H36)</f>
        <v>4</v>
      </c>
      <c r="I37" s="161">
        <f>COUNTA(I7:I36)</f>
        <v>14</v>
      </c>
      <c r="J37" s="149">
        <f>SUM(J7:J36)</f>
        <v>16</v>
      </c>
      <c r="K37" s="149">
        <f>SUM(K7:K36)</f>
        <v>0</v>
      </c>
      <c r="L37" s="75">
        <f t="shared" si="0"/>
        <v>0</v>
      </c>
      <c r="M37" s="170">
        <f>COUNTA(M7:M36)</f>
        <v>15</v>
      </c>
      <c r="N37" s="149">
        <f>SUM(N7:N36)</f>
        <v>10</v>
      </c>
      <c r="O37" s="149">
        <f>SUM(O7:O36)</f>
        <v>0</v>
      </c>
      <c r="P37" s="75">
        <f>IF(N37=""," ",ROUND(O37/N37*100,1))</f>
        <v>0</v>
      </c>
      <c r="Q37" s="148">
        <f>SUM(Q7:Q36)</f>
        <v>5163</v>
      </c>
      <c r="R37" s="149">
        <f>SUM(R7:R36)</f>
        <v>118</v>
      </c>
      <c r="S37" s="51">
        <f>IF(Q37=""," ",ROUND(R37/Q37*100,1))</f>
        <v>2.3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37:D37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&amp;R（三重県）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D7" sqref="D7:D9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11.625" style="2" customWidth="1"/>
    <col min="7" max="8" width="5.375" style="2" customWidth="1"/>
    <col min="9" max="9" width="6.125" style="2" customWidth="1"/>
    <col min="10" max="11" width="5.625" style="2" customWidth="1"/>
    <col min="12" max="12" width="4.875" style="2" customWidth="1"/>
    <col min="13" max="13" width="5.375" style="2" customWidth="1"/>
    <col min="14" max="15" width="6.00390625" style="2" customWidth="1"/>
    <col min="16" max="16" width="5.625" style="2" customWidth="1"/>
    <col min="17" max="18" width="5.375" style="2" customWidth="1"/>
    <col min="19" max="19" width="5.625" style="2" customWidth="1"/>
    <col min="20" max="20" width="5.375" style="2" customWidth="1"/>
    <col min="21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42" t="s">
        <v>22</v>
      </c>
      <c r="B2" s="4"/>
    </row>
    <row r="3" spans="1:2" ht="15" thickBot="1">
      <c r="A3" s="42"/>
      <c r="B3" s="79" t="s">
        <v>29</v>
      </c>
    </row>
    <row r="4" spans="1:27" s="77" customFormat="1" ht="19.5" customHeight="1" thickBot="1">
      <c r="A4" s="76"/>
      <c r="B4" s="122">
        <v>1</v>
      </c>
      <c r="C4" s="303">
        <v>39539</v>
      </c>
      <c r="D4" s="304"/>
      <c r="E4" s="123">
        <v>2</v>
      </c>
      <c r="F4" s="305">
        <v>39569</v>
      </c>
      <c r="G4" s="304"/>
      <c r="H4" s="306"/>
      <c r="I4" s="124">
        <v>3</v>
      </c>
      <c r="J4" s="303" t="s">
        <v>28</v>
      </c>
      <c r="K4" s="304"/>
      <c r="L4" s="304"/>
      <c r="M4" s="306"/>
      <c r="AA4" s="78"/>
    </row>
    <row r="5" spans="1:27" ht="9.75" customHeight="1" thickBot="1">
      <c r="A5"/>
      <c r="B5" s="64"/>
      <c r="C5" s="64"/>
      <c r="D5" s="64"/>
      <c r="E5" s="64"/>
      <c r="F5" s="64"/>
      <c r="G5" s="64"/>
      <c r="H5" s="64"/>
      <c r="I5" s="65"/>
      <c r="J5" s="66"/>
      <c r="K5" s="66"/>
      <c r="L5" s="64"/>
      <c r="M5" s="64"/>
      <c r="N5" s="64"/>
      <c r="O5" s="64"/>
      <c r="P5" s="64"/>
      <c r="Q5" s="64"/>
      <c r="R5" s="64"/>
      <c r="S5" s="65"/>
      <c r="T5" s="66"/>
      <c r="U5" s="66"/>
      <c r="V5" s="64"/>
      <c r="W5" s="64"/>
      <c r="X5" s="66"/>
      <c r="Y5" s="66"/>
      <c r="Z5" s="66"/>
      <c r="AA5"/>
    </row>
    <row r="6" spans="1:27" ht="13.5" customHeight="1" thickBot="1">
      <c r="A6"/>
      <c r="B6" s="64"/>
      <c r="C6" s="64"/>
      <c r="D6" s="64"/>
      <c r="E6" s="307" t="s">
        <v>183</v>
      </c>
      <c r="F6" s="308"/>
      <c r="G6" s="68">
        <v>1</v>
      </c>
      <c r="H6" s="67"/>
      <c r="I6" s="67"/>
      <c r="J6" s="67"/>
      <c r="K6" s="67"/>
      <c r="L6" s="307" t="s">
        <v>26</v>
      </c>
      <c r="M6" s="309"/>
      <c r="N6" s="309"/>
      <c r="O6" s="68">
        <v>1</v>
      </c>
      <c r="P6" s="64"/>
      <c r="Q6" s="307" t="s">
        <v>26</v>
      </c>
      <c r="R6" s="309"/>
      <c r="S6" s="309"/>
      <c r="T6" s="68">
        <v>1</v>
      </c>
      <c r="U6" s="66"/>
      <c r="V6" s="307" t="s">
        <v>26</v>
      </c>
      <c r="W6" s="309"/>
      <c r="X6" s="309"/>
      <c r="Y6" s="68">
        <v>1</v>
      </c>
      <c r="Z6" s="66"/>
      <c r="AA6"/>
    </row>
    <row r="7" spans="1:27" ht="27.75" customHeight="1">
      <c r="A7" s="259" t="s">
        <v>38</v>
      </c>
      <c r="B7" s="325" t="s">
        <v>175</v>
      </c>
      <c r="C7" s="218" t="s">
        <v>0</v>
      </c>
      <c r="D7" s="267" t="s">
        <v>23</v>
      </c>
      <c r="E7" s="312" t="s">
        <v>176</v>
      </c>
      <c r="F7" s="313"/>
      <c r="G7" s="313"/>
      <c r="H7" s="313"/>
      <c r="I7" s="313"/>
      <c r="J7" s="313"/>
      <c r="K7" s="314"/>
      <c r="L7" s="312" t="s">
        <v>5</v>
      </c>
      <c r="M7" s="313"/>
      <c r="N7" s="313"/>
      <c r="O7" s="313"/>
      <c r="P7" s="314"/>
      <c r="Q7" s="312" t="s">
        <v>3</v>
      </c>
      <c r="R7" s="313"/>
      <c r="S7" s="313"/>
      <c r="T7" s="313"/>
      <c r="U7" s="314"/>
      <c r="V7" s="335" t="s">
        <v>48</v>
      </c>
      <c r="W7" s="336"/>
      <c r="X7" s="336"/>
      <c r="Y7" s="336"/>
      <c r="Z7" s="336"/>
      <c r="AA7" s="337"/>
    </row>
    <row r="8" spans="1:27" ht="12.75" customHeight="1">
      <c r="A8" s="260"/>
      <c r="B8" s="326"/>
      <c r="C8" s="219"/>
      <c r="D8" s="268"/>
      <c r="E8" s="319" t="s">
        <v>177</v>
      </c>
      <c r="F8" s="323" t="s">
        <v>178</v>
      </c>
      <c r="G8" s="321" t="s">
        <v>2</v>
      </c>
      <c r="H8" s="118"/>
      <c r="I8" s="315" t="s">
        <v>1</v>
      </c>
      <c r="J8" s="118"/>
      <c r="K8" s="317" t="s">
        <v>167</v>
      </c>
      <c r="L8" s="321" t="s">
        <v>2</v>
      </c>
      <c r="M8" s="118"/>
      <c r="N8" s="315" t="s">
        <v>1</v>
      </c>
      <c r="O8" s="118"/>
      <c r="P8" s="317" t="s">
        <v>167</v>
      </c>
      <c r="Q8" s="321" t="s">
        <v>2</v>
      </c>
      <c r="R8" s="118"/>
      <c r="S8" s="315" t="s">
        <v>1</v>
      </c>
      <c r="T8" s="118"/>
      <c r="U8" s="317" t="s">
        <v>167</v>
      </c>
      <c r="V8" s="333" t="s">
        <v>16</v>
      </c>
      <c r="W8" s="118"/>
      <c r="X8" s="331" t="s">
        <v>167</v>
      </c>
      <c r="Y8" s="328" t="s">
        <v>17</v>
      </c>
      <c r="Z8" s="329"/>
      <c r="AA8" s="330"/>
    </row>
    <row r="9" spans="1:27" ht="63" customHeight="1">
      <c r="A9" s="261"/>
      <c r="B9" s="327"/>
      <c r="C9" s="220"/>
      <c r="D9" s="269"/>
      <c r="E9" s="320"/>
      <c r="F9" s="324"/>
      <c r="G9" s="322"/>
      <c r="H9" s="119" t="s">
        <v>179</v>
      </c>
      <c r="I9" s="316"/>
      <c r="J9" s="119" t="s">
        <v>180</v>
      </c>
      <c r="K9" s="318"/>
      <c r="L9" s="322"/>
      <c r="M9" s="119" t="s">
        <v>179</v>
      </c>
      <c r="N9" s="316"/>
      <c r="O9" s="162" t="s">
        <v>180</v>
      </c>
      <c r="P9" s="318"/>
      <c r="Q9" s="322"/>
      <c r="R9" s="119" t="s">
        <v>179</v>
      </c>
      <c r="S9" s="316"/>
      <c r="T9" s="119" t="s">
        <v>180</v>
      </c>
      <c r="U9" s="318"/>
      <c r="V9" s="334"/>
      <c r="W9" s="119" t="s">
        <v>181</v>
      </c>
      <c r="X9" s="332"/>
      <c r="Y9" s="120" t="s">
        <v>182</v>
      </c>
      <c r="Z9" s="119" t="s">
        <v>181</v>
      </c>
      <c r="AA9" s="121" t="s">
        <v>167</v>
      </c>
    </row>
    <row r="10" spans="1:27" ht="12.75" customHeight="1">
      <c r="A10" s="10">
        <v>24</v>
      </c>
      <c r="B10" s="7">
        <v>201</v>
      </c>
      <c r="C10" s="8" t="s">
        <v>56</v>
      </c>
      <c r="D10" s="16" t="s">
        <v>57</v>
      </c>
      <c r="E10" s="125"/>
      <c r="F10" s="126"/>
      <c r="G10" s="131"/>
      <c r="H10" s="131"/>
      <c r="I10" s="131"/>
      <c r="J10" s="131"/>
      <c r="K10" s="46" t="str">
        <f>IF(G10=""," ",ROUND(J10/I10*100,1))</f>
        <v> </v>
      </c>
      <c r="L10" s="138">
        <v>39</v>
      </c>
      <c r="M10" s="139">
        <v>34</v>
      </c>
      <c r="N10" s="139">
        <v>703</v>
      </c>
      <c r="O10" s="139">
        <v>160</v>
      </c>
      <c r="P10" s="46">
        <f>IF(L10=""," ",ROUND(O10/N10*100,1))</f>
        <v>22.8</v>
      </c>
      <c r="Q10" s="138">
        <v>6</v>
      </c>
      <c r="R10" s="139">
        <v>5</v>
      </c>
      <c r="S10" s="139">
        <v>70</v>
      </c>
      <c r="T10" s="139">
        <v>6</v>
      </c>
      <c r="U10" s="46">
        <f>IF(Q10=""," ",ROUND(T10/S10*100,1))</f>
        <v>8.6</v>
      </c>
      <c r="V10" s="150">
        <v>672</v>
      </c>
      <c r="W10" s="139">
        <v>117</v>
      </c>
      <c r="X10" s="59">
        <f>IF(V10=""," ",ROUND(W10/V10*100,1))</f>
        <v>17.4</v>
      </c>
      <c r="Y10" s="139">
        <v>640</v>
      </c>
      <c r="Z10" s="139">
        <v>85</v>
      </c>
      <c r="AA10" s="54">
        <f>IF(Y10=""," ",ROUND(Z10/Y10*100,1))</f>
        <v>13.3</v>
      </c>
    </row>
    <row r="11" spans="1:27" ht="12.75" customHeight="1">
      <c r="A11" s="10">
        <v>24</v>
      </c>
      <c r="B11" s="7">
        <v>202</v>
      </c>
      <c r="C11" s="8" t="s">
        <v>56</v>
      </c>
      <c r="D11" s="16" t="s">
        <v>58</v>
      </c>
      <c r="E11" s="127">
        <v>40</v>
      </c>
      <c r="F11" s="126" t="s">
        <v>144</v>
      </c>
      <c r="G11" s="131">
        <v>111</v>
      </c>
      <c r="H11" s="131">
        <v>83</v>
      </c>
      <c r="I11" s="131">
        <v>1269</v>
      </c>
      <c r="J11" s="131">
        <v>352</v>
      </c>
      <c r="K11" s="46">
        <f aca="true" t="shared" si="0" ref="K11:K38">IF(G11=""," ",ROUND(J11/I11*100,1))</f>
        <v>27.7</v>
      </c>
      <c r="L11" s="138">
        <v>39</v>
      </c>
      <c r="M11" s="139">
        <v>37</v>
      </c>
      <c r="N11" s="139">
        <v>630</v>
      </c>
      <c r="O11" s="139">
        <v>151</v>
      </c>
      <c r="P11" s="46">
        <f>IF(L11=""," ",ROUND(O11/N11*100,1))</f>
        <v>24</v>
      </c>
      <c r="Q11" s="138">
        <v>6</v>
      </c>
      <c r="R11" s="139">
        <v>6</v>
      </c>
      <c r="S11" s="139">
        <v>55</v>
      </c>
      <c r="T11" s="139">
        <v>8</v>
      </c>
      <c r="U11" s="46">
        <f>IF(Q11=""," ",ROUND(T11/S11*100,1))</f>
        <v>14.5</v>
      </c>
      <c r="V11" s="150">
        <v>427</v>
      </c>
      <c r="W11" s="139">
        <v>47</v>
      </c>
      <c r="X11" s="59">
        <f>IF(V11=""," ",ROUND(W11/V11*100,1))</f>
        <v>11</v>
      </c>
      <c r="Y11" s="139">
        <v>223</v>
      </c>
      <c r="Z11" s="139">
        <v>11</v>
      </c>
      <c r="AA11" s="54">
        <f>IF(Y11=""," ",ROUND(Z11/Y11*100,1))</f>
        <v>4.9</v>
      </c>
    </row>
    <row r="12" spans="1:27" ht="12.75" customHeight="1">
      <c r="A12" s="10">
        <v>24</v>
      </c>
      <c r="B12" s="7">
        <v>203</v>
      </c>
      <c r="C12" s="8" t="s">
        <v>56</v>
      </c>
      <c r="D12" s="16" t="s">
        <v>59</v>
      </c>
      <c r="E12" s="127">
        <v>40</v>
      </c>
      <c r="F12" s="126" t="s">
        <v>145</v>
      </c>
      <c r="G12" s="131">
        <v>49</v>
      </c>
      <c r="H12" s="131">
        <v>44</v>
      </c>
      <c r="I12" s="131">
        <v>764</v>
      </c>
      <c r="J12" s="131">
        <v>194</v>
      </c>
      <c r="K12" s="46">
        <f t="shared" si="0"/>
        <v>25.4</v>
      </c>
      <c r="L12" s="138">
        <v>35</v>
      </c>
      <c r="M12" s="139">
        <v>33</v>
      </c>
      <c r="N12" s="139">
        <v>604</v>
      </c>
      <c r="O12" s="139">
        <v>159</v>
      </c>
      <c r="P12" s="46">
        <f aca="true" t="shared" si="1" ref="P12:P34">IF(L12=""," ",ROUND(O12/N12*100,1))</f>
        <v>26.3</v>
      </c>
      <c r="Q12" s="138">
        <v>6</v>
      </c>
      <c r="R12" s="139">
        <v>5</v>
      </c>
      <c r="S12" s="139">
        <v>56</v>
      </c>
      <c r="T12" s="139">
        <v>5</v>
      </c>
      <c r="U12" s="46">
        <f aca="true" t="shared" si="2" ref="U12:U38">IF(Q12=""," ",ROUND(T12/S12*100,1))</f>
        <v>8.9</v>
      </c>
      <c r="V12" s="150">
        <v>125</v>
      </c>
      <c r="W12" s="139">
        <v>11</v>
      </c>
      <c r="X12" s="59">
        <f aca="true" t="shared" si="3" ref="X12:X38">IF(V12=""," ",ROUND(W12/V12*100,1))</f>
        <v>8.8</v>
      </c>
      <c r="Y12" s="139">
        <v>105</v>
      </c>
      <c r="Z12" s="139">
        <v>5</v>
      </c>
      <c r="AA12" s="54">
        <f aca="true" t="shared" si="4" ref="AA12:AA21">IF(Y12=""," ",ROUND(Z12/Y12*100,1))</f>
        <v>4.8</v>
      </c>
    </row>
    <row r="13" spans="1:27" ht="12.75" customHeight="1">
      <c r="A13" s="10">
        <v>24</v>
      </c>
      <c r="B13" s="7">
        <v>204</v>
      </c>
      <c r="C13" s="8" t="s">
        <v>56</v>
      </c>
      <c r="D13" s="16" t="s">
        <v>60</v>
      </c>
      <c r="E13" s="127">
        <v>30</v>
      </c>
      <c r="F13" s="126" t="s">
        <v>146</v>
      </c>
      <c r="G13" s="131">
        <v>73</v>
      </c>
      <c r="H13" s="131">
        <v>56</v>
      </c>
      <c r="I13" s="131">
        <v>1324</v>
      </c>
      <c r="J13" s="131">
        <v>259</v>
      </c>
      <c r="K13" s="46">
        <f t="shared" si="0"/>
        <v>19.6</v>
      </c>
      <c r="L13" s="138">
        <v>32</v>
      </c>
      <c r="M13" s="139">
        <v>26</v>
      </c>
      <c r="N13" s="139">
        <v>777</v>
      </c>
      <c r="O13" s="139">
        <v>159</v>
      </c>
      <c r="P13" s="46">
        <f t="shared" si="1"/>
        <v>20.5</v>
      </c>
      <c r="Q13" s="138">
        <v>6</v>
      </c>
      <c r="R13" s="139">
        <v>4</v>
      </c>
      <c r="S13" s="139">
        <v>65</v>
      </c>
      <c r="T13" s="139">
        <v>4</v>
      </c>
      <c r="U13" s="46">
        <f t="shared" si="2"/>
        <v>6.2</v>
      </c>
      <c r="V13" s="150">
        <v>350</v>
      </c>
      <c r="W13" s="139">
        <v>74</v>
      </c>
      <c r="X13" s="59">
        <f t="shared" si="3"/>
        <v>21.1</v>
      </c>
      <c r="Y13" s="139">
        <v>248</v>
      </c>
      <c r="Z13" s="139">
        <v>29</v>
      </c>
      <c r="AA13" s="54">
        <f t="shared" si="4"/>
        <v>11.7</v>
      </c>
    </row>
    <row r="14" spans="1:27" ht="12.75" customHeight="1">
      <c r="A14" s="10">
        <v>24</v>
      </c>
      <c r="B14" s="7">
        <v>205</v>
      </c>
      <c r="C14" s="8" t="s">
        <v>56</v>
      </c>
      <c r="D14" s="16" t="s">
        <v>61</v>
      </c>
      <c r="E14" s="127">
        <v>30</v>
      </c>
      <c r="F14" s="126" t="s">
        <v>147</v>
      </c>
      <c r="G14" s="131">
        <v>67</v>
      </c>
      <c r="H14" s="131">
        <v>57</v>
      </c>
      <c r="I14" s="131">
        <v>981</v>
      </c>
      <c r="J14" s="131">
        <v>243</v>
      </c>
      <c r="K14" s="46">
        <f t="shared" si="0"/>
        <v>24.8</v>
      </c>
      <c r="L14" s="138">
        <v>28</v>
      </c>
      <c r="M14" s="139">
        <v>28</v>
      </c>
      <c r="N14" s="139">
        <v>407</v>
      </c>
      <c r="O14" s="139">
        <v>90</v>
      </c>
      <c r="P14" s="46">
        <f t="shared" si="1"/>
        <v>22.1</v>
      </c>
      <c r="Q14" s="138">
        <v>6</v>
      </c>
      <c r="R14" s="139">
        <v>1</v>
      </c>
      <c r="S14" s="139">
        <v>54</v>
      </c>
      <c r="T14" s="139">
        <v>2</v>
      </c>
      <c r="U14" s="46">
        <f t="shared" si="2"/>
        <v>3.7</v>
      </c>
      <c r="V14" s="150">
        <v>183</v>
      </c>
      <c r="W14" s="139">
        <v>20</v>
      </c>
      <c r="X14" s="59">
        <f t="shared" si="3"/>
        <v>10.9</v>
      </c>
      <c r="Y14" s="139">
        <v>155</v>
      </c>
      <c r="Z14" s="139">
        <v>14</v>
      </c>
      <c r="AA14" s="54">
        <f t="shared" si="4"/>
        <v>9</v>
      </c>
    </row>
    <row r="15" spans="1:27" ht="12.75" customHeight="1">
      <c r="A15" s="10">
        <v>24</v>
      </c>
      <c r="B15" s="7">
        <v>207</v>
      </c>
      <c r="C15" s="8" t="s">
        <v>56</v>
      </c>
      <c r="D15" s="16" t="s">
        <v>85</v>
      </c>
      <c r="E15" s="127">
        <v>30</v>
      </c>
      <c r="F15" s="126" t="s">
        <v>148</v>
      </c>
      <c r="G15" s="131">
        <v>57</v>
      </c>
      <c r="H15" s="131">
        <v>52</v>
      </c>
      <c r="I15" s="131">
        <v>668</v>
      </c>
      <c r="J15" s="131">
        <v>167</v>
      </c>
      <c r="K15" s="46">
        <f t="shared" si="0"/>
        <v>25</v>
      </c>
      <c r="L15" s="138">
        <v>22</v>
      </c>
      <c r="M15" s="139">
        <v>21</v>
      </c>
      <c r="N15" s="139">
        <v>321</v>
      </c>
      <c r="O15" s="139">
        <v>66</v>
      </c>
      <c r="P15" s="46">
        <f t="shared" si="1"/>
        <v>20.6</v>
      </c>
      <c r="Q15" s="138">
        <v>6</v>
      </c>
      <c r="R15" s="139">
        <v>6</v>
      </c>
      <c r="S15" s="139">
        <v>46</v>
      </c>
      <c r="T15" s="139">
        <v>8</v>
      </c>
      <c r="U15" s="46">
        <f t="shared" si="2"/>
        <v>17.4</v>
      </c>
      <c r="V15" s="150">
        <v>258</v>
      </c>
      <c r="W15" s="139">
        <v>34</v>
      </c>
      <c r="X15" s="59">
        <f t="shared" si="3"/>
        <v>13.2</v>
      </c>
      <c r="Y15" s="139">
        <v>246</v>
      </c>
      <c r="Z15" s="139">
        <v>22</v>
      </c>
      <c r="AA15" s="54">
        <f t="shared" si="4"/>
        <v>8.9</v>
      </c>
    </row>
    <row r="16" spans="1:27" ht="12.75" customHeight="1">
      <c r="A16" s="10">
        <v>24</v>
      </c>
      <c r="B16" s="7">
        <v>208</v>
      </c>
      <c r="C16" s="8" t="s">
        <v>56</v>
      </c>
      <c r="D16" s="112" t="s">
        <v>62</v>
      </c>
      <c r="E16" s="128">
        <v>40</v>
      </c>
      <c r="F16" s="129" t="s">
        <v>148</v>
      </c>
      <c r="G16" s="132">
        <v>68</v>
      </c>
      <c r="H16" s="132">
        <v>57</v>
      </c>
      <c r="I16" s="132">
        <v>806</v>
      </c>
      <c r="J16" s="132">
        <v>204</v>
      </c>
      <c r="K16" s="46">
        <f t="shared" si="0"/>
        <v>25.3</v>
      </c>
      <c r="L16" s="140">
        <v>35</v>
      </c>
      <c r="M16" s="141">
        <v>31</v>
      </c>
      <c r="N16" s="141">
        <v>484</v>
      </c>
      <c r="O16" s="141">
        <v>121</v>
      </c>
      <c r="P16" s="46">
        <f t="shared" si="1"/>
        <v>25</v>
      </c>
      <c r="Q16" s="140">
        <v>6</v>
      </c>
      <c r="R16" s="141">
        <v>4</v>
      </c>
      <c r="S16" s="141">
        <v>46</v>
      </c>
      <c r="T16" s="141">
        <v>6</v>
      </c>
      <c r="U16" s="46">
        <f t="shared" si="2"/>
        <v>13</v>
      </c>
      <c r="V16" s="150">
        <v>199</v>
      </c>
      <c r="W16" s="139">
        <v>60</v>
      </c>
      <c r="X16" s="59">
        <f t="shared" si="3"/>
        <v>30.2</v>
      </c>
      <c r="Y16" s="139">
        <v>117</v>
      </c>
      <c r="Z16" s="139">
        <v>23</v>
      </c>
      <c r="AA16" s="54">
        <f t="shared" si="4"/>
        <v>19.7</v>
      </c>
    </row>
    <row r="17" spans="1:27" ht="12.75" customHeight="1">
      <c r="A17" s="10">
        <v>24</v>
      </c>
      <c r="B17" s="7">
        <v>209</v>
      </c>
      <c r="C17" s="8" t="s">
        <v>56</v>
      </c>
      <c r="D17" s="16" t="s">
        <v>63</v>
      </c>
      <c r="E17" s="127">
        <v>40</v>
      </c>
      <c r="F17" s="126" t="s">
        <v>149</v>
      </c>
      <c r="G17" s="131">
        <v>51</v>
      </c>
      <c r="H17" s="131">
        <v>43</v>
      </c>
      <c r="I17" s="131">
        <v>877</v>
      </c>
      <c r="J17" s="131">
        <v>252</v>
      </c>
      <c r="K17" s="46">
        <f t="shared" si="0"/>
        <v>28.7</v>
      </c>
      <c r="L17" s="138">
        <v>17</v>
      </c>
      <c r="M17" s="139">
        <v>16</v>
      </c>
      <c r="N17" s="139">
        <v>256</v>
      </c>
      <c r="O17" s="139">
        <v>62</v>
      </c>
      <c r="P17" s="46">
        <f t="shared" si="1"/>
        <v>24.2</v>
      </c>
      <c r="Q17" s="138">
        <v>5</v>
      </c>
      <c r="R17" s="139">
        <v>4</v>
      </c>
      <c r="S17" s="139">
        <v>27</v>
      </c>
      <c r="T17" s="139">
        <v>7</v>
      </c>
      <c r="U17" s="46">
        <f t="shared" si="2"/>
        <v>25.9</v>
      </c>
      <c r="V17" s="150">
        <v>30</v>
      </c>
      <c r="W17" s="139">
        <v>0</v>
      </c>
      <c r="X17" s="59">
        <f t="shared" si="3"/>
        <v>0</v>
      </c>
      <c r="Y17" s="139">
        <v>21</v>
      </c>
      <c r="Z17" s="139">
        <v>0</v>
      </c>
      <c r="AA17" s="54">
        <f t="shared" si="4"/>
        <v>0</v>
      </c>
    </row>
    <row r="18" spans="1:27" ht="12.75" customHeight="1">
      <c r="A18" s="10">
        <v>24</v>
      </c>
      <c r="B18" s="7">
        <v>210</v>
      </c>
      <c r="C18" s="8" t="s">
        <v>56</v>
      </c>
      <c r="D18" s="16" t="s">
        <v>64</v>
      </c>
      <c r="E18" s="127">
        <v>40</v>
      </c>
      <c r="F18" s="126" t="s">
        <v>147</v>
      </c>
      <c r="G18" s="131">
        <v>65</v>
      </c>
      <c r="H18" s="131">
        <v>47</v>
      </c>
      <c r="I18" s="131">
        <v>1064</v>
      </c>
      <c r="J18" s="131">
        <v>259</v>
      </c>
      <c r="K18" s="46">
        <f t="shared" si="0"/>
        <v>24.3</v>
      </c>
      <c r="L18" s="138">
        <v>17</v>
      </c>
      <c r="M18" s="139">
        <v>13</v>
      </c>
      <c r="N18" s="139">
        <v>227</v>
      </c>
      <c r="O18" s="139">
        <v>33</v>
      </c>
      <c r="P18" s="46">
        <f t="shared" si="1"/>
        <v>14.5</v>
      </c>
      <c r="Q18" s="138">
        <v>5</v>
      </c>
      <c r="R18" s="139">
        <v>3</v>
      </c>
      <c r="S18" s="139">
        <v>41</v>
      </c>
      <c r="T18" s="139">
        <v>5</v>
      </c>
      <c r="U18" s="46">
        <f t="shared" si="2"/>
        <v>12.2</v>
      </c>
      <c r="V18" s="150">
        <v>86</v>
      </c>
      <c r="W18" s="139">
        <v>17</v>
      </c>
      <c r="X18" s="59">
        <f t="shared" si="3"/>
        <v>19.8</v>
      </c>
      <c r="Y18" s="139">
        <v>72</v>
      </c>
      <c r="Z18" s="139">
        <v>14</v>
      </c>
      <c r="AA18" s="54">
        <f t="shared" si="4"/>
        <v>19.4</v>
      </c>
    </row>
    <row r="19" spans="1:27" ht="12.75" customHeight="1">
      <c r="A19" s="10">
        <v>24</v>
      </c>
      <c r="B19" s="7">
        <v>211</v>
      </c>
      <c r="C19" s="8" t="s">
        <v>56</v>
      </c>
      <c r="D19" s="16" t="s">
        <v>65</v>
      </c>
      <c r="E19" s="127">
        <v>40</v>
      </c>
      <c r="F19" s="126" t="s">
        <v>148</v>
      </c>
      <c r="G19" s="131">
        <v>38</v>
      </c>
      <c r="H19" s="131">
        <v>31</v>
      </c>
      <c r="I19" s="131">
        <v>548</v>
      </c>
      <c r="J19" s="131">
        <v>116</v>
      </c>
      <c r="K19" s="46">
        <f t="shared" si="0"/>
        <v>21.2</v>
      </c>
      <c r="L19" s="138">
        <v>11</v>
      </c>
      <c r="M19" s="139">
        <v>10</v>
      </c>
      <c r="N19" s="139">
        <v>161</v>
      </c>
      <c r="O19" s="139">
        <v>28</v>
      </c>
      <c r="P19" s="46">
        <f t="shared" si="1"/>
        <v>17.4</v>
      </c>
      <c r="Q19" s="138">
        <v>6</v>
      </c>
      <c r="R19" s="139">
        <v>4</v>
      </c>
      <c r="S19" s="139">
        <v>33</v>
      </c>
      <c r="T19" s="139">
        <v>7</v>
      </c>
      <c r="U19" s="46">
        <f t="shared" si="2"/>
        <v>21.2</v>
      </c>
      <c r="V19" s="150">
        <v>26</v>
      </c>
      <c r="W19" s="139">
        <v>1</v>
      </c>
      <c r="X19" s="59">
        <f t="shared" si="3"/>
        <v>3.8</v>
      </c>
      <c r="Y19" s="139">
        <v>25</v>
      </c>
      <c r="Z19" s="139">
        <v>1</v>
      </c>
      <c r="AA19" s="54">
        <f t="shared" si="4"/>
        <v>4</v>
      </c>
    </row>
    <row r="20" spans="1:27" ht="12.75" customHeight="1">
      <c r="A20" s="10">
        <v>24</v>
      </c>
      <c r="B20" s="7">
        <v>212</v>
      </c>
      <c r="C20" s="8" t="s">
        <v>56</v>
      </c>
      <c r="D20" s="16" t="s">
        <v>66</v>
      </c>
      <c r="E20" s="127">
        <v>30</v>
      </c>
      <c r="F20" s="126" t="s">
        <v>147</v>
      </c>
      <c r="G20" s="131">
        <v>26</v>
      </c>
      <c r="H20" s="131">
        <v>22</v>
      </c>
      <c r="I20" s="131">
        <v>300</v>
      </c>
      <c r="J20" s="131">
        <v>64</v>
      </c>
      <c r="K20" s="46">
        <f t="shared" si="0"/>
        <v>21.3</v>
      </c>
      <c r="L20" s="138">
        <v>14</v>
      </c>
      <c r="M20" s="139">
        <v>12</v>
      </c>
      <c r="N20" s="139">
        <v>185</v>
      </c>
      <c r="O20" s="139">
        <v>34</v>
      </c>
      <c r="P20" s="46">
        <f t="shared" si="1"/>
        <v>18.4</v>
      </c>
      <c r="Q20" s="138">
        <v>6</v>
      </c>
      <c r="R20" s="139">
        <v>4</v>
      </c>
      <c r="S20" s="139">
        <v>40</v>
      </c>
      <c r="T20" s="139">
        <v>5</v>
      </c>
      <c r="U20" s="46">
        <f t="shared" si="2"/>
        <v>12.5</v>
      </c>
      <c r="V20" s="150">
        <v>35</v>
      </c>
      <c r="W20" s="139">
        <v>1</v>
      </c>
      <c r="X20" s="59">
        <f t="shared" si="3"/>
        <v>2.9</v>
      </c>
      <c r="Y20" s="139">
        <v>28</v>
      </c>
      <c r="Z20" s="139">
        <v>0</v>
      </c>
      <c r="AA20" s="54">
        <f t="shared" si="4"/>
        <v>0</v>
      </c>
    </row>
    <row r="21" spans="1:27" ht="12.75" customHeight="1">
      <c r="A21" s="10">
        <v>24</v>
      </c>
      <c r="B21" s="7">
        <v>214</v>
      </c>
      <c r="C21" s="8" t="s">
        <v>56</v>
      </c>
      <c r="D21" s="16" t="s">
        <v>67</v>
      </c>
      <c r="E21" s="127">
        <v>40</v>
      </c>
      <c r="F21" s="126" t="s">
        <v>150</v>
      </c>
      <c r="G21" s="131">
        <v>20</v>
      </c>
      <c r="H21" s="131">
        <v>15</v>
      </c>
      <c r="I21" s="131">
        <v>252</v>
      </c>
      <c r="J21" s="131">
        <v>32</v>
      </c>
      <c r="K21" s="46">
        <f t="shared" si="0"/>
        <v>12.7</v>
      </c>
      <c r="L21" s="138">
        <v>16</v>
      </c>
      <c r="M21" s="139">
        <v>13</v>
      </c>
      <c r="N21" s="139">
        <v>229</v>
      </c>
      <c r="O21" s="139">
        <v>37</v>
      </c>
      <c r="P21" s="46">
        <f t="shared" si="1"/>
        <v>16.2</v>
      </c>
      <c r="Q21" s="138">
        <v>5</v>
      </c>
      <c r="R21" s="139">
        <v>3</v>
      </c>
      <c r="S21" s="139">
        <v>48</v>
      </c>
      <c r="T21" s="139">
        <v>5</v>
      </c>
      <c r="U21" s="46">
        <f t="shared" si="2"/>
        <v>10.4</v>
      </c>
      <c r="V21" s="150">
        <v>59</v>
      </c>
      <c r="W21" s="139">
        <v>3</v>
      </c>
      <c r="X21" s="59">
        <f t="shared" si="3"/>
        <v>5.1</v>
      </c>
      <c r="Y21" s="139">
        <v>59</v>
      </c>
      <c r="Z21" s="139">
        <v>3</v>
      </c>
      <c r="AA21" s="54">
        <f t="shared" si="4"/>
        <v>5.1</v>
      </c>
    </row>
    <row r="22" spans="1:27" ht="12.75" customHeight="1">
      <c r="A22" s="10">
        <v>24</v>
      </c>
      <c r="B22" s="7">
        <v>215</v>
      </c>
      <c r="C22" s="8" t="s">
        <v>56</v>
      </c>
      <c r="D22" s="16" t="s">
        <v>68</v>
      </c>
      <c r="E22" s="127"/>
      <c r="F22" s="126"/>
      <c r="G22" s="131"/>
      <c r="H22" s="131"/>
      <c r="I22" s="131"/>
      <c r="J22" s="131"/>
      <c r="K22" s="46" t="str">
        <f t="shared" si="0"/>
        <v> </v>
      </c>
      <c r="L22" s="138">
        <v>18</v>
      </c>
      <c r="M22" s="139">
        <v>15</v>
      </c>
      <c r="N22" s="139">
        <v>329</v>
      </c>
      <c r="O22" s="139">
        <v>73</v>
      </c>
      <c r="P22" s="46">
        <f t="shared" si="1"/>
        <v>22.2</v>
      </c>
      <c r="Q22" s="138">
        <v>6</v>
      </c>
      <c r="R22" s="139">
        <v>3</v>
      </c>
      <c r="S22" s="139">
        <v>39</v>
      </c>
      <c r="T22" s="139">
        <v>6</v>
      </c>
      <c r="U22" s="46">
        <f t="shared" si="2"/>
        <v>15.4</v>
      </c>
      <c r="V22" s="150">
        <v>72</v>
      </c>
      <c r="W22" s="139">
        <v>6</v>
      </c>
      <c r="X22" s="59">
        <f t="shared" si="3"/>
        <v>8.3</v>
      </c>
      <c r="Y22" s="139">
        <v>65</v>
      </c>
      <c r="Z22" s="139">
        <v>3</v>
      </c>
      <c r="AA22" s="54">
        <f aca="true" t="shared" si="5" ref="AA22:AA38">IF(Y22=0," ",ROUND(Z22/Y22*100,1))</f>
        <v>4.6</v>
      </c>
    </row>
    <row r="23" spans="1:27" ht="12.75" customHeight="1">
      <c r="A23" s="10">
        <v>24</v>
      </c>
      <c r="B23" s="7">
        <v>216</v>
      </c>
      <c r="C23" s="8" t="s">
        <v>56</v>
      </c>
      <c r="D23" s="16" t="s">
        <v>69</v>
      </c>
      <c r="E23" s="127">
        <v>40</v>
      </c>
      <c r="F23" s="126" t="s">
        <v>151</v>
      </c>
      <c r="G23" s="131">
        <v>92</v>
      </c>
      <c r="H23" s="131">
        <v>80</v>
      </c>
      <c r="I23" s="131">
        <v>1414</v>
      </c>
      <c r="J23" s="131">
        <v>427</v>
      </c>
      <c r="K23" s="46">
        <f t="shared" si="0"/>
        <v>30.2</v>
      </c>
      <c r="L23" s="138">
        <v>35</v>
      </c>
      <c r="M23" s="139">
        <v>34</v>
      </c>
      <c r="N23" s="139">
        <v>647</v>
      </c>
      <c r="O23" s="139">
        <v>184</v>
      </c>
      <c r="P23" s="46">
        <f t="shared" si="1"/>
        <v>28.4</v>
      </c>
      <c r="Q23" s="138">
        <v>6</v>
      </c>
      <c r="R23" s="139">
        <v>5</v>
      </c>
      <c r="S23" s="139">
        <v>67</v>
      </c>
      <c r="T23" s="139">
        <v>10</v>
      </c>
      <c r="U23" s="46">
        <f t="shared" si="2"/>
        <v>14.9</v>
      </c>
      <c r="V23" s="150">
        <v>212</v>
      </c>
      <c r="W23" s="139">
        <v>54</v>
      </c>
      <c r="X23" s="59">
        <f t="shared" si="3"/>
        <v>25.5</v>
      </c>
      <c r="Y23" s="139">
        <v>180</v>
      </c>
      <c r="Z23" s="139">
        <v>28</v>
      </c>
      <c r="AA23" s="54">
        <f t="shared" si="5"/>
        <v>15.6</v>
      </c>
    </row>
    <row r="24" spans="1:27" ht="12.75" customHeight="1">
      <c r="A24" s="10">
        <v>24</v>
      </c>
      <c r="B24" s="7">
        <v>303</v>
      </c>
      <c r="C24" s="8" t="s">
        <v>56</v>
      </c>
      <c r="D24" s="16" t="s">
        <v>70</v>
      </c>
      <c r="E24" s="127"/>
      <c r="F24" s="126"/>
      <c r="G24" s="131"/>
      <c r="H24" s="131"/>
      <c r="I24" s="131"/>
      <c r="J24" s="131"/>
      <c r="K24" s="46" t="str">
        <f t="shared" si="0"/>
        <v> </v>
      </c>
      <c r="L24" s="138">
        <v>20</v>
      </c>
      <c r="M24" s="139">
        <v>16</v>
      </c>
      <c r="N24" s="139">
        <v>304</v>
      </c>
      <c r="O24" s="139">
        <v>64</v>
      </c>
      <c r="P24" s="46">
        <f t="shared" si="1"/>
        <v>21.1</v>
      </c>
      <c r="Q24" s="138">
        <v>6</v>
      </c>
      <c r="R24" s="139">
        <v>2</v>
      </c>
      <c r="S24" s="139">
        <v>30</v>
      </c>
      <c r="T24" s="139">
        <v>3</v>
      </c>
      <c r="U24" s="46">
        <f t="shared" si="2"/>
        <v>10</v>
      </c>
      <c r="V24" s="150">
        <v>12</v>
      </c>
      <c r="W24" s="139">
        <v>4</v>
      </c>
      <c r="X24" s="59">
        <f t="shared" si="3"/>
        <v>33.3</v>
      </c>
      <c r="Y24" s="139">
        <v>10</v>
      </c>
      <c r="Z24" s="139">
        <v>2</v>
      </c>
      <c r="AA24" s="54">
        <f t="shared" si="5"/>
        <v>20</v>
      </c>
    </row>
    <row r="25" spans="1:27" ht="12.75" customHeight="1">
      <c r="A25" s="10">
        <v>24</v>
      </c>
      <c r="B25" s="7">
        <v>324</v>
      </c>
      <c r="C25" s="8" t="s">
        <v>56</v>
      </c>
      <c r="D25" s="112" t="s">
        <v>71</v>
      </c>
      <c r="E25" s="128">
        <v>30</v>
      </c>
      <c r="F25" s="129" t="s">
        <v>152</v>
      </c>
      <c r="G25" s="132">
        <v>17</v>
      </c>
      <c r="H25" s="132">
        <v>11</v>
      </c>
      <c r="I25" s="132">
        <v>144</v>
      </c>
      <c r="J25" s="132">
        <v>25</v>
      </c>
      <c r="K25" s="46">
        <f t="shared" si="0"/>
        <v>17.4</v>
      </c>
      <c r="L25" s="138">
        <v>13</v>
      </c>
      <c r="M25" s="139">
        <v>9</v>
      </c>
      <c r="N25" s="139">
        <v>137</v>
      </c>
      <c r="O25" s="139">
        <v>25</v>
      </c>
      <c r="P25" s="46">
        <f t="shared" si="1"/>
        <v>18.2</v>
      </c>
      <c r="Q25" s="138">
        <v>5</v>
      </c>
      <c r="R25" s="139">
        <v>2</v>
      </c>
      <c r="S25" s="139">
        <v>31</v>
      </c>
      <c r="T25" s="139">
        <v>4</v>
      </c>
      <c r="U25" s="46">
        <f t="shared" si="2"/>
        <v>12.9</v>
      </c>
      <c r="V25" s="150">
        <v>25</v>
      </c>
      <c r="W25" s="139">
        <v>6</v>
      </c>
      <c r="X25" s="59">
        <f t="shared" si="3"/>
        <v>24</v>
      </c>
      <c r="Y25" s="139">
        <v>19</v>
      </c>
      <c r="Z25" s="139">
        <v>0</v>
      </c>
      <c r="AA25" s="54">
        <f t="shared" si="5"/>
        <v>0</v>
      </c>
    </row>
    <row r="26" spans="1:27" ht="12.75" customHeight="1">
      <c r="A26" s="10">
        <v>24</v>
      </c>
      <c r="B26" s="7">
        <v>341</v>
      </c>
      <c r="C26" s="8" t="s">
        <v>56</v>
      </c>
      <c r="D26" s="16" t="s">
        <v>72</v>
      </c>
      <c r="E26" s="127">
        <v>30</v>
      </c>
      <c r="F26" s="126" t="s">
        <v>151</v>
      </c>
      <c r="G26" s="131">
        <v>28</v>
      </c>
      <c r="H26" s="131">
        <v>15</v>
      </c>
      <c r="I26" s="131">
        <v>308</v>
      </c>
      <c r="J26" s="131">
        <v>46</v>
      </c>
      <c r="K26" s="46">
        <f t="shared" si="0"/>
        <v>14.9</v>
      </c>
      <c r="L26" s="138">
        <v>24</v>
      </c>
      <c r="M26" s="139">
        <v>13</v>
      </c>
      <c r="N26" s="139">
        <v>298</v>
      </c>
      <c r="O26" s="139">
        <v>42</v>
      </c>
      <c r="P26" s="46">
        <f t="shared" si="1"/>
        <v>14.1</v>
      </c>
      <c r="Q26" s="138">
        <v>5</v>
      </c>
      <c r="R26" s="139">
        <v>3</v>
      </c>
      <c r="S26" s="139">
        <v>50</v>
      </c>
      <c r="T26" s="139">
        <v>5</v>
      </c>
      <c r="U26" s="46">
        <f t="shared" si="2"/>
        <v>10</v>
      </c>
      <c r="V26" s="150">
        <v>26</v>
      </c>
      <c r="W26" s="139">
        <v>0</v>
      </c>
      <c r="X26" s="59">
        <f t="shared" si="3"/>
        <v>0</v>
      </c>
      <c r="Y26" s="139">
        <v>22</v>
      </c>
      <c r="Z26" s="139">
        <v>0</v>
      </c>
      <c r="AA26" s="54">
        <f t="shared" si="5"/>
        <v>0</v>
      </c>
    </row>
    <row r="27" spans="1:27" ht="12.75" customHeight="1">
      <c r="A27" s="10">
        <v>24</v>
      </c>
      <c r="B27" s="7">
        <v>343</v>
      </c>
      <c r="C27" s="8" t="s">
        <v>56</v>
      </c>
      <c r="D27" s="16" t="s">
        <v>73</v>
      </c>
      <c r="E27" s="127"/>
      <c r="F27" s="126"/>
      <c r="G27" s="131"/>
      <c r="H27" s="131"/>
      <c r="I27" s="131"/>
      <c r="J27" s="131"/>
      <c r="K27" s="46" t="str">
        <f t="shared" si="0"/>
        <v> </v>
      </c>
      <c r="L27" s="140">
        <v>4</v>
      </c>
      <c r="M27" s="141">
        <v>4</v>
      </c>
      <c r="N27" s="141">
        <v>41</v>
      </c>
      <c r="O27" s="141">
        <v>12</v>
      </c>
      <c r="P27" s="46">
        <f t="shared" si="1"/>
        <v>29.3</v>
      </c>
      <c r="Q27" s="138">
        <v>5</v>
      </c>
      <c r="R27" s="139">
        <v>1</v>
      </c>
      <c r="S27" s="139">
        <v>28</v>
      </c>
      <c r="T27" s="139">
        <v>2</v>
      </c>
      <c r="U27" s="46">
        <f t="shared" si="2"/>
        <v>7.1</v>
      </c>
      <c r="V27" s="150">
        <v>9</v>
      </c>
      <c r="W27" s="139">
        <v>1</v>
      </c>
      <c r="X27" s="59">
        <f t="shared" si="3"/>
        <v>11.1</v>
      </c>
      <c r="Y27" s="139">
        <v>9</v>
      </c>
      <c r="Z27" s="139">
        <v>1</v>
      </c>
      <c r="AA27" s="54">
        <f t="shared" si="5"/>
        <v>11.1</v>
      </c>
    </row>
    <row r="28" spans="1:27" ht="12.75" customHeight="1">
      <c r="A28" s="10">
        <v>24</v>
      </c>
      <c r="B28" s="7">
        <v>344</v>
      </c>
      <c r="C28" s="8" t="s">
        <v>56</v>
      </c>
      <c r="D28" s="112" t="s">
        <v>74</v>
      </c>
      <c r="E28" s="128"/>
      <c r="F28" s="129"/>
      <c r="G28" s="132"/>
      <c r="H28" s="132"/>
      <c r="I28" s="132"/>
      <c r="J28" s="132"/>
      <c r="K28" s="46" t="str">
        <f t="shared" si="0"/>
        <v> </v>
      </c>
      <c r="L28" s="140">
        <v>13</v>
      </c>
      <c r="M28" s="141">
        <v>7</v>
      </c>
      <c r="N28" s="141">
        <v>142</v>
      </c>
      <c r="O28" s="141">
        <v>19</v>
      </c>
      <c r="P28" s="46">
        <f t="shared" si="1"/>
        <v>13.4</v>
      </c>
      <c r="Q28" s="140">
        <v>5</v>
      </c>
      <c r="R28" s="141">
        <v>2</v>
      </c>
      <c r="S28" s="141">
        <v>28</v>
      </c>
      <c r="T28" s="141">
        <v>4</v>
      </c>
      <c r="U28" s="46">
        <f t="shared" si="2"/>
        <v>14.3</v>
      </c>
      <c r="V28" s="150">
        <v>18</v>
      </c>
      <c r="W28" s="139">
        <v>1</v>
      </c>
      <c r="X28" s="59">
        <f t="shared" si="3"/>
        <v>5.6</v>
      </c>
      <c r="Y28" s="139">
        <v>15</v>
      </c>
      <c r="Z28" s="139">
        <v>1</v>
      </c>
      <c r="AA28" s="54">
        <f t="shared" si="5"/>
        <v>6.7</v>
      </c>
    </row>
    <row r="29" spans="1:27" ht="12.75" customHeight="1">
      <c r="A29" s="10">
        <v>24</v>
      </c>
      <c r="B29" s="7">
        <v>441</v>
      </c>
      <c r="C29" s="8" t="s">
        <v>56</v>
      </c>
      <c r="D29" s="112" t="s">
        <v>75</v>
      </c>
      <c r="E29" s="128"/>
      <c r="F29" s="129"/>
      <c r="G29" s="132"/>
      <c r="H29" s="132"/>
      <c r="I29" s="132"/>
      <c r="J29" s="132"/>
      <c r="K29" s="46" t="str">
        <f t="shared" si="0"/>
        <v> </v>
      </c>
      <c r="L29" s="140">
        <v>24</v>
      </c>
      <c r="M29" s="141">
        <v>15</v>
      </c>
      <c r="N29" s="141">
        <v>578</v>
      </c>
      <c r="O29" s="141">
        <v>113</v>
      </c>
      <c r="P29" s="46">
        <f t="shared" si="1"/>
        <v>19.6</v>
      </c>
      <c r="Q29" s="140">
        <v>6</v>
      </c>
      <c r="R29" s="141">
        <v>2</v>
      </c>
      <c r="S29" s="141">
        <v>47</v>
      </c>
      <c r="T29" s="141">
        <v>2</v>
      </c>
      <c r="U29" s="46">
        <f t="shared" si="2"/>
        <v>4.3</v>
      </c>
      <c r="V29" s="150">
        <v>18</v>
      </c>
      <c r="W29" s="139">
        <v>2</v>
      </c>
      <c r="X29" s="59">
        <f t="shared" si="3"/>
        <v>11.1</v>
      </c>
      <c r="Y29" s="139">
        <v>18</v>
      </c>
      <c r="Z29" s="139">
        <v>2</v>
      </c>
      <c r="AA29" s="54">
        <f t="shared" si="5"/>
        <v>11.1</v>
      </c>
    </row>
    <row r="30" spans="1:27" ht="12.75" customHeight="1">
      <c r="A30" s="10">
        <v>24</v>
      </c>
      <c r="B30" s="7">
        <v>442</v>
      </c>
      <c r="C30" s="8" t="s">
        <v>56</v>
      </c>
      <c r="D30" s="16" t="s">
        <v>76</v>
      </c>
      <c r="E30" s="127"/>
      <c r="F30" s="126"/>
      <c r="G30" s="131"/>
      <c r="H30" s="131"/>
      <c r="I30" s="131"/>
      <c r="J30" s="131"/>
      <c r="K30" s="46" t="str">
        <f t="shared" si="0"/>
        <v> </v>
      </c>
      <c r="L30" s="138">
        <v>22</v>
      </c>
      <c r="M30" s="139">
        <v>17</v>
      </c>
      <c r="N30" s="139">
        <v>359</v>
      </c>
      <c r="O30" s="139">
        <v>50</v>
      </c>
      <c r="P30" s="46">
        <f t="shared" si="1"/>
        <v>13.9</v>
      </c>
      <c r="Q30" s="138">
        <v>5</v>
      </c>
      <c r="R30" s="139">
        <v>3</v>
      </c>
      <c r="S30" s="139">
        <v>39</v>
      </c>
      <c r="T30" s="139">
        <v>5</v>
      </c>
      <c r="U30" s="46">
        <f t="shared" si="2"/>
        <v>12.8</v>
      </c>
      <c r="V30" s="150">
        <v>25</v>
      </c>
      <c r="W30" s="139">
        <v>9</v>
      </c>
      <c r="X30" s="59">
        <f t="shared" si="3"/>
        <v>36</v>
      </c>
      <c r="Y30" s="139">
        <v>17</v>
      </c>
      <c r="Z30" s="139">
        <v>0</v>
      </c>
      <c r="AA30" s="54">
        <f t="shared" si="5"/>
        <v>0</v>
      </c>
    </row>
    <row r="31" spans="1:27" ht="12.75" customHeight="1">
      <c r="A31" s="10">
        <v>24</v>
      </c>
      <c r="B31" s="7">
        <v>443</v>
      </c>
      <c r="C31" s="8" t="s">
        <v>56</v>
      </c>
      <c r="D31" s="16" t="s">
        <v>77</v>
      </c>
      <c r="E31" s="127"/>
      <c r="F31" s="126"/>
      <c r="G31" s="131"/>
      <c r="H31" s="131"/>
      <c r="I31" s="131"/>
      <c r="J31" s="131"/>
      <c r="K31" s="46" t="str">
        <f t="shared" si="0"/>
        <v> </v>
      </c>
      <c r="L31" s="138">
        <v>8</v>
      </c>
      <c r="M31" s="139">
        <v>6</v>
      </c>
      <c r="N31" s="139">
        <v>70</v>
      </c>
      <c r="O31" s="139">
        <v>16</v>
      </c>
      <c r="P31" s="46">
        <f t="shared" si="1"/>
        <v>22.9</v>
      </c>
      <c r="Q31" s="138">
        <v>5</v>
      </c>
      <c r="R31" s="139">
        <v>1</v>
      </c>
      <c r="S31" s="139">
        <v>49</v>
      </c>
      <c r="T31" s="139">
        <v>4</v>
      </c>
      <c r="U31" s="46">
        <f t="shared" si="2"/>
        <v>8.2</v>
      </c>
      <c r="V31" s="150">
        <v>24</v>
      </c>
      <c r="W31" s="139">
        <v>6</v>
      </c>
      <c r="X31" s="59">
        <f t="shared" si="3"/>
        <v>25</v>
      </c>
      <c r="Y31" s="139">
        <v>15</v>
      </c>
      <c r="Z31" s="139">
        <v>0</v>
      </c>
      <c r="AA31" s="54">
        <f t="shared" si="5"/>
        <v>0</v>
      </c>
    </row>
    <row r="32" spans="1:27" ht="12.75" customHeight="1">
      <c r="A32" s="10">
        <v>24</v>
      </c>
      <c r="B32" s="7">
        <v>461</v>
      </c>
      <c r="C32" s="8" t="s">
        <v>56</v>
      </c>
      <c r="D32" s="16" t="s">
        <v>78</v>
      </c>
      <c r="E32" s="127"/>
      <c r="F32" s="126"/>
      <c r="G32" s="131"/>
      <c r="H32" s="131"/>
      <c r="I32" s="131"/>
      <c r="J32" s="131"/>
      <c r="K32" s="46" t="str">
        <f t="shared" si="0"/>
        <v> </v>
      </c>
      <c r="L32" s="138">
        <v>10</v>
      </c>
      <c r="M32" s="139">
        <v>6</v>
      </c>
      <c r="N32" s="139">
        <v>111</v>
      </c>
      <c r="O32" s="139">
        <v>19</v>
      </c>
      <c r="P32" s="46">
        <f t="shared" si="1"/>
        <v>17.1</v>
      </c>
      <c r="Q32" s="138">
        <v>5</v>
      </c>
      <c r="R32" s="139">
        <v>2</v>
      </c>
      <c r="S32" s="139">
        <v>34</v>
      </c>
      <c r="T32" s="139">
        <v>5</v>
      </c>
      <c r="U32" s="46">
        <f t="shared" si="2"/>
        <v>14.7</v>
      </c>
      <c r="V32" s="150">
        <v>18</v>
      </c>
      <c r="W32" s="139">
        <v>4</v>
      </c>
      <c r="X32" s="59">
        <f t="shared" si="3"/>
        <v>22.2</v>
      </c>
      <c r="Y32" s="139">
        <v>17</v>
      </c>
      <c r="Z32" s="139">
        <v>0</v>
      </c>
      <c r="AA32" s="54">
        <f t="shared" si="5"/>
        <v>0</v>
      </c>
    </row>
    <row r="33" spans="1:27" ht="12.75" customHeight="1">
      <c r="A33" s="10">
        <v>24</v>
      </c>
      <c r="B33" s="7">
        <v>470</v>
      </c>
      <c r="C33" s="8" t="s">
        <v>56</v>
      </c>
      <c r="D33" s="16" t="s">
        <v>79</v>
      </c>
      <c r="E33" s="127"/>
      <c r="F33" s="126"/>
      <c r="G33" s="131"/>
      <c r="H33" s="131"/>
      <c r="I33" s="131"/>
      <c r="J33" s="131"/>
      <c r="K33" s="46" t="str">
        <f t="shared" si="0"/>
        <v> </v>
      </c>
      <c r="L33" s="142">
        <v>13</v>
      </c>
      <c r="M33" s="139">
        <v>7</v>
      </c>
      <c r="N33" s="143">
        <v>240</v>
      </c>
      <c r="O33" s="139">
        <v>50</v>
      </c>
      <c r="P33" s="46">
        <f t="shared" si="1"/>
        <v>20.8</v>
      </c>
      <c r="Q33" s="138">
        <v>5</v>
      </c>
      <c r="R33" s="139">
        <v>2</v>
      </c>
      <c r="S33" s="143">
        <v>36</v>
      </c>
      <c r="T33" s="139">
        <v>3</v>
      </c>
      <c r="U33" s="46">
        <f t="shared" si="2"/>
        <v>8.3</v>
      </c>
      <c r="V33" s="150">
        <v>13</v>
      </c>
      <c r="W33" s="139">
        <v>3</v>
      </c>
      <c r="X33" s="59">
        <f t="shared" si="3"/>
        <v>23.1</v>
      </c>
      <c r="Y33" s="139">
        <v>9</v>
      </c>
      <c r="Z33" s="139">
        <v>0</v>
      </c>
      <c r="AA33" s="54">
        <f t="shared" si="5"/>
        <v>0</v>
      </c>
    </row>
    <row r="34" spans="1:27" ht="12.75" customHeight="1">
      <c r="A34" s="10">
        <v>24</v>
      </c>
      <c r="B34" s="7">
        <v>471</v>
      </c>
      <c r="C34" s="8" t="s">
        <v>56</v>
      </c>
      <c r="D34" s="16" t="s">
        <v>80</v>
      </c>
      <c r="E34" s="127"/>
      <c r="F34" s="126"/>
      <c r="G34" s="131"/>
      <c r="H34" s="131"/>
      <c r="I34" s="131"/>
      <c r="J34" s="131"/>
      <c r="K34" s="46" t="str">
        <f t="shared" si="0"/>
        <v> </v>
      </c>
      <c r="L34" s="138">
        <v>5</v>
      </c>
      <c r="M34" s="139">
        <v>3</v>
      </c>
      <c r="N34" s="139">
        <v>59</v>
      </c>
      <c r="O34" s="139">
        <v>6</v>
      </c>
      <c r="P34" s="46">
        <f t="shared" si="1"/>
        <v>10.2</v>
      </c>
      <c r="Q34" s="138">
        <v>5</v>
      </c>
      <c r="R34" s="139">
        <v>1</v>
      </c>
      <c r="S34" s="139">
        <v>38</v>
      </c>
      <c r="T34" s="139">
        <v>1</v>
      </c>
      <c r="U34" s="46">
        <f t="shared" si="2"/>
        <v>2.6</v>
      </c>
      <c r="V34" s="150">
        <v>40</v>
      </c>
      <c r="W34" s="139">
        <v>1</v>
      </c>
      <c r="X34" s="59">
        <f t="shared" si="3"/>
        <v>2.5</v>
      </c>
      <c r="Y34" s="139">
        <v>40</v>
      </c>
      <c r="Z34" s="139">
        <v>1</v>
      </c>
      <c r="AA34" s="54">
        <f t="shared" si="5"/>
        <v>2.5</v>
      </c>
    </row>
    <row r="35" spans="1:27" ht="12.75" customHeight="1">
      <c r="A35" s="10">
        <v>24</v>
      </c>
      <c r="B35" s="7">
        <v>472</v>
      </c>
      <c r="C35" s="8" t="s">
        <v>56</v>
      </c>
      <c r="D35" s="112" t="s">
        <v>81</v>
      </c>
      <c r="E35" s="128"/>
      <c r="F35" s="129"/>
      <c r="G35" s="132"/>
      <c r="H35" s="132"/>
      <c r="I35" s="132"/>
      <c r="J35" s="132"/>
      <c r="K35" s="46" t="str">
        <f>IF(G35=""," ",ROUND(J35/I35*100,1))</f>
        <v> </v>
      </c>
      <c r="L35" s="140">
        <v>7</v>
      </c>
      <c r="M35" s="144">
        <v>5</v>
      </c>
      <c r="N35" s="141">
        <v>144</v>
      </c>
      <c r="O35" s="144">
        <v>50</v>
      </c>
      <c r="P35" s="46">
        <f>IF(L35=""," ",ROUND(O35/N35*100,1))</f>
        <v>34.7</v>
      </c>
      <c r="Q35" s="140">
        <v>5</v>
      </c>
      <c r="R35" s="141">
        <v>2</v>
      </c>
      <c r="S35" s="141">
        <v>41</v>
      </c>
      <c r="T35" s="141">
        <v>2</v>
      </c>
      <c r="U35" s="46">
        <f>IF(Q35=""," ",ROUND(T35/S35*100,1))</f>
        <v>4.9</v>
      </c>
      <c r="V35" s="151">
        <v>13</v>
      </c>
      <c r="W35" s="141">
        <v>0</v>
      </c>
      <c r="X35" s="59">
        <f>IF(V35=""," ",ROUND(W35/V35*100,1))</f>
        <v>0</v>
      </c>
      <c r="Y35" s="141">
        <v>13</v>
      </c>
      <c r="Z35" s="141">
        <v>0</v>
      </c>
      <c r="AA35" s="54">
        <f>IF(Y35=0," ",ROUND(Z35/Y35*100,1))</f>
        <v>0</v>
      </c>
    </row>
    <row r="36" spans="1:27" ht="12.75" customHeight="1">
      <c r="A36" s="10">
        <v>24</v>
      </c>
      <c r="B36" s="7">
        <v>543</v>
      </c>
      <c r="C36" s="8" t="s">
        <v>56</v>
      </c>
      <c r="D36" s="16" t="s">
        <v>82</v>
      </c>
      <c r="E36" s="127">
        <v>30</v>
      </c>
      <c r="F36" s="126" t="s">
        <v>153</v>
      </c>
      <c r="G36" s="131">
        <v>25</v>
      </c>
      <c r="H36" s="131">
        <v>14</v>
      </c>
      <c r="I36" s="131">
        <v>342</v>
      </c>
      <c r="J36" s="131">
        <v>61</v>
      </c>
      <c r="K36" s="46">
        <f>IF(G36=""," ",ROUND(J36/I36*100,1))</f>
        <v>17.8</v>
      </c>
      <c r="L36" s="138">
        <v>22</v>
      </c>
      <c r="M36" s="139">
        <v>16</v>
      </c>
      <c r="N36" s="139">
        <v>424</v>
      </c>
      <c r="O36" s="139">
        <v>72</v>
      </c>
      <c r="P36" s="46">
        <f>IF(L36=""," ",ROUND(O36/N36*100,1))</f>
        <v>17</v>
      </c>
      <c r="Q36" s="138">
        <v>6</v>
      </c>
      <c r="R36" s="139">
        <v>1</v>
      </c>
      <c r="S36" s="139">
        <v>40</v>
      </c>
      <c r="T36" s="139">
        <v>2</v>
      </c>
      <c r="U36" s="46">
        <f>IF(Q36=""," ",ROUND(T36/S36*100,1))</f>
        <v>5</v>
      </c>
      <c r="V36" s="150">
        <v>31</v>
      </c>
      <c r="W36" s="139">
        <v>0</v>
      </c>
      <c r="X36" s="59">
        <f>IF(V36=""," ",ROUND(W36/V36*100,1))</f>
        <v>0</v>
      </c>
      <c r="Y36" s="139">
        <v>31</v>
      </c>
      <c r="Z36" s="139">
        <v>0</v>
      </c>
      <c r="AA36" s="54">
        <f>IF(Y36=0," ",ROUND(Z36/Y36*100,1))</f>
        <v>0</v>
      </c>
    </row>
    <row r="37" spans="1:27" ht="12.75" customHeight="1">
      <c r="A37" s="10">
        <v>24</v>
      </c>
      <c r="B37" s="7">
        <v>561</v>
      </c>
      <c r="C37" s="8" t="s">
        <v>56</v>
      </c>
      <c r="D37" s="16" t="s">
        <v>83</v>
      </c>
      <c r="E37" s="127">
        <v>30</v>
      </c>
      <c r="F37" s="126" t="s">
        <v>149</v>
      </c>
      <c r="G37" s="131">
        <v>24</v>
      </c>
      <c r="H37" s="131">
        <v>15</v>
      </c>
      <c r="I37" s="131">
        <v>225</v>
      </c>
      <c r="J37" s="131">
        <v>41</v>
      </c>
      <c r="K37" s="46">
        <f>IF(G37=""," ",ROUND(J37/I37*100,1))</f>
        <v>18.2</v>
      </c>
      <c r="L37" s="138">
        <v>18</v>
      </c>
      <c r="M37" s="139">
        <v>12</v>
      </c>
      <c r="N37" s="139">
        <v>185</v>
      </c>
      <c r="O37" s="139">
        <v>37</v>
      </c>
      <c r="P37" s="46">
        <f>IF(L37=""," ",ROUND(O37/N37*100,1))</f>
        <v>20</v>
      </c>
      <c r="Q37" s="138">
        <v>6</v>
      </c>
      <c r="R37" s="139">
        <v>3</v>
      </c>
      <c r="S37" s="139">
        <v>40</v>
      </c>
      <c r="T37" s="139">
        <v>4</v>
      </c>
      <c r="U37" s="46">
        <f>IF(Q37=""," ",ROUND(T37/S37*100,1))</f>
        <v>10</v>
      </c>
      <c r="V37" s="150">
        <v>11</v>
      </c>
      <c r="W37" s="139">
        <v>1</v>
      </c>
      <c r="X37" s="59">
        <f>IF(V37=""," ",ROUND(W37/V37*100,1))</f>
        <v>9.1</v>
      </c>
      <c r="Y37" s="139">
        <v>11</v>
      </c>
      <c r="Z37" s="139">
        <v>1</v>
      </c>
      <c r="AA37" s="54">
        <f>IF(Y37=0," ",ROUND(Z37/Y37*100,1))</f>
        <v>9.1</v>
      </c>
    </row>
    <row r="38" spans="1:27" ht="12.75" customHeight="1" thickBot="1">
      <c r="A38" s="10">
        <v>24</v>
      </c>
      <c r="B38" s="7">
        <v>562</v>
      </c>
      <c r="C38" s="8" t="s">
        <v>56</v>
      </c>
      <c r="D38" s="16" t="s">
        <v>84</v>
      </c>
      <c r="E38" s="127"/>
      <c r="F38" s="126"/>
      <c r="G38" s="131"/>
      <c r="H38" s="131"/>
      <c r="I38" s="131"/>
      <c r="J38" s="131"/>
      <c r="K38" s="46" t="str">
        <f t="shared" si="0"/>
        <v> </v>
      </c>
      <c r="L38" s="138">
        <v>6</v>
      </c>
      <c r="M38" s="139">
        <v>5</v>
      </c>
      <c r="N38" s="139">
        <v>105</v>
      </c>
      <c r="O38" s="139">
        <v>35</v>
      </c>
      <c r="P38" s="46">
        <f>IF(L38=""," ",ROUND(O38/N38*100,1))</f>
        <v>33.3</v>
      </c>
      <c r="Q38" s="138">
        <v>6</v>
      </c>
      <c r="R38" s="139">
        <v>3</v>
      </c>
      <c r="S38" s="139">
        <v>42</v>
      </c>
      <c r="T38" s="139">
        <v>4</v>
      </c>
      <c r="U38" s="46">
        <f t="shared" si="2"/>
        <v>9.5</v>
      </c>
      <c r="V38" s="150">
        <v>23</v>
      </c>
      <c r="W38" s="139">
        <v>1</v>
      </c>
      <c r="X38" s="59">
        <f t="shared" si="3"/>
        <v>4.3</v>
      </c>
      <c r="Y38" s="139">
        <v>22</v>
      </c>
      <c r="Z38" s="139">
        <v>0</v>
      </c>
      <c r="AA38" s="54">
        <f t="shared" si="5"/>
        <v>0</v>
      </c>
    </row>
    <row r="39" spans="1:27" ht="12.75" customHeight="1" thickBot="1">
      <c r="A39" s="17"/>
      <c r="B39" s="25">
        <v>900</v>
      </c>
      <c r="C39" s="26"/>
      <c r="D39" s="27" t="s">
        <v>19</v>
      </c>
      <c r="E39" s="14"/>
      <c r="F39" s="15"/>
      <c r="G39" s="133"/>
      <c r="H39" s="133"/>
      <c r="I39" s="133"/>
      <c r="J39" s="133"/>
      <c r="K39" s="47"/>
      <c r="L39" s="147">
        <f>SUM(L10:L38)</f>
        <v>567</v>
      </c>
      <c r="M39" s="147">
        <f>SUM(M10:M38)</f>
        <v>464</v>
      </c>
      <c r="N39" s="147">
        <f>SUM(N10:N38)</f>
        <v>9157</v>
      </c>
      <c r="O39" s="147">
        <f>SUM(O10:O38)</f>
        <v>1967</v>
      </c>
      <c r="P39" s="51">
        <f>IF(L39=" "," ",ROUND(O39/N39*100,1))</f>
        <v>21.5</v>
      </c>
      <c r="Q39" s="147">
        <f>SUM(Q10:Q38)</f>
        <v>161</v>
      </c>
      <c r="R39" s="147">
        <f>SUM(R10:R38)</f>
        <v>87</v>
      </c>
      <c r="S39" s="147">
        <f>SUM(S10:S38)</f>
        <v>1260</v>
      </c>
      <c r="T39" s="147">
        <f>SUM(T10:T38)</f>
        <v>134</v>
      </c>
      <c r="U39" s="51">
        <f>IF(Q39=""," ",ROUND(T39/S39*100,1))</f>
        <v>10.6</v>
      </c>
      <c r="V39" s="153"/>
      <c r="W39" s="154"/>
      <c r="X39" s="60"/>
      <c r="Y39" s="154"/>
      <c r="Z39" s="154"/>
      <c r="AA39" s="55"/>
    </row>
    <row r="40" spans="1:27" ht="12" customHeight="1">
      <c r="A40" s="28"/>
      <c r="B40" s="29"/>
      <c r="C40" s="30"/>
      <c r="D40" s="31"/>
      <c r="E40" s="36"/>
      <c r="F40" s="37"/>
      <c r="G40" s="134"/>
      <c r="H40" s="134"/>
      <c r="I40" s="134"/>
      <c r="J40" s="134"/>
      <c r="K40" s="48"/>
      <c r="L40" s="145"/>
      <c r="M40" s="139"/>
      <c r="N40" s="146"/>
      <c r="O40" s="139"/>
      <c r="P40" s="70" t="str">
        <f>IF(L40=""," ",ROUND(O40/N40*100,1))</f>
        <v> </v>
      </c>
      <c r="Q40" s="145"/>
      <c r="R40" s="139"/>
      <c r="S40" s="146"/>
      <c r="T40" s="139"/>
      <c r="U40" s="70" t="str">
        <f>IF(Q40=""," ",ROUND(T40/S40*100,1))</f>
        <v> </v>
      </c>
      <c r="V40" s="155"/>
      <c r="W40" s="156"/>
      <c r="X40" s="61"/>
      <c r="Y40" s="156"/>
      <c r="Z40" s="156"/>
      <c r="AA40" s="56"/>
    </row>
    <row r="41" spans="1:27" ht="12" customHeight="1">
      <c r="A41" s="10"/>
      <c r="B41" s="7"/>
      <c r="C41" s="8"/>
      <c r="D41" s="16"/>
      <c r="E41" s="38"/>
      <c r="F41" s="39"/>
      <c r="G41" s="135"/>
      <c r="H41" s="135"/>
      <c r="I41" s="135"/>
      <c r="J41" s="135"/>
      <c r="K41" s="49"/>
      <c r="L41" s="145"/>
      <c r="M41" s="139"/>
      <c r="N41" s="146"/>
      <c r="O41" s="139"/>
      <c r="P41" s="46" t="str">
        <f>IF(L41=""," ",ROUND(O41/N41*100,1))</f>
        <v> </v>
      </c>
      <c r="Q41" s="145"/>
      <c r="R41" s="139"/>
      <c r="S41" s="146"/>
      <c r="T41" s="139"/>
      <c r="U41" s="46" t="str">
        <f>IF(Q41=""," ",ROUND(T41/S41*100,1))</f>
        <v> </v>
      </c>
      <c r="V41" s="157"/>
      <c r="W41" s="158"/>
      <c r="X41" s="62"/>
      <c r="Y41" s="158"/>
      <c r="Z41" s="158"/>
      <c r="AA41" s="57"/>
    </row>
    <row r="42" spans="1:27" ht="12" customHeight="1" thickBot="1">
      <c r="A42" s="32"/>
      <c r="B42" s="33"/>
      <c r="C42" s="34"/>
      <c r="D42" s="35"/>
      <c r="E42" s="40"/>
      <c r="F42" s="41"/>
      <c r="G42" s="136"/>
      <c r="H42" s="136"/>
      <c r="I42" s="136"/>
      <c r="J42" s="136"/>
      <c r="K42" s="50"/>
      <c r="L42" s="145"/>
      <c r="M42" s="139"/>
      <c r="N42" s="146"/>
      <c r="O42" s="139"/>
      <c r="P42" s="71" t="str">
        <f>IF(L42=""," ",ROUND(O42/N42*100,1))</f>
        <v> </v>
      </c>
      <c r="Q42" s="145"/>
      <c r="R42" s="139"/>
      <c r="S42" s="146"/>
      <c r="T42" s="139"/>
      <c r="U42" s="71" t="str">
        <f>IF(Q42=""," ",ROUND(T42/S42*100,1))</f>
        <v> </v>
      </c>
      <c r="V42" s="159"/>
      <c r="W42" s="160"/>
      <c r="X42" s="63"/>
      <c r="Y42" s="160"/>
      <c r="Z42" s="160"/>
      <c r="AA42" s="58"/>
    </row>
    <row r="43" spans="1:27" ht="12" customHeight="1" thickBot="1">
      <c r="A43" s="17"/>
      <c r="B43" s="25">
        <v>999</v>
      </c>
      <c r="C43" s="26"/>
      <c r="D43" s="27" t="s">
        <v>18</v>
      </c>
      <c r="E43" s="14"/>
      <c r="F43" s="15"/>
      <c r="G43" s="133"/>
      <c r="H43" s="133"/>
      <c r="I43" s="133"/>
      <c r="J43" s="133"/>
      <c r="K43" s="47"/>
      <c r="L43" s="147">
        <f>SUM(L40:L42)</f>
        <v>0</v>
      </c>
      <c r="M43" s="147">
        <f>SUM(M40:M42)</f>
        <v>0</v>
      </c>
      <c r="N43" s="147">
        <f>SUM(N40:N42)</f>
        <v>0</v>
      </c>
      <c r="O43" s="147">
        <f>SUM(O40:O42)</f>
        <v>0</v>
      </c>
      <c r="P43" s="51">
        <f>IF(L43=0,"",ROUND(O43/N43*100,1))</f>
      </c>
      <c r="Q43" s="147">
        <f>SUM(Q40:Q42)</f>
        <v>0</v>
      </c>
      <c r="R43" s="147">
        <f>SUM(R40:R42)</f>
        <v>0</v>
      </c>
      <c r="S43" s="147">
        <f>SUM(S40:S42)</f>
        <v>0</v>
      </c>
      <c r="T43" s="147">
        <f>SUM(T40:T42)</f>
        <v>0</v>
      </c>
      <c r="U43" s="51" t="str">
        <f>IF(Q43=0," ",ROUND(T43/S43*100,1))</f>
        <v> </v>
      </c>
      <c r="V43" s="153"/>
      <c r="W43" s="154"/>
      <c r="X43" s="60"/>
      <c r="Y43" s="154"/>
      <c r="Z43" s="154"/>
      <c r="AA43" s="55"/>
    </row>
    <row r="44" spans="1:27" ht="13.5" customHeight="1" thickBot="1">
      <c r="A44" s="17"/>
      <c r="B44" s="24">
        <v>1000</v>
      </c>
      <c r="C44" s="310" t="s">
        <v>8</v>
      </c>
      <c r="D44" s="311"/>
      <c r="E44" s="14"/>
      <c r="F44" s="15"/>
      <c r="G44" s="137">
        <f>SUM(G10:G38)</f>
        <v>811</v>
      </c>
      <c r="H44" s="137">
        <f>SUM(H10:H38)</f>
        <v>642</v>
      </c>
      <c r="I44" s="137">
        <f>SUM(I10:I38)</f>
        <v>11286</v>
      </c>
      <c r="J44" s="137">
        <f>SUM(J10:J38)</f>
        <v>2742</v>
      </c>
      <c r="K44" s="51">
        <f>IF(G44=" "," ",ROUND(J44/I44*100,1))</f>
        <v>24.3</v>
      </c>
      <c r="L44" s="148">
        <f>L39+L43</f>
        <v>567</v>
      </c>
      <c r="M44" s="149">
        <f>M39+M43</f>
        <v>464</v>
      </c>
      <c r="N44" s="149">
        <f>N39+N43</f>
        <v>9157</v>
      </c>
      <c r="O44" s="149">
        <f>O39+O43</f>
        <v>1967</v>
      </c>
      <c r="P44" s="51">
        <f>IF(L44=""," ",ROUND(O44/N44*100,1))</f>
        <v>21.5</v>
      </c>
      <c r="Q44" s="148">
        <f>Q39+Q43</f>
        <v>161</v>
      </c>
      <c r="R44" s="149">
        <f>R39+R43</f>
        <v>87</v>
      </c>
      <c r="S44" s="149">
        <f>S39+S43</f>
        <v>1260</v>
      </c>
      <c r="T44" s="149">
        <f>T39+T43</f>
        <v>134</v>
      </c>
      <c r="U44" s="51">
        <f>IF(Q44=""," ",ROUND(T44/S44*100,1))</f>
        <v>10.6</v>
      </c>
      <c r="V44" s="161">
        <f>SUM(V10:V38)</f>
        <v>3040</v>
      </c>
      <c r="W44" s="149">
        <f>SUM(W10:W38)</f>
        <v>484</v>
      </c>
      <c r="X44" s="51">
        <f>IF(V44=""," ",ROUND(W44/V44*100,1))</f>
        <v>15.9</v>
      </c>
      <c r="Y44" s="149">
        <f>SUM(Y10:Y38)</f>
        <v>2452</v>
      </c>
      <c r="Z44" s="149">
        <f>SUM(Z10:Z38)</f>
        <v>246</v>
      </c>
      <c r="AA44" s="53">
        <f>IF(Y44=0," ",ROUND(Z44/Y44*100,1))</f>
        <v>10</v>
      </c>
    </row>
  </sheetData>
  <sheetProtection/>
  <mergeCells count="30">
    <mergeCell ref="Q7:U7"/>
    <mergeCell ref="V7:AA7"/>
    <mergeCell ref="Q6:S6"/>
    <mergeCell ref="V6:X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44:D44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T40:T42 R40:R42 O40:O42 M40:M42 Z10:Z38 W10:W38 O10:O38 J10:J38 H10:H38 M10:M38 R10:R38 T10:T3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&amp;R（三重県）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2008-10-21T06:37:09Z</cp:lastPrinted>
  <dcterms:created xsi:type="dcterms:W3CDTF">2002-01-07T10:53:07Z</dcterms:created>
  <dcterms:modified xsi:type="dcterms:W3CDTF">2008-10-24T06:14:22Z</dcterms:modified>
  <cp:category/>
  <cp:version/>
  <cp:contentType/>
  <cp:contentStatus/>
</cp:coreProperties>
</file>