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 確定版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 確定版'!$7:$9</definedName>
  </definedNames>
  <calcPr fullCalcOnLoad="1"/>
</workbook>
</file>

<file path=xl/sharedStrings.xml><?xml version="1.0" encoding="utf-8"?>
<sst xmlns="http://schemas.openxmlformats.org/spreadsheetml/2006/main" count="635" uniqueCount="264">
  <si>
    <t>都道府県名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</si>
  <si>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</si>
  <si>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</si>
  <si>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</si>
  <si>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</si>
  <si>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</si>
  <si>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</si>
  <si>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</si>
  <si>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</si>
  <si>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</si>
  <si>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</si>
  <si>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</si>
  <si>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</si>
  <si>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</si>
  <si>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</si>
  <si>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</si>
  <si>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</si>
  <si>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</si>
  <si>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</si>
  <si>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</si>
  <si>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</si>
  <si>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</si>
  <si>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</si>
  <si>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</si>
  <si>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</si>
  <si>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</si>
  <si>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</si>
  <si>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</si>
  <si>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</si>
  <si>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</si>
  <si>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</si>
  <si>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</si>
  <si>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</si>
  <si>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</si>
  <si>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</si>
  <si>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</si>
  <si>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</si>
  <si>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</si>
  <si>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</si>
  <si>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</si>
  <si>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</si>
  <si>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</si>
  <si>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</si>
  <si>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</si>
  <si>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</si>
  <si>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</si>
  <si>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</si>
  <si>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</si>
  <si>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</si>
  <si>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</si>
  <si>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</si>
  <si>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</si>
  <si>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</si>
  <si>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</si>
  <si>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静岡県</t>
  </si>
  <si>
    <t>下田市</t>
  </si>
  <si>
    <t>企画財政課</t>
  </si>
  <si>
    <t>平成16年4月～平成21年3月</t>
  </si>
  <si>
    <t>南伊豆町</t>
  </si>
  <si>
    <t>教育委員会事務局</t>
  </si>
  <si>
    <t>南伊豆町男女共同参画プラン</t>
  </si>
  <si>
    <t>平成15年4月～</t>
  </si>
  <si>
    <t>吉田町</t>
  </si>
  <si>
    <t>企画課</t>
  </si>
  <si>
    <t>吉田町男女共同参画プラン</t>
  </si>
  <si>
    <t>平成18年4月～平成23年3月</t>
  </si>
  <si>
    <t>西伊豆町</t>
  </si>
  <si>
    <t>教育委員会</t>
  </si>
  <si>
    <t>新居町</t>
  </si>
  <si>
    <t>新居町男女共同参画計画</t>
  </si>
  <si>
    <t>平成18年4月～平成22年3月</t>
  </si>
  <si>
    <t>松崎町</t>
  </si>
  <si>
    <t>函南町</t>
  </si>
  <si>
    <t>函南町男女共同参画計画</t>
  </si>
  <si>
    <t>平成16年5月～平成20年3月</t>
  </si>
  <si>
    <t>由比町</t>
  </si>
  <si>
    <t>総務課</t>
  </si>
  <si>
    <t>伊豆の国市</t>
  </si>
  <si>
    <t>企画課</t>
  </si>
  <si>
    <t>伊豆の国市男女共同参画基本プラン</t>
  </si>
  <si>
    <t>平成20年4月～平成25年3月</t>
  </si>
  <si>
    <t>清水町</t>
  </si>
  <si>
    <t>清水町男女行動計画</t>
  </si>
  <si>
    <t>平成11年3月～平成23年3月</t>
  </si>
  <si>
    <t>平成22年3月</t>
  </si>
  <si>
    <t>掛川市</t>
  </si>
  <si>
    <t>男女共同参画条例</t>
  </si>
  <si>
    <t>掛川市男女共同参画行動計画</t>
  </si>
  <si>
    <t>平成19年4月～平成24年3月</t>
  </si>
  <si>
    <t>平成24年3月</t>
  </si>
  <si>
    <t>富士宮市</t>
  </si>
  <si>
    <t>富士宮市男女共同参画推進条例</t>
  </si>
  <si>
    <t>男女共同参画行動計画 第2次富士宮市男女共同参画プラン</t>
  </si>
  <si>
    <t>富士宮市男女共同参画センター</t>
  </si>
  <si>
    <t>富士宮市宮原7番地の1</t>
  </si>
  <si>
    <t>平成23年3月</t>
  </si>
  <si>
    <t>島田市</t>
  </si>
  <si>
    <t>島田市男女共同参画推進条例</t>
  </si>
  <si>
    <t>伊東市</t>
  </si>
  <si>
    <t>企画政策課</t>
  </si>
  <si>
    <t>平成14年4月～平成23年3月</t>
  </si>
  <si>
    <t>平成22年度</t>
  </si>
  <si>
    <t>富士市</t>
  </si>
  <si>
    <t>男女共同参画課</t>
  </si>
  <si>
    <t>富士市男女共同参画条例</t>
  </si>
  <si>
    <t>富士市男女共同参画プラン</t>
  </si>
  <si>
    <t>富士市男女共同参画センター</t>
  </si>
  <si>
    <t>富士市本市場432番地の1</t>
  </si>
  <si>
    <t>http://www.city.fuji.shizuoka.jp/cityhall/simin-b/danjyo/center/centerindex.htm</t>
  </si>
  <si>
    <t>磐田市</t>
  </si>
  <si>
    <t>磐田市男女共同参画推進条例</t>
  </si>
  <si>
    <t>磐田市男女共同参画プラン</t>
  </si>
  <si>
    <t>平成19年4月～平成29年3月</t>
  </si>
  <si>
    <t>磐田市男女共同参画センター</t>
  </si>
  <si>
    <t xml:space="preserve">磐田市福田400番地 </t>
  </si>
  <si>
    <t>平成29年3月</t>
  </si>
  <si>
    <t>沼津市</t>
  </si>
  <si>
    <t>男女共生推進室</t>
  </si>
  <si>
    <t>沼津市男女共同参画推進条例</t>
  </si>
  <si>
    <t>ぬまづ男女（ひと）ハーモニープラン２</t>
  </si>
  <si>
    <t>平成17年4月～平成23年3月</t>
  </si>
  <si>
    <t>焼津市</t>
  </si>
  <si>
    <t>焼津市男女共同参画プラン</t>
  </si>
  <si>
    <t>平成20年4月～平成26年3月</t>
  </si>
  <si>
    <t>藤枝市</t>
  </si>
  <si>
    <t>藤枝市男女共同参画推進条例</t>
  </si>
  <si>
    <t>藤枝市男女共同参画第2次行動計画</t>
  </si>
  <si>
    <t>平成20年4月～平成30年3月</t>
  </si>
  <si>
    <t>藤枝市男女共同参画推進センター</t>
  </si>
  <si>
    <t>藤枝市岡出山一丁目10番9号</t>
  </si>
  <si>
    <t>男女共同参画係</t>
  </si>
  <si>
    <t>社会教育係</t>
  </si>
  <si>
    <t>企画調整係</t>
  </si>
  <si>
    <t>男女共同参画担当</t>
  </si>
  <si>
    <t>平成20年3月</t>
  </si>
  <si>
    <t>御殿場市</t>
  </si>
  <si>
    <t>平成15年4月～平成21年3月</t>
  </si>
  <si>
    <t>平成20年4月</t>
  </si>
  <si>
    <t>袋井市</t>
  </si>
  <si>
    <t>協働共生推進係</t>
  </si>
  <si>
    <t>袋井市男女共同参画推進プラン</t>
  </si>
  <si>
    <t>裾野市</t>
  </si>
  <si>
    <t>地域振興室</t>
  </si>
  <si>
    <t>男女共同参画プラン　はじめのいっぽⅡ改訂版</t>
  </si>
  <si>
    <t>湖西市</t>
  </si>
  <si>
    <t>地域振興課</t>
  </si>
  <si>
    <t>輝く未来を ･･･ 女と男プランこさい</t>
  </si>
  <si>
    <t>平成19年4月～平成22年3月</t>
  </si>
  <si>
    <t>平成22年</t>
  </si>
  <si>
    <t>伊豆市</t>
  </si>
  <si>
    <t>伊豆市男女共同参画プラン</t>
  </si>
  <si>
    <t>御前崎市</t>
  </si>
  <si>
    <t>企画調整課</t>
  </si>
  <si>
    <t>きらり輝くしあわせつくり計画</t>
  </si>
  <si>
    <t>菊川市</t>
  </si>
  <si>
    <t>菊川市男女共同参画プラン</t>
  </si>
  <si>
    <t>平成18年9月～平成22年9月</t>
  </si>
  <si>
    <t>平成28年4月</t>
  </si>
  <si>
    <t>牧之原市</t>
  </si>
  <si>
    <t>協働推進室</t>
  </si>
  <si>
    <t>静岡市</t>
  </si>
  <si>
    <t>静岡市男女共同参画推進条例</t>
  </si>
  <si>
    <t>静岡市男女共同参画行動計画</t>
  </si>
  <si>
    <t>静岡市女性会館</t>
  </si>
  <si>
    <t>静岡市葵区東草深町3番18号</t>
  </si>
  <si>
    <t>平成21年3月</t>
  </si>
  <si>
    <t>浜松市</t>
  </si>
  <si>
    <t>浜松市男女共同参画推進条例</t>
  </si>
  <si>
    <t>浜松市男女共同参画計画</t>
  </si>
  <si>
    <t>浜松市男女共同参画推進センター</t>
  </si>
  <si>
    <t>浜松市中区幸三丁目3番1号</t>
  </si>
  <si>
    <t>平成22年4月</t>
  </si>
  <si>
    <t>熱海市</t>
  </si>
  <si>
    <t>三島市</t>
  </si>
  <si>
    <t>東伊豆町</t>
  </si>
  <si>
    <t>河津町</t>
  </si>
  <si>
    <t>長泉町</t>
  </si>
  <si>
    <t>小山町</t>
  </si>
  <si>
    <t>富士川町</t>
  </si>
  <si>
    <t>岡部町</t>
  </si>
  <si>
    <t>大井川町</t>
  </si>
  <si>
    <t>川根本町</t>
  </si>
  <si>
    <t>森町</t>
  </si>
  <si>
    <t>輝いてひがしいず</t>
  </si>
  <si>
    <t>平成18年5月～平成23年3月</t>
  </si>
  <si>
    <t>女性・青少年チーム</t>
  </si>
  <si>
    <t>企画調整課</t>
  </si>
  <si>
    <t>第2次小山町男女共同参画社会づくり行動計画</t>
  </si>
  <si>
    <t>平成18年3月～平成22年3月</t>
  </si>
  <si>
    <t>平成32年</t>
  </si>
  <si>
    <t>芝川町</t>
  </si>
  <si>
    <t>平成12年4月～（平成19年3月旧計画期間終了後、期間を設定せず延長)</t>
  </si>
  <si>
    <t>平成14年4月～平成22年3月</t>
  </si>
  <si>
    <t>まちづくり係</t>
  </si>
  <si>
    <t>経営起業課</t>
  </si>
  <si>
    <t>平成18年4月～平成24年3月</t>
  </si>
  <si>
    <t>政策推進室</t>
  </si>
  <si>
    <t>社会教育室</t>
  </si>
  <si>
    <t>熱海市男女共同参画条例</t>
  </si>
  <si>
    <t>審議会等数</t>
  </si>
  <si>
    <t>総委員数</t>
  </si>
  <si>
    <t>うち一般行政職</t>
  </si>
  <si>
    <t>アイセル２１</t>
  </si>
  <si>
    <t>420-0865</t>
  </si>
  <si>
    <t>054-246-7833</t>
  </si>
  <si>
    <t>http://www.aice21.jp</t>
  </si>
  <si>
    <t>あいホール</t>
  </si>
  <si>
    <t>433-8123</t>
  </si>
  <si>
    <t>053-473-4501</t>
  </si>
  <si>
    <t>http://ai-hall.com/</t>
  </si>
  <si>
    <t>418-0005</t>
  </si>
  <si>
    <t>0544-22-0341</t>
  </si>
  <si>
    <t>http://www.city.fujinomiya.shizuoka.jp/</t>
  </si>
  <si>
    <t>416-8558</t>
  </si>
  <si>
    <t>0545-64-9017</t>
  </si>
  <si>
    <t>ともりあ</t>
  </si>
  <si>
    <t>437-1292</t>
  </si>
  <si>
    <t>0538-58-2678</t>
  </si>
  <si>
    <t>ぱりて</t>
  </si>
  <si>
    <t>426-0026</t>
  </si>
  <si>
    <t>054-641-7777</t>
  </si>
  <si>
    <t>○</t>
  </si>
  <si>
    <t>コード
市(区)町村</t>
  </si>
  <si>
    <t>有無
庁内連絡会議の</t>
  </si>
  <si>
    <t>現在
の
状況</t>
  </si>
  <si>
    <t>パートナーシップ・プランしばかわ</t>
  </si>
  <si>
    <t>ふじかわパートナーシップ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</si>
  <si>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</si>
  <si>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</si>
  <si>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</si>
  <si>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</si>
  <si>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</si>
  <si>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</si>
  <si>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</si>
  <si>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</si>
  <si>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</si>
  <si>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</si>
  <si>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</si>
  <si>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</si>
  <si>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</si>
  <si>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</si>
  <si>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</si>
  <si>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</si>
  <si>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</si>
  <si>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</si>
  <si>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</si>
  <si>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</si>
  <si>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</si>
  <si>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</si>
  <si>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</si>
  <si>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</si>
  <si>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</si>
  <si>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</si>
  <si>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</si>
  <si>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男女パートナーシップしまだ２１、
かなや男女いきいきプラン</t>
  </si>
  <si>
    <t>平成13年4月～平成23年3月、
平成15年7月～平成23年3月</t>
  </si>
  <si>
    <t>平成13年4月～平成23年3月
（前期）</t>
  </si>
  <si>
    <t>大井川町男女共同参画プラン　
男女が 共に生きるまち 共に創るまち おおいがわ</t>
  </si>
  <si>
    <t>「ぱっとなあしっぷⅡ」
～あなたらしくわたしらしく生きるために～</t>
  </si>
  <si>
    <t>下田市男女共同参画推進プラン
「新たなるパートナーシップ創造計画」</t>
  </si>
  <si>
    <t>御殿場市男女共同参画計画
『第二次レインボープラン御殿場21』</t>
  </si>
  <si>
    <t>伊東市男女共同参画　
あすを奏でるハーモニープラン</t>
  </si>
  <si>
    <t>三島市男女共同参画プラン
（みしまアクションプラン・パート2）</t>
  </si>
  <si>
    <t>男女が共に輝くあたみ２１プラン
（改訂版　平成18～22年度）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</si>
</sst>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4" xfId="0" applyFill="1" applyBorder="1" applyAlignment="1">
      <alignment/>
    </xf>
    <xf numFmtId="0" fontId="10" fillId="0" borderId="0" xfId="0" applyFont="1" applyAlignment="1">
      <alignment/>
    </xf>
    <xf numFmtId="179" fontId="2" fillId="3" borderId="8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3" borderId="20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9" fontId="2" fillId="3" borderId="14" xfId="0" applyNumberFormat="1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179" fontId="2" fillId="3" borderId="9" xfId="0" applyNumberFormat="1" applyFont="1" applyFill="1" applyBorder="1" applyAlignment="1">
      <alignment vertical="top" wrapText="1"/>
    </xf>
    <xf numFmtId="57" fontId="2" fillId="2" borderId="23" xfId="0" applyNumberFormat="1" applyFont="1" applyFill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179" fontId="2" fillId="3" borderId="31" xfId="0" applyNumberFormat="1" applyFont="1" applyFill="1" applyBorder="1" applyAlignment="1">
      <alignment vertical="top" wrapText="1"/>
    </xf>
    <xf numFmtId="179" fontId="2" fillId="3" borderId="32" xfId="0" applyNumberFormat="1" applyFont="1" applyFill="1" applyBorder="1" applyAlignment="1">
      <alignment vertical="top" wrapText="1"/>
    </xf>
    <xf numFmtId="180" fontId="2" fillId="3" borderId="33" xfId="0" applyNumberFormat="1" applyFont="1" applyFill="1" applyBorder="1" applyAlignment="1">
      <alignment vertical="top" wrapText="1"/>
    </xf>
    <xf numFmtId="180" fontId="2" fillId="3" borderId="31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179" fontId="2" fillId="3" borderId="36" xfId="0" applyNumberFormat="1" applyFont="1" applyFill="1" applyBorder="1" applyAlignment="1">
      <alignment vertical="top" wrapText="1"/>
    </xf>
    <xf numFmtId="180" fontId="2" fillId="3" borderId="37" xfId="0" applyNumberFormat="1" applyFont="1" applyFill="1" applyBorder="1" applyAlignment="1">
      <alignment vertical="top" wrapText="1"/>
    </xf>
    <xf numFmtId="180" fontId="2" fillId="3" borderId="3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39" xfId="0" applyFont="1" applyFill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179" fontId="2" fillId="3" borderId="42" xfId="0" applyNumberFormat="1" applyFont="1" applyFill="1" applyBorder="1" applyAlignment="1">
      <alignment vertical="top" wrapText="1"/>
    </xf>
    <xf numFmtId="179" fontId="2" fillId="3" borderId="39" xfId="0" applyNumberFormat="1" applyFont="1" applyFill="1" applyBorder="1" applyAlignment="1">
      <alignment vertical="top" wrapText="1"/>
    </xf>
    <xf numFmtId="180" fontId="2" fillId="3" borderId="43" xfId="0" applyNumberFormat="1" applyFont="1" applyFill="1" applyBorder="1" applyAlignment="1">
      <alignment vertical="top" wrapText="1"/>
    </xf>
    <xf numFmtId="180" fontId="2" fillId="3" borderId="42" xfId="0" applyNumberFormat="1" applyFont="1" applyFill="1" applyBorder="1" applyAlignment="1">
      <alignment vertical="top" wrapText="1"/>
    </xf>
    <xf numFmtId="180" fontId="2" fillId="3" borderId="15" xfId="0" applyNumberFormat="1" applyFont="1" applyFill="1" applyBorder="1" applyAlignment="1">
      <alignment vertical="top" wrapText="1"/>
    </xf>
    <xf numFmtId="180" fontId="2" fillId="3" borderId="9" xfId="0" applyNumberFormat="1" applyFont="1" applyFill="1" applyBorder="1" applyAlignment="1">
      <alignment vertical="top" wrapText="1"/>
    </xf>
    <xf numFmtId="180" fontId="2" fillId="0" borderId="15" xfId="0" applyNumberFormat="1" applyFont="1" applyFill="1" applyBorder="1" applyAlignment="1">
      <alignment vertical="top" wrapText="1"/>
    </xf>
    <xf numFmtId="180" fontId="2" fillId="0" borderId="9" xfId="0" applyNumberFormat="1" applyFont="1" applyFill="1" applyBorder="1" applyAlignment="1">
      <alignment vertical="top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47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44" xfId="0" applyFont="1" applyFill="1" applyBorder="1" applyAlignment="1">
      <alignment vertical="top" wrapText="1"/>
    </xf>
    <xf numFmtId="58" fontId="4" fillId="2" borderId="14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57" fontId="4" fillId="2" borderId="14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4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2" borderId="47" xfId="0" applyFont="1" applyFill="1" applyBorder="1" applyAlignment="1">
      <alignment wrapText="1"/>
    </xf>
    <xf numFmtId="0" fontId="4" fillId="2" borderId="1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textRotation="255" shrinkToFit="1"/>
    </xf>
    <xf numFmtId="0" fontId="2" fillId="2" borderId="39" xfId="0" applyFont="1" applyFill="1" applyBorder="1" applyAlignment="1">
      <alignment horizontal="center" textRotation="255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0" fillId="0" borderId="0" xfId="0" applyAlignment="1">
      <alignment vertical="top"/>
    </xf>
    <xf numFmtId="186" fontId="2" fillId="2" borderId="54" xfId="0" applyNumberFormat="1" applyFont="1" applyFill="1" applyBorder="1" applyAlignment="1">
      <alignment vertical="center"/>
    </xf>
    <xf numFmtId="186" fontId="2" fillId="2" borderId="55" xfId="0" applyNumberFormat="1" applyFont="1" applyFill="1" applyBorder="1" applyAlignment="1">
      <alignment vertical="center"/>
    </xf>
    <xf numFmtId="186" fontId="2" fillId="2" borderId="56" xfId="0" applyNumberFormat="1" applyFont="1" applyFill="1" applyBorder="1" applyAlignment="1">
      <alignment vertical="center"/>
    </xf>
    <xf numFmtId="186" fontId="2" fillId="3" borderId="57" xfId="0" applyNumberFormat="1" applyFont="1" applyFill="1" applyBorder="1" applyAlignment="1">
      <alignment vertical="center"/>
    </xf>
    <xf numFmtId="187" fontId="2" fillId="2" borderId="27" xfId="0" applyNumberFormat="1" applyFont="1" applyFill="1" applyBorder="1" applyAlignment="1">
      <alignment vertical="top"/>
    </xf>
    <xf numFmtId="187" fontId="2" fillId="2" borderId="15" xfId="0" applyNumberFormat="1" applyFont="1" applyFill="1" applyBorder="1" applyAlignment="1">
      <alignment vertical="top"/>
    </xf>
    <xf numFmtId="187" fontId="2" fillId="3" borderId="58" xfId="0" applyNumberFormat="1" applyFont="1" applyFill="1" applyBorder="1" applyAlignment="1">
      <alignment/>
    </xf>
    <xf numFmtId="187" fontId="2" fillId="3" borderId="8" xfId="0" applyNumberFormat="1" applyFont="1" applyFill="1" applyBorder="1" applyAlignment="1">
      <alignment/>
    </xf>
    <xf numFmtId="187" fontId="2" fillId="2" borderId="14" xfId="0" applyNumberFormat="1" applyFont="1" applyFill="1" applyBorder="1" applyAlignment="1">
      <alignment vertical="top" wrapText="1"/>
    </xf>
    <xf numFmtId="187" fontId="2" fillId="2" borderId="15" xfId="0" applyNumberFormat="1" applyFont="1" applyFill="1" applyBorder="1" applyAlignment="1">
      <alignment vertical="top" wrapText="1"/>
    </xf>
    <xf numFmtId="187" fontId="2" fillId="3" borderId="59" xfId="0" applyNumberFormat="1" applyFont="1" applyFill="1" applyBorder="1" applyAlignment="1">
      <alignment/>
    </xf>
    <xf numFmtId="187" fontId="2" fillId="3" borderId="8" xfId="0" applyNumberFormat="1" applyFont="1" applyFill="1" applyBorder="1" applyAlignment="1">
      <alignment/>
    </xf>
    <xf numFmtId="187" fontId="2" fillId="0" borderId="14" xfId="0" applyNumberFormat="1" applyFont="1" applyBorder="1" applyAlignment="1">
      <alignment vertical="top" wrapText="1"/>
    </xf>
    <xf numFmtId="187" fontId="2" fillId="0" borderId="9" xfId="0" applyNumberFormat="1" applyFont="1" applyBorder="1" applyAlignment="1">
      <alignment vertical="top" wrapText="1"/>
    </xf>
    <xf numFmtId="187" fontId="2" fillId="2" borderId="23" xfId="0" applyNumberFormat="1" applyFont="1" applyFill="1" applyBorder="1" applyAlignment="1">
      <alignment vertical="top" wrapText="1"/>
    </xf>
    <xf numFmtId="187" fontId="2" fillId="2" borderId="2" xfId="0" applyNumberFormat="1" applyFont="1" applyFill="1" applyBorder="1" applyAlignment="1">
      <alignment/>
    </xf>
    <xf numFmtId="187" fontId="2" fillId="3" borderId="4" xfId="0" applyNumberFormat="1" applyFont="1" applyFill="1" applyBorder="1" applyAlignment="1">
      <alignment/>
    </xf>
    <xf numFmtId="187" fontId="2" fillId="3" borderId="3" xfId="0" applyNumberFormat="1" applyFont="1" applyFill="1" applyBorder="1" applyAlignment="1">
      <alignment/>
    </xf>
    <xf numFmtId="187" fontId="2" fillId="2" borderId="23" xfId="0" applyNumberFormat="1" applyFont="1" applyFill="1" applyBorder="1" applyAlignment="1">
      <alignment vertical="top"/>
    </xf>
    <xf numFmtId="179" fontId="2" fillId="3" borderId="14" xfId="0" applyNumberFormat="1" applyFont="1" applyFill="1" applyBorder="1" applyAlignment="1">
      <alignment vertical="top"/>
    </xf>
    <xf numFmtId="187" fontId="2" fillId="2" borderId="14" xfId="0" applyNumberFormat="1" applyFont="1" applyFill="1" applyBorder="1" applyAlignment="1">
      <alignment vertical="top"/>
    </xf>
    <xf numFmtId="179" fontId="2" fillId="3" borderId="9" xfId="0" applyNumberFormat="1" applyFont="1" applyFill="1" applyBorder="1" applyAlignment="1">
      <alignment vertical="top"/>
    </xf>
    <xf numFmtId="0" fontId="2" fillId="2" borderId="2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186" fontId="2" fillId="2" borderId="23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186" fontId="2" fillId="2" borderId="25" xfId="0" applyNumberFormat="1" applyFont="1" applyFill="1" applyBorder="1" applyAlignment="1">
      <alignment horizontal="center" vertical="top" wrapText="1"/>
    </xf>
    <xf numFmtId="187" fontId="2" fillId="0" borderId="14" xfId="0" applyNumberFormat="1" applyFont="1" applyFill="1" applyBorder="1" applyAlignment="1">
      <alignment vertical="top"/>
    </xf>
    <xf numFmtId="187" fontId="2" fillId="5" borderId="14" xfId="0" applyNumberFormat="1" applyFont="1" applyFill="1" applyBorder="1" applyAlignment="1">
      <alignment vertical="top"/>
    </xf>
    <xf numFmtId="187" fontId="2" fillId="2" borderId="24" xfId="0" applyNumberFormat="1" applyFont="1" applyFill="1" applyBorder="1" applyAlignment="1">
      <alignment vertical="top"/>
    </xf>
    <xf numFmtId="187" fontId="2" fillId="2" borderId="2" xfId="0" applyNumberFormat="1" applyFont="1" applyFill="1" applyBorder="1" applyAlignment="1">
      <alignment/>
    </xf>
    <xf numFmtId="187" fontId="2" fillId="2" borderId="30" xfId="0" applyNumberFormat="1" applyFont="1" applyFill="1" applyBorder="1" applyAlignment="1">
      <alignment vertical="top"/>
    </xf>
    <xf numFmtId="187" fontId="2" fillId="2" borderId="35" xfId="0" applyNumberFormat="1" applyFont="1" applyFill="1" applyBorder="1" applyAlignment="1">
      <alignment vertical="top"/>
    </xf>
    <xf numFmtId="187" fontId="2" fillId="2" borderId="41" xfId="0" applyNumberFormat="1" applyFont="1" applyFill="1" applyBorder="1" applyAlignment="1">
      <alignment vertical="top"/>
    </xf>
    <xf numFmtId="187" fontId="2" fillId="2" borderId="47" xfId="0" applyNumberFormat="1" applyFont="1" applyFill="1" applyBorder="1" applyAlignment="1">
      <alignment vertical="top" wrapText="1"/>
    </xf>
    <xf numFmtId="187" fontId="2" fillId="0" borderId="14" xfId="0" applyNumberFormat="1" applyFont="1" applyFill="1" applyBorder="1" applyAlignment="1">
      <alignment vertical="top" wrapText="1"/>
    </xf>
    <xf numFmtId="187" fontId="2" fillId="5" borderId="14" xfId="0" applyNumberFormat="1" applyFont="1" applyFill="1" applyBorder="1" applyAlignment="1">
      <alignment vertical="top" wrapText="1"/>
    </xf>
    <xf numFmtId="187" fontId="2" fillId="2" borderId="60" xfId="0" applyNumberFormat="1" applyFont="1" applyFill="1" applyBorder="1" applyAlignment="1">
      <alignment vertical="top" wrapText="1"/>
    </xf>
    <xf numFmtId="187" fontId="2" fillId="2" borderId="24" xfId="0" applyNumberFormat="1" applyFont="1" applyFill="1" applyBorder="1" applyAlignment="1">
      <alignment vertical="top" wrapText="1"/>
    </xf>
    <xf numFmtId="187" fontId="2" fillId="6" borderId="58" xfId="0" applyNumberFormat="1" applyFont="1" applyFill="1" applyBorder="1" applyAlignment="1">
      <alignment/>
    </xf>
    <xf numFmtId="187" fontId="2" fillId="3" borderId="58" xfId="0" applyNumberFormat="1" applyFont="1" applyFill="1" applyBorder="1" applyAlignment="1">
      <alignment/>
    </xf>
    <xf numFmtId="187" fontId="2" fillId="0" borderId="23" xfId="0" applyNumberFormat="1" applyFont="1" applyFill="1" applyBorder="1" applyAlignment="1">
      <alignment vertical="top" wrapText="1"/>
    </xf>
    <xf numFmtId="187" fontId="2" fillId="2" borderId="25" xfId="0" applyNumberFormat="1" applyFont="1" applyFill="1" applyBorder="1" applyAlignment="1">
      <alignment vertical="top" wrapText="1"/>
    </xf>
    <xf numFmtId="187" fontId="2" fillId="2" borderId="1" xfId="0" applyNumberFormat="1" applyFont="1" applyFill="1" applyBorder="1" applyAlignment="1">
      <alignment/>
    </xf>
    <xf numFmtId="187" fontId="2" fillId="2" borderId="29" xfId="0" applyNumberFormat="1" applyFont="1" applyFill="1" applyBorder="1" applyAlignment="1">
      <alignment vertical="top" wrapText="1"/>
    </xf>
    <xf numFmtId="187" fontId="2" fillId="2" borderId="30" xfId="0" applyNumberFormat="1" applyFont="1" applyFill="1" applyBorder="1" applyAlignment="1">
      <alignment vertical="top" wrapText="1"/>
    </xf>
    <xf numFmtId="187" fontId="2" fillId="2" borderId="34" xfId="0" applyNumberFormat="1" applyFont="1" applyFill="1" applyBorder="1" applyAlignment="1">
      <alignment vertical="top" wrapText="1"/>
    </xf>
    <xf numFmtId="187" fontId="2" fillId="2" borderId="35" xfId="0" applyNumberFormat="1" applyFont="1" applyFill="1" applyBorder="1" applyAlignment="1">
      <alignment vertical="top" wrapText="1"/>
    </xf>
    <xf numFmtId="187" fontId="2" fillId="2" borderId="40" xfId="0" applyNumberFormat="1" applyFont="1" applyFill="1" applyBorder="1" applyAlignment="1">
      <alignment vertical="top" wrapText="1"/>
    </xf>
    <xf numFmtId="187" fontId="2" fillId="2" borderId="41" xfId="0" applyNumberFormat="1" applyFont="1" applyFill="1" applyBorder="1" applyAlignment="1">
      <alignment vertical="top" wrapText="1"/>
    </xf>
    <xf numFmtId="0" fontId="0" fillId="4" borderId="61" xfId="0" applyFill="1" applyBorder="1" applyAlignment="1">
      <alignment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64" xfId="0" applyFont="1" applyBorder="1" applyAlignment="1">
      <alignment horizontal="center" textRotation="255" wrapText="1"/>
    </xf>
    <xf numFmtId="0" fontId="2" fillId="0" borderId="10" xfId="0" applyFont="1" applyBorder="1" applyAlignment="1">
      <alignment horizontal="center" textRotation="255" wrapText="1"/>
    </xf>
    <xf numFmtId="0" fontId="2" fillId="0" borderId="28" xfId="0" applyFont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47" xfId="0" applyFont="1" applyFill="1" applyBorder="1" applyAlignment="1">
      <alignment horizontal="center" textRotation="255" shrinkToFit="1"/>
    </xf>
    <xf numFmtId="0" fontId="2" fillId="2" borderId="66" xfId="0" applyFont="1" applyFill="1" applyBorder="1" applyAlignment="1">
      <alignment horizontal="center" textRotation="255" shrinkToFit="1"/>
    </xf>
    <xf numFmtId="0" fontId="2" fillId="2" borderId="15" xfId="0" applyFont="1" applyFill="1" applyBorder="1" applyAlignment="1">
      <alignment horizontal="center" textRotation="255" shrinkToFit="1"/>
    </xf>
    <xf numFmtId="0" fontId="2" fillId="0" borderId="53" xfId="0" applyFont="1" applyBorder="1" applyAlignment="1">
      <alignment horizontal="center" textRotation="255" wrapText="1"/>
    </xf>
    <xf numFmtId="0" fontId="2" fillId="0" borderId="39" xfId="0" applyFont="1" applyBorder="1" applyAlignment="1">
      <alignment horizontal="center" textRotation="255" wrapText="1"/>
    </xf>
    <xf numFmtId="0" fontId="2" fillId="0" borderId="12" xfId="0" applyFont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textRotation="255" wrapText="1"/>
    </xf>
    <xf numFmtId="0" fontId="0" fillId="0" borderId="39" xfId="0" applyBorder="1" applyAlignment="1">
      <alignment horizontal="center" textRotation="255" wrapText="1"/>
    </xf>
    <xf numFmtId="0" fontId="0" fillId="0" borderId="12" xfId="0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wrapText="1"/>
    </xf>
    <xf numFmtId="0" fontId="2" fillId="2" borderId="10" xfId="0" applyFont="1" applyFill="1" applyBorder="1" applyAlignment="1">
      <alignment horizontal="center" textRotation="255" wrapText="1"/>
    </xf>
    <xf numFmtId="0" fontId="2" fillId="2" borderId="28" xfId="0" applyFont="1" applyFill="1" applyBorder="1" applyAlignment="1">
      <alignment horizontal="center" textRotation="255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textRotation="255" wrapText="1"/>
    </xf>
    <xf numFmtId="0" fontId="2" fillId="2" borderId="68" xfId="0" applyFont="1" applyFill="1" applyBorder="1" applyAlignment="1">
      <alignment horizontal="center" textRotation="255" wrapText="1"/>
    </xf>
    <xf numFmtId="0" fontId="2" fillId="2" borderId="11" xfId="0" applyFont="1" applyFill="1" applyBorder="1" applyAlignment="1">
      <alignment horizontal="center" textRotation="255" wrapText="1"/>
    </xf>
    <xf numFmtId="0" fontId="2" fillId="2" borderId="12" xfId="0" applyFont="1" applyFill="1" applyBorder="1" applyAlignment="1">
      <alignment horizontal="center" textRotation="255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54" xfId="0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 wrapText="1"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2" fillId="2" borderId="64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28" xfId="0" applyFont="1" applyFill="1" applyBorder="1" applyAlignment="1">
      <alignment horizontal="center" vertical="distributed" textRotation="255"/>
    </xf>
    <xf numFmtId="0" fontId="2" fillId="2" borderId="53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6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64" xfId="0" applyFont="1" applyBorder="1" applyAlignment="1">
      <alignment horizontal="center" textRotation="255"/>
    </xf>
    <xf numFmtId="0" fontId="2" fillId="0" borderId="10" xfId="0" applyFont="1" applyBorder="1" applyAlignment="1">
      <alignment horizontal="center" textRotation="255"/>
    </xf>
    <xf numFmtId="0" fontId="2" fillId="0" borderId="28" xfId="0" applyFont="1" applyBorder="1" applyAlignment="1">
      <alignment horizontal="center" textRotation="255"/>
    </xf>
    <xf numFmtId="0" fontId="2" fillId="0" borderId="39" xfId="0" applyFont="1" applyBorder="1" applyAlignment="1">
      <alignment horizontal="center" textRotation="255"/>
    </xf>
    <xf numFmtId="0" fontId="2" fillId="0" borderId="12" xfId="0" applyFont="1" applyBorder="1" applyAlignment="1">
      <alignment horizontal="center" textRotation="255"/>
    </xf>
    <xf numFmtId="0" fontId="2" fillId="2" borderId="24" xfId="0" applyFont="1" applyFill="1" applyBorder="1" applyAlignment="1">
      <alignment vertical="center" textRotation="255"/>
    </xf>
    <xf numFmtId="0" fontId="2" fillId="2" borderId="11" xfId="0" applyFont="1" applyFill="1" applyBorder="1" applyAlignment="1">
      <alignment vertical="center" textRotation="255"/>
    </xf>
    <xf numFmtId="0" fontId="2" fillId="2" borderId="24" xfId="0" applyFont="1" applyFill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/>
    </xf>
    <xf numFmtId="0" fontId="2" fillId="0" borderId="2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2" borderId="62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4" fillId="2" borderId="46" xfId="0" applyFont="1" applyFill="1" applyBorder="1" applyAlignment="1">
      <alignment vertical="center" textRotation="255" wrapText="1"/>
    </xf>
    <xf numFmtId="0" fontId="4" fillId="2" borderId="16" xfId="0" applyFont="1" applyFill="1" applyBorder="1" applyAlignment="1">
      <alignment vertical="center" textRotation="255" wrapText="1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46" xfId="0" applyFont="1" applyFill="1" applyBorder="1" applyAlignment="1">
      <alignment vertical="center" textRotation="255"/>
    </xf>
    <xf numFmtId="0" fontId="4" fillId="2" borderId="16" xfId="0" applyFont="1" applyFill="1" applyBorder="1" applyAlignment="1">
      <alignment vertical="center" textRotation="255"/>
    </xf>
    <xf numFmtId="0" fontId="2" fillId="2" borderId="2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58" fontId="8" fillId="0" borderId="72" xfId="0" applyNumberFormat="1" applyFont="1" applyBorder="1" applyAlignment="1">
      <alignment horizontal="center" vertical="center"/>
    </xf>
    <xf numFmtId="58" fontId="8" fillId="0" borderId="73" xfId="0" applyNumberFormat="1" applyFont="1" applyBorder="1" applyAlignment="1">
      <alignment horizontal="center" vertical="center"/>
    </xf>
    <xf numFmtId="58" fontId="8" fillId="0" borderId="51" xfId="0" applyNumberFormat="1" applyFont="1" applyBorder="1" applyAlignment="1">
      <alignment horizontal="center" vertical="center"/>
    </xf>
    <xf numFmtId="58" fontId="8" fillId="0" borderId="74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top" textRotation="255" wrapText="1"/>
    </xf>
    <xf numFmtId="0" fontId="2" fillId="0" borderId="39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  <xf numFmtId="0" fontId="4" fillId="2" borderId="15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45" xfId="0" applyFont="1" applyFill="1" applyBorder="1" applyAlignment="1">
      <alignment vertical="center" textRotation="255"/>
    </xf>
    <xf numFmtId="0" fontId="4" fillId="2" borderId="13" xfId="0" applyFont="1" applyFill="1" applyBorder="1" applyAlignment="1">
      <alignment vertical="center" textRotation="255"/>
    </xf>
    <xf numFmtId="186" fontId="2" fillId="2" borderId="12" xfId="0" applyNumberFormat="1" applyFont="1" applyFill="1" applyBorder="1" applyAlignment="1">
      <alignment horizontal="center" vertical="center"/>
    </xf>
    <xf numFmtId="186" fontId="2" fillId="2" borderId="9" xfId="0" applyNumberFormat="1" applyFont="1" applyFill="1" applyBorder="1" applyAlignment="1">
      <alignment vertical="top"/>
    </xf>
    <xf numFmtId="186" fontId="0" fillId="2" borderId="6" xfId="0" applyNumberFormat="1" applyFont="1" applyFill="1" applyBorder="1" applyAlignment="1">
      <alignment/>
    </xf>
    <xf numFmtId="186" fontId="2" fillId="2" borderId="15" xfId="0" applyNumberFormat="1" applyFont="1" applyFill="1" applyBorder="1" applyAlignment="1">
      <alignment vertical="top"/>
    </xf>
    <xf numFmtId="186" fontId="2" fillId="2" borderId="23" xfId="0" applyNumberFormat="1" applyFont="1" applyFill="1" applyBorder="1" applyAlignment="1">
      <alignment vertical="top"/>
    </xf>
    <xf numFmtId="186" fontId="2" fillId="2" borderId="7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 vertical="top"/>
    </xf>
    <xf numFmtId="186" fontId="0" fillId="3" borderId="3" xfId="0" applyNumberFormat="1" applyFont="1" applyFill="1" applyBorder="1" applyAlignment="1">
      <alignment vertical="top"/>
    </xf>
    <xf numFmtId="186" fontId="0" fillId="3" borderId="4" xfId="0" applyNumberFormat="1" applyFont="1" applyFill="1" applyBorder="1" applyAlignment="1">
      <alignment vertical="top"/>
    </xf>
    <xf numFmtId="186" fontId="2" fillId="2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5" sqref="E25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14.625" style="2" customWidth="1"/>
    <col min="6" max="9" width="4.125" style="2" customWidth="1"/>
    <col min="10" max="10" width="25.625" style="2" customWidth="1"/>
    <col min="11" max="12" width="13.625" style="49" customWidth="1"/>
    <col min="13" max="13" width="4.25390625" style="2" customWidth="1"/>
    <col min="14" max="14" width="27.00390625" style="2" customWidth="1"/>
    <col min="15" max="15" width="13.625" style="2" customWidth="1"/>
    <col min="16" max="16" width="6.25390625" style="2" customWidth="1"/>
    <col min="23" max="16384" width="9.00390625" style="2" customWidth="1"/>
  </cols>
  <sheetData>
    <row r="1" ht="16.5" customHeight="1">
      <c r="A1" s="2" t="s">
        <v>18</v>
      </c>
    </row>
    <row r="2" ht="22.5" customHeight="1">
      <c r="A2" s="13" t="s">
        <v>22</v>
      </c>
    </row>
    <row r="3" ht="9.75" customHeight="1" thickBot="1"/>
    <row r="4" spans="1:16" s="1" customFormat="1" ht="32.25" customHeight="1">
      <c r="A4" s="208" t="s">
        <v>36</v>
      </c>
      <c r="B4" s="215" t="s">
        <v>222</v>
      </c>
      <c r="C4" s="211" t="s">
        <v>37</v>
      </c>
      <c r="D4" s="213" t="s">
        <v>21</v>
      </c>
      <c r="E4" s="218" t="s">
        <v>3</v>
      </c>
      <c r="F4" s="228" t="s">
        <v>34</v>
      </c>
      <c r="G4" s="221" t="s">
        <v>35</v>
      </c>
      <c r="H4" s="224" t="s">
        <v>223</v>
      </c>
      <c r="I4" s="141" t="s">
        <v>2</v>
      </c>
      <c r="J4" s="201" t="s">
        <v>25</v>
      </c>
      <c r="K4" s="202"/>
      <c r="L4" s="202"/>
      <c r="M4" s="203"/>
      <c r="N4" s="201" t="s">
        <v>51</v>
      </c>
      <c r="O4" s="202"/>
      <c r="P4" s="203"/>
    </row>
    <row r="5" spans="1:16" s="35" customFormat="1" ht="22.5" customHeight="1">
      <c r="A5" s="209"/>
      <c r="B5" s="216"/>
      <c r="C5" s="212"/>
      <c r="D5" s="214"/>
      <c r="E5" s="219"/>
      <c r="F5" s="229"/>
      <c r="G5" s="222"/>
      <c r="H5" s="225"/>
      <c r="I5" s="142"/>
      <c r="J5" s="204" t="s">
        <v>12</v>
      </c>
      <c r="K5" s="227"/>
      <c r="L5" s="205"/>
      <c r="M5" s="34" t="s">
        <v>13</v>
      </c>
      <c r="N5" s="204" t="s">
        <v>14</v>
      </c>
      <c r="O5" s="205"/>
      <c r="P5" s="34" t="s">
        <v>13</v>
      </c>
    </row>
    <row r="6" spans="1:16" s="1" customFormat="1" ht="44.25" customHeight="1">
      <c r="A6" s="210"/>
      <c r="B6" s="217"/>
      <c r="C6" s="212"/>
      <c r="D6" s="214"/>
      <c r="E6" s="220"/>
      <c r="F6" s="230"/>
      <c r="G6" s="223"/>
      <c r="H6" s="226"/>
      <c r="I6" s="231"/>
      <c r="J6" s="36" t="s">
        <v>31</v>
      </c>
      <c r="K6" s="37" t="s">
        <v>5</v>
      </c>
      <c r="L6" s="37" t="s">
        <v>6</v>
      </c>
      <c r="M6" s="328" t="s">
        <v>224</v>
      </c>
      <c r="N6" s="39" t="s">
        <v>32</v>
      </c>
      <c r="O6" s="40" t="s">
        <v>33</v>
      </c>
      <c r="P6" s="38" t="s">
        <v>224</v>
      </c>
    </row>
    <row r="7" spans="1:22" s="62" customFormat="1" ht="24">
      <c r="A7" s="57">
        <v>22</v>
      </c>
      <c r="B7" s="58">
        <v>100</v>
      </c>
      <c r="C7" s="112" t="s">
        <v>54</v>
      </c>
      <c r="D7" s="113" t="s">
        <v>160</v>
      </c>
      <c r="E7" s="112" t="s">
        <v>103</v>
      </c>
      <c r="F7" s="331">
        <v>1</v>
      </c>
      <c r="G7" s="329">
        <v>1</v>
      </c>
      <c r="H7" s="332">
        <v>1</v>
      </c>
      <c r="I7" s="329">
        <v>1</v>
      </c>
      <c r="J7" s="112" t="s">
        <v>161</v>
      </c>
      <c r="K7" s="117">
        <v>37712</v>
      </c>
      <c r="L7" s="117">
        <v>37712</v>
      </c>
      <c r="M7" s="329"/>
      <c r="N7" s="116" t="s">
        <v>162</v>
      </c>
      <c r="O7" s="61" t="s">
        <v>57</v>
      </c>
      <c r="P7" s="329"/>
      <c r="Q7" s="67"/>
      <c r="R7" s="67"/>
      <c r="S7" s="67"/>
      <c r="T7" s="67"/>
      <c r="U7" s="67"/>
      <c r="V7" s="67"/>
    </row>
    <row r="8" spans="1:22" s="62" customFormat="1" ht="24">
      <c r="A8" s="57">
        <v>22</v>
      </c>
      <c r="B8" s="58">
        <v>130</v>
      </c>
      <c r="C8" s="112" t="s">
        <v>54</v>
      </c>
      <c r="D8" s="113" t="s">
        <v>166</v>
      </c>
      <c r="E8" s="112" t="s">
        <v>103</v>
      </c>
      <c r="F8" s="331">
        <v>1</v>
      </c>
      <c r="G8" s="329">
        <v>1</v>
      </c>
      <c r="H8" s="332">
        <v>1</v>
      </c>
      <c r="I8" s="329">
        <v>1</v>
      </c>
      <c r="J8" s="112" t="s">
        <v>167</v>
      </c>
      <c r="K8" s="117">
        <v>37607</v>
      </c>
      <c r="L8" s="117">
        <v>37712</v>
      </c>
      <c r="M8" s="329"/>
      <c r="N8" s="116" t="s">
        <v>168</v>
      </c>
      <c r="O8" s="61" t="s">
        <v>127</v>
      </c>
      <c r="P8" s="329"/>
      <c r="Q8" s="67"/>
      <c r="R8" s="67"/>
      <c r="S8" s="67"/>
      <c r="T8" s="67"/>
      <c r="U8" s="67"/>
      <c r="V8" s="67"/>
    </row>
    <row r="9" spans="1:22" s="62" customFormat="1" ht="24">
      <c r="A9" s="57">
        <v>22</v>
      </c>
      <c r="B9" s="58">
        <v>203</v>
      </c>
      <c r="C9" s="114" t="s">
        <v>54</v>
      </c>
      <c r="D9" s="115" t="s">
        <v>116</v>
      </c>
      <c r="E9" s="112" t="s">
        <v>117</v>
      </c>
      <c r="F9" s="331">
        <v>1</v>
      </c>
      <c r="G9" s="329">
        <v>1</v>
      </c>
      <c r="H9" s="332">
        <v>1</v>
      </c>
      <c r="I9" s="329">
        <v>1</v>
      </c>
      <c r="J9" s="112" t="s">
        <v>118</v>
      </c>
      <c r="K9" s="117">
        <v>39528</v>
      </c>
      <c r="L9" s="117">
        <v>39539</v>
      </c>
      <c r="M9" s="329"/>
      <c r="N9" s="116" t="s">
        <v>119</v>
      </c>
      <c r="O9" s="61" t="s">
        <v>120</v>
      </c>
      <c r="P9" s="329"/>
      <c r="Q9" s="67"/>
      <c r="R9" s="67"/>
      <c r="S9" s="67"/>
      <c r="T9" s="67"/>
      <c r="U9" s="67"/>
      <c r="V9" s="67"/>
    </row>
    <row r="10" spans="1:22" s="62" customFormat="1" ht="24">
      <c r="A10" s="57">
        <v>22</v>
      </c>
      <c r="B10" s="58">
        <v>205</v>
      </c>
      <c r="C10" s="114" t="s">
        <v>54</v>
      </c>
      <c r="D10" s="115" t="s">
        <v>172</v>
      </c>
      <c r="E10" s="112" t="s">
        <v>197</v>
      </c>
      <c r="F10" s="331">
        <v>2</v>
      </c>
      <c r="G10" s="329">
        <v>2</v>
      </c>
      <c r="H10" s="332">
        <v>0</v>
      </c>
      <c r="I10" s="329">
        <v>1</v>
      </c>
      <c r="J10" s="112" t="s">
        <v>198</v>
      </c>
      <c r="K10" s="117">
        <v>37614</v>
      </c>
      <c r="L10" s="117">
        <v>37614</v>
      </c>
      <c r="M10" s="329"/>
      <c r="N10" s="116" t="s">
        <v>263</v>
      </c>
      <c r="O10" s="61" t="s">
        <v>65</v>
      </c>
      <c r="P10" s="329"/>
      <c r="Q10" s="67"/>
      <c r="R10" s="67"/>
      <c r="S10" s="67"/>
      <c r="T10" s="67"/>
      <c r="U10" s="67"/>
      <c r="V10" s="67"/>
    </row>
    <row r="11" spans="1:22" s="62" customFormat="1" ht="24">
      <c r="A11" s="57">
        <v>22</v>
      </c>
      <c r="B11" s="58">
        <v>206</v>
      </c>
      <c r="C11" s="114" t="s">
        <v>54</v>
      </c>
      <c r="D11" s="115" t="s">
        <v>173</v>
      </c>
      <c r="E11" s="112" t="s">
        <v>196</v>
      </c>
      <c r="F11" s="331">
        <v>1</v>
      </c>
      <c r="G11" s="329">
        <v>2</v>
      </c>
      <c r="H11" s="332">
        <v>1</v>
      </c>
      <c r="I11" s="329">
        <v>1</v>
      </c>
      <c r="J11" s="112"/>
      <c r="K11" s="117"/>
      <c r="L11" s="117"/>
      <c r="M11" s="329">
        <v>0</v>
      </c>
      <c r="N11" s="116" t="s">
        <v>262</v>
      </c>
      <c r="O11" s="61" t="s">
        <v>100</v>
      </c>
      <c r="P11" s="329"/>
      <c r="Q11" s="67"/>
      <c r="R11" s="67"/>
      <c r="S11" s="67"/>
      <c r="T11" s="67"/>
      <c r="U11" s="67"/>
      <c r="V11" s="67"/>
    </row>
    <row r="12" spans="1:22" s="62" customFormat="1" ht="24">
      <c r="A12" s="57">
        <v>22</v>
      </c>
      <c r="B12" s="58">
        <v>207</v>
      </c>
      <c r="C12" s="114" t="s">
        <v>54</v>
      </c>
      <c r="D12" s="115" t="s">
        <v>90</v>
      </c>
      <c r="E12" s="112" t="s">
        <v>130</v>
      </c>
      <c r="F12" s="331">
        <v>2</v>
      </c>
      <c r="G12" s="329">
        <v>1</v>
      </c>
      <c r="H12" s="332">
        <v>1</v>
      </c>
      <c r="I12" s="329">
        <v>1</v>
      </c>
      <c r="J12" s="112" t="s">
        <v>91</v>
      </c>
      <c r="K12" s="117">
        <v>38069</v>
      </c>
      <c r="L12" s="117">
        <v>38078</v>
      </c>
      <c r="M12" s="329"/>
      <c r="N12" s="116" t="s">
        <v>92</v>
      </c>
      <c r="O12" s="61" t="s">
        <v>65</v>
      </c>
      <c r="P12" s="329"/>
      <c r="Q12" s="67"/>
      <c r="R12" s="67"/>
      <c r="S12" s="67"/>
      <c r="T12" s="67"/>
      <c r="U12" s="67"/>
      <c r="V12" s="67"/>
    </row>
    <row r="13" spans="1:22" s="62" customFormat="1" ht="24">
      <c r="A13" s="57">
        <v>22</v>
      </c>
      <c r="B13" s="58">
        <v>208</v>
      </c>
      <c r="C13" s="114" t="s">
        <v>54</v>
      </c>
      <c r="D13" s="115" t="s">
        <v>98</v>
      </c>
      <c r="E13" s="112" t="s">
        <v>99</v>
      </c>
      <c r="F13" s="331">
        <v>1</v>
      </c>
      <c r="G13" s="329">
        <v>2</v>
      </c>
      <c r="H13" s="332">
        <v>1</v>
      </c>
      <c r="I13" s="329">
        <v>1</v>
      </c>
      <c r="J13" s="112"/>
      <c r="K13" s="118"/>
      <c r="L13" s="118"/>
      <c r="M13" s="329">
        <v>0</v>
      </c>
      <c r="N13" s="116" t="s">
        <v>261</v>
      </c>
      <c r="O13" s="61" t="s">
        <v>100</v>
      </c>
      <c r="P13" s="329"/>
      <c r="Q13" s="67"/>
      <c r="R13" s="67"/>
      <c r="S13" s="67"/>
      <c r="T13" s="67"/>
      <c r="U13" s="67"/>
      <c r="V13" s="67"/>
    </row>
    <row r="14" spans="1:22" s="62" customFormat="1" ht="48">
      <c r="A14" s="57">
        <v>22</v>
      </c>
      <c r="B14" s="58">
        <v>209</v>
      </c>
      <c r="C14" s="114" t="s">
        <v>54</v>
      </c>
      <c r="D14" s="115" t="s">
        <v>96</v>
      </c>
      <c r="E14" s="112" t="s">
        <v>78</v>
      </c>
      <c r="F14" s="331">
        <v>1</v>
      </c>
      <c r="G14" s="329">
        <v>2</v>
      </c>
      <c r="H14" s="332">
        <v>1</v>
      </c>
      <c r="I14" s="329">
        <v>1</v>
      </c>
      <c r="J14" s="112" t="s">
        <v>97</v>
      </c>
      <c r="K14" s="117">
        <v>39261</v>
      </c>
      <c r="L14" s="117">
        <v>39293</v>
      </c>
      <c r="M14" s="329"/>
      <c r="N14" s="116" t="s">
        <v>254</v>
      </c>
      <c r="O14" s="61" t="s">
        <v>255</v>
      </c>
      <c r="P14" s="337">
        <v>1</v>
      </c>
      <c r="Q14" s="67"/>
      <c r="R14" s="67"/>
      <c r="S14" s="67"/>
      <c r="T14" s="67"/>
      <c r="U14" s="67"/>
      <c r="V14" s="67"/>
    </row>
    <row r="15" spans="1:22" s="62" customFormat="1" ht="36.75" customHeight="1">
      <c r="A15" s="57">
        <v>22</v>
      </c>
      <c r="B15" s="58">
        <v>210</v>
      </c>
      <c r="C15" s="114" t="s">
        <v>54</v>
      </c>
      <c r="D15" s="115" t="s">
        <v>102</v>
      </c>
      <c r="E15" s="112" t="s">
        <v>103</v>
      </c>
      <c r="F15" s="331">
        <v>1</v>
      </c>
      <c r="G15" s="329">
        <v>1</v>
      </c>
      <c r="H15" s="332">
        <v>1</v>
      </c>
      <c r="I15" s="329">
        <v>1</v>
      </c>
      <c r="J15" s="112" t="s">
        <v>104</v>
      </c>
      <c r="K15" s="117">
        <v>38069</v>
      </c>
      <c r="L15" s="117">
        <v>38078</v>
      </c>
      <c r="M15" s="329"/>
      <c r="N15" s="116" t="s">
        <v>105</v>
      </c>
      <c r="O15" s="61" t="s">
        <v>256</v>
      </c>
      <c r="P15" s="329"/>
      <c r="Q15" s="67"/>
      <c r="R15" s="67"/>
      <c r="S15" s="67"/>
      <c r="T15" s="67"/>
      <c r="U15" s="67"/>
      <c r="V15" s="67"/>
    </row>
    <row r="16" spans="1:22" s="62" customFormat="1" ht="24">
      <c r="A16" s="57">
        <v>22</v>
      </c>
      <c r="B16" s="58">
        <v>211</v>
      </c>
      <c r="C16" s="114" t="s">
        <v>54</v>
      </c>
      <c r="D16" s="115" t="s">
        <v>109</v>
      </c>
      <c r="E16" s="112" t="s">
        <v>130</v>
      </c>
      <c r="F16" s="331">
        <v>1</v>
      </c>
      <c r="G16" s="329">
        <v>1</v>
      </c>
      <c r="H16" s="332">
        <v>1</v>
      </c>
      <c r="I16" s="329">
        <v>1</v>
      </c>
      <c r="J16" s="112" t="s">
        <v>110</v>
      </c>
      <c r="K16" s="117">
        <v>38708</v>
      </c>
      <c r="L16" s="117">
        <v>38808</v>
      </c>
      <c r="M16" s="329"/>
      <c r="N16" s="116" t="s">
        <v>111</v>
      </c>
      <c r="O16" s="61" t="s">
        <v>112</v>
      </c>
      <c r="P16" s="329"/>
      <c r="Q16" s="67"/>
      <c r="R16" s="67"/>
      <c r="S16" s="67"/>
      <c r="T16" s="67"/>
      <c r="U16" s="67"/>
      <c r="V16" s="67"/>
    </row>
    <row r="17" spans="1:22" s="62" customFormat="1" ht="24">
      <c r="A17" s="57">
        <v>22</v>
      </c>
      <c r="B17" s="58">
        <v>212</v>
      </c>
      <c r="C17" s="114" t="s">
        <v>54</v>
      </c>
      <c r="D17" s="115" t="s">
        <v>121</v>
      </c>
      <c r="E17" s="112" t="s">
        <v>133</v>
      </c>
      <c r="F17" s="331">
        <v>1</v>
      </c>
      <c r="G17" s="329">
        <v>1</v>
      </c>
      <c r="H17" s="332">
        <v>1</v>
      </c>
      <c r="I17" s="329">
        <v>1</v>
      </c>
      <c r="J17" s="112"/>
      <c r="K17" s="118"/>
      <c r="L17" s="118"/>
      <c r="M17" s="329">
        <v>3</v>
      </c>
      <c r="N17" s="116" t="s">
        <v>122</v>
      </c>
      <c r="O17" s="61" t="s">
        <v>123</v>
      </c>
      <c r="P17" s="329"/>
      <c r="Q17" s="67"/>
      <c r="R17" s="67"/>
      <c r="S17" s="67"/>
      <c r="T17" s="67"/>
      <c r="U17" s="67"/>
      <c r="V17" s="67"/>
    </row>
    <row r="18" spans="1:22" s="62" customFormat="1" ht="24">
      <c r="A18" s="57">
        <v>22</v>
      </c>
      <c r="B18" s="58">
        <v>213</v>
      </c>
      <c r="C18" s="114" t="s">
        <v>54</v>
      </c>
      <c r="D18" s="115" t="s">
        <v>85</v>
      </c>
      <c r="E18" s="112" t="s">
        <v>130</v>
      </c>
      <c r="F18" s="331">
        <v>1</v>
      </c>
      <c r="G18" s="329">
        <v>1</v>
      </c>
      <c r="H18" s="332">
        <v>1</v>
      </c>
      <c r="I18" s="329">
        <v>1</v>
      </c>
      <c r="J18" s="112" t="s">
        <v>86</v>
      </c>
      <c r="K18" s="117">
        <v>38808</v>
      </c>
      <c r="L18" s="117">
        <v>38808</v>
      </c>
      <c r="M18" s="329"/>
      <c r="N18" s="116" t="s">
        <v>87</v>
      </c>
      <c r="O18" s="61" t="s">
        <v>88</v>
      </c>
      <c r="P18" s="329"/>
      <c r="Q18" s="67"/>
      <c r="R18" s="67"/>
      <c r="S18" s="67"/>
      <c r="T18" s="67"/>
      <c r="U18" s="67"/>
      <c r="V18" s="67"/>
    </row>
    <row r="19" spans="1:22" s="62" customFormat="1" ht="24">
      <c r="A19" s="57">
        <v>22</v>
      </c>
      <c r="B19" s="58">
        <v>214</v>
      </c>
      <c r="C19" s="114" t="s">
        <v>54</v>
      </c>
      <c r="D19" s="115" t="s">
        <v>124</v>
      </c>
      <c r="E19" s="112" t="s">
        <v>103</v>
      </c>
      <c r="F19" s="331">
        <v>1</v>
      </c>
      <c r="G19" s="329">
        <v>1</v>
      </c>
      <c r="H19" s="332">
        <v>0</v>
      </c>
      <c r="I19" s="329">
        <v>1</v>
      </c>
      <c r="J19" s="112" t="s">
        <v>125</v>
      </c>
      <c r="K19" s="117">
        <v>39437</v>
      </c>
      <c r="L19" s="117">
        <v>39539</v>
      </c>
      <c r="M19" s="329"/>
      <c r="N19" s="116" t="s">
        <v>126</v>
      </c>
      <c r="O19" s="61" t="s">
        <v>127</v>
      </c>
      <c r="P19" s="329"/>
      <c r="Q19" s="67"/>
      <c r="R19" s="67"/>
      <c r="S19" s="67"/>
      <c r="T19" s="67"/>
      <c r="U19" s="67"/>
      <c r="V19" s="67"/>
    </row>
    <row r="20" spans="1:22" s="62" customFormat="1" ht="24">
      <c r="A20" s="57">
        <v>22</v>
      </c>
      <c r="B20" s="58">
        <v>215</v>
      </c>
      <c r="C20" s="114" t="s">
        <v>54</v>
      </c>
      <c r="D20" s="115" t="s">
        <v>135</v>
      </c>
      <c r="E20" s="112" t="s">
        <v>78</v>
      </c>
      <c r="F20" s="331">
        <v>1</v>
      </c>
      <c r="G20" s="329">
        <v>2</v>
      </c>
      <c r="H20" s="332">
        <v>1</v>
      </c>
      <c r="I20" s="329">
        <v>1</v>
      </c>
      <c r="J20" s="59"/>
      <c r="K20" s="118"/>
      <c r="L20" s="118"/>
      <c r="M20" s="329">
        <v>1</v>
      </c>
      <c r="N20" s="116" t="s">
        <v>260</v>
      </c>
      <c r="O20" s="61" t="s">
        <v>136</v>
      </c>
      <c r="P20" s="329"/>
      <c r="Q20" s="67"/>
      <c r="R20" s="67"/>
      <c r="S20" s="67"/>
      <c r="T20" s="67"/>
      <c r="U20" s="67"/>
      <c r="V20" s="67"/>
    </row>
    <row r="21" spans="1:22" s="62" customFormat="1" ht="24">
      <c r="A21" s="57">
        <v>22</v>
      </c>
      <c r="B21" s="58">
        <v>216</v>
      </c>
      <c r="C21" s="114" t="s">
        <v>54</v>
      </c>
      <c r="D21" s="115" t="s">
        <v>138</v>
      </c>
      <c r="E21" s="112" t="s">
        <v>139</v>
      </c>
      <c r="F21" s="331">
        <v>1</v>
      </c>
      <c r="G21" s="329">
        <v>2</v>
      </c>
      <c r="H21" s="332">
        <v>1</v>
      </c>
      <c r="I21" s="329">
        <v>1</v>
      </c>
      <c r="J21" s="59"/>
      <c r="K21" s="118"/>
      <c r="L21" s="118"/>
      <c r="M21" s="329">
        <v>0</v>
      </c>
      <c r="N21" s="116" t="s">
        <v>140</v>
      </c>
      <c r="O21" s="61" t="s">
        <v>65</v>
      </c>
      <c r="P21" s="329"/>
      <c r="Q21" s="67"/>
      <c r="R21" s="67"/>
      <c r="S21" s="67"/>
      <c r="T21" s="67"/>
      <c r="U21" s="67"/>
      <c r="V21" s="67"/>
    </row>
    <row r="22" spans="1:22" s="62" customFormat="1" ht="24">
      <c r="A22" s="57">
        <v>22</v>
      </c>
      <c r="B22" s="58">
        <v>219</v>
      </c>
      <c r="C22" s="114" t="s">
        <v>54</v>
      </c>
      <c r="D22" s="115" t="s">
        <v>55</v>
      </c>
      <c r="E22" s="112" t="s">
        <v>56</v>
      </c>
      <c r="F22" s="331">
        <v>1</v>
      </c>
      <c r="G22" s="329">
        <v>2</v>
      </c>
      <c r="H22" s="332">
        <v>1</v>
      </c>
      <c r="I22" s="329">
        <v>1</v>
      </c>
      <c r="J22" s="59"/>
      <c r="K22" s="119"/>
      <c r="L22" s="119"/>
      <c r="M22" s="329">
        <v>0</v>
      </c>
      <c r="N22" s="116" t="s">
        <v>259</v>
      </c>
      <c r="O22" s="68" t="s">
        <v>57</v>
      </c>
      <c r="P22" s="329"/>
      <c r="Q22" s="67"/>
      <c r="R22" s="67"/>
      <c r="S22" s="67"/>
      <c r="T22" s="67"/>
      <c r="U22" s="67"/>
      <c r="V22" s="67"/>
    </row>
    <row r="23" spans="1:22" s="62" customFormat="1" ht="24">
      <c r="A23" s="57">
        <v>22</v>
      </c>
      <c r="B23" s="58">
        <v>220</v>
      </c>
      <c r="C23" s="114" t="s">
        <v>54</v>
      </c>
      <c r="D23" s="115" t="s">
        <v>141</v>
      </c>
      <c r="E23" s="112" t="s">
        <v>142</v>
      </c>
      <c r="F23" s="331">
        <v>1</v>
      </c>
      <c r="G23" s="329">
        <v>2</v>
      </c>
      <c r="H23" s="332">
        <v>1</v>
      </c>
      <c r="I23" s="329">
        <v>1</v>
      </c>
      <c r="J23" s="59"/>
      <c r="K23" s="118"/>
      <c r="L23" s="118"/>
      <c r="M23" s="329">
        <v>0</v>
      </c>
      <c r="N23" s="116" t="s">
        <v>143</v>
      </c>
      <c r="O23" s="61" t="s">
        <v>57</v>
      </c>
      <c r="P23" s="329"/>
      <c r="Q23" s="67"/>
      <c r="R23" s="67"/>
      <c r="S23" s="67"/>
      <c r="T23" s="67"/>
      <c r="U23" s="67"/>
      <c r="V23" s="67"/>
    </row>
    <row r="24" spans="1:22" s="62" customFormat="1" ht="24">
      <c r="A24" s="57">
        <v>22</v>
      </c>
      <c r="B24" s="58">
        <v>221</v>
      </c>
      <c r="C24" s="114" t="s">
        <v>54</v>
      </c>
      <c r="D24" s="115" t="s">
        <v>144</v>
      </c>
      <c r="E24" s="112" t="s">
        <v>145</v>
      </c>
      <c r="F24" s="331">
        <v>1</v>
      </c>
      <c r="G24" s="329">
        <v>2</v>
      </c>
      <c r="H24" s="332">
        <v>1</v>
      </c>
      <c r="I24" s="329">
        <v>1</v>
      </c>
      <c r="J24" s="59"/>
      <c r="K24" s="118"/>
      <c r="L24" s="118"/>
      <c r="M24" s="329">
        <v>0</v>
      </c>
      <c r="N24" s="116" t="s">
        <v>146</v>
      </c>
      <c r="O24" s="61" t="s">
        <v>147</v>
      </c>
      <c r="P24" s="329"/>
      <c r="Q24" s="67"/>
      <c r="R24" s="67"/>
      <c r="S24" s="67"/>
      <c r="T24" s="67"/>
      <c r="U24" s="67"/>
      <c r="V24" s="67"/>
    </row>
    <row r="25" spans="1:22" s="62" customFormat="1" ht="24">
      <c r="A25" s="57">
        <v>22</v>
      </c>
      <c r="B25" s="58">
        <v>222</v>
      </c>
      <c r="C25" s="114" t="s">
        <v>54</v>
      </c>
      <c r="D25" s="115" t="s">
        <v>149</v>
      </c>
      <c r="E25" s="112" t="s">
        <v>78</v>
      </c>
      <c r="F25" s="331">
        <v>1</v>
      </c>
      <c r="G25" s="329">
        <v>2</v>
      </c>
      <c r="H25" s="332">
        <v>0</v>
      </c>
      <c r="I25" s="329">
        <v>0</v>
      </c>
      <c r="J25" s="59"/>
      <c r="K25" s="118"/>
      <c r="L25" s="118"/>
      <c r="M25" s="329">
        <v>0</v>
      </c>
      <c r="N25" s="116" t="s">
        <v>150</v>
      </c>
      <c r="O25" s="61" t="s">
        <v>70</v>
      </c>
      <c r="P25" s="329"/>
      <c r="Q25" s="67"/>
      <c r="R25" s="67"/>
      <c r="S25" s="67"/>
      <c r="T25" s="67"/>
      <c r="U25" s="67"/>
      <c r="V25" s="67"/>
    </row>
    <row r="26" spans="1:22" s="62" customFormat="1" ht="24">
      <c r="A26" s="57">
        <v>22</v>
      </c>
      <c r="B26" s="58">
        <v>223</v>
      </c>
      <c r="C26" s="114" t="s">
        <v>54</v>
      </c>
      <c r="D26" s="115" t="s">
        <v>151</v>
      </c>
      <c r="E26" s="112" t="s">
        <v>152</v>
      </c>
      <c r="F26" s="331">
        <v>1</v>
      </c>
      <c r="G26" s="329">
        <v>2</v>
      </c>
      <c r="H26" s="332">
        <v>1</v>
      </c>
      <c r="I26" s="329">
        <v>1</v>
      </c>
      <c r="J26" s="59"/>
      <c r="K26" s="118"/>
      <c r="L26" s="118"/>
      <c r="M26" s="329">
        <v>0</v>
      </c>
      <c r="N26" s="116" t="s">
        <v>153</v>
      </c>
      <c r="O26" s="61" t="s">
        <v>88</v>
      </c>
      <c r="P26" s="329"/>
      <c r="Q26" s="67"/>
      <c r="R26" s="67"/>
      <c r="S26" s="67"/>
      <c r="T26" s="67"/>
      <c r="U26" s="67"/>
      <c r="V26" s="67"/>
    </row>
    <row r="27" spans="1:22" s="62" customFormat="1" ht="24">
      <c r="A27" s="57">
        <v>22</v>
      </c>
      <c r="B27" s="58">
        <v>224</v>
      </c>
      <c r="C27" s="114" t="s">
        <v>54</v>
      </c>
      <c r="D27" s="115" t="s">
        <v>154</v>
      </c>
      <c r="E27" s="112" t="s">
        <v>99</v>
      </c>
      <c r="F27" s="331">
        <v>1</v>
      </c>
      <c r="G27" s="329">
        <v>2</v>
      </c>
      <c r="H27" s="332">
        <v>1</v>
      </c>
      <c r="I27" s="329">
        <v>1</v>
      </c>
      <c r="J27" s="59"/>
      <c r="K27" s="118"/>
      <c r="L27" s="118"/>
      <c r="M27" s="329">
        <v>0</v>
      </c>
      <c r="N27" s="116" t="s">
        <v>155</v>
      </c>
      <c r="O27" s="61" t="s">
        <v>156</v>
      </c>
      <c r="P27" s="329"/>
      <c r="Q27" s="67"/>
      <c r="R27" s="67"/>
      <c r="S27" s="67"/>
      <c r="T27" s="67"/>
      <c r="U27" s="67"/>
      <c r="V27" s="67"/>
    </row>
    <row r="28" spans="1:22" s="62" customFormat="1" ht="24">
      <c r="A28" s="57">
        <v>22</v>
      </c>
      <c r="B28" s="58">
        <v>225</v>
      </c>
      <c r="C28" s="114" t="s">
        <v>54</v>
      </c>
      <c r="D28" s="115" t="s">
        <v>77</v>
      </c>
      <c r="E28" s="112" t="s">
        <v>78</v>
      </c>
      <c r="F28" s="331">
        <v>1</v>
      </c>
      <c r="G28" s="329">
        <v>2</v>
      </c>
      <c r="H28" s="332">
        <v>0</v>
      </c>
      <c r="I28" s="329">
        <v>0</v>
      </c>
      <c r="J28" s="59"/>
      <c r="K28" s="118"/>
      <c r="L28" s="118"/>
      <c r="M28" s="329">
        <v>0</v>
      </c>
      <c r="N28" s="116" t="s">
        <v>79</v>
      </c>
      <c r="O28" s="61" t="s">
        <v>80</v>
      </c>
      <c r="P28" s="329"/>
      <c r="Q28" s="67"/>
      <c r="R28" s="67"/>
      <c r="S28" s="67"/>
      <c r="T28" s="67"/>
      <c r="U28" s="67"/>
      <c r="V28" s="67"/>
    </row>
    <row r="29" spans="1:22" s="62" customFormat="1" ht="13.5">
      <c r="A29" s="57">
        <v>22</v>
      </c>
      <c r="B29" s="58">
        <v>226</v>
      </c>
      <c r="C29" s="114" t="s">
        <v>54</v>
      </c>
      <c r="D29" s="115" t="s">
        <v>158</v>
      </c>
      <c r="E29" s="112" t="s">
        <v>159</v>
      </c>
      <c r="F29" s="331">
        <v>1</v>
      </c>
      <c r="G29" s="329">
        <v>2</v>
      </c>
      <c r="H29" s="332">
        <v>0</v>
      </c>
      <c r="I29" s="329">
        <v>1</v>
      </c>
      <c r="J29" s="59"/>
      <c r="K29" s="118"/>
      <c r="L29" s="118"/>
      <c r="M29" s="329">
        <v>0</v>
      </c>
      <c r="N29" s="116"/>
      <c r="O29" s="61"/>
      <c r="P29" s="329">
        <v>1</v>
      </c>
      <c r="Q29" s="67"/>
      <c r="R29" s="67"/>
      <c r="S29" s="67"/>
      <c r="T29" s="67"/>
      <c r="U29" s="67"/>
      <c r="V29" s="67"/>
    </row>
    <row r="30" spans="1:22" s="62" customFormat="1" ht="24">
      <c r="A30" s="57">
        <v>22</v>
      </c>
      <c r="B30" s="58">
        <v>301</v>
      </c>
      <c r="C30" s="114" t="s">
        <v>54</v>
      </c>
      <c r="D30" s="115" t="s">
        <v>174</v>
      </c>
      <c r="E30" s="112" t="s">
        <v>59</v>
      </c>
      <c r="F30" s="331">
        <v>2</v>
      </c>
      <c r="G30" s="329">
        <v>2</v>
      </c>
      <c r="H30" s="332">
        <v>0</v>
      </c>
      <c r="I30" s="329">
        <v>0</v>
      </c>
      <c r="J30" s="59"/>
      <c r="K30" s="118"/>
      <c r="L30" s="118"/>
      <c r="M30" s="329">
        <v>0</v>
      </c>
      <c r="N30" s="116" t="s">
        <v>183</v>
      </c>
      <c r="O30" s="61" t="s">
        <v>184</v>
      </c>
      <c r="P30" s="329"/>
      <c r="Q30" s="67"/>
      <c r="R30" s="67"/>
      <c r="S30" s="67"/>
      <c r="T30" s="67"/>
      <c r="U30" s="67"/>
      <c r="V30" s="67"/>
    </row>
    <row r="31" spans="1:22" s="62" customFormat="1" ht="13.5">
      <c r="A31" s="57">
        <v>22</v>
      </c>
      <c r="B31" s="58">
        <v>302</v>
      </c>
      <c r="C31" s="114" t="s">
        <v>54</v>
      </c>
      <c r="D31" s="115" t="s">
        <v>175</v>
      </c>
      <c r="E31" s="112" t="s">
        <v>76</v>
      </c>
      <c r="F31" s="331">
        <v>1</v>
      </c>
      <c r="G31" s="329">
        <v>2</v>
      </c>
      <c r="H31" s="332">
        <v>0</v>
      </c>
      <c r="I31" s="329">
        <v>0</v>
      </c>
      <c r="J31" s="59"/>
      <c r="K31" s="118"/>
      <c r="L31" s="118"/>
      <c r="M31" s="329">
        <v>1</v>
      </c>
      <c r="N31" s="116"/>
      <c r="O31" s="61"/>
      <c r="P31" s="329">
        <v>1</v>
      </c>
      <c r="Q31" s="67"/>
      <c r="R31" s="67"/>
      <c r="S31" s="67"/>
      <c r="T31" s="67"/>
      <c r="U31" s="67"/>
      <c r="V31" s="67"/>
    </row>
    <row r="32" spans="1:22" s="62" customFormat="1" ht="13.5">
      <c r="A32" s="57">
        <v>22</v>
      </c>
      <c r="B32" s="58">
        <v>304</v>
      </c>
      <c r="C32" s="114" t="s">
        <v>54</v>
      </c>
      <c r="D32" s="115" t="s">
        <v>58</v>
      </c>
      <c r="E32" s="112" t="s">
        <v>59</v>
      </c>
      <c r="F32" s="331">
        <v>2</v>
      </c>
      <c r="G32" s="329">
        <v>2</v>
      </c>
      <c r="H32" s="332">
        <v>1</v>
      </c>
      <c r="I32" s="329">
        <v>0</v>
      </c>
      <c r="J32" s="59"/>
      <c r="K32" s="119"/>
      <c r="L32" s="119"/>
      <c r="M32" s="329">
        <v>0</v>
      </c>
      <c r="N32" s="116" t="s">
        <v>60</v>
      </c>
      <c r="O32" s="68" t="s">
        <v>61</v>
      </c>
      <c r="P32" s="329"/>
      <c r="Q32" s="67"/>
      <c r="R32" s="67"/>
      <c r="S32" s="67"/>
      <c r="T32" s="67"/>
      <c r="U32" s="67"/>
      <c r="V32" s="67"/>
    </row>
    <row r="33" spans="1:22" s="62" customFormat="1" ht="13.5">
      <c r="A33" s="57">
        <v>22</v>
      </c>
      <c r="B33" s="58">
        <v>305</v>
      </c>
      <c r="C33" s="114" t="s">
        <v>54</v>
      </c>
      <c r="D33" s="115" t="s">
        <v>71</v>
      </c>
      <c r="E33" s="112" t="s">
        <v>59</v>
      </c>
      <c r="F33" s="331">
        <v>2</v>
      </c>
      <c r="G33" s="329">
        <v>2</v>
      </c>
      <c r="H33" s="332">
        <v>0</v>
      </c>
      <c r="I33" s="329">
        <v>0</v>
      </c>
      <c r="J33" s="59"/>
      <c r="K33" s="118"/>
      <c r="L33" s="118"/>
      <c r="M33" s="329">
        <v>2</v>
      </c>
      <c r="N33" s="116"/>
      <c r="O33" s="61"/>
      <c r="P33" s="329">
        <v>0</v>
      </c>
      <c r="Q33" s="67"/>
      <c r="R33" s="67"/>
      <c r="S33" s="67"/>
      <c r="T33" s="67"/>
      <c r="U33" s="67"/>
      <c r="V33" s="67"/>
    </row>
    <row r="34" spans="1:22" s="62" customFormat="1" ht="13.5">
      <c r="A34" s="57">
        <v>22</v>
      </c>
      <c r="B34" s="58">
        <v>306</v>
      </c>
      <c r="C34" s="114" t="s">
        <v>54</v>
      </c>
      <c r="D34" s="115" t="s">
        <v>66</v>
      </c>
      <c r="E34" s="112" t="s">
        <v>67</v>
      </c>
      <c r="F34" s="331">
        <v>2</v>
      </c>
      <c r="G34" s="329">
        <v>2</v>
      </c>
      <c r="H34" s="332">
        <v>0</v>
      </c>
      <c r="I34" s="329">
        <v>0</v>
      </c>
      <c r="J34" s="59"/>
      <c r="K34" s="118"/>
      <c r="L34" s="118"/>
      <c r="M34" s="329">
        <v>0</v>
      </c>
      <c r="N34" s="116"/>
      <c r="O34" s="61"/>
      <c r="P34" s="329">
        <v>1</v>
      </c>
      <c r="Q34" s="67"/>
      <c r="R34" s="67"/>
      <c r="S34" s="67"/>
      <c r="T34" s="67"/>
      <c r="U34" s="67"/>
      <c r="V34" s="67"/>
    </row>
    <row r="35" spans="1:22" s="62" customFormat="1" ht="24">
      <c r="A35" s="57">
        <v>22</v>
      </c>
      <c r="B35" s="58">
        <v>325</v>
      </c>
      <c r="C35" s="114" t="s">
        <v>54</v>
      </c>
      <c r="D35" s="115" t="s">
        <v>72</v>
      </c>
      <c r="E35" s="112" t="s">
        <v>131</v>
      </c>
      <c r="F35" s="331">
        <v>2</v>
      </c>
      <c r="G35" s="329">
        <v>2</v>
      </c>
      <c r="H35" s="332">
        <v>0</v>
      </c>
      <c r="I35" s="329">
        <v>0</v>
      </c>
      <c r="J35" s="59"/>
      <c r="K35" s="118"/>
      <c r="L35" s="118"/>
      <c r="M35" s="329">
        <v>0</v>
      </c>
      <c r="N35" s="116" t="s">
        <v>73</v>
      </c>
      <c r="O35" s="61" t="s">
        <v>74</v>
      </c>
      <c r="P35" s="329"/>
      <c r="Q35" s="67"/>
      <c r="R35" s="67"/>
      <c r="S35" s="67"/>
      <c r="T35" s="67"/>
      <c r="U35" s="67"/>
      <c r="V35" s="67"/>
    </row>
    <row r="36" spans="1:22" s="62" customFormat="1" ht="24">
      <c r="A36" s="57">
        <v>22</v>
      </c>
      <c r="B36" s="58">
        <v>341</v>
      </c>
      <c r="C36" s="114" t="s">
        <v>54</v>
      </c>
      <c r="D36" s="115" t="s">
        <v>81</v>
      </c>
      <c r="E36" s="112" t="s">
        <v>132</v>
      </c>
      <c r="F36" s="331">
        <v>1</v>
      </c>
      <c r="G36" s="329">
        <v>2</v>
      </c>
      <c r="H36" s="332">
        <v>1</v>
      </c>
      <c r="I36" s="329">
        <v>0</v>
      </c>
      <c r="J36" s="59"/>
      <c r="K36" s="118"/>
      <c r="L36" s="118"/>
      <c r="M36" s="329">
        <v>0</v>
      </c>
      <c r="N36" s="116" t="s">
        <v>82</v>
      </c>
      <c r="O36" s="61" t="s">
        <v>83</v>
      </c>
      <c r="P36" s="329"/>
      <c r="Q36" s="67"/>
      <c r="R36" s="67"/>
      <c r="S36" s="67"/>
      <c r="T36" s="67"/>
      <c r="U36" s="67"/>
      <c r="V36" s="67"/>
    </row>
    <row r="37" spans="1:22" s="62" customFormat="1" ht="24">
      <c r="A37" s="57">
        <v>22</v>
      </c>
      <c r="B37" s="58">
        <v>342</v>
      </c>
      <c r="C37" s="114" t="s">
        <v>54</v>
      </c>
      <c r="D37" s="115" t="s">
        <v>176</v>
      </c>
      <c r="E37" s="112" t="s">
        <v>185</v>
      </c>
      <c r="F37" s="331">
        <v>2</v>
      </c>
      <c r="G37" s="329">
        <v>2</v>
      </c>
      <c r="H37" s="332">
        <v>1</v>
      </c>
      <c r="I37" s="329">
        <v>1</v>
      </c>
      <c r="J37" s="59"/>
      <c r="K37" s="118"/>
      <c r="L37" s="118"/>
      <c r="M37" s="329">
        <v>0</v>
      </c>
      <c r="N37" s="116" t="s">
        <v>258</v>
      </c>
      <c r="O37" s="61" t="s">
        <v>120</v>
      </c>
      <c r="P37" s="329"/>
      <c r="Q37" s="67"/>
      <c r="R37" s="67"/>
      <c r="S37" s="67"/>
      <c r="T37" s="67"/>
      <c r="U37" s="67"/>
      <c r="V37" s="67"/>
    </row>
    <row r="38" spans="1:22" s="62" customFormat="1" ht="24">
      <c r="A38" s="57">
        <v>22</v>
      </c>
      <c r="B38" s="58">
        <v>344</v>
      </c>
      <c r="C38" s="114" t="s">
        <v>54</v>
      </c>
      <c r="D38" s="115" t="s">
        <v>177</v>
      </c>
      <c r="E38" s="112" t="s">
        <v>186</v>
      </c>
      <c r="F38" s="331">
        <v>1</v>
      </c>
      <c r="G38" s="329">
        <v>2</v>
      </c>
      <c r="H38" s="332">
        <v>1</v>
      </c>
      <c r="I38" s="329">
        <v>0</v>
      </c>
      <c r="J38" s="59"/>
      <c r="K38" s="118"/>
      <c r="L38" s="118"/>
      <c r="M38" s="329">
        <v>0</v>
      </c>
      <c r="N38" s="116" t="s">
        <v>187</v>
      </c>
      <c r="O38" s="61" t="s">
        <v>188</v>
      </c>
      <c r="P38" s="329"/>
      <c r="Q38" s="67"/>
      <c r="R38" s="67"/>
      <c r="S38" s="67"/>
      <c r="T38" s="67"/>
      <c r="U38" s="67"/>
      <c r="V38" s="67"/>
    </row>
    <row r="39" spans="1:22" s="62" customFormat="1" ht="60">
      <c r="A39" s="57">
        <v>22</v>
      </c>
      <c r="B39" s="58">
        <v>361</v>
      </c>
      <c r="C39" s="114" t="s">
        <v>54</v>
      </c>
      <c r="D39" s="115" t="s">
        <v>190</v>
      </c>
      <c r="E39" s="112" t="s">
        <v>76</v>
      </c>
      <c r="F39" s="331">
        <v>1</v>
      </c>
      <c r="G39" s="329">
        <v>2</v>
      </c>
      <c r="H39" s="332">
        <v>1</v>
      </c>
      <c r="I39" s="329">
        <v>0</v>
      </c>
      <c r="J39" s="59"/>
      <c r="K39" s="118"/>
      <c r="L39" s="118"/>
      <c r="M39" s="329">
        <v>0</v>
      </c>
      <c r="N39" s="116" t="s">
        <v>225</v>
      </c>
      <c r="O39" s="61" t="s">
        <v>191</v>
      </c>
      <c r="P39" s="329"/>
      <c r="Q39" s="67"/>
      <c r="R39" s="67"/>
      <c r="S39" s="67"/>
      <c r="T39" s="67"/>
      <c r="U39" s="67"/>
      <c r="V39" s="67"/>
    </row>
    <row r="40" spans="1:22" s="62" customFormat="1" ht="24">
      <c r="A40" s="57">
        <v>22</v>
      </c>
      <c r="B40" s="58">
        <v>381</v>
      </c>
      <c r="C40" s="114" t="s">
        <v>54</v>
      </c>
      <c r="D40" s="115" t="s">
        <v>178</v>
      </c>
      <c r="E40" s="112" t="s">
        <v>78</v>
      </c>
      <c r="F40" s="331">
        <v>1</v>
      </c>
      <c r="G40" s="329">
        <v>2</v>
      </c>
      <c r="H40" s="332">
        <v>1</v>
      </c>
      <c r="I40" s="329">
        <v>1</v>
      </c>
      <c r="J40" s="59"/>
      <c r="K40" s="118"/>
      <c r="L40" s="118"/>
      <c r="M40" s="329">
        <v>0</v>
      </c>
      <c r="N40" s="116" t="s">
        <v>226</v>
      </c>
      <c r="O40" s="61" t="s">
        <v>192</v>
      </c>
      <c r="P40" s="329"/>
      <c r="Q40" s="67"/>
      <c r="R40" s="67"/>
      <c r="S40" s="67"/>
      <c r="T40" s="67"/>
      <c r="U40" s="67"/>
      <c r="V40" s="67"/>
    </row>
    <row r="41" spans="1:22" s="62" customFormat="1" ht="13.5">
      <c r="A41" s="57">
        <v>22</v>
      </c>
      <c r="B41" s="58">
        <v>383</v>
      </c>
      <c r="C41" s="114" t="s">
        <v>54</v>
      </c>
      <c r="D41" s="115" t="s">
        <v>75</v>
      </c>
      <c r="E41" s="112" t="s">
        <v>76</v>
      </c>
      <c r="F41" s="331">
        <v>1</v>
      </c>
      <c r="G41" s="329">
        <v>2</v>
      </c>
      <c r="H41" s="332">
        <v>1</v>
      </c>
      <c r="I41" s="329">
        <v>1</v>
      </c>
      <c r="J41" s="59"/>
      <c r="K41" s="118"/>
      <c r="L41" s="118"/>
      <c r="M41" s="329">
        <v>0</v>
      </c>
      <c r="N41" s="116"/>
      <c r="O41" s="61"/>
      <c r="P41" s="329">
        <v>0</v>
      </c>
      <c r="Q41" s="67"/>
      <c r="R41" s="67"/>
      <c r="S41" s="67"/>
      <c r="T41" s="67"/>
      <c r="U41" s="67"/>
      <c r="V41" s="67"/>
    </row>
    <row r="42" spans="1:22" s="62" customFormat="1" ht="13.5">
      <c r="A42" s="57">
        <v>22</v>
      </c>
      <c r="B42" s="58">
        <v>401</v>
      </c>
      <c r="C42" s="114" t="s">
        <v>54</v>
      </c>
      <c r="D42" s="115" t="s">
        <v>179</v>
      </c>
      <c r="E42" s="112" t="s">
        <v>56</v>
      </c>
      <c r="F42" s="331">
        <v>1</v>
      </c>
      <c r="G42" s="329">
        <v>2</v>
      </c>
      <c r="H42" s="332">
        <v>0</v>
      </c>
      <c r="I42" s="329">
        <v>0</v>
      </c>
      <c r="J42" s="59"/>
      <c r="K42" s="118"/>
      <c r="L42" s="118"/>
      <c r="M42" s="329">
        <v>0</v>
      </c>
      <c r="N42" s="116"/>
      <c r="O42" s="61"/>
      <c r="P42" s="329">
        <v>0</v>
      </c>
      <c r="Q42" s="67"/>
      <c r="R42" s="67"/>
      <c r="S42" s="67"/>
      <c r="T42" s="67"/>
      <c r="U42" s="67"/>
      <c r="V42" s="67"/>
    </row>
    <row r="43" spans="1:22" s="62" customFormat="1" ht="33.75">
      <c r="A43" s="57">
        <v>22</v>
      </c>
      <c r="B43" s="58">
        <v>402</v>
      </c>
      <c r="C43" s="114" t="s">
        <v>54</v>
      </c>
      <c r="D43" s="115" t="s">
        <v>180</v>
      </c>
      <c r="E43" s="112" t="s">
        <v>194</v>
      </c>
      <c r="F43" s="331">
        <v>1</v>
      </c>
      <c r="G43" s="329">
        <v>2</v>
      </c>
      <c r="H43" s="332">
        <v>0</v>
      </c>
      <c r="I43" s="329">
        <v>0</v>
      </c>
      <c r="J43" s="59"/>
      <c r="K43" s="118"/>
      <c r="L43" s="118"/>
      <c r="M43" s="329">
        <v>0</v>
      </c>
      <c r="N43" s="116" t="s">
        <v>257</v>
      </c>
      <c r="O43" s="61" t="s">
        <v>192</v>
      </c>
      <c r="P43" s="329"/>
      <c r="Q43" s="67"/>
      <c r="R43" s="67"/>
      <c r="S43" s="67"/>
      <c r="T43" s="67"/>
      <c r="U43" s="67"/>
      <c r="V43" s="67"/>
    </row>
    <row r="44" spans="1:22" s="62" customFormat="1" ht="24">
      <c r="A44" s="57">
        <v>22</v>
      </c>
      <c r="B44" s="58">
        <v>424</v>
      </c>
      <c r="C44" s="114" t="s">
        <v>54</v>
      </c>
      <c r="D44" s="115" t="s">
        <v>62</v>
      </c>
      <c r="E44" s="112" t="s">
        <v>63</v>
      </c>
      <c r="F44" s="331">
        <v>1</v>
      </c>
      <c r="G44" s="329">
        <v>2</v>
      </c>
      <c r="H44" s="332">
        <v>1</v>
      </c>
      <c r="I44" s="329">
        <v>0</v>
      </c>
      <c r="J44" s="59"/>
      <c r="K44" s="118"/>
      <c r="L44" s="118"/>
      <c r="M44" s="329">
        <v>0</v>
      </c>
      <c r="N44" s="116" t="s">
        <v>64</v>
      </c>
      <c r="O44" s="61" t="s">
        <v>195</v>
      </c>
      <c r="P44" s="329"/>
      <c r="Q44" s="67"/>
      <c r="R44" s="67"/>
      <c r="S44" s="67"/>
      <c r="T44" s="67"/>
      <c r="U44" s="67"/>
      <c r="V44" s="67"/>
    </row>
    <row r="45" spans="1:22" s="62" customFormat="1" ht="13.5" customHeight="1">
      <c r="A45" s="57">
        <v>22</v>
      </c>
      <c r="B45" s="58">
        <v>429</v>
      </c>
      <c r="C45" s="114" t="s">
        <v>54</v>
      </c>
      <c r="D45" s="115" t="s">
        <v>181</v>
      </c>
      <c r="E45" s="112" t="s">
        <v>193</v>
      </c>
      <c r="F45" s="331">
        <v>1</v>
      </c>
      <c r="G45" s="329">
        <v>2</v>
      </c>
      <c r="H45" s="332">
        <v>0</v>
      </c>
      <c r="I45" s="329">
        <v>0</v>
      </c>
      <c r="J45" s="59"/>
      <c r="K45" s="118"/>
      <c r="L45" s="118"/>
      <c r="M45" s="329">
        <v>0</v>
      </c>
      <c r="N45" s="116"/>
      <c r="O45" s="61"/>
      <c r="P45" s="329">
        <v>1</v>
      </c>
      <c r="Q45" s="67"/>
      <c r="R45" s="67"/>
      <c r="S45" s="67"/>
      <c r="T45" s="67"/>
      <c r="U45" s="67"/>
      <c r="V45" s="67"/>
    </row>
    <row r="46" spans="1:22" s="62" customFormat="1" ht="13.5">
      <c r="A46" s="57">
        <v>22</v>
      </c>
      <c r="B46" s="58">
        <v>461</v>
      </c>
      <c r="C46" s="114" t="s">
        <v>54</v>
      </c>
      <c r="D46" s="115" t="s">
        <v>182</v>
      </c>
      <c r="E46" s="112" t="s">
        <v>131</v>
      </c>
      <c r="F46" s="331">
        <v>2</v>
      </c>
      <c r="G46" s="329">
        <v>2</v>
      </c>
      <c r="H46" s="332">
        <v>0</v>
      </c>
      <c r="I46" s="329">
        <v>0</v>
      </c>
      <c r="J46" s="59"/>
      <c r="K46" s="118"/>
      <c r="L46" s="118"/>
      <c r="M46" s="329">
        <v>0</v>
      </c>
      <c r="N46" s="116"/>
      <c r="O46" s="61"/>
      <c r="P46" s="329">
        <v>1</v>
      </c>
      <c r="Q46" s="67"/>
      <c r="R46" s="67"/>
      <c r="S46" s="67"/>
      <c r="T46" s="67"/>
      <c r="U46" s="67"/>
      <c r="V46" s="67"/>
    </row>
    <row r="47" spans="1:22" s="62" customFormat="1" ht="24.75" thickBot="1">
      <c r="A47" s="57">
        <v>22</v>
      </c>
      <c r="B47" s="58">
        <v>503</v>
      </c>
      <c r="C47" s="114" t="s">
        <v>54</v>
      </c>
      <c r="D47" s="115" t="s">
        <v>68</v>
      </c>
      <c r="E47" s="112" t="s">
        <v>56</v>
      </c>
      <c r="F47" s="331">
        <v>1</v>
      </c>
      <c r="G47" s="329">
        <v>2</v>
      </c>
      <c r="H47" s="332">
        <v>0</v>
      </c>
      <c r="I47" s="329">
        <v>0</v>
      </c>
      <c r="J47" s="59"/>
      <c r="K47" s="118"/>
      <c r="L47" s="118"/>
      <c r="M47" s="329">
        <v>0</v>
      </c>
      <c r="N47" s="116" t="s">
        <v>69</v>
      </c>
      <c r="O47" s="61" t="s">
        <v>70</v>
      </c>
      <c r="P47" s="329"/>
      <c r="Q47" s="67"/>
      <c r="R47" s="67"/>
      <c r="S47" s="67"/>
      <c r="T47" s="67"/>
      <c r="U47" s="67"/>
      <c r="V47" s="67"/>
    </row>
    <row r="48" spans="1:16" ht="16.5" customHeight="1" thickBot="1">
      <c r="A48" s="7"/>
      <c r="B48" s="8">
        <v>1000</v>
      </c>
      <c r="C48" s="206" t="s">
        <v>8</v>
      </c>
      <c r="D48" s="207"/>
      <c r="E48" s="4"/>
      <c r="F48" s="333"/>
      <c r="G48" s="334"/>
      <c r="H48" s="335">
        <f>SUM(H7:H47)</f>
        <v>26</v>
      </c>
      <c r="I48" s="336">
        <f>SUM(I7:I47)</f>
        <v>24</v>
      </c>
      <c r="J48" s="16">
        <f>COUNTA(J7:J47)</f>
        <v>10</v>
      </c>
      <c r="K48" s="50"/>
      <c r="L48" s="50"/>
      <c r="M48" s="330"/>
      <c r="N48" s="16">
        <f>COUNTA(N7:N47)</f>
        <v>33</v>
      </c>
      <c r="O48" s="14"/>
      <c r="P48" s="15"/>
    </row>
  </sheetData>
  <mergeCells count="14">
    <mergeCell ref="J5:L5"/>
    <mergeCell ref="F4:F6"/>
    <mergeCell ref="I4:I6"/>
    <mergeCell ref="J4:M4"/>
    <mergeCell ref="N4:P4"/>
    <mergeCell ref="N5:O5"/>
    <mergeCell ref="C48:D48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&amp;R（静岡県）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125" style="2" customWidth="1"/>
    <col min="5" max="5" width="20.625" style="2" customWidth="1"/>
    <col min="6" max="6" width="11.625" style="2" customWidth="1"/>
    <col min="7" max="7" width="8.625" style="2" customWidth="1"/>
    <col min="8" max="8" width="23.1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19</v>
      </c>
    </row>
    <row r="2" ht="22.5" customHeight="1">
      <c r="A2" s="13" t="s">
        <v>44</v>
      </c>
    </row>
    <row r="3" ht="12.75" thickBot="1"/>
    <row r="4" spans="1:20" s="1" customFormat="1" ht="19.5" customHeight="1">
      <c r="A4" s="245" t="s">
        <v>36</v>
      </c>
      <c r="B4" s="248" t="s">
        <v>248</v>
      </c>
      <c r="C4" s="251" t="s">
        <v>228</v>
      </c>
      <c r="D4" s="254" t="s">
        <v>229</v>
      </c>
      <c r="E4" s="201" t="s">
        <v>48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3"/>
      <c r="T4" s="238" t="s">
        <v>23</v>
      </c>
    </row>
    <row r="5" spans="1:20" s="1" customFormat="1" ht="19.5" customHeight="1">
      <c r="A5" s="246"/>
      <c r="B5" s="249"/>
      <c r="C5" s="252"/>
      <c r="D5" s="255"/>
      <c r="E5" s="46"/>
      <c r="F5" s="44"/>
      <c r="G5" s="47"/>
      <c r="H5" s="47"/>
      <c r="I5" s="47"/>
      <c r="J5" s="47"/>
      <c r="K5" s="204" t="s">
        <v>249</v>
      </c>
      <c r="L5" s="227"/>
      <c r="M5" s="227"/>
      <c r="N5" s="227"/>
      <c r="O5" s="227"/>
      <c r="P5" s="227"/>
      <c r="Q5" s="227"/>
      <c r="R5" s="227"/>
      <c r="S5" s="244"/>
      <c r="T5" s="239"/>
    </row>
    <row r="6" spans="1:20" s="1" customFormat="1" ht="19.5" customHeight="1">
      <c r="A6" s="246"/>
      <c r="B6" s="249"/>
      <c r="C6" s="252"/>
      <c r="D6" s="255"/>
      <c r="E6" s="241" t="s">
        <v>250</v>
      </c>
      <c r="F6" s="41"/>
      <c r="G6" s="232" t="s">
        <v>42</v>
      </c>
      <c r="H6" s="232"/>
      <c r="I6" s="232"/>
      <c r="J6" s="233"/>
      <c r="K6" s="234" t="s">
        <v>49</v>
      </c>
      <c r="L6" s="235"/>
      <c r="M6" s="236"/>
      <c r="N6" s="233" t="s">
        <v>50</v>
      </c>
      <c r="O6" s="235"/>
      <c r="P6" s="236"/>
      <c r="Q6" s="233" t="s">
        <v>251</v>
      </c>
      <c r="R6" s="235"/>
      <c r="S6" s="243"/>
      <c r="T6" s="239"/>
    </row>
    <row r="7" spans="1:20" ht="49.5" customHeight="1">
      <c r="A7" s="247"/>
      <c r="B7" s="250"/>
      <c r="C7" s="253"/>
      <c r="D7" s="256"/>
      <c r="E7" s="242"/>
      <c r="F7" s="42" t="s">
        <v>38</v>
      </c>
      <c r="G7" s="43" t="s">
        <v>39</v>
      </c>
      <c r="H7" s="43" t="s">
        <v>41</v>
      </c>
      <c r="I7" s="43" t="s">
        <v>40</v>
      </c>
      <c r="J7" s="45" t="s">
        <v>230</v>
      </c>
      <c r="K7" s="143" t="s">
        <v>252</v>
      </c>
      <c r="L7" s="144" t="s">
        <v>253</v>
      </c>
      <c r="M7" s="145" t="s">
        <v>43</v>
      </c>
      <c r="N7" s="146" t="s">
        <v>252</v>
      </c>
      <c r="O7" s="144" t="s">
        <v>253</v>
      </c>
      <c r="P7" s="147" t="s">
        <v>43</v>
      </c>
      <c r="Q7" s="145" t="s">
        <v>252</v>
      </c>
      <c r="R7" s="144" t="s">
        <v>253</v>
      </c>
      <c r="S7" s="145" t="s">
        <v>43</v>
      </c>
      <c r="T7" s="240"/>
    </row>
    <row r="8" spans="1:20" s="62" customFormat="1" ht="16.5" customHeight="1">
      <c r="A8" s="57">
        <v>22</v>
      </c>
      <c r="B8" s="58">
        <v>100</v>
      </c>
      <c r="C8" s="112" t="s">
        <v>54</v>
      </c>
      <c r="D8" s="113" t="s">
        <v>160</v>
      </c>
      <c r="E8" s="104" t="s">
        <v>163</v>
      </c>
      <c r="F8" s="105" t="s">
        <v>202</v>
      </c>
      <c r="G8" s="105" t="s">
        <v>203</v>
      </c>
      <c r="H8" s="120" t="s">
        <v>164</v>
      </c>
      <c r="I8" s="105" t="s">
        <v>204</v>
      </c>
      <c r="J8" s="338" t="s">
        <v>205</v>
      </c>
      <c r="K8" s="59"/>
      <c r="L8" s="40" t="s">
        <v>221</v>
      </c>
      <c r="M8" s="61"/>
      <c r="N8" s="40" t="s">
        <v>221</v>
      </c>
      <c r="O8" s="40" t="s">
        <v>221</v>
      </c>
      <c r="P8" s="61"/>
      <c r="Q8" s="61"/>
      <c r="R8" s="61"/>
      <c r="S8" s="60"/>
      <c r="T8" s="149">
        <v>1</v>
      </c>
    </row>
    <row r="9" spans="1:20" s="62" customFormat="1" ht="24">
      <c r="A9" s="57">
        <v>22</v>
      </c>
      <c r="B9" s="58">
        <v>130</v>
      </c>
      <c r="C9" s="112" t="s">
        <v>54</v>
      </c>
      <c r="D9" s="113" t="s">
        <v>166</v>
      </c>
      <c r="E9" s="128" t="s">
        <v>169</v>
      </c>
      <c r="F9" s="129" t="s">
        <v>206</v>
      </c>
      <c r="G9" s="129" t="s">
        <v>207</v>
      </c>
      <c r="H9" s="130" t="s">
        <v>170</v>
      </c>
      <c r="I9" s="129" t="s">
        <v>208</v>
      </c>
      <c r="J9" s="148" t="s">
        <v>209</v>
      </c>
      <c r="K9" s="59"/>
      <c r="L9" s="40" t="s">
        <v>221</v>
      </c>
      <c r="M9" s="61"/>
      <c r="N9" s="61"/>
      <c r="O9" s="40" t="s">
        <v>221</v>
      </c>
      <c r="P9" s="61"/>
      <c r="Q9" s="61"/>
      <c r="R9" s="61"/>
      <c r="S9" s="60"/>
      <c r="T9" s="149">
        <v>1</v>
      </c>
    </row>
    <row r="10" spans="1:20" s="62" customFormat="1" ht="12.75" customHeight="1">
      <c r="A10" s="57">
        <v>22</v>
      </c>
      <c r="B10" s="58">
        <v>203</v>
      </c>
      <c r="C10" s="114" t="s">
        <v>54</v>
      </c>
      <c r="D10" s="115" t="s">
        <v>116</v>
      </c>
      <c r="E10" s="104"/>
      <c r="F10" s="105"/>
      <c r="G10" s="105"/>
      <c r="H10" s="120"/>
      <c r="I10" s="105"/>
      <c r="J10" s="131"/>
      <c r="K10" s="59"/>
      <c r="L10" s="61"/>
      <c r="M10" s="61"/>
      <c r="N10" s="61"/>
      <c r="O10" s="61"/>
      <c r="P10" s="61"/>
      <c r="Q10" s="61"/>
      <c r="R10" s="61"/>
      <c r="S10" s="60"/>
      <c r="T10" s="150">
        <v>1</v>
      </c>
    </row>
    <row r="11" spans="1:20" s="62" customFormat="1" ht="12.75" customHeight="1">
      <c r="A11" s="57">
        <v>22</v>
      </c>
      <c r="B11" s="58">
        <v>205</v>
      </c>
      <c r="C11" s="114" t="s">
        <v>54</v>
      </c>
      <c r="D11" s="115" t="s">
        <v>172</v>
      </c>
      <c r="E11" s="104"/>
      <c r="F11" s="105"/>
      <c r="G11" s="105"/>
      <c r="H11" s="120"/>
      <c r="I11" s="105"/>
      <c r="J11" s="131"/>
      <c r="K11" s="59"/>
      <c r="L11" s="61"/>
      <c r="M11" s="61"/>
      <c r="N11" s="61"/>
      <c r="O11" s="61"/>
      <c r="P11" s="61"/>
      <c r="Q11" s="61"/>
      <c r="R11" s="61"/>
      <c r="S11" s="60"/>
      <c r="T11" s="150">
        <v>0</v>
      </c>
    </row>
    <row r="12" spans="1:20" s="62" customFormat="1" ht="12.75" customHeight="1">
      <c r="A12" s="57">
        <v>22</v>
      </c>
      <c r="B12" s="58">
        <v>206</v>
      </c>
      <c r="C12" s="114" t="s">
        <v>54</v>
      </c>
      <c r="D12" s="115" t="s">
        <v>173</v>
      </c>
      <c r="E12" s="104"/>
      <c r="F12" s="105"/>
      <c r="G12" s="105"/>
      <c r="H12" s="120"/>
      <c r="I12" s="105"/>
      <c r="J12" s="131"/>
      <c r="K12" s="59"/>
      <c r="L12" s="61"/>
      <c r="M12" s="61"/>
      <c r="N12" s="61"/>
      <c r="O12" s="61"/>
      <c r="P12" s="61"/>
      <c r="Q12" s="61"/>
      <c r="R12" s="61"/>
      <c r="S12" s="60"/>
      <c r="T12" s="150">
        <v>0</v>
      </c>
    </row>
    <row r="13" spans="1:20" s="62" customFormat="1" ht="27">
      <c r="A13" s="57">
        <v>22</v>
      </c>
      <c r="B13" s="58">
        <v>207</v>
      </c>
      <c r="C13" s="114" t="s">
        <v>54</v>
      </c>
      <c r="D13" s="115" t="s">
        <v>90</v>
      </c>
      <c r="E13" s="128" t="s">
        <v>93</v>
      </c>
      <c r="F13" s="129"/>
      <c r="G13" s="129" t="s">
        <v>210</v>
      </c>
      <c r="H13" s="130" t="s">
        <v>94</v>
      </c>
      <c r="I13" s="129" t="s">
        <v>211</v>
      </c>
      <c r="J13" s="67" t="s">
        <v>212</v>
      </c>
      <c r="K13" s="59"/>
      <c r="L13" s="40" t="s">
        <v>221</v>
      </c>
      <c r="M13" s="61"/>
      <c r="N13" s="40" t="s">
        <v>221</v>
      </c>
      <c r="O13" s="61"/>
      <c r="P13" s="61"/>
      <c r="Q13" s="61"/>
      <c r="R13" s="61"/>
      <c r="S13" s="60"/>
      <c r="T13" s="150">
        <v>0</v>
      </c>
    </row>
    <row r="14" spans="1:20" s="62" customFormat="1" ht="12.75" customHeight="1">
      <c r="A14" s="57">
        <v>22</v>
      </c>
      <c r="B14" s="58">
        <v>208</v>
      </c>
      <c r="C14" s="114" t="s">
        <v>54</v>
      </c>
      <c r="D14" s="115" t="s">
        <v>98</v>
      </c>
      <c r="E14" s="104"/>
      <c r="F14" s="105"/>
      <c r="G14" s="105"/>
      <c r="H14" s="120"/>
      <c r="I14" s="105"/>
      <c r="J14" s="131"/>
      <c r="K14" s="59"/>
      <c r="L14" s="61"/>
      <c r="M14" s="61"/>
      <c r="N14" s="61"/>
      <c r="O14" s="61"/>
      <c r="P14" s="61"/>
      <c r="Q14" s="61"/>
      <c r="R14" s="61"/>
      <c r="S14" s="60"/>
      <c r="T14" s="150">
        <v>1</v>
      </c>
    </row>
    <row r="15" spans="1:20" s="62" customFormat="1" ht="12.75" customHeight="1">
      <c r="A15" s="57">
        <v>22</v>
      </c>
      <c r="B15" s="58">
        <v>209</v>
      </c>
      <c r="C15" s="114" t="s">
        <v>54</v>
      </c>
      <c r="D15" s="115" t="s">
        <v>96</v>
      </c>
      <c r="E15" s="104"/>
      <c r="F15" s="105"/>
      <c r="G15" s="105"/>
      <c r="H15" s="120"/>
      <c r="I15" s="105"/>
      <c r="J15" s="131"/>
      <c r="K15" s="59"/>
      <c r="L15" s="61"/>
      <c r="M15" s="61"/>
      <c r="N15" s="61"/>
      <c r="O15" s="61"/>
      <c r="P15" s="61"/>
      <c r="Q15" s="61"/>
      <c r="R15" s="61"/>
      <c r="S15" s="60"/>
      <c r="T15" s="150">
        <v>1</v>
      </c>
    </row>
    <row r="16" spans="1:20" s="62" customFormat="1" ht="48">
      <c r="A16" s="57">
        <v>22</v>
      </c>
      <c r="B16" s="58">
        <v>210</v>
      </c>
      <c r="C16" s="114" t="s">
        <v>54</v>
      </c>
      <c r="D16" s="115" t="s">
        <v>102</v>
      </c>
      <c r="E16" s="128" t="s">
        <v>106</v>
      </c>
      <c r="F16" s="129"/>
      <c r="G16" s="129" t="s">
        <v>213</v>
      </c>
      <c r="H16" s="130" t="s">
        <v>107</v>
      </c>
      <c r="I16" s="129" t="s">
        <v>214</v>
      </c>
      <c r="J16" s="131" t="s">
        <v>108</v>
      </c>
      <c r="K16" s="111" t="s">
        <v>221</v>
      </c>
      <c r="L16" s="61"/>
      <c r="M16" s="61"/>
      <c r="N16" s="40" t="s">
        <v>221</v>
      </c>
      <c r="O16" s="61"/>
      <c r="P16" s="61"/>
      <c r="Q16" s="61"/>
      <c r="R16" s="61"/>
      <c r="S16" s="60"/>
      <c r="T16" s="150">
        <v>1</v>
      </c>
    </row>
    <row r="17" spans="1:20" s="62" customFormat="1" ht="27" customHeight="1">
      <c r="A17" s="57">
        <v>22</v>
      </c>
      <c r="B17" s="58">
        <v>211</v>
      </c>
      <c r="C17" s="114" t="s">
        <v>54</v>
      </c>
      <c r="D17" s="115" t="s">
        <v>109</v>
      </c>
      <c r="E17" s="128" t="s">
        <v>113</v>
      </c>
      <c r="F17" s="129" t="s">
        <v>215</v>
      </c>
      <c r="G17" s="129" t="s">
        <v>216</v>
      </c>
      <c r="H17" s="130" t="s">
        <v>114</v>
      </c>
      <c r="I17" s="129" t="s">
        <v>217</v>
      </c>
      <c r="J17" s="131"/>
      <c r="K17" s="111" t="s">
        <v>221</v>
      </c>
      <c r="L17" s="61"/>
      <c r="M17" s="61"/>
      <c r="N17" s="40" t="s">
        <v>221</v>
      </c>
      <c r="O17" s="61"/>
      <c r="P17" s="61"/>
      <c r="Q17" s="40" t="s">
        <v>221</v>
      </c>
      <c r="R17" s="61"/>
      <c r="S17" s="60"/>
      <c r="T17" s="150">
        <v>1</v>
      </c>
    </row>
    <row r="18" spans="1:20" s="62" customFormat="1" ht="12.75" customHeight="1">
      <c r="A18" s="57">
        <v>22</v>
      </c>
      <c r="B18" s="58">
        <v>212</v>
      </c>
      <c r="C18" s="114" t="s">
        <v>54</v>
      </c>
      <c r="D18" s="115" t="s">
        <v>121</v>
      </c>
      <c r="E18" s="104"/>
      <c r="F18" s="105"/>
      <c r="G18" s="105"/>
      <c r="H18" s="120"/>
      <c r="I18" s="105"/>
      <c r="J18" s="106"/>
      <c r="K18" s="59"/>
      <c r="L18" s="61"/>
      <c r="M18" s="61"/>
      <c r="N18" s="61"/>
      <c r="O18" s="61"/>
      <c r="P18" s="61"/>
      <c r="Q18" s="61"/>
      <c r="R18" s="61"/>
      <c r="S18" s="60"/>
      <c r="T18" s="150">
        <v>0</v>
      </c>
    </row>
    <row r="19" spans="1:20" s="62" customFormat="1" ht="12">
      <c r="A19" s="57">
        <v>22</v>
      </c>
      <c r="B19" s="58">
        <v>213</v>
      </c>
      <c r="C19" s="114" t="s">
        <v>54</v>
      </c>
      <c r="D19" s="115" t="s">
        <v>85</v>
      </c>
      <c r="E19" s="104"/>
      <c r="F19" s="105"/>
      <c r="G19" s="105"/>
      <c r="H19" s="120"/>
      <c r="I19" s="105"/>
      <c r="J19" s="106"/>
      <c r="K19" s="59"/>
      <c r="L19" s="61"/>
      <c r="M19" s="61"/>
      <c r="N19" s="61"/>
      <c r="O19" s="61"/>
      <c r="P19" s="61"/>
      <c r="Q19" s="61"/>
      <c r="R19" s="61"/>
      <c r="S19" s="60"/>
      <c r="T19" s="150">
        <v>0</v>
      </c>
    </row>
    <row r="20" spans="1:20" s="62" customFormat="1" ht="27" customHeight="1">
      <c r="A20" s="57">
        <v>22</v>
      </c>
      <c r="B20" s="58">
        <v>214</v>
      </c>
      <c r="C20" s="114" t="s">
        <v>54</v>
      </c>
      <c r="D20" s="115" t="s">
        <v>124</v>
      </c>
      <c r="E20" s="128" t="s">
        <v>128</v>
      </c>
      <c r="F20" s="129" t="s">
        <v>218</v>
      </c>
      <c r="G20" s="129" t="s">
        <v>219</v>
      </c>
      <c r="H20" s="130" t="s">
        <v>129</v>
      </c>
      <c r="I20" s="129" t="s">
        <v>220</v>
      </c>
      <c r="J20" s="131"/>
      <c r="K20" s="59"/>
      <c r="L20" s="61"/>
      <c r="M20" s="40" t="s">
        <v>221</v>
      </c>
      <c r="N20" s="61"/>
      <c r="O20" s="61"/>
      <c r="P20" s="40" t="s">
        <v>221</v>
      </c>
      <c r="Q20" s="61"/>
      <c r="R20" s="61"/>
      <c r="S20" s="40" t="s">
        <v>221</v>
      </c>
      <c r="T20" s="150">
        <v>1</v>
      </c>
    </row>
    <row r="21" spans="1:20" s="62" customFormat="1" ht="12.75" customHeight="1">
      <c r="A21" s="57">
        <v>22</v>
      </c>
      <c r="B21" s="58">
        <v>215</v>
      </c>
      <c r="C21" s="114" t="s">
        <v>54</v>
      </c>
      <c r="D21" s="115" t="s">
        <v>135</v>
      </c>
      <c r="E21" s="104"/>
      <c r="F21" s="105"/>
      <c r="G21" s="105"/>
      <c r="H21" s="105"/>
      <c r="I21" s="105"/>
      <c r="J21" s="106"/>
      <c r="K21" s="59"/>
      <c r="L21" s="61"/>
      <c r="M21" s="61"/>
      <c r="N21" s="61"/>
      <c r="O21" s="61"/>
      <c r="P21" s="61"/>
      <c r="Q21" s="61"/>
      <c r="R21" s="61"/>
      <c r="S21" s="60"/>
      <c r="T21" s="150">
        <v>0</v>
      </c>
    </row>
    <row r="22" spans="1:20" s="62" customFormat="1" ht="12.75" customHeight="1">
      <c r="A22" s="57">
        <v>22</v>
      </c>
      <c r="B22" s="58">
        <v>216</v>
      </c>
      <c r="C22" s="114" t="s">
        <v>54</v>
      </c>
      <c r="D22" s="115" t="s">
        <v>138</v>
      </c>
      <c r="E22" s="104"/>
      <c r="F22" s="105"/>
      <c r="G22" s="105"/>
      <c r="H22" s="105"/>
      <c r="I22" s="105"/>
      <c r="J22" s="106"/>
      <c r="K22" s="59"/>
      <c r="L22" s="61"/>
      <c r="M22" s="61"/>
      <c r="N22" s="61"/>
      <c r="O22" s="61"/>
      <c r="P22" s="61"/>
      <c r="Q22" s="61"/>
      <c r="R22" s="61"/>
      <c r="S22" s="60"/>
      <c r="T22" s="150">
        <v>0</v>
      </c>
    </row>
    <row r="23" spans="1:20" s="62" customFormat="1" ht="12.75" customHeight="1">
      <c r="A23" s="57">
        <v>22</v>
      </c>
      <c r="B23" s="58">
        <v>219</v>
      </c>
      <c r="C23" s="114" t="s">
        <v>54</v>
      </c>
      <c r="D23" s="115" t="s">
        <v>55</v>
      </c>
      <c r="E23" s="107"/>
      <c r="F23" s="108"/>
      <c r="G23" s="108"/>
      <c r="H23" s="108"/>
      <c r="I23" s="108"/>
      <c r="J23" s="109"/>
      <c r="K23" s="65"/>
      <c r="L23" s="64"/>
      <c r="M23" s="64"/>
      <c r="N23" s="64"/>
      <c r="O23" s="64"/>
      <c r="P23" s="64"/>
      <c r="Q23" s="64"/>
      <c r="R23" s="64"/>
      <c r="S23" s="66"/>
      <c r="T23" s="151">
        <v>0</v>
      </c>
    </row>
    <row r="24" spans="1:20" s="62" customFormat="1" ht="12.75" customHeight="1">
      <c r="A24" s="57">
        <v>22</v>
      </c>
      <c r="B24" s="58">
        <v>220</v>
      </c>
      <c r="C24" s="114" t="s">
        <v>54</v>
      </c>
      <c r="D24" s="115" t="s">
        <v>141</v>
      </c>
      <c r="E24" s="107"/>
      <c r="F24" s="108"/>
      <c r="G24" s="108"/>
      <c r="H24" s="108"/>
      <c r="I24" s="108"/>
      <c r="J24" s="109"/>
      <c r="K24" s="65"/>
      <c r="L24" s="64"/>
      <c r="M24" s="64"/>
      <c r="N24" s="64"/>
      <c r="O24" s="64"/>
      <c r="P24" s="64"/>
      <c r="Q24" s="64"/>
      <c r="R24" s="64"/>
      <c r="S24" s="66"/>
      <c r="T24" s="151">
        <v>0</v>
      </c>
    </row>
    <row r="25" spans="1:20" s="62" customFormat="1" ht="12.75" customHeight="1">
      <c r="A25" s="57">
        <v>22</v>
      </c>
      <c r="B25" s="58">
        <v>221</v>
      </c>
      <c r="C25" s="114" t="s">
        <v>54</v>
      </c>
      <c r="D25" s="115" t="s">
        <v>144</v>
      </c>
      <c r="E25" s="107"/>
      <c r="F25" s="108"/>
      <c r="G25" s="108"/>
      <c r="H25" s="108"/>
      <c r="I25" s="108"/>
      <c r="J25" s="109"/>
      <c r="K25" s="65"/>
      <c r="L25" s="64"/>
      <c r="M25" s="64"/>
      <c r="N25" s="64"/>
      <c r="O25" s="64"/>
      <c r="P25" s="64"/>
      <c r="Q25" s="64"/>
      <c r="R25" s="64"/>
      <c r="S25" s="66"/>
      <c r="T25" s="151">
        <v>0</v>
      </c>
    </row>
    <row r="26" spans="1:20" s="62" customFormat="1" ht="12.75" customHeight="1">
      <c r="A26" s="57">
        <v>22</v>
      </c>
      <c r="B26" s="58">
        <v>222</v>
      </c>
      <c r="C26" s="114" t="s">
        <v>54</v>
      </c>
      <c r="D26" s="115" t="s">
        <v>149</v>
      </c>
      <c r="E26" s="107"/>
      <c r="F26" s="108"/>
      <c r="G26" s="108"/>
      <c r="H26" s="108"/>
      <c r="I26" s="108"/>
      <c r="J26" s="109"/>
      <c r="K26" s="65"/>
      <c r="L26" s="64"/>
      <c r="M26" s="64"/>
      <c r="N26" s="64"/>
      <c r="O26" s="64"/>
      <c r="P26" s="64"/>
      <c r="Q26" s="64"/>
      <c r="R26" s="64"/>
      <c r="S26" s="64"/>
      <c r="T26" s="151">
        <v>0</v>
      </c>
    </row>
    <row r="27" spans="1:20" s="62" customFormat="1" ht="12.75" customHeight="1">
      <c r="A27" s="57">
        <v>22</v>
      </c>
      <c r="B27" s="58">
        <v>223</v>
      </c>
      <c r="C27" s="114" t="s">
        <v>54</v>
      </c>
      <c r="D27" s="115" t="s">
        <v>151</v>
      </c>
      <c r="E27" s="107"/>
      <c r="F27" s="108"/>
      <c r="G27" s="108"/>
      <c r="H27" s="108"/>
      <c r="I27" s="108"/>
      <c r="J27" s="109"/>
      <c r="K27" s="65"/>
      <c r="L27" s="64"/>
      <c r="M27" s="64"/>
      <c r="N27" s="64"/>
      <c r="O27" s="64"/>
      <c r="P27" s="64"/>
      <c r="Q27" s="64"/>
      <c r="R27" s="64"/>
      <c r="S27" s="66"/>
      <c r="T27" s="151">
        <v>0</v>
      </c>
    </row>
    <row r="28" spans="1:20" s="62" customFormat="1" ht="12.75" customHeight="1">
      <c r="A28" s="57">
        <v>22</v>
      </c>
      <c r="B28" s="58">
        <v>224</v>
      </c>
      <c r="C28" s="114" t="s">
        <v>54</v>
      </c>
      <c r="D28" s="115" t="s">
        <v>154</v>
      </c>
      <c r="E28" s="107"/>
      <c r="F28" s="108"/>
      <c r="G28" s="108"/>
      <c r="H28" s="108"/>
      <c r="I28" s="108"/>
      <c r="J28" s="109"/>
      <c r="K28" s="65"/>
      <c r="L28" s="64"/>
      <c r="M28" s="64"/>
      <c r="N28" s="64"/>
      <c r="O28" s="64"/>
      <c r="P28" s="64"/>
      <c r="Q28" s="64"/>
      <c r="R28" s="64"/>
      <c r="S28" s="66"/>
      <c r="T28" s="151">
        <v>0</v>
      </c>
    </row>
    <row r="29" spans="1:20" s="62" customFormat="1" ht="12.75" customHeight="1">
      <c r="A29" s="57">
        <v>22</v>
      </c>
      <c r="B29" s="58">
        <v>225</v>
      </c>
      <c r="C29" s="114" t="s">
        <v>54</v>
      </c>
      <c r="D29" s="115" t="s">
        <v>77</v>
      </c>
      <c r="E29" s="107"/>
      <c r="F29" s="108"/>
      <c r="G29" s="108"/>
      <c r="H29" s="108"/>
      <c r="I29" s="108"/>
      <c r="J29" s="109"/>
      <c r="K29" s="65"/>
      <c r="L29" s="64"/>
      <c r="M29" s="64"/>
      <c r="N29" s="64"/>
      <c r="O29" s="64"/>
      <c r="P29" s="64"/>
      <c r="Q29" s="64"/>
      <c r="R29" s="64"/>
      <c r="S29" s="66"/>
      <c r="T29" s="151">
        <v>0</v>
      </c>
    </row>
    <row r="30" spans="1:20" s="62" customFormat="1" ht="12.75" customHeight="1">
      <c r="A30" s="57">
        <v>22</v>
      </c>
      <c r="B30" s="58">
        <v>226</v>
      </c>
      <c r="C30" s="114" t="s">
        <v>54</v>
      </c>
      <c r="D30" s="115" t="s">
        <v>158</v>
      </c>
      <c r="E30" s="110"/>
      <c r="F30" s="108"/>
      <c r="G30" s="108"/>
      <c r="H30" s="108"/>
      <c r="I30" s="108"/>
      <c r="J30" s="109"/>
      <c r="K30" s="65"/>
      <c r="L30" s="64"/>
      <c r="M30" s="64"/>
      <c r="N30" s="64"/>
      <c r="O30" s="64"/>
      <c r="P30" s="64"/>
      <c r="Q30" s="64"/>
      <c r="R30" s="64"/>
      <c r="S30" s="66"/>
      <c r="T30" s="151">
        <v>0</v>
      </c>
    </row>
    <row r="31" spans="1:20" s="62" customFormat="1" ht="12.75" customHeight="1">
      <c r="A31" s="57">
        <v>22</v>
      </c>
      <c r="B31" s="58">
        <v>301</v>
      </c>
      <c r="C31" s="114" t="s">
        <v>54</v>
      </c>
      <c r="D31" s="115" t="s">
        <v>174</v>
      </c>
      <c r="E31" s="107"/>
      <c r="F31" s="108"/>
      <c r="G31" s="108"/>
      <c r="H31" s="108"/>
      <c r="I31" s="108"/>
      <c r="J31" s="109"/>
      <c r="K31" s="65"/>
      <c r="L31" s="64"/>
      <c r="M31" s="64"/>
      <c r="N31" s="64"/>
      <c r="O31" s="64"/>
      <c r="P31" s="64"/>
      <c r="Q31" s="64"/>
      <c r="R31" s="64"/>
      <c r="S31" s="66"/>
      <c r="T31" s="151">
        <v>0</v>
      </c>
    </row>
    <row r="32" spans="1:20" s="62" customFormat="1" ht="12.75" customHeight="1">
      <c r="A32" s="57">
        <v>22</v>
      </c>
      <c r="B32" s="58">
        <v>302</v>
      </c>
      <c r="C32" s="114" t="s">
        <v>54</v>
      </c>
      <c r="D32" s="115" t="s">
        <v>175</v>
      </c>
      <c r="E32" s="107"/>
      <c r="F32" s="108"/>
      <c r="G32" s="108"/>
      <c r="H32" s="108"/>
      <c r="I32" s="108"/>
      <c r="J32" s="109"/>
      <c r="K32" s="65"/>
      <c r="L32" s="64"/>
      <c r="M32" s="64"/>
      <c r="N32" s="64"/>
      <c r="O32" s="64"/>
      <c r="P32" s="64"/>
      <c r="Q32" s="64"/>
      <c r="R32" s="64"/>
      <c r="S32" s="66"/>
      <c r="T32" s="151">
        <v>0</v>
      </c>
    </row>
    <row r="33" spans="1:20" s="62" customFormat="1" ht="12.75" customHeight="1">
      <c r="A33" s="57">
        <v>22</v>
      </c>
      <c r="B33" s="58">
        <v>304</v>
      </c>
      <c r="C33" s="114" t="s">
        <v>54</v>
      </c>
      <c r="D33" s="115" t="s">
        <v>58</v>
      </c>
      <c r="E33" s="107"/>
      <c r="F33" s="108"/>
      <c r="G33" s="108"/>
      <c r="H33" s="108"/>
      <c r="I33" s="108"/>
      <c r="J33" s="109"/>
      <c r="K33" s="65"/>
      <c r="L33" s="64"/>
      <c r="M33" s="64"/>
      <c r="N33" s="64"/>
      <c r="O33" s="64"/>
      <c r="P33" s="64"/>
      <c r="Q33" s="64"/>
      <c r="R33" s="64"/>
      <c r="S33" s="66"/>
      <c r="T33" s="151">
        <v>0</v>
      </c>
    </row>
    <row r="34" spans="1:20" s="62" customFormat="1" ht="12.75" customHeight="1">
      <c r="A34" s="57">
        <v>22</v>
      </c>
      <c r="B34" s="58">
        <v>305</v>
      </c>
      <c r="C34" s="114" t="s">
        <v>54</v>
      </c>
      <c r="D34" s="115" t="s">
        <v>71</v>
      </c>
      <c r="E34" s="107"/>
      <c r="F34" s="108"/>
      <c r="G34" s="108"/>
      <c r="H34" s="108"/>
      <c r="I34" s="108"/>
      <c r="J34" s="109"/>
      <c r="K34" s="65"/>
      <c r="L34" s="64"/>
      <c r="M34" s="64"/>
      <c r="N34" s="64"/>
      <c r="O34" s="64"/>
      <c r="P34" s="64"/>
      <c r="Q34" s="64"/>
      <c r="R34" s="64"/>
      <c r="S34" s="66"/>
      <c r="T34" s="151">
        <v>0</v>
      </c>
    </row>
    <row r="35" spans="1:20" s="62" customFormat="1" ht="12.75" customHeight="1">
      <c r="A35" s="57">
        <v>22</v>
      </c>
      <c r="B35" s="58">
        <v>306</v>
      </c>
      <c r="C35" s="114" t="s">
        <v>54</v>
      </c>
      <c r="D35" s="115" t="s">
        <v>66</v>
      </c>
      <c r="E35" s="107"/>
      <c r="F35" s="108"/>
      <c r="G35" s="108"/>
      <c r="H35" s="108"/>
      <c r="I35" s="108"/>
      <c r="J35" s="109"/>
      <c r="K35" s="65"/>
      <c r="L35" s="64"/>
      <c r="M35" s="64"/>
      <c r="N35" s="64"/>
      <c r="O35" s="64"/>
      <c r="P35" s="64"/>
      <c r="Q35" s="64"/>
      <c r="R35" s="64"/>
      <c r="S35" s="66"/>
      <c r="T35" s="151">
        <v>0</v>
      </c>
    </row>
    <row r="36" spans="1:20" s="62" customFormat="1" ht="12.75" customHeight="1">
      <c r="A36" s="57">
        <v>22</v>
      </c>
      <c r="B36" s="58">
        <v>325</v>
      </c>
      <c r="C36" s="114" t="s">
        <v>54</v>
      </c>
      <c r="D36" s="115" t="s">
        <v>72</v>
      </c>
      <c r="E36" s="107"/>
      <c r="F36" s="108"/>
      <c r="G36" s="108"/>
      <c r="H36" s="108"/>
      <c r="I36" s="108"/>
      <c r="J36" s="109"/>
      <c r="K36" s="65"/>
      <c r="L36" s="64"/>
      <c r="M36" s="64"/>
      <c r="N36" s="64"/>
      <c r="O36" s="64"/>
      <c r="P36" s="64"/>
      <c r="Q36" s="64"/>
      <c r="R36" s="64"/>
      <c r="S36" s="66"/>
      <c r="T36" s="151">
        <v>0</v>
      </c>
    </row>
    <row r="37" spans="1:20" s="62" customFormat="1" ht="12.75" customHeight="1">
      <c r="A37" s="57">
        <v>22</v>
      </c>
      <c r="B37" s="58">
        <v>341</v>
      </c>
      <c r="C37" s="114" t="s">
        <v>54</v>
      </c>
      <c r="D37" s="115" t="s">
        <v>81</v>
      </c>
      <c r="E37" s="107"/>
      <c r="F37" s="108"/>
      <c r="G37" s="108"/>
      <c r="H37" s="108"/>
      <c r="I37" s="108"/>
      <c r="J37" s="109"/>
      <c r="K37" s="65"/>
      <c r="L37" s="64"/>
      <c r="M37" s="64"/>
      <c r="N37" s="64"/>
      <c r="O37" s="64"/>
      <c r="P37" s="64"/>
      <c r="Q37" s="64"/>
      <c r="R37" s="64"/>
      <c r="S37" s="66"/>
      <c r="T37" s="151">
        <v>0</v>
      </c>
    </row>
    <row r="38" spans="1:20" s="62" customFormat="1" ht="12.75" customHeight="1">
      <c r="A38" s="57">
        <v>22</v>
      </c>
      <c r="B38" s="58">
        <v>342</v>
      </c>
      <c r="C38" s="114" t="s">
        <v>54</v>
      </c>
      <c r="D38" s="115" t="s">
        <v>176</v>
      </c>
      <c r="E38" s="107"/>
      <c r="F38" s="108"/>
      <c r="G38" s="108"/>
      <c r="H38" s="108"/>
      <c r="I38" s="108"/>
      <c r="J38" s="109"/>
      <c r="K38" s="65"/>
      <c r="L38" s="64"/>
      <c r="M38" s="64"/>
      <c r="N38" s="64"/>
      <c r="O38" s="64"/>
      <c r="P38" s="64"/>
      <c r="Q38" s="64"/>
      <c r="R38" s="64"/>
      <c r="S38" s="66"/>
      <c r="T38" s="151">
        <v>0</v>
      </c>
    </row>
    <row r="39" spans="1:20" s="62" customFormat="1" ht="12.75" customHeight="1">
      <c r="A39" s="57">
        <v>22</v>
      </c>
      <c r="B39" s="58">
        <v>344</v>
      </c>
      <c r="C39" s="114" t="s">
        <v>54</v>
      </c>
      <c r="D39" s="115" t="s">
        <v>177</v>
      </c>
      <c r="E39" s="107"/>
      <c r="F39" s="108"/>
      <c r="G39" s="108"/>
      <c r="H39" s="108"/>
      <c r="I39" s="108"/>
      <c r="J39" s="109"/>
      <c r="K39" s="65"/>
      <c r="L39" s="64"/>
      <c r="M39" s="64"/>
      <c r="N39" s="64"/>
      <c r="O39" s="64"/>
      <c r="P39" s="64"/>
      <c r="Q39" s="64"/>
      <c r="R39" s="64"/>
      <c r="S39" s="66"/>
      <c r="T39" s="151">
        <v>0</v>
      </c>
    </row>
    <row r="40" spans="1:20" s="62" customFormat="1" ht="12.75" customHeight="1">
      <c r="A40" s="57">
        <v>22</v>
      </c>
      <c r="B40" s="58">
        <v>361</v>
      </c>
      <c r="C40" s="114" t="s">
        <v>54</v>
      </c>
      <c r="D40" s="115" t="s">
        <v>190</v>
      </c>
      <c r="E40" s="107"/>
      <c r="F40" s="108"/>
      <c r="G40" s="108"/>
      <c r="H40" s="108"/>
      <c r="I40" s="108"/>
      <c r="J40" s="109"/>
      <c r="K40" s="65"/>
      <c r="L40" s="64"/>
      <c r="M40" s="64"/>
      <c r="N40" s="64"/>
      <c r="O40" s="64"/>
      <c r="P40" s="64"/>
      <c r="Q40" s="64"/>
      <c r="R40" s="64"/>
      <c r="S40" s="66"/>
      <c r="T40" s="151">
        <v>0</v>
      </c>
    </row>
    <row r="41" spans="1:20" s="62" customFormat="1" ht="12.75" customHeight="1">
      <c r="A41" s="57">
        <v>22</v>
      </c>
      <c r="B41" s="58">
        <v>381</v>
      </c>
      <c r="C41" s="114" t="s">
        <v>54</v>
      </c>
      <c r="D41" s="115" t="s">
        <v>178</v>
      </c>
      <c r="E41" s="107"/>
      <c r="F41" s="108"/>
      <c r="G41" s="108"/>
      <c r="H41" s="108"/>
      <c r="I41" s="108"/>
      <c r="J41" s="109"/>
      <c r="K41" s="65"/>
      <c r="L41" s="64"/>
      <c r="M41" s="64"/>
      <c r="N41" s="64"/>
      <c r="O41" s="64"/>
      <c r="P41" s="64"/>
      <c r="Q41" s="64"/>
      <c r="R41" s="64"/>
      <c r="S41" s="66"/>
      <c r="T41" s="151">
        <v>0</v>
      </c>
    </row>
    <row r="42" spans="1:20" s="62" customFormat="1" ht="12.75" customHeight="1">
      <c r="A42" s="57">
        <v>22</v>
      </c>
      <c r="B42" s="58">
        <v>383</v>
      </c>
      <c r="C42" s="114" t="s">
        <v>54</v>
      </c>
      <c r="D42" s="115" t="s">
        <v>75</v>
      </c>
      <c r="E42" s="107"/>
      <c r="F42" s="108"/>
      <c r="G42" s="108"/>
      <c r="H42" s="108"/>
      <c r="I42" s="108"/>
      <c r="J42" s="109"/>
      <c r="K42" s="65"/>
      <c r="L42" s="64"/>
      <c r="M42" s="64"/>
      <c r="N42" s="64"/>
      <c r="O42" s="64"/>
      <c r="P42" s="64"/>
      <c r="Q42" s="64"/>
      <c r="R42" s="64"/>
      <c r="S42" s="66"/>
      <c r="T42" s="151">
        <v>0</v>
      </c>
    </row>
    <row r="43" spans="1:20" s="62" customFormat="1" ht="12.75" customHeight="1">
      <c r="A43" s="57">
        <v>22</v>
      </c>
      <c r="B43" s="58">
        <v>401</v>
      </c>
      <c r="C43" s="114" t="s">
        <v>54</v>
      </c>
      <c r="D43" s="115" t="s">
        <v>179</v>
      </c>
      <c r="E43" s="104"/>
      <c r="F43" s="105"/>
      <c r="G43" s="105"/>
      <c r="H43" s="105"/>
      <c r="I43" s="105"/>
      <c r="J43" s="106"/>
      <c r="K43" s="59"/>
      <c r="L43" s="61"/>
      <c r="M43" s="61"/>
      <c r="N43" s="61"/>
      <c r="O43" s="61"/>
      <c r="P43" s="61"/>
      <c r="Q43" s="61"/>
      <c r="R43" s="61"/>
      <c r="S43" s="60"/>
      <c r="T43" s="150">
        <v>0</v>
      </c>
    </row>
    <row r="44" spans="1:20" s="62" customFormat="1" ht="12.75" customHeight="1">
      <c r="A44" s="57">
        <v>22</v>
      </c>
      <c r="B44" s="58">
        <v>402</v>
      </c>
      <c r="C44" s="114" t="s">
        <v>54</v>
      </c>
      <c r="D44" s="115" t="s">
        <v>180</v>
      </c>
      <c r="E44" s="107"/>
      <c r="F44" s="108"/>
      <c r="G44" s="108"/>
      <c r="H44" s="108"/>
      <c r="I44" s="108"/>
      <c r="J44" s="109"/>
      <c r="K44" s="65"/>
      <c r="L44" s="64"/>
      <c r="M44" s="64"/>
      <c r="N44" s="64"/>
      <c r="O44" s="64"/>
      <c r="P44" s="64"/>
      <c r="Q44" s="64"/>
      <c r="R44" s="64"/>
      <c r="S44" s="66"/>
      <c r="T44" s="151">
        <v>0</v>
      </c>
    </row>
    <row r="45" spans="1:20" s="62" customFormat="1" ht="12.75" customHeight="1">
      <c r="A45" s="57">
        <v>22</v>
      </c>
      <c r="B45" s="58">
        <v>424</v>
      </c>
      <c r="C45" s="114" t="s">
        <v>54</v>
      </c>
      <c r="D45" s="115" t="s">
        <v>62</v>
      </c>
      <c r="E45" s="107"/>
      <c r="F45" s="108"/>
      <c r="G45" s="108"/>
      <c r="H45" s="108"/>
      <c r="I45" s="108"/>
      <c r="J45" s="109"/>
      <c r="K45" s="65"/>
      <c r="L45" s="64"/>
      <c r="M45" s="64"/>
      <c r="N45" s="64"/>
      <c r="O45" s="64"/>
      <c r="P45" s="64"/>
      <c r="Q45" s="64"/>
      <c r="R45" s="64"/>
      <c r="S45" s="66"/>
      <c r="T45" s="151">
        <v>0</v>
      </c>
    </row>
    <row r="46" spans="1:20" s="62" customFormat="1" ht="12.75" customHeight="1">
      <c r="A46" s="57">
        <v>22</v>
      </c>
      <c r="B46" s="58">
        <v>429</v>
      </c>
      <c r="C46" s="114" t="s">
        <v>54</v>
      </c>
      <c r="D46" s="115" t="s">
        <v>181</v>
      </c>
      <c r="E46" s="104"/>
      <c r="F46" s="105"/>
      <c r="G46" s="105"/>
      <c r="H46" s="105"/>
      <c r="I46" s="105"/>
      <c r="J46" s="106"/>
      <c r="K46" s="59"/>
      <c r="L46" s="61"/>
      <c r="M46" s="61"/>
      <c r="N46" s="61"/>
      <c r="O46" s="61"/>
      <c r="P46" s="61"/>
      <c r="Q46" s="61"/>
      <c r="R46" s="61"/>
      <c r="S46" s="60"/>
      <c r="T46" s="150">
        <v>0</v>
      </c>
    </row>
    <row r="47" spans="1:20" s="62" customFormat="1" ht="12.75" customHeight="1">
      <c r="A47" s="57">
        <v>22</v>
      </c>
      <c r="B47" s="58">
        <v>461</v>
      </c>
      <c r="C47" s="114" t="s">
        <v>54</v>
      </c>
      <c r="D47" s="115" t="s">
        <v>182</v>
      </c>
      <c r="E47" s="107"/>
      <c r="F47" s="108"/>
      <c r="G47" s="108"/>
      <c r="H47" s="108"/>
      <c r="I47" s="108"/>
      <c r="J47" s="123"/>
      <c r="K47" s="65"/>
      <c r="L47" s="64"/>
      <c r="M47" s="64"/>
      <c r="N47" s="64"/>
      <c r="O47" s="64"/>
      <c r="P47" s="64"/>
      <c r="Q47" s="64"/>
      <c r="R47" s="64"/>
      <c r="S47" s="66"/>
      <c r="T47" s="151">
        <v>0</v>
      </c>
    </row>
    <row r="48" spans="1:20" s="62" customFormat="1" ht="12.75" customHeight="1" thickBot="1">
      <c r="A48" s="57">
        <v>22</v>
      </c>
      <c r="B48" s="58">
        <v>503</v>
      </c>
      <c r="C48" s="114" t="s">
        <v>54</v>
      </c>
      <c r="D48" s="115" t="s">
        <v>68</v>
      </c>
      <c r="E48" s="107"/>
      <c r="F48" s="124"/>
      <c r="G48" s="124"/>
      <c r="H48" s="124"/>
      <c r="I48" s="124"/>
      <c r="J48" s="125"/>
      <c r="K48" s="65"/>
      <c r="L48" s="64"/>
      <c r="M48" s="64"/>
      <c r="N48" s="64"/>
      <c r="O48" s="64"/>
      <c r="P48" s="64"/>
      <c r="Q48" s="64"/>
      <c r="R48" s="64"/>
      <c r="S48" s="66"/>
      <c r="T48" s="151">
        <v>0</v>
      </c>
    </row>
    <row r="49" spans="1:20" s="1" customFormat="1" ht="16.5" customHeight="1" thickBot="1">
      <c r="A49" s="51"/>
      <c r="B49" s="52">
        <v>1000</v>
      </c>
      <c r="C49" s="237" t="s">
        <v>8</v>
      </c>
      <c r="D49" s="237"/>
      <c r="E49" s="53">
        <f>COUNTA(E8:E48)</f>
        <v>6</v>
      </c>
      <c r="F49" s="54"/>
      <c r="G49" s="54"/>
      <c r="H49" s="54"/>
      <c r="I49" s="54"/>
      <c r="J49" s="55"/>
      <c r="K49" s="126">
        <f>COUNTA(K8:K48)</f>
        <v>2</v>
      </c>
      <c r="L49" s="56">
        <f aca="true" t="shared" si="0" ref="L49:S49">COUNTA(L8:L48)</f>
        <v>3</v>
      </c>
      <c r="M49" s="56">
        <f t="shared" si="0"/>
        <v>1</v>
      </c>
      <c r="N49" s="56">
        <f t="shared" si="0"/>
        <v>4</v>
      </c>
      <c r="O49" s="56">
        <f t="shared" si="0"/>
        <v>2</v>
      </c>
      <c r="P49" s="56">
        <f t="shared" si="0"/>
        <v>1</v>
      </c>
      <c r="Q49" s="56">
        <f t="shared" si="0"/>
        <v>1</v>
      </c>
      <c r="R49" s="56">
        <f t="shared" si="0"/>
        <v>0</v>
      </c>
      <c r="S49" s="127">
        <f t="shared" si="0"/>
        <v>1</v>
      </c>
      <c r="T49" s="152">
        <f>SUM(T8:T48)</f>
        <v>8</v>
      </c>
    </row>
  </sheetData>
  <mergeCells count="13">
    <mergeCell ref="A4:A7"/>
    <mergeCell ref="B4:B7"/>
    <mergeCell ref="C4:C7"/>
    <mergeCell ref="D4:D7"/>
    <mergeCell ref="G6:J6"/>
    <mergeCell ref="K6:M6"/>
    <mergeCell ref="C49:D49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&amp;R（静岡県）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7.625" style="2" customWidth="1"/>
    <col min="4" max="4" width="10.375" style="2" customWidth="1"/>
    <col min="5" max="5" width="9.625" style="2" customWidth="1"/>
    <col min="6" max="6" width="32.125" style="2" customWidth="1"/>
    <col min="7" max="11" width="5.875" style="2" customWidth="1"/>
    <col min="12" max="12" width="6.375" style="2" customWidth="1"/>
    <col min="13" max="15" width="5.875" style="2" customWidth="1"/>
    <col min="16" max="18" width="6.375" style="2" customWidth="1"/>
    <col min="19" max="19" width="6.125" style="2" customWidth="1"/>
    <col min="20" max="16384" width="9.00390625" style="2" customWidth="1"/>
  </cols>
  <sheetData>
    <row r="1" ht="12">
      <c r="A1" s="2" t="s">
        <v>29</v>
      </c>
    </row>
    <row r="2" spans="1:5" ht="22.5" customHeight="1">
      <c r="A2" s="13" t="s">
        <v>53</v>
      </c>
      <c r="E2" s="27"/>
    </row>
    <row r="3" ht="12.75" thickBot="1"/>
    <row r="4" spans="1:19" s="1" customFormat="1" ht="24" customHeight="1">
      <c r="A4" s="278" t="s">
        <v>36</v>
      </c>
      <c r="B4" s="215" t="s">
        <v>227</v>
      </c>
      <c r="C4" s="251" t="s">
        <v>0</v>
      </c>
      <c r="D4" s="254" t="s">
        <v>21</v>
      </c>
      <c r="E4" s="261" t="s">
        <v>45</v>
      </c>
      <c r="F4" s="262"/>
      <c r="G4" s="262"/>
      <c r="H4" s="48"/>
      <c r="I4" s="265" t="s">
        <v>52</v>
      </c>
      <c r="J4" s="262"/>
      <c r="K4" s="262"/>
      <c r="L4" s="262"/>
      <c r="M4" s="262"/>
      <c r="N4" s="262"/>
      <c r="O4" s="262"/>
      <c r="P4" s="262"/>
      <c r="Q4" s="262"/>
      <c r="R4" s="262"/>
      <c r="S4" s="266"/>
    </row>
    <row r="5" spans="1:19" s="1" customFormat="1" ht="42.75" customHeight="1">
      <c r="A5" s="279"/>
      <c r="B5" s="281"/>
      <c r="C5" s="252"/>
      <c r="D5" s="255"/>
      <c r="E5" s="259" t="s">
        <v>28</v>
      </c>
      <c r="F5" s="232" t="s">
        <v>9</v>
      </c>
      <c r="G5" s="263" t="s">
        <v>10</v>
      </c>
      <c r="H5" s="257" t="s">
        <v>11</v>
      </c>
      <c r="I5" s="275" t="s">
        <v>231</v>
      </c>
      <c r="J5" s="276" t="s">
        <v>232</v>
      </c>
      <c r="K5" s="267" t="s">
        <v>233</v>
      </c>
      <c r="L5" s="269" t="s">
        <v>234</v>
      </c>
      <c r="M5" s="285" t="s">
        <v>235</v>
      </c>
      <c r="N5" s="271" t="s">
        <v>236</v>
      </c>
      <c r="O5" s="287" t="s">
        <v>237</v>
      </c>
      <c r="P5" s="269" t="s">
        <v>234</v>
      </c>
      <c r="Q5" s="283" t="s">
        <v>30</v>
      </c>
      <c r="R5" s="267" t="s">
        <v>238</v>
      </c>
      <c r="S5" s="273" t="s">
        <v>234</v>
      </c>
    </row>
    <row r="6" spans="1:19" ht="27" customHeight="1">
      <c r="A6" s="280"/>
      <c r="B6" s="282"/>
      <c r="C6" s="253"/>
      <c r="D6" s="256"/>
      <c r="E6" s="260"/>
      <c r="F6" s="232"/>
      <c r="G6" s="264"/>
      <c r="H6" s="258"/>
      <c r="I6" s="220"/>
      <c r="J6" s="277"/>
      <c r="K6" s="268"/>
      <c r="L6" s="270"/>
      <c r="M6" s="286"/>
      <c r="N6" s="272"/>
      <c r="O6" s="288"/>
      <c r="P6" s="270"/>
      <c r="Q6" s="284"/>
      <c r="R6" s="268"/>
      <c r="S6" s="274"/>
    </row>
    <row r="7" spans="1:19" s="62" customFormat="1" ht="12.75" customHeight="1">
      <c r="A7" s="57">
        <v>22</v>
      </c>
      <c r="B7" s="58">
        <v>100</v>
      </c>
      <c r="C7" s="112" t="s">
        <v>54</v>
      </c>
      <c r="D7" s="113" t="s">
        <v>160</v>
      </c>
      <c r="E7" s="59"/>
      <c r="F7" s="69"/>
      <c r="G7" s="161"/>
      <c r="H7" s="162"/>
      <c r="I7" s="167">
        <v>1</v>
      </c>
      <c r="J7" s="154">
        <v>2</v>
      </c>
      <c r="K7" s="154">
        <v>0</v>
      </c>
      <c r="L7" s="168">
        <f aca="true" t="shared" si="0" ref="L7:L48">IF(J7=""," ",ROUND(K7/J7*100,1))</f>
        <v>0</v>
      </c>
      <c r="M7" s="71"/>
      <c r="N7" s="61"/>
      <c r="O7" s="63"/>
      <c r="P7" s="70" t="str">
        <f aca="true" t="shared" si="1" ref="P7:P47">IF(O7=""," ",ROUND(O7/N7*100,1))</f>
        <v> </v>
      </c>
      <c r="Q7" s="153">
        <v>953</v>
      </c>
      <c r="R7" s="154">
        <v>13</v>
      </c>
      <c r="S7" s="170">
        <f aca="true" t="shared" si="2" ref="S7:S48">IF(Q7=""," ",ROUND(R7/Q7*100,1))</f>
        <v>1.4</v>
      </c>
    </row>
    <row r="8" spans="1:19" s="62" customFormat="1" ht="12.75" customHeight="1">
      <c r="A8" s="57">
        <v>22</v>
      </c>
      <c r="B8" s="58">
        <v>130</v>
      </c>
      <c r="C8" s="112" t="s">
        <v>54</v>
      </c>
      <c r="D8" s="113" t="s">
        <v>166</v>
      </c>
      <c r="E8" s="59"/>
      <c r="F8" s="69"/>
      <c r="G8" s="161"/>
      <c r="H8" s="162"/>
      <c r="I8" s="167">
        <v>1</v>
      </c>
      <c r="J8" s="154">
        <v>3</v>
      </c>
      <c r="K8" s="154">
        <v>0</v>
      </c>
      <c r="L8" s="168">
        <f t="shared" si="0"/>
        <v>0</v>
      </c>
      <c r="M8" s="71"/>
      <c r="N8" s="61"/>
      <c r="O8" s="63"/>
      <c r="P8" s="70" t="str">
        <f t="shared" si="1"/>
        <v> </v>
      </c>
      <c r="Q8" s="153">
        <v>731</v>
      </c>
      <c r="R8" s="154">
        <v>1</v>
      </c>
      <c r="S8" s="170">
        <f t="shared" si="2"/>
        <v>0.1</v>
      </c>
    </row>
    <row r="9" spans="1:19" s="62" customFormat="1" ht="12.75" customHeight="1">
      <c r="A9" s="57">
        <v>22</v>
      </c>
      <c r="B9" s="58">
        <v>203</v>
      </c>
      <c r="C9" s="114" t="s">
        <v>54</v>
      </c>
      <c r="D9" s="115" t="s">
        <v>116</v>
      </c>
      <c r="E9" s="59"/>
      <c r="F9" s="69"/>
      <c r="G9" s="161"/>
      <c r="H9" s="162"/>
      <c r="I9" s="167">
        <v>1</v>
      </c>
      <c r="J9" s="154">
        <v>2</v>
      </c>
      <c r="K9" s="154">
        <v>0</v>
      </c>
      <c r="L9" s="168">
        <f t="shared" si="0"/>
        <v>0</v>
      </c>
      <c r="M9" s="71"/>
      <c r="N9" s="61"/>
      <c r="O9" s="63"/>
      <c r="P9" s="70" t="str">
        <f t="shared" si="1"/>
        <v> </v>
      </c>
      <c r="Q9" s="153">
        <v>297</v>
      </c>
      <c r="R9" s="154">
        <v>2</v>
      </c>
      <c r="S9" s="170">
        <f t="shared" si="2"/>
        <v>0.7</v>
      </c>
    </row>
    <row r="10" spans="1:19" s="62" customFormat="1" ht="12.75" customHeight="1">
      <c r="A10" s="57">
        <v>22</v>
      </c>
      <c r="B10" s="58">
        <v>205</v>
      </c>
      <c r="C10" s="114" t="s">
        <v>54</v>
      </c>
      <c r="D10" s="115" t="s">
        <v>172</v>
      </c>
      <c r="E10" s="59"/>
      <c r="F10" s="69"/>
      <c r="G10" s="161"/>
      <c r="H10" s="162"/>
      <c r="I10" s="167">
        <v>1</v>
      </c>
      <c r="J10" s="154">
        <v>1</v>
      </c>
      <c r="K10" s="154">
        <v>0</v>
      </c>
      <c r="L10" s="168">
        <f t="shared" si="0"/>
        <v>0</v>
      </c>
      <c r="M10" s="71"/>
      <c r="N10" s="61"/>
      <c r="O10" s="63"/>
      <c r="P10" s="70" t="str">
        <f t="shared" si="1"/>
        <v> </v>
      </c>
      <c r="Q10" s="153">
        <v>81</v>
      </c>
      <c r="R10" s="154">
        <v>2</v>
      </c>
      <c r="S10" s="170">
        <f t="shared" si="2"/>
        <v>2.5</v>
      </c>
    </row>
    <row r="11" spans="1:19" s="62" customFormat="1" ht="12.75" customHeight="1">
      <c r="A11" s="57">
        <v>22</v>
      </c>
      <c r="B11" s="58">
        <v>206</v>
      </c>
      <c r="C11" s="114" t="s">
        <v>54</v>
      </c>
      <c r="D11" s="115" t="s">
        <v>173</v>
      </c>
      <c r="E11" s="59"/>
      <c r="F11" s="69"/>
      <c r="G11" s="161"/>
      <c r="H11" s="162"/>
      <c r="I11" s="167">
        <v>1</v>
      </c>
      <c r="J11" s="154">
        <v>1</v>
      </c>
      <c r="K11" s="154">
        <v>0</v>
      </c>
      <c r="L11" s="168">
        <f t="shared" si="0"/>
        <v>0</v>
      </c>
      <c r="M11" s="71"/>
      <c r="N11" s="61"/>
      <c r="O11" s="63"/>
      <c r="P11" s="70" t="str">
        <f t="shared" si="1"/>
        <v> </v>
      </c>
      <c r="Q11" s="153">
        <v>142</v>
      </c>
      <c r="R11" s="154">
        <v>2</v>
      </c>
      <c r="S11" s="170">
        <f t="shared" si="2"/>
        <v>1.4</v>
      </c>
    </row>
    <row r="12" spans="1:19" s="62" customFormat="1" ht="12.75" customHeight="1">
      <c r="A12" s="57">
        <v>22</v>
      </c>
      <c r="B12" s="58">
        <v>207</v>
      </c>
      <c r="C12" s="114" t="s">
        <v>54</v>
      </c>
      <c r="D12" s="115" t="s">
        <v>90</v>
      </c>
      <c r="E12" s="59"/>
      <c r="F12" s="69"/>
      <c r="G12" s="161"/>
      <c r="H12" s="162"/>
      <c r="I12" s="167">
        <v>1</v>
      </c>
      <c r="J12" s="154">
        <v>1</v>
      </c>
      <c r="K12" s="154">
        <v>0</v>
      </c>
      <c r="L12" s="168">
        <f t="shared" si="0"/>
        <v>0</v>
      </c>
      <c r="M12" s="71"/>
      <c r="N12" s="61"/>
      <c r="O12" s="63"/>
      <c r="P12" s="70" t="str">
        <f t="shared" si="1"/>
        <v> </v>
      </c>
      <c r="Q12" s="153">
        <v>107</v>
      </c>
      <c r="R12" s="154">
        <v>0</v>
      </c>
      <c r="S12" s="170">
        <f t="shared" si="2"/>
        <v>0</v>
      </c>
    </row>
    <row r="13" spans="1:19" s="62" customFormat="1" ht="12.75" customHeight="1">
      <c r="A13" s="57">
        <v>22</v>
      </c>
      <c r="B13" s="58">
        <v>208</v>
      </c>
      <c r="C13" s="114" t="s">
        <v>54</v>
      </c>
      <c r="D13" s="115" t="s">
        <v>98</v>
      </c>
      <c r="E13" s="59"/>
      <c r="F13" s="69"/>
      <c r="G13" s="161"/>
      <c r="H13" s="162"/>
      <c r="I13" s="167">
        <v>1</v>
      </c>
      <c r="J13" s="154">
        <v>2</v>
      </c>
      <c r="K13" s="154">
        <v>0</v>
      </c>
      <c r="L13" s="168">
        <f t="shared" si="0"/>
        <v>0</v>
      </c>
      <c r="M13" s="71"/>
      <c r="N13" s="61"/>
      <c r="O13" s="63"/>
      <c r="P13" s="70" t="str">
        <f t="shared" si="1"/>
        <v> </v>
      </c>
      <c r="Q13" s="153">
        <v>156</v>
      </c>
      <c r="R13" s="154">
        <v>1</v>
      </c>
      <c r="S13" s="170">
        <f t="shared" si="2"/>
        <v>0.6</v>
      </c>
    </row>
    <row r="14" spans="1:19" s="62" customFormat="1" ht="12.75" customHeight="1">
      <c r="A14" s="57">
        <v>22</v>
      </c>
      <c r="B14" s="58">
        <v>209</v>
      </c>
      <c r="C14" s="114" t="s">
        <v>54</v>
      </c>
      <c r="D14" s="115" t="s">
        <v>96</v>
      </c>
      <c r="E14" s="59"/>
      <c r="F14" s="69"/>
      <c r="G14" s="161"/>
      <c r="H14" s="162"/>
      <c r="I14" s="167">
        <v>1</v>
      </c>
      <c r="J14" s="154">
        <v>1</v>
      </c>
      <c r="K14" s="154">
        <v>0</v>
      </c>
      <c r="L14" s="168">
        <f t="shared" si="0"/>
        <v>0</v>
      </c>
      <c r="M14" s="71"/>
      <c r="N14" s="61"/>
      <c r="O14" s="63"/>
      <c r="P14" s="70" t="str">
        <f t="shared" si="1"/>
        <v> </v>
      </c>
      <c r="Q14" s="153">
        <v>68</v>
      </c>
      <c r="R14" s="154">
        <v>0</v>
      </c>
      <c r="S14" s="170">
        <f t="shared" si="2"/>
        <v>0</v>
      </c>
    </row>
    <row r="15" spans="1:19" s="62" customFormat="1" ht="12.75" customHeight="1">
      <c r="A15" s="57">
        <v>22</v>
      </c>
      <c r="B15" s="58">
        <v>210</v>
      </c>
      <c r="C15" s="114" t="s">
        <v>54</v>
      </c>
      <c r="D15" s="115" t="s">
        <v>102</v>
      </c>
      <c r="E15" s="59"/>
      <c r="F15" s="69"/>
      <c r="G15" s="161"/>
      <c r="H15" s="162"/>
      <c r="I15" s="167">
        <v>1</v>
      </c>
      <c r="J15" s="154">
        <v>2</v>
      </c>
      <c r="K15" s="154">
        <v>0</v>
      </c>
      <c r="L15" s="168">
        <f t="shared" si="0"/>
        <v>0</v>
      </c>
      <c r="M15" s="71"/>
      <c r="N15" s="61"/>
      <c r="O15" s="63"/>
      <c r="P15" s="70" t="str">
        <f t="shared" si="1"/>
        <v> </v>
      </c>
      <c r="Q15" s="153">
        <v>354</v>
      </c>
      <c r="R15" s="154">
        <v>3</v>
      </c>
      <c r="S15" s="170">
        <f t="shared" si="2"/>
        <v>0.8</v>
      </c>
    </row>
    <row r="16" spans="1:19" s="62" customFormat="1" ht="12.75" customHeight="1">
      <c r="A16" s="57">
        <v>22</v>
      </c>
      <c r="B16" s="58">
        <v>211</v>
      </c>
      <c r="C16" s="114" t="s">
        <v>54</v>
      </c>
      <c r="D16" s="115" t="s">
        <v>109</v>
      </c>
      <c r="E16" s="59"/>
      <c r="F16" s="69"/>
      <c r="G16" s="161"/>
      <c r="H16" s="162"/>
      <c r="I16" s="167">
        <v>1</v>
      </c>
      <c r="J16" s="154">
        <v>1</v>
      </c>
      <c r="K16" s="154">
        <v>0</v>
      </c>
      <c r="L16" s="168">
        <f t="shared" si="0"/>
        <v>0</v>
      </c>
      <c r="M16" s="71"/>
      <c r="N16" s="61"/>
      <c r="O16" s="63"/>
      <c r="P16" s="70" t="str">
        <f t="shared" si="1"/>
        <v> </v>
      </c>
      <c r="Q16" s="153">
        <v>304</v>
      </c>
      <c r="R16" s="154">
        <v>0</v>
      </c>
      <c r="S16" s="170">
        <f t="shared" si="2"/>
        <v>0</v>
      </c>
    </row>
    <row r="17" spans="1:19" s="62" customFormat="1" ht="12.75" customHeight="1">
      <c r="A17" s="57">
        <v>22</v>
      </c>
      <c r="B17" s="58">
        <v>212</v>
      </c>
      <c r="C17" s="114" t="s">
        <v>54</v>
      </c>
      <c r="D17" s="115" t="s">
        <v>121</v>
      </c>
      <c r="E17" s="59"/>
      <c r="F17" s="69"/>
      <c r="G17" s="161"/>
      <c r="H17" s="162"/>
      <c r="I17" s="167">
        <v>1</v>
      </c>
      <c r="J17" s="154">
        <v>1</v>
      </c>
      <c r="K17" s="154">
        <v>0</v>
      </c>
      <c r="L17" s="168">
        <f t="shared" si="0"/>
        <v>0</v>
      </c>
      <c r="M17" s="71"/>
      <c r="N17" s="61"/>
      <c r="O17" s="63"/>
      <c r="P17" s="70" t="str">
        <f t="shared" si="1"/>
        <v> </v>
      </c>
      <c r="Q17" s="153">
        <v>23</v>
      </c>
      <c r="R17" s="154">
        <v>0</v>
      </c>
      <c r="S17" s="170">
        <f t="shared" si="2"/>
        <v>0</v>
      </c>
    </row>
    <row r="18" spans="1:19" s="62" customFormat="1" ht="12.75" customHeight="1">
      <c r="A18" s="57">
        <v>22</v>
      </c>
      <c r="B18" s="58">
        <v>213</v>
      </c>
      <c r="C18" s="114" t="s">
        <v>54</v>
      </c>
      <c r="D18" s="115" t="s">
        <v>85</v>
      </c>
      <c r="E18" s="59"/>
      <c r="F18" s="69"/>
      <c r="G18" s="161"/>
      <c r="H18" s="162"/>
      <c r="I18" s="167">
        <v>1</v>
      </c>
      <c r="J18" s="154">
        <v>1</v>
      </c>
      <c r="K18" s="154">
        <v>0</v>
      </c>
      <c r="L18" s="168">
        <f t="shared" si="0"/>
        <v>0</v>
      </c>
      <c r="M18" s="71"/>
      <c r="N18" s="61"/>
      <c r="O18" s="63"/>
      <c r="P18" s="70" t="str">
        <f t="shared" si="1"/>
        <v> </v>
      </c>
      <c r="Q18" s="153">
        <v>200</v>
      </c>
      <c r="R18" s="154">
        <v>0</v>
      </c>
      <c r="S18" s="170">
        <f t="shared" si="2"/>
        <v>0</v>
      </c>
    </row>
    <row r="19" spans="1:19" s="62" customFormat="1" ht="12.75" customHeight="1">
      <c r="A19" s="57">
        <v>22</v>
      </c>
      <c r="B19" s="58">
        <v>214</v>
      </c>
      <c r="C19" s="114" t="s">
        <v>54</v>
      </c>
      <c r="D19" s="115" t="s">
        <v>124</v>
      </c>
      <c r="E19" s="59"/>
      <c r="F19" s="69"/>
      <c r="G19" s="161"/>
      <c r="H19" s="162"/>
      <c r="I19" s="167">
        <v>1</v>
      </c>
      <c r="J19" s="154">
        <v>1</v>
      </c>
      <c r="K19" s="154">
        <v>0</v>
      </c>
      <c r="L19" s="168">
        <f t="shared" si="0"/>
        <v>0</v>
      </c>
      <c r="M19" s="71"/>
      <c r="N19" s="61"/>
      <c r="O19" s="63"/>
      <c r="P19" s="70" t="str">
        <f t="shared" si="1"/>
        <v> </v>
      </c>
      <c r="Q19" s="153">
        <v>45</v>
      </c>
      <c r="R19" s="154">
        <v>0</v>
      </c>
      <c r="S19" s="170">
        <f t="shared" si="2"/>
        <v>0</v>
      </c>
    </row>
    <row r="20" spans="1:19" s="62" customFormat="1" ht="12.75" customHeight="1">
      <c r="A20" s="57">
        <v>22</v>
      </c>
      <c r="B20" s="58">
        <v>215</v>
      </c>
      <c r="C20" s="114" t="s">
        <v>54</v>
      </c>
      <c r="D20" s="115" t="s">
        <v>135</v>
      </c>
      <c r="E20" s="59"/>
      <c r="F20" s="69"/>
      <c r="G20" s="161"/>
      <c r="H20" s="162"/>
      <c r="I20" s="167">
        <v>1</v>
      </c>
      <c r="J20" s="154">
        <v>2</v>
      </c>
      <c r="K20" s="154">
        <v>0</v>
      </c>
      <c r="L20" s="168">
        <f t="shared" si="0"/>
        <v>0</v>
      </c>
      <c r="M20" s="71"/>
      <c r="N20" s="61"/>
      <c r="O20" s="63"/>
      <c r="P20" s="70" t="str">
        <f t="shared" si="1"/>
        <v> </v>
      </c>
      <c r="Q20" s="153">
        <v>58</v>
      </c>
      <c r="R20" s="154">
        <v>0</v>
      </c>
      <c r="S20" s="170">
        <f t="shared" si="2"/>
        <v>0</v>
      </c>
    </row>
    <row r="21" spans="1:19" s="62" customFormat="1" ht="12.75" customHeight="1">
      <c r="A21" s="57">
        <v>22</v>
      </c>
      <c r="B21" s="58">
        <v>216</v>
      </c>
      <c r="C21" s="114" t="s">
        <v>54</v>
      </c>
      <c r="D21" s="115" t="s">
        <v>138</v>
      </c>
      <c r="E21" s="59"/>
      <c r="F21" s="69"/>
      <c r="G21" s="161"/>
      <c r="H21" s="162"/>
      <c r="I21" s="167">
        <v>1</v>
      </c>
      <c r="J21" s="154">
        <v>1</v>
      </c>
      <c r="K21" s="154">
        <v>0</v>
      </c>
      <c r="L21" s="168">
        <f t="shared" si="0"/>
        <v>0</v>
      </c>
      <c r="M21" s="71"/>
      <c r="N21" s="61"/>
      <c r="O21" s="63"/>
      <c r="P21" s="70" t="str">
        <f t="shared" si="1"/>
        <v> </v>
      </c>
      <c r="Q21" s="153">
        <v>176</v>
      </c>
      <c r="R21" s="154">
        <v>1</v>
      </c>
      <c r="S21" s="170">
        <f t="shared" si="2"/>
        <v>0.6</v>
      </c>
    </row>
    <row r="22" spans="1:19" s="62" customFormat="1" ht="12.75" customHeight="1">
      <c r="A22" s="57">
        <v>22</v>
      </c>
      <c r="B22" s="58">
        <v>219</v>
      </c>
      <c r="C22" s="114" t="s">
        <v>54</v>
      </c>
      <c r="D22" s="115" t="s">
        <v>55</v>
      </c>
      <c r="E22" s="73"/>
      <c r="F22" s="61"/>
      <c r="G22" s="161"/>
      <c r="H22" s="162"/>
      <c r="I22" s="167">
        <v>1</v>
      </c>
      <c r="J22" s="154">
        <v>1</v>
      </c>
      <c r="K22" s="154">
        <v>0</v>
      </c>
      <c r="L22" s="168">
        <f t="shared" si="0"/>
        <v>0</v>
      </c>
      <c r="M22" s="71"/>
      <c r="N22" s="61"/>
      <c r="O22" s="63"/>
      <c r="P22" s="70" t="str">
        <f t="shared" si="1"/>
        <v> </v>
      </c>
      <c r="Q22" s="153">
        <v>39</v>
      </c>
      <c r="R22" s="154">
        <v>0</v>
      </c>
      <c r="S22" s="170">
        <f t="shared" si="2"/>
        <v>0</v>
      </c>
    </row>
    <row r="23" spans="1:19" s="62" customFormat="1" ht="12.75" customHeight="1">
      <c r="A23" s="57">
        <v>22</v>
      </c>
      <c r="B23" s="58">
        <v>220</v>
      </c>
      <c r="C23" s="114" t="s">
        <v>54</v>
      </c>
      <c r="D23" s="115" t="s">
        <v>141</v>
      </c>
      <c r="E23" s="59"/>
      <c r="F23" s="69"/>
      <c r="G23" s="161"/>
      <c r="H23" s="162"/>
      <c r="I23" s="167">
        <v>1</v>
      </c>
      <c r="J23" s="154">
        <v>2</v>
      </c>
      <c r="K23" s="154">
        <v>0</v>
      </c>
      <c r="L23" s="168">
        <f t="shared" si="0"/>
        <v>0</v>
      </c>
      <c r="M23" s="71"/>
      <c r="N23" s="61"/>
      <c r="O23" s="63"/>
      <c r="P23" s="70" t="str">
        <f t="shared" si="1"/>
        <v> </v>
      </c>
      <c r="Q23" s="153">
        <v>88</v>
      </c>
      <c r="R23" s="154">
        <v>1</v>
      </c>
      <c r="S23" s="170">
        <f t="shared" si="2"/>
        <v>1.1</v>
      </c>
    </row>
    <row r="24" spans="1:19" s="62" customFormat="1" ht="12.75" customHeight="1">
      <c r="A24" s="57">
        <v>22</v>
      </c>
      <c r="B24" s="58">
        <v>221</v>
      </c>
      <c r="C24" s="114" t="s">
        <v>54</v>
      </c>
      <c r="D24" s="115" t="s">
        <v>144</v>
      </c>
      <c r="E24" s="59"/>
      <c r="F24" s="69"/>
      <c r="G24" s="161"/>
      <c r="H24" s="162"/>
      <c r="I24" s="167">
        <v>1</v>
      </c>
      <c r="J24" s="154">
        <v>1</v>
      </c>
      <c r="K24" s="154">
        <v>0</v>
      </c>
      <c r="L24" s="168">
        <f t="shared" si="0"/>
        <v>0</v>
      </c>
      <c r="M24" s="71"/>
      <c r="N24" s="61"/>
      <c r="O24" s="63"/>
      <c r="P24" s="70" t="str">
        <f t="shared" si="1"/>
        <v> </v>
      </c>
      <c r="Q24" s="153">
        <v>31</v>
      </c>
      <c r="R24" s="154">
        <v>0</v>
      </c>
      <c r="S24" s="170">
        <f t="shared" si="2"/>
        <v>0</v>
      </c>
    </row>
    <row r="25" spans="1:19" s="62" customFormat="1" ht="12.75" customHeight="1">
      <c r="A25" s="57">
        <v>22</v>
      </c>
      <c r="B25" s="58">
        <v>222</v>
      </c>
      <c r="C25" s="114" t="s">
        <v>54</v>
      </c>
      <c r="D25" s="115" t="s">
        <v>149</v>
      </c>
      <c r="E25" s="59"/>
      <c r="F25" s="69"/>
      <c r="G25" s="161"/>
      <c r="H25" s="162"/>
      <c r="I25" s="167">
        <v>1</v>
      </c>
      <c r="J25" s="154"/>
      <c r="K25" s="154"/>
      <c r="L25" s="168" t="str">
        <f t="shared" si="0"/>
        <v> </v>
      </c>
      <c r="M25" s="71"/>
      <c r="N25" s="61"/>
      <c r="O25" s="63"/>
      <c r="P25" s="70" t="str">
        <f t="shared" si="1"/>
        <v> </v>
      </c>
      <c r="Q25" s="153">
        <v>133</v>
      </c>
      <c r="R25" s="154">
        <v>2</v>
      </c>
      <c r="S25" s="170">
        <f t="shared" si="2"/>
        <v>1.5</v>
      </c>
    </row>
    <row r="26" spans="1:19" s="62" customFormat="1" ht="12.75" customHeight="1">
      <c r="A26" s="57">
        <v>22</v>
      </c>
      <c r="B26" s="58">
        <v>223</v>
      </c>
      <c r="C26" s="114" t="s">
        <v>54</v>
      </c>
      <c r="D26" s="115" t="s">
        <v>151</v>
      </c>
      <c r="E26" s="59"/>
      <c r="F26" s="69"/>
      <c r="G26" s="161"/>
      <c r="H26" s="162"/>
      <c r="I26" s="167">
        <v>1</v>
      </c>
      <c r="J26" s="154"/>
      <c r="K26" s="154"/>
      <c r="L26" s="168" t="str">
        <f t="shared" si="0"/>
        <v> </v>
      </c>
      <c r="M26" s="71"/>
      <c r="N26" s="61"/>
      <c r="O26" s="63"/>
      <c r="P26" s="70" t="str">
        <f t="shared" si="1"/>
        <v> </v>
      </c>
      <c r="Q26" s="153">
        <v>34</v>
      </c>
      <c r="R26" s="154">
        <v>0</v>
      </c>
      <c r="S26" s="170">
        <f t="shared" si="2"/>
        <v>0</v>
      </c>
    </row>
    <row r="27" spans="1:19" s="62" customFormat="1" ht="12.75" customHeight="1">
      <c r="A27" s="57">
        <v>22</v>
      </c>
      <c r="B27" s="58">
        <v>224</v>
      </c>
      <c r="C27" s="114" t="s">
        <v>54</v>
      </c>
      <c r="D27" s="115" t="s">
        <v>154</v>
      </c>
      <c r="E27" s="59"/>
      <c r="F27" s="69"/>
      <c r="G27" s="161"/>
      <c r="H27" s="162"/>
      <c r="I27" s="167">
        <v>1</v>
      </c>
      <c r="J27" s="154">
        <v>1</v>
      </c>
      <c r="K27" s="154">
        <v>0</v>
      </c>
      <c r="L27" s="168">
        <f t="shared" si="0"/>
        <v>0</v>
      </c>
      <c r="M27" s="71"/>
      <c r="N27" s="61"/>
      <c r="O27" s="63"/>
      <c r="P27" s="70" t="str">
        <f t="shared" si="1"/>
        <v> </v>
      </c>
      <c r="Q27" s="153">
        <v>132</v>
      </c>
      <c r="R27" s="154">
        <v>2</v>
      </c>
      <c r="S27" s="170">
        <f t="shared" si="2"/>
        <v>1.5</v>
      </c>
    </row>
    <row r="28" spans="1:19" s="62" customFormat="1" ht="13.5" customHeight="1">
      <c r="A28" s="57">
        <v>22</v>
      </c>
      <c r="B28" s="58">
        <v>225</v>
      </c>
      <c r="C28" s="114" t="s">
        <v>54</v>
      </c>
      <c r="D28" s="115" t="s">
        <v>77</v>
      </c>
      <c r="E28" s="59"/>
      <c r="F28" s="69"/>
      <c r="G28" s="161"/>
      <c r="H28" s="162"/>
      <c r="I28" s="167">
        <v>1</v>
      </c>
      <c r="J28" s="154">
        <v>1</v>
      </c>
      <c r="K28" s="154">
        <v>0</v>
      </c>
      <c r="L28" s="168">
        <f t="shared" si="0"/>
        <v>0</v>
      </c>
      <c r="M28" s="71"/>
      <c r="N28" s="61"/>
      <c r="O28" s="63"/>
      <c r="P28" s="70" t="str">
        <f t="shared" si="1"/>
        <v> </v>
      </c>
      <c r="Q28" s="153">
        <v>51</v>
      </c>
      <c r="R28" s="154">
        <v>0</v>
      </c>
      <c r="S28" s="170">
        <f t="shared" si="2"/>
        <v>0</v>
      </c>
    </row>
    <row r="29" spans="1:19" s="62" customFormat="1" ht="12.75" customHeight="1">
      <c r="A29" s="57">
        <v>22</v>
      </c>
      <c r="B29" s="58">
        <v>226</v>
      </c>
      <c r="C29" s="114" t="s">
        <v>54</v>
      </c>
      <c r="D29" s="115" t="s">
        <v>158</v>
      </c>
      <c r="E29" s="59"/>
      <c r="F29" s="69"/>
      <c r="G29" s="161"/>
      <c r="H29" s="162"/>
      <c r="I29" s="167">
        <v>1</v>
      </c>
      <c r="J29" s="154">
        <v>1</v>
      </c>
      <c r="K29" s="154">
        <v>0</v>
      </c>
      <c r="L29" s="168">
        <f t="shared" si="0"/>
        <v>0</v>
      </c>
      <c r="M29" s="71"/>
      <c r="N29" s="61"/>
      <c r="O29" s="63"/>
      <c r="P29" s="70" t="str">
        <f t="shared" si="1"/>
        <v> </v>
      </c>
      <c r="Q29" s="153">
        <v>25</v>
      </c>
      <c r="R29" s="154">
        <v>0</v>
      </c>
      <c r="S29" s="170">
        <f t="shared" si="2"/>
        <v>0</v>
      </c>
    </row>
    <row r="30" spans="1:19" s="62" customFormat="1" ht="12.75" customHeight="1">
      <c r="A30" s="57">
        <v>22</v>
      </c>
      <c r="B30" s="58">
        <v>301</v>
      </c>
      <c r="C30" s="114" t="s">
        <v>54</v>
      </c>
      <c r="D30" s="115" t="s">
        <v>174</v>
      </c>
      <c r="E30" s="59"/>
      <c r="F30" s="69"/>
      <c r="G30" s="161"/>
      <c r="H30" s="162"/>
      <c r="I30" s="163"/>
      <c r="J30" s="158"/>
      <c r="K30" s="158"/>
      <c r="L30" s="70" t="str">
        <f t="shared" si="0"/>
        <v> </v>
      </c>
      <c r="M30" s="153">
        <v>1</v>
      </c>
      <c r="N30" s="169">
        <v>1</v>
      </c>
      <c r="O30" s="154">
        <v>0</v>
      </c>
      <c r="P30" s="168">
        <f t="shared" si="1"/>
        <v>0</v>
      </c>
      <c r="Q30" s="153"/>
      <c r="R30" s="154"/>
      <c r="S30" s="170" t="str">
        <f t="shared" si="2"/>
        <v> </v>
      </c>
    </row>
    <row r="31" spans="1:19" s="62" customFormat="1" ht="12.75" customHeight="1">
      <c r="A31" s="57">
        <v>22</v>
      </c>
      <c r="B31" s="58">
        <v>302</v>
      </c>
      <c r="C31" s="114" t="s">
        <v>54</v>
      </c>
      <c r="D31" s="115" t="s">
        <v>175</v>
      </c>
      <c r="E31" s="59"/>
      <c r="F31" s="69"/>
      <c r="G31" s="161"/>
      <c r="H31" s="162"/>
      <c r="I31" s="163"/>
      <c r="J31" s="158"/>
      <c r="K31" s="158"/>
      <c r="L31" s="70" t="str">
        <f t="shared" si="0"/>
        <v> </v>
      </c>
      <c r="M31" s="153">
        <v>1</v>
      </c>
      <c r="N31" s="169">
        <v>1</v>
      </c>
      <c r="O31" s="154">
        <v>0</v>
      </c>
      <c r="P31" s="168">
        <f t="shared" si="1"/>
        <v>0</v>
      </c>
      <c r="Q31" s="153">
        <v>23</v>
      </c>
      <c r="R31" s="154">
        <v>0</v>
      </c>
      <c r="S31" s="170">
        <f t="shared" si="2"/>
        <v>0</v>
      </c>
    </row>
    <row r="32" spans="1:19" s="62" customFormat="1" ht="12.75" customHeight="1">
      <c r="A32" s="57">
        <v>22</v>
      </c>
      <c r="B32" s="58">
        <v>304</v>
      </c>
      <c r="C32" s="114" t="s">
        <v>54</v>
      </c>
      <c r="D32" s="115" t="s">
        <v>58</v>
      </c>
      <c r="E32" s="73"/>
      <c r="F32" s="61"/>
      <c r="G32" s="161"/>
      <c r="H32" s="162"/>
      <c r="I32" s="163"/>
      <c r="J32" s="158"/>
      <c r="K32" s="158"/>
      <c r="L32" s="70" t="str">
        <f t="shared" si="0"/>
        <v> </v>
      </c>
      <c r="M32" s="153">
        <v>1</v>
      </c>
      <c r="N32" s="169">
        <v>1</v>
      </c>
      <c r="O32" s="154">
        <v>0</v>
      </c>
      <c r="P32" s="168">
        <f t="shared" si="1"/>
        <v>0</v>
      </c>
      <c r="Q32" s="153">
        <v>34</v>
      </c>
      <c r="R32" s="154">
        <v>0</v>
      </c>
      <c r="S32" s="170">
        <f t="shared" si="2"/>
        <v>0</v>
      </c>
    </row>
    <row r="33" spans="1:19" s="62" customFormat="1" ht="12.75" customHeight="1">
      <c r="A33" s="57">
        <v>22</v>
      </c>
      <c r="B33" s="58">
        <v>305</v>
      </c>
      <c r="C33" s="114" t="s">
        <v>54</v>
      </c>
      <c r="D33" s="115" t="s">
        <v>71</v>
      </c>
      <c r="E33" s="59"/>
      <c r="F33" s="69"/>
      <c r="G33" s="161"/>
      <c r="H33" s="162"/>
      <c r="I33" s="163"/>
      <c r="J33" s="158"/>
      <c r="K33" s="158"/>
      <c r="L33" s="70" t="str">
        <f t="shared" si="0"/>
        <v> </v>
      </c>
      <c r="M33" s="153">
        <v>1</v>
      </c>
      <c r="N33" s="169">
        <v>1</v>
      </c>
      <c r="O33" s="154">
        <v>0</v>
      </c>
      <c r="P33" s="168">
        <f t="shared" si="1"/>
        <v>0</v>
      </c>
      <c r="Q33" s="153">
        <v>35</v>
      </c>
      <c r="R33" s="154">
        <v>2</v>
      </c>
      <c r="S33" s="170">
        <f t="shared" si="2"/>
        <v>5.7</v>
      </c>
    </row>
    <row r="34" spans="1:19" s="62" customFormat="1" ht="12.75" customHeight="1">
      <c r="A34" s="57">
        <v>22</v>
      </c>
      <c r="B34" s="58">
        <v>306</v>
      </c>
      <c r="C34" s="114" t="s">
        <v>54</v>
      </c>
      <c r="D34" s="115" t="s">
        <v>66</v>
      </c>
      <c r="E34" s="59"/>
      <c r="F34" s="69"/>
      <c r="G34" s="161"/>
      <c r="H34" s="162"/>
      <c r="I34" s="163"/>
      <c r="J34" s="158"/>
      <c r="K34" s="158"/>
      <c r="L34" s="70" t="str">
        <f t="shared" si="0"/>
        <v> </v>
      </c>
      <c r="M34" s="153">
        <v>1</v>
      </c>
      <c r="N34" s="169">
        <v>1</v>
      </c>
      <c r="O34" s="154">
        <v>0</v>
      </c>
      <c r="P34" s="168">
        <f t="shared" si="1"/>
        <v>0</v>
      </c>
      <c r="Q34" s="153">
        <v>4</v>
      </c>
      <c r="R34" s="154">
        <v>0</v>
      </c>
      <c r="S34" s="170">
        <f t="shared" si="2"/>
        <v>0</v>
      </c>
    </row>
    <row r="35" spans="1:19" s="62" customFormat="1" ht="12.75" customHeight="1">
      <c r="A35" s="57">
        <v>22</v>
      </c>
      <c r="B35" s="58">
        <v>325</v>
      </c>
      <c r="C35" s="114" t="s">
        <v>54</v>
      </c>
      <c r="D35" s="115" t="s">
        <v>72</v>
      </c>
      <c r="E35" s="59"/>
      <c r="F35" s="69"/>
      <c r="G35" s="161"/>
      <c r="H35" s="162"/>
      <c r="I35" s="163"/>
      <c r="J35" s="158"/>
      <c r="K35" s="158"/>
      <c r="L35" s="70" t="str">
        <f t="shared" si="0"/>
        <v> </v>
      </c>
      <c r="M35" s="153">
        <v>1</v>
      </c>
      <c r="N35" s="169">
        <v>1</v>
      </c>
      <c r="O35" s="154">
        <v>0</v>
      </c>
      <c r="P35" s="168">
        <f t="shared" si="1"/>
        <v>0</v>
      </c>
      <c r="Q35" s="153">
        <v>36</v>
      </c>
      <c r="R35" s="154">
        <v>0</v>
      </c>
      <c r="S35" s="170">
        <f t="shared" si="2"/>
        <v>0</v>
      </c>
    </row>
    <row r="36" spans="1:19" s="62" customFormat="1" ht="12.75" customHeight="1">
      <c r="A36" s="57">
        <v>22</v>
      </c>
      <c r="B36" s="58">
        <v>341</v>
      </c>
      <c r="C36" s="114" t="s">
        <v>54</v>
      </c>
      <c r="D36" s="115" t="s">
        <v>81</v>
      </c>
      <c r="E36" s="59"/>
      <c r="F36" s="69"/>
      <c r="G36" s="161"/>
      <c r="H36" s="162"/>
      <c r="I36" s="163"/>
      <c r="J36" s="158"/>
      <c r="K36" s="158"/>
      <c r="L36" s="70" t="str">
        <f t="shared" si="0"/>
        <v> </v>
      </c>
      <c r="M36" s="153">
        <v>1</v>
      </c>
      <c r="N36" s="169">
        <v>1</v>
      </c>
      <c r="O36" s="154">
        <v>0</v>
      </c>
      <c r="P36" s="168">
        <f t="shared" si="1"/>
        <v>0</v>
      </c>
      <c r="Q36" s="153">
        <v>18</v>
      </c>
      <c r="R36" s="154">
        <v>0</v>
      </c>
      <c r="S36" s="170">
        <f t="shared" si="2"/>
        <v>0</v>
      </c>
    </row>
    <row r="37" spans="1:19" s="62" customFormat="1" ht="12.75" customHeight="1">
      <c r="A37" s="57">
        <v>22</v>
      </c>
      <c r="B37" s="58">
        <v>342</v>
      </c>
      <c r="C37" s="114" t="s">
        <v>54</v>
      </c>
      <c r="D37" s="115" t="s">
        <v>176</v>
      </c>
      <c r="E37" s="59"/>
      <c r="F37" s="69"/>
      <c r="G37" s="161"/>
      <c r="H37" s="162"/>
      <c r="I37" s="163"/>
      <c r="J37" s="158"/>
      <c r="K37" s="158"/>
      <c r="L37" s="70" t="str">
        <f t="shared" si="0"/>
        <v> </v>
      </c>
      <c r="M37" s="153">
        <v>1</v>
      </c>
      <c r="N37" s="169">
        <v>1</v>
      </c>
      <c r="O37" s="154">
        <v>0</v>
      </c>
      <c r="P37" s="168">
        <f t="shared" si="1"/>
        <v>0</v>
      </c>
      <c r="Q37" s="153">
        <v>41</v>
      </c>
      <c r="R37" s="154">
        <v>1</v>
      </c>
      <c r="S37" s="170">
        <f t="shared" si="2"/>
        <v>2.4</v>
      </c>
    </row>
    <row r="38" spans="1:19" s="62" customFormat="1" ht="12.75" customHeight="1">
      <c r="A38" s="57">
        <v>22</v>
      </c>
      <c r="B38" s="58">
        <v>344</v>
      </c>
      <c r="C38" s="114" t="s">
        <v>54</v>
      </c>
      <c r="D38" s="115" t="s">
        <v>177</v>
      </c>
      <c r="E38" s="59"/>
      <c r="F38" s="69"/>
      <c r="G38" s="161"/>
      <c r="H38" s="162"/>
      <c r="I38" s="163"/>
      <c r="J38" s="158"/>
      <c r="K38" s="158"/>
      <c r="L38" s="70" t="str">
        <f t="shared" si="0"/>
        <v> </v>
      </c>
      <c r="M38" s="153">
        <v>1</v>
      </c>
      <c r="N38" s="169">
        <v>1</v>
      </c>
      <c r="O38" s="154">
        <v>0</v>
      </c>
      <c r="P38" s="168">
        <f t="shared" si="1"/>
        <v>0</v>
      </c>
      <c r="Q38" s="153">
        <v>39</v>
      </c>
      <c r="R38" s="154">
        <v>0</v>
      </c>
      <c r="S38" s="170">
        <f t="shared" si="2"/>
        <v>0</v>
      </c>
    </row>
    <row r="39" spans="1:19" s="62" customFormat="1" ht="12.75" customHeight="1">
      <c r="A39" s="57">
        <v>22</v>
      </c>
      <c r="B39" s="58">
        <v>361</v>
      </c>
      <c r="C39" s="114" t="s">
        <v>54</v>
      </c>
      <c r="D39" s="115" t="s">
        <v>190</v>
      </c>
      <c r="E39" s="59"/>
      <c r="F39" s="69"/>
      <c r="G39" s="161"/>
      <c r="H39" s="162"/>
      <c r="I39" s="163"/>
      <c r="J39" s="158"/>
      <c r="K39" s="158"/>
      <c r="L39" s="70" t="str">
        <f t="shared" si="0"/>
        <v> </v>
      </c>
      <c r="M39" s="153">
        <v>1</v>
      </c>
      <c r="N39" s="169"/>
      <c r="O39" s="154"/>
      <c r="P39" s="168" t="str">
        <f t="shared" si="1"/>
        <v> </v>
      </c>
      <c r="Q39" s="153">
        <v>68</v>
      </c>
      <c r="R39" s="154">
        <v>0</v>
      </c>
      <c r="S39" s="170">
        <f t="shared" si="2"/>
        <v>0</v>
      </c>
    </row>
    <row r="40" spans="1:19" s="62" customFormat="1" ht="12.75" customHeight="1">
      <c r="A40" s="57">
        <v>22</v>
      </c>
      <c r="B40" s="58">
        <v>381</v>
      </c>
      <c r="C40" s="114" t="s">
        <v>54</v>
      </c>
      <c r="D40" s="115" t="s">
        <v>178</v>
      </c>
      <c r="E40" s="59"/>
      <c r="F40" s="69"/>
      <c r="G40" s="161"/>
      <c r="H40" s="162"/>
      <c r="I40" s="163"/>
      <c r="J40" s="158"/>
      <c r="K40" s="158"/>
      <c r="L40" s="70" t="str">
        <f t="shared" si="0"/>
        <v> </v>
      </c>
      <c r="M40" s="153">
        <v>1</v>
      </c>
      <c r="N40" s="169"/>
      <c r="O40" s="154"/>
      <c r="P40" s="168" t="str">
        <f t="shared" si="1"/>
        <v> </v>
      </c>
      <c r="Q40" s="153">
        <v>34</v>
      </c>
      <c r="R40" s="154">
        <v>0</v>
      </c>
      <c r="S40" s="170">
        <f t="shared" si="2"/>
        <v>0</v>
      </c>
    </row>
    <row r="41" spans="1:19" s="62" customFormat="1" ht="12.75" customHeight="1">
      <c r="A41" s="57">
        <v>22</v>
      </c>
      <c r="B41" s="58">
        <v>383</v>
      </c>
      <c r="C41" s="114" t="s">
        <v>54</v>
      </c>
      <c r="D41" s="115" t="s">
        <v>75</v>
      </c>
      <c r="E41" s="59"/>
      <c r="F41" s="69"/>
      <c r="G41" s="161"/>
      <c r="H41" s="162"/>
      <c r="I41" s="163"/>
      <c r="J41" s="158"/>
      <c r="K41" s="158"/>
      <c r="L41" s="70" t="str">
        <f t="shared" si="0"/>
        <v> </v>
      </c>
      <c r="M41" s="153">
        <v>1</v>
      </c>
      <c r="N41" s="169"/>
      <c r="O41" s="154"/>
      <c r="P41" s="168" t="str">
        <f t="shared" si="1"/>
        <v> </v>
      </c>
      <c r="Q41" s="153">
        <v>11</v>
      </c>
      <c r="R41" s="154">
        <v>0</v>
      </c>
      <c r="S41" s="170">
        <f t="shared" si="2"/>
        <v>0</v>
      </c>
    </row>
    <row r="42" spans="1:19" s="62" customFormat="1" ht="12.75" customHeight="1">
      <c r="A42" s="57">
        <v>22</v>
      </c>
      <c r="B42" s="58">
        <v>401</v>
      </c>
      <c r="C42" s="114" t="s">
        <v>54</v>
      </c>
      <c r="D42" s="115" t="s">
        <v>179</v>
      </c>
      <c r="E42" s="59"/>
      <c r="F42" s="69"/>
      <c r="G42" s="161"/>
      <c r="H42" s="162"/>
      <c r="I42" s="163"/>
      <c r="J42" s="158"/>
      <c r="K42" s="158"/>
      <c r="L42" s="70" t="str">
        <f t="shared" si="0"/>
        <v> </v>
      </c>
      <c r="M42" s="153">
        <v>1</v>
      </c>
      <c r="N42" s="169">
        <v>1</v>
      </c>
      <c r="O42" s="154">
        <v>0</v>
      </c>
      <c r="P42" s="168">
        <f t="shared" si="1"/>
        <v>0</v>
      </c>
      <c r="Q42" s="153">
        <v>7</v>
      </c>
      <c r="R42" s="154">
        <v>0</v>
      </c>
      <c r="S42" s="170">
        <f t="shared" si="2"/>
        <v>0</v>
      </c>
    </row>
    <row r="43" spans="1:19" s="62" customFormat="1" ht="12.75" customHeight="1">
      <c r="A43" s="57">
        <v>22</v>
      </c>
      <c r="B43" s="58">
        <v>402</v>
      </c>
      <c r="C43" s="114" t="s">
        <v>54</v>
      </c>
      <c r="D43" s="115" t="s">
        <v>180</v>
      </c>
      <c r="E43" s="59"/>
      <c r="F43" s="69"/>
      <c r="G43" s="161"/>
      <c r="H43" s="162"/>
      <c r="I43" s="163"/>
      <c r="J43" s="158"/>
      <c r="K43" s="158"/>
      <c r="L43" s="70" t="str">
        <f t="shared" si="0"/>
        <v> </v>
      </c>
      <c r="M43" s="153">
        <v>1</v>
      </c>
      <c r="N43" s="169">
        <v>1</v>
      </c>
      <c r="O43" s="154">
        <v>0</v>
      </c>
      <c r="P43" s="168">
        <f t="shared" si="1"/>
        <v>0</v>
      </c>
      <c r="Q43" s="153">
        <v>15</v>
      </c>
      <c r="R43" s="154">
        <v>0</v>
      </c>
      <c r="S43" s="170">
        <f t="shared" si="2"/>
        <v>0</v>
      </c>
    </row>
    <row r="44" spans="1:19" s="62" customFormat="1" ht="12.75" customHeight="1">
      <c r="A44" s="57">
        <v>22</v>
      </c>
      <c r="B44" s="58">
        <v>424</v>
      </c>
      <c r="C44" s="114" t="s">
        <v>54</v>
      </c>
      <c r="D44" s="115" t="s">
        <v>62</v>
      </c>
      <c r="E44" s="59"/>
      <c r="F44" s="69"/>
      <c r="G44" s="161"/>
      <c r="H44" s="162"/>
      <c r="I44" s="163"/>
      <c r="J44" s="158"/>
      <c r="K44" s="158"/>
      <c r="L44" s="70" t="str">
        <f t="shared" si="0"/>
        <v> </v>
      </c>
      <c r="M44" s="153">
        <v>1</v>
      </c>
      <c r="N44" s="169">
        <v>1</v>
      </c>
      <c r="O44" s="154">
        <v>0</v>
      </c>
      <c r="P44" s="168">
        <f t="shared" si="1"/>
        <v>0</v>
      </c>
      <c r="Q44" s="153">
        <v>4</v>
      </c>
      <c r="R44" s="154">
        <v>0</v>
      </c>
      <c r="S44" s="170">
        <f t="shared" si="2"/>
        <v>0</v>
      </c>
    </row>
    <row r="45" spans="1:19" s="62" customFormat="1" ht="12.75" customHeight="1">
      <c r="A45" s="57">
        <v>22</v>
      </c>
      <c r="B45" s="58">
        <v>429</v>
      </c>
      <c r="C45" s="114" t="s">
        <v>54</v>
      </c>
      <c r="D45" s="115" t="s">
        <v>181</v>
      </c>
      <c r="E45" s="59"/>
      <c r="F45" s="69"/>
      <c r="G45" s="161"/>
      <c r="H45" s="162"/>
      <c r="I45" s="163"/>
      <c r="J45" s="158"/>
      <c r="K45" s="158"/>
      <c r="L45" s="70" t="str">
        <f t="shared" si="0"/>
        <v> </v>
      </c>
      <c r="M45" s="153">
        <v>1</v>
      </c>
      <c r="N45" s="169">
        <v>1</v>
      </c>
      <c r="O45" s="154">
        <v>0</v>
      </c>
      <c r="P45" s="168">
        <f t="shared" si="1"/>
        <v>0</v>
      </c>
      <c r="Q45" s="153">
        <v>34</v>
      </c>
      <c r="R45" s="154">
        <v>0</v>
      </c>
      <c r="S45" s="170">
        <f t="shared" si="2"/>
        <v>0</v>
      </c>
    </row>
    <row r="46" spans="1:19" s="62" customFormat="1" ht="12.75" customHeight="1">
      <c r="A46" s="57">
        <v>22</v>
      </c>
      <c r="B46" s="58">
        <v>461</v>
      </c>
      <c r="C46" s="114" t="s">
        <v>54</v>
      </c>
      <c r="D46" s="115" t="s">
        <v>182</v>
      </c>
      <c r="E46" s="59"/>
      <c r="F46" s="69"/>
      <c r="G46" s="161"/>
      <c r="H46" s="162"/>
      <c r="I46" s="163"/>
      <c r="J46" s="158"/>
      <c r="K46" s="158"/>
      <c r="L46" s="70" t="str">
        <f t="shared" si="0"/>
        <v> </v>
      </c>
      <c r="M46" s="153">
        <v>1</v>
      </c>
      <c r="N46" s="169">
        <v>1</v>
      </c>
      <c r="O46" s="154">
        <v>0</v>
      </c>
      <c r="P46" s="168">
        <f t="shared" si="1"/>
        <v>0</v>
      </c>
      <c r="Q46" s="153">
        <v>72</v>
      </c>
      <c r="R46" s="154">
        <v>0</v>
      </c>
      <c r="S46" s="170">
        <f t="shared" si="2"/>
        <v>0</v>
      </c>
    </row>
    <row r="47" spans="1:19" s="62" customFormat="1" ht="12.75" customHeight="1" thickBot="1">
      <c r="A47" s="57">
        <v>22</v>
      </c>
      <c r="B47" s="58">
        <v>503</v>
      </c>
      <c r="C47" s="114" t="s">
        <v>54</v>
      </c>
      <c r="D47" s="115" t="s">
        <v>68</v>
      </c>
      <c r="E47" s="59"/>
      <c r="F47" s="69"/>
      <c r="G47" s="161"/>
      <c r="H47" s="162"/>
      <c r="I47" s="163"/>
      <c r="J47" s="158"/>
      <c r="K47" s="158"/>
      <c r="L47" s="70" t="str">
        <f t="shared" si="0"/>
        <v> </v>
      </c>
      <c r="M47" s="153">
        <v>1</v>
      </c>
      <c r="N47" s="169">
        <v>1</v>
      </c>
      <c r="O47" s="154">
        <v>0</v>
      </c>
      <c r="P47" s="168">
        <f t="shared" si="1"/>
        <v>0</v>
      </c>
      <c r="Q47" s="153">
        <v>32</v>
      </c>
      <c r="R47" s="154">
        <v>0</v>
      </c>
      <c r="S47" s="170">
        <f t="shared" si="2"/>
        <v>0</v>
      </c>
    </row>
    <row r="48" spans="1:19" ht="16.5" customHeight="1" thickBot="1">
      <c r="A48" s="7"/>
      <c r="B48" s="8">
        <v>1000</v>
      </c>
      <c r="C48" s="206" t="s">
        <v>8</v>
      </c>
      <c r="D48" s="206"/>
      <c r="E48" s="4"/>
      <c r="F48" s="33"/>
      <c r="G48" s="164"/>
      <c r="H48" s="165"/>
      <c r="I48" s="166">
        <f>COUNTA(I7:I47)</f>
        <v>23</v>
      </c>
      <c r="J48" s="160">
        <f>SUM(J7:J47)</f>
        <v>29</v>
      </c>
      <c r="K48" s="160">
        <f>SUM(K7:K47)</f>
        <v>0</v>
      </c>
      <c r="L48" s="28">
        <f t="shared" si="0"/>
        <v>0</v>
      </c>
      <c r="M48" s="159">
        <f>COUNTA(M7:M47)</f>
        <v>18</v>
      </c>
      <c r="N48" s="160">
        <f>SUM(N7:N47)</f>
        <v>15</v>
      </c>
      <c r="O48" s="160">
        <f>SUM(O7:O47)</f>
        <v>0</v>
      </c>
      <c r="P48" s="28">
        <f>IF(N48=""," ",ROUND(O48/N48*100,1))</f>
        <v>0</v>
      </c>
      <c r="Q48" s="155">
        <f>SUM(Q7:Q47)</f>
        <v>4735</v>
      </c>
      <c r="R48" s="156">
        <f>SUM(R7:R47)</f>
        <v>33</v>
      </c>
      <c r="S48" s="18">
        <f t="shared" si="2"/>
        <v>0.7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48:D48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&amp;R（静岡県）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5.625" style="2" customWidth="1"/>
    <col min="6" max="6" width="12.125" style="2" customWidth="1"/>
    <col min="7" max="8" width="5.125" style="2" customWidth="1"/>
    <col min="9" max="9" width="6.625" style="2" customWidth="1"/>
    <col min="10" max="10" width="6.125" style="2" customWidth="1"/>
    <col min="11" max="13" width="5.125" style="2" customWidth="1"/>
    <col min="14" max="14" width="6.375" style="2" customWidth="1"/>
    <col min="15" max="15" width="5.625" style="2" customWidth="1"/>
    <col min="16" max="18" width="5.125" style="2" customWidth="1"/>
    <col min="19" max="19" width="5.875" style="2" customWidth="1"/>
    <col min="20" max="20" width="5.625" style="2" customWidth="1"/>
    <col min="21" max="21" width="5.125" style="2" customWidth="1"/>
    <col min="22" max="22" width="6.00390625" style="2" customWidth="1"/>
    <col min="23" max="23" width="5.375" style="2" customWidth="1"/>
    <col min="24" max="24" width="5.625" style="2" customWidth="1"/>
    <col min="25" max="25" width="6.375" style="2" customWidth="1"/>
    <col min="26" max="27" width="5.625" style="2" customWidth="1"/>
    <col min="28" max="16384" width="9.00390625" style="2" customWidth="1"/>
  </cols>
  <sheetData>
    <row r="1" ht="12">
      <c r="A1" s="2" t="s">
        <v>47</v>
      </c>
    </row>
    <row r="2" spans="1:2" ht="22.5" customHeight="1">
      <c r="A2" s="13" t="s">
        <v>20</v>
      </c>
      <c r="B2" s="3"/>
    </row>
    <row r="3" spans="1:2" ht="15" thickBot="1">
      <c r="A3" s="13"/>
      <c r="B3" s="32" t="s">
        <v>27</v>
      </c>
    </row>
    <row r="4" spans="1:27" s="30" customFormat="1" ht="19.5" customHeight="1" thickBot="1">
      <c r="A4" s="29"/>
      <c r="B4" s="132">
        <v>1</v>
      </c>
      <c r="C4" s="310">
        <v>39539</v>
      </c>
      <c r="D4" s="311"/>
      <c r="E4" s="133">
        <v>2</v>
      </c>
      <c r="F4" s="312">
        <v>39569</v>
      </c>
      <c r="G4" s="311"/>
      <c r="H4" s="313"/>
      <c r="I4" s="134">
        <v>3</v>
      </c>
      <c r="J4" s="310" t="s">
        <v>26</v>
      </c>
      <c r="K4" s="311"/>
      <c r="L4" s="311"/>
      <c r="M4" s="313"/>
      <c r="AA4" s="31"/>
    </row>
    <row r="5" spans="1:27" ht="9.75" customHeight="1" thickBot="1">
      <c r="A5"/>
      <c r="B5" s="22"/>
      <c r="C5" s="22"/>
      <c r="D5" s="22"/>
      <c r="E5" s="22"/>
      <c r="F5" s="22"/>
      <c r="G5" s="22"/>
      <c r="H5" s="22"/>
      <c r="I5" s="23"/>
      <c r="J5" s="24"/>
      <c r="K5" s="24"/>
      <c r="L5" s="22"/>
      <c r="M5" s="22"/>
      <c r="N5" s="22"/>
      <c r="O5" s="22"/>
      <c r="P5" s="22"/>
      <c r="Q5" s="22"/>
      <c r="R5" s="22"/>
      <c r="S5" s="23"/>
      <c r="T5" s="24"/>
      <c r="U5" s="24"/>
      <c r="V5" s="22"/>
      <c r="W5" s="22"/>
      <c r="X5" s="24"/>
      <c r="Y5" s="24"/>
      <c r="Z5" s="24"/>
      <c r="AA5"/>
    </row>
    <row r="6" spans="1:27" ht="13.5" customHeight="1" thickBot="1">
      <c r="A6"/>
      <c r="B6" s="22"/>
      <c r="C6" s="22"/>
      <c r="D6" s="22"/>
      <c r="E6" s="295" t="s">
        <v>239</v>
      </c>
      <c r="F6" s="314"/>
      <c r="G6" s="26">
        <v>1</v>
      </c>
      <c r="H6" s="25"/>
      <c r="I6" s="25"/>
      <c r="J6" s="25"/>
      <c r="K6" s="25"/>
      <c r="L6" s="295" t="s">
        <v>24</v>
      </c>
      <c r="M6" s="296"/>
      <c r="N6" s="296"/>
      <c r="O6" s="26">
        <v>1</v>
      </c>
      <c r="P6" s="22"/>
      <c r="Q6" s="295" t="s">
        <v>24</v>
      </c>
      <c r="R6" s="296"/>
      <c r="S6" s="296"/>
      <c r="T6" s="26">
        <v>1</v>
      </c>
      <c r="U6" s="24"/>
      <c r="V6" s="295" t="s">
        <v>24</v>
      </c>
      <c r="W6" s="296"/>
      <c r="X6" s="297"/>
      <c r="Y6" s="200">
        <v>1</v>
      </c>
      <c r="Z6" s="24"/>
      <c r="AA6"/>
    </row>
    <row r="7" spans="1:27" ht="31.5" customHeight="1">
      <c r="A7" s="245" t="s">
        <v>36</v>
      </c>
      <c r="B7" s="318" t="s">
        <v>240</v>
      </c>
      <c r="C7" s="315" t="s">
        <v>0</v>
      </c>
      <c r="D7" s="254" t="s">
        <v>21</v>
      </c>
      <c r="E7" s="289" t="s">
        <v>241</v>
      </c>
      <c r="F7" s="290"/>
      <c r="G7" s="290"/>
      <c r="H7" s="290"/>
      <c r="I7" s="290"/>
      <c r="J7" s="290"/>
      <c r="K7" s="291"/>
      <c r="L7" s="289" t="s">
        <v>4</v>
      </c>
      <c r="M7" s="290"/>
      <c r="N7" s="290"/>
      <c r="O7" s="290"/>
      <c r="P7" s="291"/>
      <c r="Q7" s="289" t="s">
        <v>1</v>
      </c>
      <c r="R7" s="290"/>
      <c r="S7" s="290"/>
      <c r="T7" s="290"/>
      <c r="U7" s="291"/>
      <c r="V7" s="292" t="s">
        <v>46</v>
      </c>
      <c r="W7" s="293"/>
      <c r="X7" s="293"/>
      <c r="Y7" s="293"/>
      <c r="Z7" s="293"/>
      <c r="AA7" s="294"/>
    </row>
    <row r="8" spans="1:27" ht="15" customHeight="1">
      <c r="A8" s="246"/>
      <c r="B8" s="319"/>
      <c r="C8" s="316"/>
      <c r="D8" s="255"/>
      <c r="E8" s="300" t="s">
        <v>242</v>
      </c>
      <c r="F8" s="304" t="s">
        <v>243</v>
      </c>
      <c r="G8" s="302" t="s">
        <v>199</v>
      </c>
      <c r="H8" s="135"/>
      <c r="I8" s="306" t="s">
        <v>200</v>
      </c>
      <c r="J8" s="135"/>
      <c r="K8" s="298" t="s">
        <v>234</v>
      </c>
      <c r="L8" s="302" t="s">
        <v>199</v>
      </c>
      <c r="M8" s="135"/>
      <c r="N8" s="306" t="s">
        <v>200</v>
      </c>
      <c r="O8" s="135"/>
      <c r="P8" s="298" t="s">
        <v>234</v>
      </c>
      <c r="Q8" s="302" t="s">
        <v>199</v>
      </c>
      <c r="R8" s="135"/>
      <c r="S8" s="306" t="s">
        <v>200</v>
      </c>
      <c r="T8" s="135"/>
      <c r="U8" s="298" t="s">
        <v>234</v>
      </c>
      <c r="V8" s="326" t="s">
        <v>15</v>
      </c>
      <c r="W8" s="135"/>
      <c r="X8" s="324" t="s">
        <v>234</v>
      </c>
      <c r="Y8" s="321" t="s">
        <v>201</v>
      </c>
      <c r="Z8" s="322"/>
      <c r="AA8" s="323"/>
    </row>
    <row r="9" spans="1:27" ht="63.75" customHeight="1">
      <c r="A9" s="247"/>
      <c r="B9" s="320"/>
      <c r="C9" s="317"/>
      <c r="D9" s="256"/>
      <c r="E9" s="301"/>
      <c r="F9" s="305"/>
      <c r="G9" s="303"/>
      <c r="H9" s="136" t="s">
        <v>244</v>
      </c>
      <c r="I9" s="307"/>
      <c r="J9" s="137" t="s">
        <v>245</v>
      </c>
      <c r="K9" s="299"/>
      <c r="L9" s="303"/>
      <c r="M9" s="136" t="s">
        <v>244</v>
      </c>
      <c r="N9" s="307"/>
      <c r="O9" s="138" t="s">
        <v>245</v>
      </c>
      <c r="P9" s="299"/>
      <c r="Q9" s="303"/>
      <c r="R9" s="136" t="s">
        <v>244</v>
      </c>
      <c r="S9" s="307"/>
      <c r="T9" s="137" t="s">
        <v>245</v>
      </c>
      <c r="U9" s="299"/>
      <c r="V9" s="327"/>
      <c r="W9" s="137" t="s">
        <v>246</v>
      </c>
      <c r="X9" s="325"/>
      <c r="Y9" s="139" t="s">
        <v>247</v>
      </c>
      <c r="Z9" s="136" t="s">
        <v>246</v>
      </c>
      <c r="AA9" s="140" t="s">
        <v>234</v>
      </c>
    </row>
    <row r="10" spans="1:27" s="62" customFormat="1" ht="14.25" customHeight="1">
      <c r="A10" s="57">
        <v>22</v>
      </c>
      <c r="B10" s="58">
        <v>100</v>
      </c>
      <c r="C10" s="112" t="s">
        <v>54</v>
      </c>
      <c r="D10" s="121" t="s">
        <v>160</v>
      </c>
      <c r="E10" s="171">
        <v>30</v>
      </c>
      <c r="F10" s="172" t="s">
        <v>165</v>
      </c>
      <c r="G10" s="169">
        <v>97</v>
      </c>
      <c r="H10" s="169">
        <v>82</v>
      </c>
      <c r="I10" s="169">
        <v>1401</v>
      </c>
      <c r="J10" s="169">
        <v>382</v>
      </c>
      <c r="K10" s="72">
        <f aca="true" t="shared" si="0" ref="K10:K42">IF(G10=""," ",ROUND(J10/I10*100,1))</f>
        <v>27.3</v>
      </c>
      <c r="L10" s="184">
        <v>66</v>
      </c>
      <c r="M10" s="157">
        <v>55</v>
      </c>
      <c r="N10" s="157">
        <v>1066</v>
      </c>
      <c r="O10" s="157">
        <v>282</v>
      </c>
      <c r="P10" s="72">
        <f aca="true" t="shared" si="1" ref="P10:P50">IF(L10=""," ",ROUND(O10/N10*100,1))</f>
        <v>26.5</v>
      </c>
      <c r="Q10" s="184">
        <v>6</v>
      </c>
      <c r="R10" s="157">
        <v>5</v>
      </c>
      <c r="S10" s="157">
        <v>89</v>
      </c>
      <c r="T10" s="157">
        <v>14</v>
      </c>
      <c r="U10" s="72">
        <f aca="true" t="shared" si="2" ref="U10:U54">IF(Q10=""," ",ROUND(T10/S10*100,1))</f>
        <v>15.7</v>
      </c>
      <c r="V10" s="191">
        <v>737</v>
      </c>
      <c r="W10" s="186">
        <v>45</v>
      </c>
      <c r="X10" s="102">
        <f aca="true" t="shared" si="3" ref="X10:X50">IF(V10=""," ",ROUND(W10/V10*100,1))</f>
        <v>6.1</v>
      </c>
      <c r="Y10" s="186">
        <v>464</v>
      </c>
      <c r="Z10" s="186">
        <v>11</v>
      </c>
      <c r="AA10" s="103">
        <f>IF(Y10=""," ",ROUND(Z10/Y10*100,1))</f>
        <v>2.4</v>
      </c>
    </row>
    <row r="11" spans="1:27" s="62" customFormat="1" ht="14.25" customHeight="1">
      <c r="A11" s="57">
        <v>22</v>
      </c>
      <c r="B11" s="58">
        <v>130</v>
      </c>
      <c r="C11" s="112" t="s">
        <v>54</v>
      </c>
      <c r="D11" s="113" t="s">
        <v>166</v>
      </c>
      <c r="E11" s="171">
        <v>35</v>
      </c>
      <c r="F11" s="172" t="s">
        <v>171</v>
      </c>
      <c r="G11" s="169">
        <v>109</v>
      </c>
      <c r="H11" s="169">
        <v>92</v>
      </c>
      <c r="I11" s="169">
        <v>1682</v>
      </c>
      <c r="J11" s="169">
        <v>493</v>
      </c>
      <c r="K11" s="72">
        <f t="shared" si="0"/>
        <v>29.3</v>
      </c>
      <c r="L11" s="184">
        <v>79</v>
      </c>
      <c r="M11" s="157">
        <v>64</v>
      </c>
      <c r="N11" s="157">
        <v>1317</v>
      </c>
      <c r="O11" s="157">
        <v>386</v>
      </c>
      <c r="P11" s="72">
        <f t="shared" si="1"/>
        <v>29.3</v>
      </c>
      <c r="Q11" s="184">
        <v>6</v>
      </c>
      <c r="R11" s="157">
        <v>4</v>
      </c>
      <c r="S11" s="157">
        <v>137</v>
      </c>
      <c r="T11" s="157">
        <v>6</v>
      </c>
      <c r="U11" s="72">
        <f t="shared" si="2"/>
        <v>4.4</v>
      </c>
      <c r="V11" s="163">
        <v>264</v>
      </c>
      <c r="W11" s="157">
        <v>12</v>
      </c>
      <c r="X11" s="100">
        <f t="shared" si="3"/>
        <v>4.5</v>
      </c>
      <c r="Y11" s="157">
        <v>208</v>
      </c>
      <c r="Z11" s="157">
        <v>9</v>
      </c>
      <c r="AA11" s="101">
        <f>IF(Y11=""," ",ROUND(Z11/Y11*100,1))</f>
        <v>4.3</v>
      </c>
    </row>
    <row r="12" spans="1:27" s="62" customFormat="1" ht="12.75" customHeight="1">
      <c r="A12" s="57">
        <v>22</v>
      </c>
      <c r="B12" s="58">
        <v>203</v>
      </c>
      <c r="C12" s="114" t="s">
        <v>54</v>
      </c>
      <c r="D12" s="115" t="s">
        <v>116</v>
      </c>
      <c r="E12" s="171">
        <v>35</v>
      </c>
      <c r="F12" s="172" t="s">
        <v>95</v>
      </c>
      <c r="G12" s="169">
        <v>40</v>
      </c>
      <c r="H12" s="169">
        <v>35</v>
      </c>
      <c r="I12" s="169">
        <v>442</v>
      </c>
      <c r="J12" s="169">
        <v>120</v>
      </c>
      <c r="K12" s="72">
        <f t="shared" si="0"/>
        <v>27.1</v>
      </c>
      <c r="L12" s="184">
        <v>40</v>
      </c>
      <c r="M12" s="157">
        <v>35</v>
      </c>
      <c r="N12" s="157">
        <v>442</v>
      </c>
      <c r="O12" s="157">
        <v>120</v>
      </c>
      <c r="P12" s="72">
        <f t="shared" si="1"/>
        <v>27.1</v>
      </c>
      <c r="Q12" s="184">
        <v>6</v>
      </c>
      <c r="R12" s="157">
        <v>6</v>
      </c>
      <c r="S12" s="157">
        <v>58</v>
      </c>
      <c r="T12" s="157">
        <v>10</v>
      </c>
      <c r="U12" s="72">
        <f t="shared" si="2"/>
        <v>17.2</v>
      </c>
      <c r="V12" s="163">
        <v>156</v>
      </c>
      <c r="W12" s="157">
        <v>12</v>
      </c>
      <c r="X12" s="100">
        <f t="shared" si="3"/>
        <v>7.7</v>
      </c>
      <c r="Y12" s="157">
        <v>108</v>
      </c>
      <c r="Z12" s="157">
        <v>8</v>
      </c>
      <c r="AA12" s="101">
        <f>IF(Y12=0," ",ROUND(Z12/Y12*100,1))</f>
        <v>7.4</v>
      </c>
    </row>
    <row r="13" spans="1:27" s="62" customFormat="1" ht="12.75" customHeight="1">
      <c r="A13" s="57">
        <v>22</v>
      </c>
      <c r="B13" s="58">
        <v>205</v>
      </c>
      <c r="C13" s="114" t="s">
        <v>54</v>
      </c>
      <c r="D13" s="115" t="s">
        <v>172</v>
      </c>
      <c r="E13" s="171">
        <v>30</v>
      </c>
      <c r="F13" s="172" t="s">
        <v>95</v>
      </c>
      <c r="G13" s="169">
        <v>58</v>
      </c>
      <c r="H13" s="169">
        <v>40</v>
      </c>
      <c r="I13" s="169">
        <v>721</v>
      </c>
      <c r="J13" s="169">
        <v>167</v>
      </c>
      <c r="K13" s="72">
        <f t="shared" si="0"/>
        <v>23.2</v>
      </c>
      <c r="L13" s="184">
        <v>30</v>
      </c>
      <c r="M13" s="157">
        <v>19</v>
      </c>
      <c r="N13" s="157">
        <v>379</v>
      </c>
      <c r="O13" s="157">
        <v>70</v>
      </c>
      <c r="P13" s="72">
        <f t="shared" si="1"/>
        <v>18.5</v>
      </c>
      <c r="Q13" s="184">
        <v>6</v>
      </c>
      <c r="R13" s="157">
        <v>3</v>
      </c>
      <c r="S13" s="157">
        <v>30</v>
      </c>
      <c r="T13" s="157">
        <v>3</v>
      </c>
      <c r="U13" s="72">
        <f t="shared" si="2"/>
        <v>10</v>
      </c>
      <c r="V13" s="163">
        <v>61</v>
      </c>
      <c r="W13" s="157">
        <v>2</v>
      </c>
      <c r="X13" s="100">
        <f t="shared" si="3"/>
        <v>3.3</v>
      </c>
      <c r="Y13" s="157">
        <v>61</v>
      </c>
      <c r="Z13" s="157">
        <v>2</v>
      </c>
      <c r="AA13" s="101">
        <f>IF(Y13=""," ",ROUND(Z13/Y13*100,1))</f>
        <v>3.3</v>
      </c>
    </row>
    <row r="14" spans="1:27" s="62" customFormat="1" ht="14.25" customHeight="1">
      <c r="A14" s="57">
        <v>22</v>
      </c>
      <c r="B14" s="58">
        <v>206</v>
      </c>
      <c r="C14" s="114" t="s">
        <v>54</v>
      </c>
      <c r="D14" s="115" t="s">
        <v>173</v>
      </c>
      <c r="E14" s="171">
        <v>40</v>
      </c>
      <c r="F14" s="172" t="s">
        <v>95</v>
      </c>
      <c r="G14" s="169">
        <v>41</v>
      </c>
      <c r="H14" s="169">
        <v>39</v>
      </c>
      <c r="I14" s="169">
        <v>615</v>
      </c>
      <c r="J14" s="169">
        <v>219</v>
      </c>
      <c r="K14" s="72">
        <f t="shared" si="0"/>
        <v>35.6</v>
      </c>
      <c r="L14" s="184">
        <v>34</v>
      </c>
      <c r="M14" s="157">
        <v>33</v>
      </c>
      <c r="N14" s="157">
        <v>521</v>
      </c>
      <c r="O14" s="157">
        <v>184</v>
      </c>
      <c r="P14" s="72">
        <f t="shared" si="1"/>
        <v>35.3</v>
      </c>
      <c r="Q14" s="184">
        <v>6</v>
      </c>
      <c r="R14" s="157">
        <v>3</v>
      </c>
      <c r="S14" s="157">
        <v>41</v>
      </c>
      <c r="T14" s="157">
        <v>3</v>
      </c>
      <c r="U14" s="72">
        <f t="shared" si="2"/>
        <v>7.3</v>
      </c>
      <c r="V14" s="163">
        <v>92</v>
      </c>
      <c r="W14" s="157">
        <v>6</v>
      </c>
      <c r="X14" s="100">
        <f t="shared" si="3"/>
        <v>6.5</v>
      </c>
      <c r="Y14" s="157">
        <v>92</v>
      </c>
      <c r="Z14" s="157">
        <v>6</v>
      </c>
      <c r="AA14" s="101">
        <f>IF(Y14=""," ",ROUND(Z14/Y14*100,1))</f>
        <v>6.5</v>
      </c>
    </row>
    <row r="15" spans="1:27" s="62" customFormat="1" ht="12.75" customHeight="1">
      <c r="A15" s="57">
        <v>22</v>
      </c>
      <c r="B15" s="58">
        <v>207</v>
      </c>
      <c r="C15" s="114" t="s">
        <v>54</v>
      </c>
      <c r="D15" s="115" t="s">
        <v>90</v>
      </c>
      <c r="E15" s="171">
        <v>35</v>
      </c>
      <c r="F15" s="172" t="s">
        <v>95</v>
      </c>
      <c r="G15" s="169">
        <v>53</v>
      </c>
      <c r="H15" s="169">
        <v>45</v>
      </c>
      <c r="I15" s="169">
        <v>835</v>
      </c>
      <c r="J15" s="169">
        <v>224</v>
      </c>
      <c r="K15" s="72">
        <f t="shared" si="0"/>
        <v>26.8</v>
      </c>
      <c r="L15" s="184">
        <v>30</v>
      </c>
      <c r="M15" s="157">
        <v>26</v>
      </c>
      <c r="N15" s="157">
        <v>463</v>
      </c>
      <c r="O15" s="157">
        <v>94</v>
      </c>
      <c r="P15" s="72">
        <f t="shared" si="1"/>
        <v>20.3</v>
      </c>
      <c r="Q15" s="184">
        <v>6</v>
      </c>
      <c r="R15" s="157">
        <v>4</v>
      </c>
      <c r="S15" s="157">
        <v>44</v>
      </c>
      <c r="T15" s="157">
        <v>4</v>
      </c>
      <c r="U15" s="72">
        <f t="shared" si="2"/>
        <v>9.1</v>
      </c>
      <c r="V15" s="163">
        <v>99</v>
      </c>
      <c r="W15" s="157">
        <v>33</v>
      </c>
      <c r="X15" s="100">
        <f t="shared" si="3"/>
        <v>33.3</v>
      </c>
      <c r="Y15" s="157">
        <v>63</v>
      </c>
      <c r="Z15" s="157">
        <v>3</v>
      </c>
      <c r="AA15" s="101">
        <f>IF(Y15=""," ",ROUND(Z15/Y15*100,1))</f>
        <v>4.8</v>
      </c>
    </row>
    <row r="16" spans="1:27" s="62" customFormat="1" ht="12.75" customHeight="1">
      <c r="A16" s="57">
        <v>22</v>
      </c>
      <c r="B16" s="58">
        <v>208</v>
      </c>
      <c r="C16" s="114" t="s">
        <v>54</v>
      </c>
      <c r="D16" s="115" t="s">
        <v>98</v>
      </c>
      <c r="E16" s="171">
        <v>30</v>
      </c>
      <c r="F16" s="172" t="s">
        <v>101</v>
      </c>
      <c r="G16" s="169">
        <v>50</v>
      </c>
      <c r="H16" s="169">
        <v>34</v>
      </c>
      <c r="I16" s="169">
        <v>766</v>
      </c>
      <c r="J16" s="169">
        <v>280</v>
      </c>
      <c r="K16" s="72">
        <f t="shared" si="0"/>
        <v>36.6</v>
      </c>
      <c r="L16" s="184">
        <v>21</v>
      </c>
      <c r="M16" s="157">
        <v>16</v>
      </c>
      <c r="N16" s="157">
        <v>303</v>
      </c>
      <c r="O16" s="157">
        <v>50</v>
      </c>
      <c r="P16" s="72">
        <f t="shared" si="1"/>
        <v>16.5</v>
      </c>
      <c r="Q16" s="184">
        <v>6</v>
      </c>
      <c r="R16" s="157">
        <v>2</v>
      </c>
      <c r="S16" s="157">
        <v>38</v>
      </c>
      <c r="T16" s="157">
        <v>2</v>
      </c>
      <c r="U16" s="72">
        <f t="shared" si="2"/>
        <v>5.3</v>
      </c>
      <c r="V16" s="163">
        <v>47</v>
      </c>
      <c r="W16" s="157">
        <v>3</v>
      </c>
      <c r="X16" s="100">
        <f t="shared" si="3"/>
        <v>6.4</v>
      </c>
      <c r="Y16" s="157">
        <v>39</v>
      </c>
      <c r="Z16" s="157">
        <v>3</v>
      </c>
      <c r="AA16" s="101">
        <f>IF(Y16=0," ",ROUND(Z16/Y16*100,1))</f>
        <v>7.7</v>
      </c>
    </row>
    <row r="17" spans="1:27" s="62" customFormat="1" ht="14.25" customHeight="1">
      <c r="A17" s="57">
        <v>22</v>
      </c>
      <c r="B17" s="58">
        <v>209</v>
      </c>
      <c r="C17" s="114" t="s">
        <v>54</v>
      </c>
      <c r="D17" s="115" t="s">
        <v>96</v>
      </c>
      <c r="E17" s="171">
        <v>35</v>
      </c>
      <c r="F17" s="172" t="s">
        <v>95</v>
      </c>
      <c r="G17" s="169">
        <v>52</v>
      </c>
      <c r="H17" s="169">
        <v>42</v>
      </c>
      <c r="I17" s="169">
        <v>927</v>
      </c>
      <c r="J17" s="169">
        <v>162</v>
      </c>
      <c r="K17" s="72">
        <f t="shared" si="0"/>
        <v>17.5</v>
      </c>
      <c r="L17" s="184">
        <v>23</v>
      </c>
      <c r="M17" s="157">
        <v>18</v>
      </c>
      <c r="N17" s="157">
        <v>336</v>
      </c>
      <c r="O17" s="157">
        <v>61</v>
      </c>
      <c r="P17" s="72">
        <f t="shared" si="1"/>
        <v>18.2</v>
      </c>
      <c r="Q17" s="184">
        <v>6</v>
      </c>
      <c r="R17" s="157">
        <v>3</v>
      </c>
      <c r="S17" s="157">
        <v>57</v>
      </c>
      <c r="T17" s="157">
        <v>6</v>
      </c>
      <c r="U17" s="72">
        <f t="shared" si="2"/>
        <v>10.5</v>
      </c>
      <c r="V17" s="163">
        <v>122</v>
      </c>
      <c r="W17" s="157">
        <v>26</v>
      </c>
      <c r="X17" s="100">
        <f t="shared" si="3"/>
        <v>21.3</v>
      </c>
      <c r="Y17" s="157">
        <v>55</v>
      </c>
      <c r="Z17" s="157">
        <v>4</v>
      </c>
      <c r="AA17" s="101">
        <f>IF(Y17=0," ",ROUND(Z17/Y17*100,1))</f>
        <v>7.3</v>
      </c>
    </row>
    <row r="18" spans="1:27" s="62" customFormat="1" ht="12.75" customHeight="1">
      <c r="A18" s="57">
        <v>22</v>
      </c>
      <c r="B18" s="58">
        <v>210</v>
      </c>
      <c r="C18" s="114" t="s">
        <v>54</v>
      </c>
      <c r="D18" s="122" t="s">
        <v>102</v>
      </c>
      <c r="E18" s="171">
        <v>30</v>
      </c>
      <c r="F18" s="172" t="s">
        <v>95</v>
      </c>
      <c r="G18" s="169">
        <v>64</v>
      </c>
      <c r="H18" s="169">
        <v>48</v>
      </c>
      <c r="I18" s="177">
        <v>1022</v>
      </c>
      <c r="J18" s="178">
        <v>227</v>
      </c>
      <c r="K18" s="72">
        <f t="shared" si="0"/>
        <v>22.2</v>
      </c>
      <c r="L18" s="184">
        <v>40</v>
      </c>
      <c r="M18" s="157">
        <v>31</v>
      </c>
      <c r="N18" s="185">
        <v>651</v>
      </c>
      <c r="O18" s="186">
        <v>158</v>
      </c>
      <c r="P18" s="72">
        <f t="shared" si="1"/>
        <v>24.3</v>
      </c>
      <c r="Q18" s="184">
        <v>6</v>
      </c>
      <c r="R18" s="157">
        <v>3</v>
      </c>
      <c r="S18" s="157">
        <v>51</v>
      </c>
      <c r="T18" s="157">
        <v>4</v>
      </c>
      <c r="U18" s="72">
        <f t="shared" si="2"/>
        <v>7.8</v>
      </c>
      <c r="V18" s="163">
        <v>204</v>
      </c>
      <c r="W18" s="157">
        <v>25</v>
      </c>
      <c r="X18" s="100">
        <f t="shared" si="3"/>
        <v>12.3</v>
      </c>
      <c r="Y18" s="157">
        <v>140</v>
      </c>
      <c r="Z18" s="157">
        <v>3</v>
      </c>
      <c r="AA18" s="101">
        <f>IF(Y18=0," ",ROUND(Z18/Y18*100,1))</f>
        <v>2.1</v>
      </c>
    </row>
    <row r="19" spans="1:27" s="62" customFormat="1" ht="12.75" customHeight="1">
      <c r="A19" s="57">
        <v>22</v>
      </c>
      <c r="B19" s="58">
        <v>211</v>
      </c>
      <c r="C19" s="114" t="s">
        <v>54</v>
      </c>
      <c r="D19" s="115" t="s">
        <v>109</v>
      </c>
      <c r="E19" s="171">
        <v>40</v>
      </c>
      <c r="F19" s="172" t="s">
        <v>115</v>
      </c>
      <c r="G19" s="169">
        <v>77</v>
      </c>
      <c r="H19" s="169">
        <v>63</v>
      </c>
      <c r="I19" s="169">
        <v>1564</v>
      </c>
      <c r="J19" s="169">
        <v>437</v>
      </c>
      <c r="K19" s="72">
        <f t="shared" si="0"/>
        <v>27.9</v>
      </c>
      <c r="L19" s="184">
        <v>36</v>
      </c>
      <c r="M19" s="157">
        <v>29</v>
      </c>
      <c r="N19" s="157">
        <v>534</v>
      </c>
      <c r="O19" s="157">
        <v>138</v>
      </c>
      <c r="P19" s="72">
        <f t="shared" si="1"/>
        <v>25.8</v>
      </c>
      <c r="Q19" s="184">
        <v>6</v>
      </c>
      <c r="R19" s="157">
        <v>3</v>
      </c>
      <c r="S19" s="157">
        <v>53</v>
      </c>
      <c r="T19" s="157">
        <v>3</v>
      </c>
      <c r="U19" s="72">
        <f t="shared" si="2"/>
        <v>5.7</v>
      </c>
      <c r="V19" s="163">
        <v>92</v>
      </c>
      <c r="W19" s="157">
        <v>4</v>
      </c>
      <c r="X19" s="100">
        <f t="shared" si="3"/>
        <v>4.3</v>
      </c>
      <c r="Y19" s="157">
        <v>67</v>
      </c>
      <c r="Z19" s="157">
        <v>2</v>
      </c>
      <c r="AA19" s="101">
        <f>IF(Y19=0," ",ROUND(Z19/Y19*100,1))</f>
        <v>3</v>
      </c>
    </row>
    <row r="20" spans="1:27" s="62" customFormat="1" ht="12.75" customHeight="1">
      <c r="A20" s="57">
        <v>22</v>
      </c>
      <c r="B20" s="58">
        <v>212</v>
      </c>
      <c r="C20" s="114" t="s">
        <v>54</v>
      </c>
      <c r="D20" s="115" t="s">
        <v>121</v>
      </c>
      <c r="E20" s="171">
        <v>30</v>
      </c>
      <c r="F20" s="172" t="s">
        <v>95</v>
      </c>
      <c r="G20" s="169">
        <v>38</v>
      </c>
      <c r="H20" s="169">
        <v>33</v>
      </c>
      <c r="I20" s="169">
        <v>614</v>
      </c>
      <c r="J20" s="169">
        <v>154</v>
      </c>
      <c r="K20" s="72">
        <f t="shared" si="0"/>
        <v>25.1</v>
      </c>
      <c r="L20" s="184">
        <v>22</v>
      </c>
      <c r="M20" s="157">
        <v>18</v>
      </c>
      <c r="N20" s="157">
        <v>372</v>
      </c>
      <c r="O20" s="157">
        <v>87</v>
      </c>
      <c r="P20" s="72">
        <f t="shared" si="1"/>
        <v>23.4</v>
      </c>
      <c r="Q20" s="184">
        <v>6</v>
      </c>
      <c r="R20" s="157">
        <v>5</v>
      </c>
      <c r="S20" s="157">
        <v>39</v>
      </c>
      <c r="T20" s="157">
        <v>7</v>
      </c>
      <c r="U20" s="72">
        <f t="shared" si="2"/>
        <v>17.9</v>
      </c>
      <c r="V20" s="163">
        <v>93</v>
      </c>
      <c r="W20" s="157">
        <v>13</v>
      </c>
      <c r="X20" s="100">
        <f t="shared" si="3"/>
        <v>14</v>
      </c>
      <c r="Y20" s="157">
        <v>75</v>
      </c>
      <c r="Z20" s="157">
        <v>2</v>
      </c>
      <c r="AA20" s="101">
        <f>IF(Y20=0," ",ROUND(Z20/Y20*100,1))</f>
        <v>2.7</v>
      </c>
    </row>
    <row r="21" spans="1:27" s="62" customFormat="1" ht="12.75" customHeight="1">
      <c r="A21" s="57">
        <v>22</v>
      </c>
      <c r="B21" s="58">
        <v>213</v>
      </c>
      <c r="C21" s="114" t="s">
        <v>54</v>
      </c>
      <c r="D21" s="115" t="s">
        <v>85</v>
      </c>
      <c r="E21" s="171">
        <v>30</v>
      </c>
      <c r="F21" s="172" t="s">
        <v>89</v>
      </c>
      <c r="G21" s="169">
        <v>71</v>
      </c>
      <c r="H21" s="169">
        <v>56</v>
      </c>
      <c r="I21" s="169">
        <v>1095</v>
      </c>
      <c r="J21" s="169">
        <v>188</v>
      </c>
      <c r="K21" s="72">
        <f t="shared" si="0"/>
        <v>17.2</v>
      </c>
      <c r="L21" s="184">
        <v>39</v>
      </c>
      <c r="M21" s="157">
        <v>31</v>
      </c>
      <c r="N21" s="157">
        <v>410</v>
      </c>
      <c r="O21" s="157">
        <v>77</v>
      </c>
      <c r="P21" s="72">
        <f t="shared" si="1"/>
        <v>18.8</v>
      </c>
      <c r="Q21" s="184">
        <v>6</v>
      </c>
      <c r="R21" s="157">
        <v>3</v>
      </c>
      <c r="S21" s="157">
        <v>56</v>
      </c>
      <c r="T21" s="157">
        <v>4</v>
      </c>
      <c r="U21" s="72">
        <f t="shared" si="2"/>
        <v>7.1</v>
      </c>
      <c r="V21" s="163">
        <v>64</v>
      </c>
      <c r="W21" s="157">
        <v>4</v>
      </c>
      <c r="X21" s="100">
        <f t="shared" si="3"/>
        <v>6.3</v>
      </c>
      <c r="Y21" s="157">
        <v>37</v>
      </c>
      <c r="Z21" s="157">
        <v>0</v>
      </c>
      <c r="AA21" s="101">
        <f>IF(Y21=""," ",ROUND(Z21/Y21*100,1))</f>
        <v>0</v>
      </c>
    </row>
    <row r="22" spans="1:27" s="62" customFormat="1" ht="12.75" customHeight="1">
      <c r="A22" s="57">
        <v>22</v>
      </c>
      <c r="B22" s="58">
        <v>214</v>
      </c>
      <c r="C22" s="114" t="s">
        <v>54</v>
      </c>
      <c r="D22" s="115" t="s">
        <v>124</v>
      </c>
      <c r="E22" s="171">
        <v>30</v>
      </c>
      <c r="F22" s="172" t="s">
        <v>134</v>
      </c>
      <c r="G22" s="169">
        <v>59</v>
      </c>
      <c r="H22" s="169">
        <v>51</v>
      </c>
      <c r="I22" s="169">
        <v>816</v>
      </c>
      <c r="J22" s="169">
        <v>181</v>
      </c>
      <c r="K22" s="72">
        <f t="shared" si="0"/>
        <v>22.2</v>
      </c>
      <c r="L22" s="184">
        <v>28</v>
      </c>
      <c r="M22" s="157">
        <v>25</v>
      </c>
      <c r="N22" s="157">
        <v>433</v>
      </c>
      <c r="O22" s="157">
        <v>115</v>
      </c>
      <c r="P22" s="72">
        <f t="shared" si="1"/>
        <v>26.6</v>
      </c>
      <c r="Q22" s="184">
        <v>6</v>
      </c>
      <c r="R22" s="157">
        <v>4</v>
      </c>
      <c r="S22" s="157">
        <v>42</v>
      </c>
      <c r="T22" s="157">
        <v>5</v>
      </c>
      <c r="U22" s="72">
        <f t="shared" si="2"/>
        <v>11.9</v>
      </c>
      <c r="V22" s="163">
        <v>123</v>
      </c>
      <c r="W22" s="157">
        <v>16</v>
      </c>
      <c r="X22" s="100">
        <f t="shared" si="3"/>
        <v>13</v>
      </c>
      <c r="Y22" s="157">
        <v>79</v>
      </c>
      <c r="Z22" s="157">
        <v>7</v>
      </c>
      <c r="AA22" s="101">
        <f>IF(Y22=0," ",ROUND(Z22/Y22*100,1))</f>
        <v>8.9</v>
      </c>
    </row>
    <row r="23" spans="1:27" s="62" customFormat="1" ht="14.25" customHeight="1">
      <c r="A23" s="57">
        <v>22</v>
      </c>
      <c r="B23" s="58">
        <v>215</v>
      </c>
      <c r="C23" s="114" t="s">
        <v>54</v>
      </c>
      <c r="D23" s="115" t="s">
        <v>135</v>
      </c>
      <c r="E23" s="171">
        <v>30</v>
      </c>
      <c r="F23" s="172" t="s">
        <v>137</v>
      </c>
      <c r="G23" s="169">
        <v>41</v>
      </c>
      <c r="H23" s="169">
        <v>39</v>
      </c>
      <c r="I23" s="169">
        <v>851</v>
      </c>
      <c r="J23" s="169">
        <v>198</v>
      </c>
      <c r="K23" s="72">
        <f t="shared" si="0"/>
        <v>23.3</v>
      </c>
      <c r="L23" s="184">
        <v>22</v>
      </c>
      <c r="M23" s="157">
        <v>20</v>
      </c>
      <c r="N23" s="157">
        <v>308</v>
      </c>
      <c r="O23" s="157">
        <v>64</v>
      </c>
      <c r="P23" s="72">
        <f t="shared" si="1"/>
        <v>20.8</v>
      </c>
      <c r="Q23" s="184">
        <v>6</v>
      </c>
      <c r="R23" s="157">
        <v>4</v>
      </c>
      <c r="S23" s="157">
        <v>48</v>
      </c>
      <c r="T23" s="157">
        <v>4</v>
      </c>
      <c r="U23" s="72">
        <f t="shared" si="2"/>
        <v>8.3</v>
      </c>
      <c r="V23" s="163">
        <v>86</v>
      </c>
      <c r="W23" s="157">
        <v>5</v>
      </c>
      <c r="X23" s="100">
        <f t="shared" si="3"/>
        <v>5.8</v>
      </c>
      <c r="Y23" s="157">
        <v>75</v>
      </c>
      <c r="Z23" s="157">
        <v>3</v>
      </c>
      <c r="AA23" s="101">
        <f>IF(Y23=0," ",ROUND(Z23/Y23*100,1))</f>
        <v>4</v>
      </c>
    </row>
    <row r="24" spans="1:27" s="62" customFormat="1" ht="12.75" customHeight="1">
      <c r="A24" s="57">
        <v>22</v>
      </c>
      <c r="B24" s="58">
        <v>216</v>
      </c>
      <c r="C24" s="114" t="s">
        <v>54</v>
      </c>
      <c r="D24" s="115" t="s">
        <v>138</v>
      </c>
      <c r="E24" s="171">
        <v>40</v>
      </c>
      <c r="F24" s="172" t="s">
        <v>101</v>
      </c>
      <c r="G24" s="169">
        <v>60</v>
      </c>
      <c r="H24" s="169">
        <v>48</v>
      </c>
      <c r="I24" s="169">
        <v>721</v>
      </c>
      <c r="J24" s="169">
        <v>210</v>
      </c>
      <c r="K24" s="72">
        <f t="shared" si="0"/>
        <v>29.1</v>
      </c>
      <c r="L24" s="184">
        <v>34</v>
      </c>
      <c r="M24" s="157">
        <v>25</v>
      </c>
      <c r="N24" s="157">
        <v>397</v>
      </c>
      <c r="O24" s="157">
        <v>104</v>
      </c>
      <c r="P24" s="72">
        <f t="shared" si="1"/>
        <v>26.2</v>
      </c>
      <c r="Q24" s="184">
        <v>6</v>
      </c>
      <c r="R24" s="157">
        <v>5</v>
      </c>
      <c r="S24" s="157">
        <v>46</v>
      </c>
      <c r="T24" s="157">
        <v>7</v>
      </c>
      <c r="U24" s="72">
        <f t="shared" si="2"/>
        <v>15.2</v>
      </c>
      <c r="V24" s="163">
        <v>71</v>
      </c>
      <c r="W24" s="157">
        <v>0</v>
      </c>
      <c r="X24" s="100">
        <f t="shared" si="3"/>
        <v>0</v>
      </c>
      <c r="Y24" s="157">
        <v>71</v>
      </c>
      <c r="Z24" s="157">
        <v>0</v>
      </c>
      <c r="AA24" s="101">
        <f>IF(Y24=0," ",ROUND(Z24/Y24*100,1))</f>
        <v>0</v>
      </c>
    </row>
    <row r="25" spans="1:27" s="62" customFormat="1" ht="12.75" customHeight="1">
      <c r="A25" s="57">
        <v>22</v>
      </c>
      <c r="B25" s="58">
        <v>219</v>
      </c>
      <c r="C25" s="114" t="s">
        <v>54</v>
      </c>
      <c r="D25" s="115" t="s">
        <v>55</v>
      </c>
      <c r="E25" s="173"/>
      <c r="F25" s="172"/>
      <c r="G25" s="169"/>
      <c r="H25" s="169"/>
      <c r="I25" s="169"/>
      <c r="J25" s="169"/>
      <c r="K25" s="72" t="str">
        <f t="shared" si="0"/>
        <v> </v>
      </c>
      <c r="L25" s="184">
        <v>26</v>
      </c>
      <c r="M25" s="157">
        <v>20</v>
      </c>
      <c r="N25" s="157">
        <v>328</v>
      </c>
      <c r="O25" s="157">
        <v>56</v>
      </c>
      <c r="P25" s="72">
        <f t="shared" si="1"/>
        <v>17.1</v>
      </c>
      <c r="Q25" s="184">
        <v>5</v>
      </c>
      <c r="R25" s="157">
        <v>3</v>
      </c>
      <c r="S25" s="157">
        <v>34</v>
      </c>
      <c r="T25" s="157">
        <v>5</v>
      </c>
      <c r="U25" s="72">
        <f t="shared" si="2"/>
        <v>14.7</v>
      </c>
      <c r="V25" s="163">
        <v>18</v>
      </c>
      <c r="W25" s="157">
        <v>1</v>
      </c>
      <c r="X25" s="100">
        <f t="shared" si="3"/>
        <v>5.6</v>
      </c>
      <c r="Y25" s="157">
        <v>18</v>
      </c>
      <c r="Z25" s="157">
        <v>1</v>
      </c>
      <c r="AA25" s="101">
        <f>IF(Y25=""," ",ROUND(Z25/Y25*100,1))</f>
        <v>5.6</v>
      </c>
    </row>
    <row r="26" spans="1:27" s="62" customFormat="1" ht="12.75" customHeight="1">
      <c r="A26" s="57">
        <v>22</v>
      </c>
      <c r="B26" s="58">
        <v>220</v>
      </c>
      <c r="C26" s="114" t="s">
        <v>54</v>
      </c>
      <c r="D26" s="115" t="s">
        <v>141</v>
      </c>
      <c r="E26" s="171">
        <v>35</v>
      </c>
      <c r="F26" s="172" t="s">
        <v>95</v>
      </c>
      <c r="G26" s="169">
        <v>55</v>
      </c>
      <c r="H26" s="169">
        <v>47</v>
      </c>
      <c r="I26" s="169">
        <v>1092</v>
      </c>
      <c r="J26" s="169">
        <v>259</v>
      </c>
      <c r="K26" s="72">
        <f t="shared" si="0"/>
        <v>23.7</v>
      </c>
      <c r="L26" s="184">
        <v>17</v>
      </c>
      <c r="M26" s="157">
        <v>15</v>
      </c>
      <c r="N26" s="157">
        <v>246</v>
      </c>
      <c r="O26" s="157">
        <v>36</v>
      </c>
      <c r="P26" s="72">
        <f t="shared" si="1"/>
        <v>14.6</v>
      </c>
      <c r="Q26" s="184">
        <v>5</v>
      </c>
      <c r="R26" s="157">
        <v>4</v>
      </c>
      <c r="S26" s="157">
        <v>37</v>
      </c>
      <c r="T26" s="157">
        <v>5</v>
      </c>
      <c r="U26" s="72">
        <f t="shared" si="2"/>
        <v>13.5</v>
      </c>
      <c r="V26" s="163">
        <v>56</v>
      </c>
      <c r="W26" s="157">
        <v>3</v>
      </c>
      <c r="X26" s="100">
        <f t="shared" si="3"/>
        <v>5.4</v>
      </c>
      <c r="Y26" s="157">
        <v>46</v>
      </c>
      <c r="Z26" s="157">
        <v>3</v>
      </c>
      <c r="AA26" s="101">
        <f>IF(Y26=0," ",ROUND(Z26/Y26*100,1))</f>
        <v>6.5</v>
      </c>
    </row>
    <row r="27" spans="1:27" s="62" customFormat="1" ht="12.75" customHeight="1">
      <c r="A27" s="57">
        <v>22</v>
      </c>
      <c r="B27" s="58">
        <v>221</v>
      </c>
      <c r="C27" s="114" t="s">
        <v>54</v>
      </c>
      <c r="D27" s="115" t="s">
        <v>144</v>
      </c>
      <c r="E27" s="171">
        <v>30</v>
      </c>
      <c r="F27" s="172" t="s">
        <v>148</v>
      </c>
      <c r="G27" s="169">
        <v>46</v>
      </c>
      <c r="H27" s="169">
        <v>36</v>
      </c>
      <c r="I27" s="169">
        <v>609</v>
      </c>
      <c r="J27" s="169">
        <v>170</v>
      </c>
      <c r="K27" s="72">
        <f t="shared" si="0"/>
        <v>27.9</v>
      </c>
      <c r="L27" s="184">
        <v>15</v>
      </c>
      <c r="M27" s="157">
        <v>10</v>
      </c>
      <c r="N27" s="157">
        <v>201</v>
      </c>
      <c r="O27" s="157">
        <v>23</v>
      </c>
      <c r="P27" s="72">
        <f t="shared" si="1"/>
        <v>11.4</v>
      </c>
      <c r="Q27" s="184">
        <v>5</v>
      </c>
      <c r="R27" s="157">
        <v>3</v>
      </c>
      <c r="S27" s="157">
        <v>34</v>
      </c>
      <c r="T27" s="157">
        <v>4</v>
      </c>
      <c r="U27" s="72">
        <f t="shared" si="2"/>
        <v>11.8</v>
      </c>
      <c r="V27" s="163">
        <v>43</v>
      </c>
      <c r="W27" s="157">
        <v>0</v>
      </c>
      <c r="X27" s="100">
        <f t="shared" si="3"/>
        <v>0</v>
      </c>
      <c r="Y27" s="157">
        <v>41</v>
      </c>
      <c r="Z27" s="157">
        <v>0</v>
      </c>
      <c r="AA27" s="101">
        <f>IF(Y27=0," ",ROUND(Z27/Y27*100,1))</f>
        <v>0</v>
      </c>
    </row>
    <row r="28" spans="1:27" s="62" customFormat="1" ht="12.75" customHeight="1">
      <c r="A28" s="57">
        <v>22</v>
      </c>
      <c r="B28" s="58">
        <v>222</v>
      </c>
      <c r="C28" s="114" t="s">
        <v>54</v>
      </c>
      <c r="D28" s="115" t="s">
        <v>149</v>
      </c>
      <c r="E28" s="171"/>
      <c r="F28" s="172"/>
      <c r="G28" s="169"/>
      <c r="H28" s="169"/>
      <c r="I28" s="169"/>
      <c r="J28" s="169"/>
      <c r="K28" s="72" t="str">
        <f t="shared" si="0"/>
        <v> </v>
      </c>
      <c r="L28" s="184">
        <v>23</v>
      </c>
      <c r="M28" s="157">
        <v>12</v>
      </c>
      <c r="N28" s="157">
        <v>337</v>
      </c>
      <c r="O28" s="157">
        <v>51</v>
      </c>
      <c r="P28" s="72">
        <f t="shared" si="1"/>
        <v>15.1</v>
      </c>
      <c r="Q28" s="184">
        <v>5</v>
      </c>
      <c r="R28" s="157">
        <v>2</v>
      </c>
      <c r="S28" s="157">
        <v>41</v>
      </c>
      <c r="T28" s="157">
        <v>5</v>
      </c>
      <c r="U28" s="72">
        <f t="shared" si="2"/>
        <v>12.2</v>
      </c>
      <c r="V28" s="163">
        <v>44</v>
      </c>
      <c r="W28" s="157">
        <v>0</v>
      </c>
      <c r="X28" s="100">
        <f t="shared" si="3"/>
        <v>0</v>
      </c>
      <c r="Y28" s="157">
        <v>43</v>
      </c>
      <c r="Z28" s="157">
        <v>0</v>
      </c>
      <c r="AA28" s="101">
        <f>IF(Y28=0," ",ROUND(Z28/Y28*100,1))</f>
        <v>0</v>
      </c>
    </row>
    <row r="29" spans="1:27" s="62" customFormat="1" ht="14.25" customHeight="1">
      <c r="A29" s="57">
        <v>22</v>
      </c>
      <c r="B29" s="58">
        <v>223</v>
      </c>
      <c r="C29" s="114" t="s">
        <v>54</v>
      </c>
      <c r="D29" s="115" t="s">
        <v>151</v>
      </c>
      <c r="E29" s="171"/>
      <c r="F29" s="172"/>
      <c r="G29" s="169"/>
      <c r="H29" s="169"/>
      <c r="I29" s="169"/>
      <c r="J29" s="169"/>
      <c r="K29" s="72" t="str">
        <f t="shared" si="0"/>
        <v> </v>
      </c>
      <c r="L29" s="184">
        <v>14</v>
      </c>
      <c r="M29" s="157">
        <v>12</v>
      </c>
      <c r="N29" s="157">
        <v>238</v>
      </c>
      <c r="O29" s="157">
        <v>32</v>
      </c>
      <c r="P29" s="72">
        <f t="shared" si="1"/>
        <v>13.4</v>
      </c>
      <c r="Q29" s="184">
        <v>5</v>
      </c>
      <c r="R29" s="157">
        <v>1</v>
      </c>
      <c r="S29" s="157">
        <v>38</v>
      </c>
      <c r="T29" s="157">
        <v>3</v>
      </c>
      <c r="U29" s="72">
        <f t="shared" si="2"/>
        <v>7.9</v>
      </c>
      <c r="V29" s="163">
        <v>48</v>
      </c>
      <c r="W29" s="157">
        <v>3</v>
      </c>
      <c r="X29" s="100">
        <f t="shared" si="3"/>
        <v>6.3</v>
      </c>
      <c r="Y29" s="157">
        <v>34</v>
      </c>
      <c r="Z29" s="157">
        <v>0</v>
      </c>
      <c r="AA29" s="101">
        <f>IF(Y29=0," ",ROUND(Z29/Y29*100,1))</f>
        <v>0</v>
      </c>
    </row>
    <row r="30" spans="1:27" s="62" customFormat="1" ht="12.75" customHeight="1">
      <c r="A30" s="57">
        <v>22</v>
      </c>
      <c r="B30" s="58">
        <v>224</v>
      </c>
      <c r="C30" s="114" t="s">
        <v>54</v>
      </c>
      <c r="D30" s="115" t="s">
        <v>154</v>
      </c>
      <c r="E30" s="171">
        <v>30</v>
      </c>
      <c r="F30" s="172" t="s">
        <v>157</v>
      </c>
      <c r="G30" s="169">
        <v>46</v>
      </c>
      <c r="H30" s="169">
        <v>36</v>
      </c>
      <c r="I30" s="169">
        <v>954</v>
      </c>
      <c r="J30" s="169">
        <v>161</v>
      </c>
      <c r="K30" s="72">
        <f t="shared" si="0"/>
        <v>16.9</v>
      </c>
      <c r="L30" s="184">
        <v>18</v>
      </c>
      <c r="M30" s="157">
        <v>14</v>
      </c>
      <c r="N30" s="157">
        <v>293</v>
      </c>
      <c r="O30" s="157">
        <v>49</v>
      </c>
      <c r="P30" s="72">
        <f t="shared" si="1"/>
        <v>16.7</v>
      </c>
      <c r="Q30" s="184">
        <v>5</v>
      </c>
      <c r="R30" s="157">
        <v>1</v>
      </c>
      <c r="S30" s="157">
        <v>39</v>
      </c>
      <c r="T30" s="157">
        <v>1</v>
      </c>
      <c r="U30" s="72">
        <f t="shared" si="2"/>
        <v>2.6</v>
      </c>
      <c r="V30" s="163">
        <v>71</v>
      </c>
      <c r="W30" s="157">
        <v>15</v>
      </c>
      <c r="X30" s="100">
        <f t="shared" si="3"/>
        <v>21.1</v>
      </c>
      <c r="Y30" s="157">
        <v>32</v>
      </c>
      <c r="Z30" s="157">
        <v>1</v>
      </c>
      <c r="AA30" s="101">
        <f>IF(Y30=0," ",ROUND(Z30/Y30*100,1))</f>
        <v>3.1</v>
      </c>
    </row>
    <row r="31" spans="1:27" s="62" customFormat="1" ht="12.75" customHeight="1">
      <c r="A31" s="57">
        <v>22</v>
      </c>
      <c r="B31" s="58">
        <v>225</v>
      </c>
      <c r="C31" s="114" t="s">
        <v>54</v>
      </c>
      <c r="D31" s="115" t="s">
        <v>77</v>
      </c>
      <c r="E31" s="171"/>
      <c r="F31" s="172"/>
      <c r="G31" s="169"/>
      <c r="H31" s="169"/>
      <c r="I31" s="169"/>
      <c r="J31" s="169"/>
      <c r="K31" s="72" t="str">
        <f t="shared" si="0"/>
        <v> </v>
      </c>
      <c r="L31" s="184">
        <v>17</v>
      </c>
      <c r="M31" s="157">
        <v>14</v>
      </c>
      <c r="N31" s="157">
        <v>265</v>
      </c>
      <c r="O31" s="157">
        <v>72</v>
      </c>
      <c r="P31" s="72">
        <f t="shared" si="1"/>
        <v>27.2</v>
      </c>
      <c r="Q31" s="184">
        <v>5</v>
      </c>
      <c r="R31" s="157">
        <v>2</v>
      </c>
      <c r="S31" s="157">
        <v>39</v>
      </c>
      <c r="T31" s="157">
        <v>3</v>
      </c>
      <c r="U31" s="72">
        <f t="shared" si="2"/>
        <v>7.7</v>
      </c>
      <c r="V31" s="163">
        <v>45</v>
      </c>
      <c r="W31" s="157">
        <v>4</v>
      </c>
      <c r="X31" s="100">
        <f t="shared" si="3"/>
        <v>8.9</v>
      </c>
      <c r="Y31" s="157">
        <v>45</v>
      </c>
      <c r="Z31" s="157">
        <v>4</v>
      </c>
      <c r="AA31" s="101">
        <f>IF(Y31=""," ",ROUND(Z31/Y31*100,1))</f>
        <v>8.9</v>
      </c>
    </row>
    <row r="32" spans="1:27" s="62" customFormat="1" ht="14.25" customHeight="1">
      <c r="A32" s="57">
        <v>22</v>
      </c>
      <c r="B32" s="58">
        <v>226</v>
      </c>
      <c r="C32" s="114" t="s">
        <v>54</v>
      </c>
      <c r="D32" s="115" t="s">
        <v>158</v>
      </c>
      <c r="E32" s="171"/>
      <c r="F32" s="172"/>
      <c r="G32" s="169"/>
      <c r="H32" s="169"/>
      <c r="I32" s="169"/>
      <c r="J32" s="169"/>
      <c r="K32" s="72" t="str">
        <f t="shared" si="0"/>
        <v> </v>
      </c>
      <c r="L32" s="184">
        <v>14</v>
      </c>
      <c r="M32" s="157">
        <v>11</v>
      </c>
      <c r="N32" s="157">
        <v>180</v>
      </c>
      <c r="O32" s="157">
        <v>40</v>
      </c>
      <c r="P32" s="72">
        <f t="shared" si="1"/>
        <v>22.2</v>
      </c>
      <c r="Q32" s="184">
        <v>6</v>
      </c>
      <c r="R32" s="157">
        <v>3</v>
      </c>
      <c r="S32" s="157">
        <v>41</v>
      </c>
      <c r="T32" s="157">
        <v>3</v>
      </c>
      <c r="U32" s="72">
        <f t="shared" si="2"/>
        <v>7.3</v>
      </c>
      <c r="V32" s="163">
        <v>48</v>
      </c>
      <c r="W32" s="157">
        <v>2</v>
      </c>
      <c r="X32" s="100">
        <f t="shared" si="3"/>
        <v>4.2</v>
      </c>
      <c r="Y32" s="157">
        <v>46</v>
      </c>
      <c r="Z32" s="157">
        <v>2</v>
      </c>
      <c r="AA32" s="101">
        <f>IF(Y32=0," ",ROUND(Z32/Y32*100,1))</f>
        <v>4.3</v>
      </c>
    </row>
    <row r="33" spans="1:27" s="62" customFormat="1" ht="14.25" customHeight="1">
      <c r="A33" s="57">
        <v>22</v>
      </c>
      <c r="B33" s="58">
        <v>301</v>
      </c>
      <c r="C33" s="114" t="s">
        <v>54</v>
      </c>
      <c r="D33" s="115" t="s">
        <v>174</v>
      </c>
      <c r="E33" s="171"/>
      <c r="F33" s="172"/>
      <c r="G33" s="169"/>
      <c r="H33" s="169"/>
      <c r="I33" s="169"/>
      <c r="J33" s="169"/>
      <c r="K33" s="72" t="str">
        <f t="shared" si="0"/>
        <v> </v>
      </c>
      <c r="L33" s="184">
        <v>10</v>
      </c>
      <c r="M33" s="157">
        <v>8</v>
      </c>
      <c r="N33" s="157">
        <v>169</v>
      </c>
      <c r="O33" s="157">
        <v>22</v>
      </c>
      <c r="P33" s="72">
        <f t="shared" si="1"/>
        <v>13</v>
      </c>
      <c r="Q33" s="184">
        <v>5</v>
      </c>
      <c r="R33" s="157">
        <v>2</v>
      </c>
      <c r="S33" s="157">
        <v>30</v>
      </c>
      <c r="T33" s="157">
        <v>3</v>
      </c>
      <c r="U33" s="72">
        <f t="shared" si="2"/>
        <v>10</v>
      </c>
      <c r="V33" s="163">
        <v>10</v>
      </c>
      <c r="W33" s="157">
        <v>0</v>
      </c>
      <c r="X33" s="100">
        <f t="shared" si="3"/>
        <v>0</v>
      </c>
      <c r="Y33" s="157">
        <v>10</v>
      </c>
      <c r="Z33" s="157">
        <v>0</v>
      </c>
      <c r="AA33" s="101">
        <f aca="true" t="shared" si="4" ref="AA33:AA50">IF(Y33=""," ",ROUND(Z33/Y33*100,1))</f>
        <v>0</v>
      </c>
    </row>
    <row r="34" spans="1:27" s="62" customFormat="1" ht="14.25" customHeight="1">
      <c r="A34" s="57">
        <v>22</v>
      </c>
      <c r="B34" s="58">
        <v>302</v>
      </c>
      <c r="C34" s="114" t="s">
        <v>54</v>
      </c>
      <c r="D34" s="115" t="s">
        <v>175</v>
      </c>
      <c r="E34" s="171"/>
      <c r="F34" s="172"/>
      <c r="G34" s="169"/>
      <c r="H34" s="169"/>
      <c r="I34" s="169"/>
      <c r="J34" s="169"/>
      <c r="K34" s="72" t="str">
        <f t="shared" si="0"/>
        <v> </v>
      </c>
      <c r="L34" s="184">
        <v>7</v>
      </c>
      <c r="M34" s="157">
        <v>3</v>
      </c>
      <c r="N34" s="157">
        <v>107</v>
      </c>
      <c r="O34" s="157">
        <v>5</v>
      </c>
      <c r="P34" s="72">
        <f t="shared" si="1"/>
        <v>4.7</v>
      </c>
      <c r="Q34" s="184">
        <v>5</v>
      </c>
      <c r="R34" s="157">
        <v>1</v>
      </c>
      <c r="S34" s="157">
        <v>30</v>
      </c>
      <c r="T34" s="157">
        <v>1</v>
      </c>
      <c r="U34" s="72">
        <f t="shared" si="2"/>
        <v>3.3</v>
      </c>
      <c r="V34" s="163">
        <v>9</v>
      </c>
      <c r="W34" s="157">
        <v>0</v>
      </c>
      <c r="X34" s="100">
        <f t="shared" si="3"/>
        <v>0</v>
      </c>
      <c r="Y34" s="157">
        <v>9</v>
      </c>
      <c r="Z34" s="157">
        <v>0</v>
      </c>
      <c r="AA34" s="101">
        <f t="shared" si="4"/>
        <v>0</v>
      </c>
    </row>
    <row r="35" spans="1:27" s="62" customFormat="1" ht="12.75" customHeight="1">
      <c r="A35" s="57">
        <v>22</v>
      </c>
      <c r="B35" s="58">
        <v>304</v>
      </c>
      <c r="C35" s="114" t="s">
        <v>54</v>
      </c>
      <c r="D35" s="115" t="s">
        <v>58</v>
      </c>
      <c r="E35" s="173"/>
      <c r="F35" s="172"/>
      <c r="G35" s="169"/>
      <c r="H35" s="169"/>
      <c r="I35" s="169"/>
      <c r="J35" s="169"/>
      <c r="K35" s="72" t="str">
        <f t="shared" si="0"/>
        <v> </v>
      </c>
      <c r="L35" s="184">
        <v>15</v>
      </c>
      <c r="M35" s="157">
        <v>10</v>
      </c>
      <c r="N35" s="157">
        <v>150</v>
      </c>
      <c r="O35" s="157">
        <v>19</v>
      </c>
      <c r="P35" s="72">
        <f t="shared" si="1"/>
        <v>12.7</v>
      </c>
      <c r="Q35" s="184">
        <v>5</v>
      </c>
      <c r="R35" s="157">
        <v>1</v>
      </c>
      <c r="S35" s="157">
        <v>30</v>
      </c>
      <c r="T35" s="157">
        <v>1</v>
      </c>
      <c r="U35" s="72">
        <f t="shared" si="2"/>
        <v>3.3</v>
      </c>
      <c r="V35" s="163">
        <v>10</v>
      </c>
      <c r="W35" s="157">
        <v>0</v>
      </c>
      <c r="X35" s="100">
        <f t="shared" si="3"/>
        <v>0</v>
      </c>
      <c r="Y35" s="157">
        <v>10</v>
      </c>
      <c r="Z35" s="157">
        <v>0</v>
      </c>
      <c r="AA35" s="101">
        <f t="shared" si="4"/>
        <v>0</v>
      </c>
    </row>
    <row r="36" spans="1:27" s="62" customFormat="1" ht="12.75" customHeight="1">
      <c r="A36" s="57">
        <v>22</v>
      </c>
      <c r="B36" s="58">
        <v>305</v>
      </c>
      <c r="C36" s="114" t="s">
        <v>54</v>
      </c>
      <c r="D36" s="115" t="s">
        <v>71</v>
      </c>
      <c r="E36" s="171"/>
      <c r="F36" s="172"/>
      <c r="G36" s="169"/>
      <c r="H36" s="169"/>
      <c r="I36" s="169"/>
      <c r="J36" s="169"/>
      <c r="K36" s="72" t="str">
        <f t="shared" si="0"/>
        <v> </v>
      </c>
      <c r="L36" s="184">
        <v>16</v>
      </c>
      <c r="M36" s="157">
        <v>14</v>
      </c>
      <c r="N36" s="157">
        <v>240</v>
      </c>
      <c r="O36" s="157">
        <v>42</v>
      </c>
      <c r="P36" s="72">
        <f t="shared" si="1"/>
        <v>17.5</v>
      </c>
      <c r="Q36" s="184">
        <v>5</v>
      </c>
      <c r="R36" s="157">
        <v>3</v>
      </c>
      <c r="S36" s="157">
        <v>34</v>
      </c>
      <c r="T36" s="157">
        <v>4</v>
      </c>
      <c r="U36" s="72">
        <f t="shared" si="2"/>
        <v>11.8</v>
      </c>
      <c r="V36" s="163">
        <v>9</v>
      </c>
      <c r="W36" s="157">
        <v>0</v>
      </c>
      <c r="X36" s="100">
        <f t="shared" si="3"/>
        <v>0</v>
      </c>
      <c r="Y36" s="157">
        <v>9</v>
      </c>
      <c r="Z36" s="157">
        <v>0</v>
      </c>
      <c r="AA36" s="101">
        <f t="shared" si="4"/>
        <v>0</v>
      </c>
    </row>
    <row r="37" spans="1:27" s="62" customFormat="1" ht="12.75" customHeight="1">
      <c r="A37" s="57">
        <v>22</v>
      </c>
      <c r="B37" s="58">
        <v>306</v>
      </c>
      <c r="C37" s="114" t="s">
        <v>54</v>
      </c>
      <c r="D37" s="115" t="s">
        <v>66</v>
      </c>
      <c r="E37" s="174"/>
      <c r="F37" s="175"/>
      <c r="G37" s="179"/>
      <c r="H37" s="169"/>
      <c r="I37" s="179"/>
      <c r="J37" s="169"/>
      <c r="K37" s="72" t="str">
        <f t="shared" si="0"/>
        <v> </v>
      </c>
      <c r="L37" s="187">
        <v>9</v>
      </c>
      <c r="M37" s="157">
        <v>7</v>
      </c>
      <c r="N37" s="188">
        <v>182</v>
      </c>
      <c r="O37" s="157">
        <v>33</v>
      </c>
      <c r="P37" s="72">
        <f t="shared" si="1"/>
        <v>18.1</v>
      </c>
      <c r="Q37" s="187">
        <v>5</v>
      </c>
      <c r="R37" s="157">
        <v>2</v>
      </c>
      <c r="S37" s="188">
        <v>29</v>
      </c>
      <c r="T37" s="157">
        <v>2</v>
      </c>
      <c r="U37" s="72">
        <f t="shared" si="2"/>
        <v>6.9</v>
      </c>
      <c r="V37" s="192">
        <v>15</v>
      </c>
      <c r="W37" s="157">
        <v>3</v>
      </c>
      <c r="X37" s="100">
        <f t="shared" si="3"/>
        <v>20</v>
      </c>
      <c r="Y37" s="157">
        <v>15</v>
      </c>
      <c r="Z37" s="157">
        <v>3</v>
      </c>
      <c r="AA37" s="101">
        <f t="shared" si="4"/>
        <v>20</v>
      </c>
    </row>
    <row r="38" spans="1:27" s="62" customFormat="1" ht="12.75" customHeight="1">
      <c r="A38" s="57">
        <v>22</v>
      </c>
      <c r="B38" s="58">
        <v>325</v>
      </c>
      <c r="C38" s="114" t="s">
        <v>54</v>
      </c>
      <c r="D38" s="115" t="s">
        <v>72</v>
      </c>
      <c r="E38" s="171"/>
      <c r="F38" s="172"/>
      <c r="G38" s="169"/>
      <c r="H38" s="169"/>
      <c r="I38" s="169"/>
      <c r="J38" s="169"/>
      <c r="K38" s="72" t="str">
        <f t="shared" si="0"/>
        <v> </v>
      </c>
      <c r="L38" s="184">
        <v>13</v>
      </c>
      <c r="M38" s="157">
        <v>12</v>
      </c>
      <c r="N38" s="157">
        <v>254</v>
      </c>
      <c r="O38" s="157">
        <v>47</v>
      </c>
      <c r="P38" s="72">
        <f t="shared" si="1"/>
        <v>18.5</v>
      </c>
      <c r="Q38" s="184">
        <v>5</v>
      </c>
      <c r="R38" s="157">
        <v>2</v>
      </c>
      <c r="S38" s="157">
        <v>34</v>
      </c>
      <c r="T38" s="157">
        <v>4</v>
      </c>
      <c r="U38" s="72">
        <f t="shared" si="2"/>
        <v>11.8</v>
      </c>
      <c r="V38" s="163">
        <v>27</v>
      </c>
      <c r="W38" s="157">
        <v>1</v>
      </c>
      <c r="X38" s="100">
        <f t="shared" si="3"/>
        <v>3.7</v>
      </c>
      <c r="Y38" s="157">
        <v>27</v>
      </c>
      <c r="Z38" s="157">
        <v>1</v>
      </c>
      <c r="AA38" s="101">
        <f t="shared" si="4"/>
        <v>3.7</v>
      </c>
    </row>
    <row r="39" spans="1:27" s="62" customFormat="1" ht="12.75" customHeight="1">
      <c r="A39" s="57">
        <v>22</v>
      </c>
      <c r="B39" s="58">
        <v>341</v>
      </c>
      <c r="C39" s="114" t="s">
        <v>54</v>
      </c>
      <c r="D39" s="115" t="s">
        <v>81</v>
      </c>
      <c r="E39" s="174">
        <v>30</v>
      </c>
      <c r="F39" s="175" t="s">
        <v>84</v>
      </c>
      <c r="G39" s="179">
        <v>33</v>
      </c>
      <c r="H39" s="169">
        <v>25</v>
      </c>
      <c r="I39" s="179">
        <v>575</v>
      </c>
      <c r="J39" s="169">
        <v>132</v>
      </c>
      <c r="K39" s="72">
        <f t="shared" si="0"/>
        <v>23</v>
      </c>
      <c r="L39" s="187">
        <v>14</v>
      </c>
      <c r="M39" s="157">
        <v>9</v>
      </c>
      <c r="N39" s="188">
        <v>191</v>
      </c>
      <c r="O39" s="157">
        <v>29</v>
      </c>
      <c r="P39" s="72">
        <f t="shared" si="1"/>
        <v>15.2</v>
      </c>
      <c r="Q39" s="187">
        <v>5</v>
      </c>
      <c r="R39" s="157">
        <v>2</v>
      </c>
      <c r="S39" s="188">
        <v>27</v>
      </c>
      <c r="T39" s="157">
        <v>3</v>
      </c>
      <c r="U39" s="72">
        <f t="shared" si="2"/>
        <v>11.1</v>
      </c>
      <c r="V39" s="192">
        <v>19</v>
      </c>
      <c r="W39" s="157">
        <v>2</v>
      </c>
      <c r="X39" s="100">
        <f t="shared" si="3"/>
        <v>10.5</v>
      </c>
      <c r="Y39" s="157">
        <v>16</v>
      </c>
      <c r="Z39" s="157">
        <v>2</v>
      </c>
      <c r="AA39" s="101">
        <f t="shared" si="4"/>
        <v>12.5</v>
      </c>
    </row>
    <row r="40" spans="1:27" s="62" customFormat="1" ht="14.25" customHeight="1">
      <c r="A40" s="57">
        <v>22</v>
      </c>
      <c r="B40" s="58">
        <v>342</v>
      </c>
      <c r="C40" s="114" t="s">
        <v>54</v>
      </c>
      <c r="D40" s="115" t="s">
        <v>176</v>
      </c>
      <c r="E40" s="171">
        <v>40</v>
      </c>
      <c r="F40" s="172" t="s">
        <v>101</v>
      </c>
      <c r="G40" s="169">
        <v>28</v>
      </c>
      <c r="H40" s="169">
        <v>27</v>
      </c>
      <c r="I40" s="169">
        <v>354</v>
      </c>
      <c r="J40" s="169">
        <v>108</v>
      </c>
      <c r="K40" s="72">
        <f t="shared" si="0"/>
        <v>30.5</v>
      </c>
      <c r="L40" s="184">
        <v>18</v>
      </c>
      <c r="M40" s="157">
        <v>18</v>
      </c>
      <c r="N40" s="157">
        <v>231</v>
      </c>
      <c r="O40" s="157">
        <v>57</v>
      </c>
      <c r="P40" s="72">
        <f t="shared" si="1"/>
        <v>24.7</v>
      </c>
      <c r="Q40" s="184">
        <v>5</v>
      </c>
      <c r="R40" s="157">
        <v>2</v>
      </c>
      <c r="S40" s="157">
        <v>31</v>
      </c>
      <c r="T40" s="157">
        <v>3</v>
      </c>
      <c r="U40" s="72">
        <f t="shared" si="2"/>
        <v>9.7</v>
      </c>
      <c r="V40" s="163">
        <v>26</v>
      </c>
      <c r="W40" s="157">
        <v>0</v>
      </c>
      <c r="X40" s="100">
        <f t="shared" si="3"/>
        <v>0</v>
      </c>
      <c r="Y40" s="157">
        <v>26</v>
      </c>
      <c r="Z40" s="157">
        <v>0</v>
      </c>
      <c r="AA40" s="101">
        <f t="shared" si="4"/>
        <v>0</v>
      </c>
    </row>
    <row r="41" spans="1:27" s="62" customFormat="1" ht="14.25" customHeight="1">
      <c r="A41" s="57">
        <v>22</v>
      </c>
      <c r="B41" s="58">
        <v>344</v>
      </c>
      <c r="C41" s="114" t="s">
        <v>54</v>
      </c>
      <c r="D41" s="115" t="s">
        <v>177</v>
      </c>
      <c r="E41" s="171">
        <v>30</v>
      </c>
      <c r="F41" s="172" t="s">
        <v>189</v>
      </c>
      <c r="G41" s="169">
        <v>26</v>
      </c>
      <c r="H41" s="169">
        <v>25</v>
      </c>
      <c r="I41" s="169">
        <v>443</v>
      </c>
      <c r="J41" s="169">
        <v>87</v>
      </c>
      <c r="K41" s="72">
        <f t="shared" si="0"/>
        <v>19.6</v>
      </c>
      <c r="L41" s="184">
        <v>13</v>
      </c>
      <c r="M41" s="157">
        <v>13</v>
      </c>
      <c r="N41" s="157">
        <v>220</v>
      </c>
      <c r="O41" s="157">
        <v>29</v>
      </c>
      <c r="P41" s="72">
        <f t="shared" si="1"/>
        <v>13.2</v>
      </c>
      <c r="Q41" s="184">
        <v>5</v>
      </c>
      <c r="R41" s="157">
        <v>2</v>
      </c>
      <c r="S41" s="157">
        <v>35</v>
      </c>
      <c r="T41" s="157">
        <v>4</v>
      </c>
      <c r="U41" s="72">
        <f t="shared" si="2"/>
        <v>11.4</v>
      </c>
      <c r="V41" s="163">
        <v>26</v>
      </c>
      <c r="W41" s="157">
        <v>0</v>
      </c>
      <c r="X41" s="100">
        <f t="shared" si="3"/>
        <v>0</v>
      </c>
      <c r="Y41" s="157">
        <v>24</v>
      </c>
      <c r="Z41" s="157">
        <v>0</v>
      </c>
      <c r="AA41" s="101">
        <f t="shared" si="4"/>
        <v>0</v>
      </c>
    </row>
    <row r="42" spans="1:27" s="62" customFormat="1" ht="14.25" customHeight="1">
      <c r="A42" s="57">
        <v>22</v>
      </c>
      <c r="B42" s="58">
        <v>361</v>
      </c>
      <c r="C42" s="114" t="s">
        <v>54</v>
      </c>
      <c r="D42" s="115" t="s">
        <v>190</v>
      </c>
      <c r="E42" s="174"/>
      <c r="F42" s="175"/>
      <c r="G42" s="179"/>
      <c r="H42" s="169"/>
      <c r="I42" s="179"/>
      <c r="J42" s="169"/>
      <c r="K42" s="72" t="str">
        <f t="shared" si="0"/>
        <v> </v>
      </c>
      <c r="L42" s="187">
        <v>11</v>
      </c>
      <c r="M42" s="157">
        <v>6</v>
      </c>
      <c r="N42" s="188">
        <v>141</v>
      </c>
      <c r="O42" s="157">
        <v>26</v>
      </c>
      <c r="P42" s="72">
        <f t="shared" si="1"/>
        <v>18.4</v>
      </c>
      <c r="Q42" s="187">
        <v>5</v>
      </c>
      <c r="R42" s="157">
        <v>1</v>
      </c>
      <c r="S42" s="188">
        <v>25</v>
      </c>
      <c r="T42" s="157">
        <v>1</v>
      </c>
      <c r="U42" s="72">
        <f t="shared" si="2"/>
        <v>4</v>
      </c>
      <c r="V42" s="192">
        <v>15</v>
      </c>
      <c r="W42" s="157">
        <v>0</v>
      </c>
      <c r="X42" s="100">
        <f t="shared" si="3"/>
        <v>0</v>
      </c>
      <c r="Y42" s="157">
        <v>15</v>
      </c>
      <c r="Z42" s="157">
        <v>0</v>
      </c>
      <c r="AA42" s="101">
        <f t="shared" si="4"/>
        <v>0</v>
      </c>
    </row>
    <row r="43" spans="1:27" s="62" customFormat="1" ht="14.25" customHeight="1">
      <c r="A43" s="57">
        <v>22</v>
      </c>
      <c r="B43" s="58">
        <v>381</v>
      </c>
      <c r="C43" s="114" t="s">
        <v>54</v>
      </c>
      <c r="D43" s="115" t="s">
        <v>178</v>
      </c>
      <c r="E43" s="174"/>
      <c r="F43" s="175"/>
      <c r="G43" s="179"/>
      <c r="H43" s="169"/>
      <c r="I43" s="179"/>
      <c r="J43" s="169"/>
      <c r="K43" s="72"/>
      <c r="L43" s="187">
        <v>13</v>
      </c>
      <c r="M43" s="157">
        <v>10</v>
      </c>
      <c r="N43" s="188">
        <v>159</v>
      </c>
      <c r="O43" s="157">
        <v>19</v>
      </c>
      <c r="P43" s="72">
        <f t="shared" si="1"/>
        <v>11.9</v>
      </c>
      <c r="Q43" s="187">
        <v>5</v>
      </c>
      <c r="R43" s="157">
        <v>3</v>
      </c>
      <c r="S43" s="188">
        <v>30</v>
      </c>
      <c r="T43" s="157">
        <v>3</v>
      </c>
      <c r="U43" s="72">
        <f t="shared" si="2"/>
        <v>10</v>
      </c>
      <c r="V43" s="192">
        <v>17</v>
      </c>
      <c r="W43" s="157">
        <v>0</v>
      </c>
      <c r="X43" s="100">
        <f t="shared" si="3"/>
        <v>0</v>
      </c>
      <c r="Y43" s="157">
        <v>15</v>
      </c>
      <c r="Z43" s="157">
        <v>0</v>
      </c>
      <c r="AA43" s="101">
        <f t="shared" si="4"/>
        <v>0</v>
      </c>
    </row>
    <row r="44" spans="1:27" s="62" customFormat="1" ht="12.75" customHeight="1">
      <c r="A44" s="57">
        <v>22</v>
      </c>
      <c r="B44" s="58">
        <v>383</v>
      </c>
      <c r="C44" s="114" t="s">
        <v>54</v>
      </c>
      <c r="D44" s="115" t="s">
        <v>75</v>
      </c>
      <c r="E44" s="174"/>
      <c r="F44" s="175"/>
      <c r="G44" s="179"/>
      <c r="H44" s="169"/>
      <c r="I44" s="179"/>
      <c r="J44" s="169"/>
      <c r="K44" s="72" t="str">
        <f>IF(G44=""," ",ROUND(J44/I44*100,1))</f>
        <v> </v>
      </c>
      <c r="L44" s="187">
        <v>10</v>
      </c>
      <c r="M44" s="157">
        <v>7</v>
      </c>
      <c r="N44" s="188">
        <v>140</v>
      </c>
      <c r="O44" s="157">
        <v>34</v>
      </c>
      <c r="P44" s="72">
        <f t="shared" si="1"/>
        <v>24.3</v>
      </c>
      <c r="Q44" s="187">
        <v>5</v>
      </c>
      <c r="R44" s="157">
        <v>3</v>
      </c>
      <c r="S44" s="188">
        <v>28</v>
      </c>
      <c r="T44" s="157">
        <v>3</v>
      </c>
      <c r="U44" s="72">
        <f t="shared" si="2"/>
        <v>10.7</v>
      </c>
      <c r="V44" s="192">
        <v>19</v>
      </c>
      <c r="W44" s="157">
        <v>0</v>
      </c>
      <c r="X44" s="100">
        <f t="shared" si="3"/>
        <v>0</v>
      </c>
      <c r="Y44" s="157">
        <v>19</v>
      </c>
      <c r="Z44" s="157">
        <v>0</v>
      </c>
      <c r="AA44" s="101">
        <f t="shared" si="4"/>
        <v>0</v>
      </c>
    </row>
    <row r="45" spans="1:27" s="62" customFormat="1" ht="14.25" customHeight="1">
      <c r="A45" s="57">
        <v>22</v>
      </c>
      <c r="B45" s="58">
        <v>401</v>
      </c>
      <c r="C45" s="114" t="s">
        <v>54</v>
      </c>
      <c r="D45" s="115" t="s">
        <v>179</v>
      </c>
      <c r="E45" s="174"/>
      <c r="F45" s="175"/>
      <c r="G45" s="179"/>
      <c r="H45" s="169"/>
      <c r="I45" s="179"/>
      <c r="J45" s="169"/>
      <c r="K45" s="72"/>
      <c r="L45" s="187">
        <v>13</v>
      </c>
      <c r="M45" s="157">
        <v>10</v>
      </c>
      <c r="N45" s="188">
        <v>161</v>
      </c>
      <c r="O45" s="157">
        <v>28</v>
      </c>
      <c r="P45" s="72">
        <f t="shared" si="1"/>
        <v>17.4</v>
      </c>
      <c r="Q45" s="187">
        <v>5</v>
      </c>
      <c r="R45" s="157">
        <v>2</v>
      </c>
      <c r="S45" s="188">
        <v>28</v>
      </c>
      <c r="T45" s="157">
        <v>3</v>
      </c>
      <c r="U45" s="72">
        <f t="shared" si="2"/>
        <v>10.7</v>
      </c>
      <c r="V45" s="192">
        <v>23</v>
      </c>
      <c r="W45" s="157">
        <v>0</v>
      </c>
      <c r="X45" s="100">
        <f t="shared" si="3"/>
        <v>0</v>
      </c>
      <c r="Y45" s="157">
        <v>23</v>
      </c>
      <c r="Z45" s="157">
        <v>0</v>
      </c>
      <c r="AA45" s="101">
        <f t="shared" si="4"/>
        <v>0</v>
      </c>
    </row>
    <row r="46" spans="1:27" s="62" customFormat="1" ht="14.25" customHeight="1">
      <c r="A46" s="57">
        <v>22</v>
      </c>
      <c r="B46" s="58">
        <v>402</v>
      </c>
      <c r="C46" s="114" t="s">
        <v>54</v>
      </c>
      <c r="D46" s="115" t="s">
        <v>180</v>
      </c>
      <c r="E46" s="174">
        <v>30</v>
      </c>
      <c r="F46" s="175" t="s">
        <v>89</v>
      </c>
      <c r="G46" s="179">
        <v>32</v>
      </c>
      <c r="H46" s="169">
        <v>21</v>
      </c>
      <c r="I46" s="179">
        <v>306</v>
      </c>
      <c r="J46" s="169">
        <v>54</v>
      </c>
      <c r="K46" s="72">
        <f>IF(G46=""," ",ROUND(J46/I46*100,1))</f>
        <v>17.6</v>
      </c>
      <c r="L46" s="187">
        <v>27</v>
      </c>
      <c r="M46" s="157">
        <v>18</v>
      </c>
      <c r="N46" s="188">
        <v>272</v>
      </c>
      <c r="O46" s="157">
        <v>48</v>
      </c>
      <c r="P46" s="72">
        <f t="shared" si="1"/>
        <v>17.6</v>
      </c>
      <c r="Q46" s="187">
        <v>5</v>
      </c>
      <c r="R46" s="157">
        <v>3</v>
      </c>
      <c r="S46" s="188">
        <v>34</v>
      </c>
      <c r="T46" s="157">
        <v>6</v>
      </c>
      <c r="U46" s="72">
        <f t="shared" si="2"/>
        <v>17.6</v>
      </c>
      <c r="V46" s="192">
        <v>18</v>
      </c>
      <c r="W46" s="157">
        <v>0</v>
      </c>
      <c r="X46" s="100">
        <f t="shared" si="3"/>
        <v>0</v>
      </c>
      <c r="Y46" s="157">
        <v>16</v>
      </c>
      <c r="Z46" s="157">
        <v>0</v>
      </c>
      <c r="AA46" s="101">
        <f t="shared" si="4"/>
        <v>0</v>
      </c>
    </row>
    <row r="47" spans="1:27" s="62" customFormat="1" ht="12.75" customHeight="1">
      <c r="A47" s="57">
        <v>22</v>
      </c>
      <c r="B47" s="58">
        <v>424</v>
      </c>
      <c r="C47" s="114" t="s">
        <v>54</v>
      </c>
      <c r="D47" s="115" t="s">
        <v>62</v>
      </c>
      <c r="E47" s="176"/>
      <c r="F47" s="175"/>
      <c r="G47" s="179"/>
      <c r="H47" s="169"/>
      <c r="I47" s="179"/>
      <c r="J47" s="169"/>
      <c r="K47" s="72" t="str">
        <f>IF(G47=""," ",ROUND(J47/I47*100,1))</f>
        <v> </v>
      </c>
      <c r="L47" s="187">
        <v>23</v>
      </c>
      <c r="M47" s="157">
        <v>18</v>
      </c>
      <c r="N47" s="188">
        <v>286</v>
      </c>
      <c r="O47" s="157">
        <v>40</v>
      </c>
      <c r="P47" s="72">
        <f t="shared" si="1"/>
        <v>14</v>
      </c>
      <c r="Q47" s="187">
        <v>5</v>
      </c>
      <c r="R47" s="157">
        <v>2</v>
      </c>
      <c r="S47" s="188">
        <v>30</v>
      </c>
      <c r="T47" s="157">
        <v>4</v>
      </c>
      <c r="U47" s="72">
        <f t="shared" si="2"/>
        <v>13.3</v>
      </c>
      <c r="V47" s="192">
        <v>16</v>
      </c>
      <c r="W47" s="157">
        <v>0</v>
      </c>
      <c r="X47" s="100">
        <f t="shared" si="3"/>
        <v>0</v>
      </c>
      <c r="Y47" s="157">
        <v>16</v>
      </c>
      <c r="Z47" s="157">
        <v>0</v>
      </c>
      <c r="AA47" s="101">
        <f t="shared" si="4"/>
        <v>0</v>
      </c>
    </row>
    <row r="48" spans="1:27" s="62" customFormat="1" ht="14.25" customHeight="1">
      <c r="A48" s="57">
        <v>22</v>
      </c>
      <c r="B48" s="58">
        <v>429</v>
      </c>
      <c r="C48" s="114" t="s">
        <v>54</v>
      </c>
      <c r="D48" s="115" t="s">
        <v>181</v>
      </c>
      <c r="E48" s="174"/>
      <c r="F48" s="175"/>
      <c r="G48" s="179"/>
      <c r="H48" s="169"/>
      <c r="I48" s="179"/>
      <c r="J48" s="169"/>
      <c r="K48" s="72"/>
      <c r="L48" s="187">
        <v>9</v>
      </c>
      <c r="M48" s="157">
        <v>5</v>
      </c>
      <c r="N48" s="188">
        <v>101</v>
      </c>
      <c r="O48" s="157">
        <v>10</v>
      </c>
      <c r="P48" s="72">
        <f t="shared" si="1"/>
        <v>9.9</v>
      </c>
      <c r="Q48" s="187">
        <v>5</v>
      </c>
      <c r="R48" s="157">
        <v>0</v>
      </c>
      <c r="S48" s="188">
        <v>31</v>
      </c>
      <c r="T48" s="157">
        <v>0</v>
      </c>
      <c r="U48" s="72">
        <f t="shared" si="2"/>
        <v>0</v>
      </c>
      <c r="V48" s="192">
        <v>15</v>
      </c>
      <c r="W48" s="157">
        <v>0</v>
      </c>
      <c r="X48" s="100">
        <f t="shared" si="3"/>
        <v>0</v>
      </c>
      <c r="Y48" s="157">
        <v>15</v>
      </c>
      <c r="Z48" s="157">
        <v>0</v>
      </c>
      <c r="AA48" s="101">
        <f t="shared" si="4"/>
        <v>0</v>
      </c>
    </row>
    <row r="49" spans="1:27" s="62" customFormat="1" ht="14.25" customHeight="1">
      <c r="A49" s="57">
        <v>22</v>
      </c>
      <c r="B49" s="58">
        <v>461</v>
      </c>
      <c r="C49" s="114" t="s">
        <v>54</v>
      </c>
      <c r="D49" s="115" t="s">
        <v>182</v>
      </c>
      <c r="E49" s="174"/>
      <c r="F49" s="175"/>
      <c r="G49" s="179"/>
      <c r="H49" s="169"/>
      <c r="I49" s="179"/>
      <c r="J49" s="169"/>
      <c r="K49" s="72"/>
      <c r="L49" s="187">
        <v>6</v>
      </c>
      <c r="M49" s="157">
        <v>4</v>
      </c>
      <c r="N49" s="188">
        <v>67</v>
      </c>
      <c r="O49" s="157">
        <v>9</v>
      </c>
      <c r="P49" s="72">
        <f t="shared" si="1"/>
        <v>13.4</v>
      </c>
      <c r="Q49" s="187">
        <v>5</v>
      </c>
      <c r="R49" s="157">
        <v>4</v>
      </c>
      <c r="S49" s="188">
        <v>31</v>
      </c>
      <c r="T49" s="157">
        <v>4</v>
      </c>
      <c r="U49" s="72">
        <f t="shared" si="2"/>
        <v>12.9</v>
      </c>
      <c r="V49" s="192">
        <v>26</v>
      </c>
      <c r="W49" s="157">
        <v>1</v>
      </c>
      <c r="X49" s="100">
        <f t="shared" si="3"/>
        <v>3.8</v>
      </c>
      <c r="Y49" s="157">
        <v>15</v>
      </c>
      <c r="Z49" s="157">
        <v>0</v>
      </c>
      <c r="AA49" s="101">
        <f t="shared" si="4"/>
        <v>0</v>
      </c>
    </row>
    <row r="50" spans="1:27" s="62" customFormat="1" ht="12.75" customHeight="1" thickBot="1">
      <c r="A50" s="57">
        <v>22</v>
      </c>
      <c r="B50" s="58">
        <v>503</v>
      </c>
      <c r="C50" s="114" t="s">
        <v>54</v>
      </c>
      <c r="D50" s="115" t="s">
        <v>68</v>
      </c>
      <c r="E50" s="174"/>
      <c r="F50" s="175"/>
      <c r="G50" s="179"/>
      <c r="H50" s="169"/>
      <c r="I50" s="179"/>
      <c r="J50" s="169"/>
      <c r="K50" s="72" t="str">
        <f>IF(G50=""," ",ROUND(J50/I50*100,1))</f>
        <v> </v>
      </c>
      <c r="L50" s="187">
        <v>13</v>
      </c>
      <c r="M50" s="157">
        <v>11</v>
      </c>
      <c r="N50" s="188">
        <v>150</v>
      </c>
      <c r="O50" s="157">
        <v>29</v>
      </c>
      <c r="P50" s="72">
        <f t="shared" si="1"/>
        <v>19.3</v>
      </c>
      <c r="Q50" s="187">
        <v>5</v>
      </c>
      <c r="R50" s="157">
        <v>3</v>
      </c>
      <c r="S50" s="188">
        <v>26</v>
      </c>
      <c r="T50" s="157">
        <v>4</v>
      </c>
      <c r="U50" s="72">
        <f t="shared" si="2"/>
        <v>15.4</v>
      </c>
      <c r="V50" s="192">
        <v>11</v>
      </c>
      <c r="W50" s="157">
        <v>0</v>
      </c>
      <c r="X50" s="100">
        <f t="shared" si="3"/>
        <v>0</v>
      </c>
      <c r="Y50" s="157">
        <v>9</v>
      </c>
      <c r="Z50" s="157">
        <v>0</v>
      </c>
      <c r="AA50" s="101">
        <f t="shared" si="4"/>
        <v>0</v>
      </c>
    </row>
    <row r="51" spans="1:27" ht="12.75" customHeight="1" thickBot="1">
      <c r="A51" s="6"/>
      <c r="B51" s="10">
        <v>900</v>
      </c>
      <c r="C51" s="11"/>
      <c r="D51" s="12" t="s">
        <v>17</v>
      </c>
      <c r="E51" s="4"/>
      <c r="F51" s="5"/>
      <c r="G51" s="180"/>
      <c r="H51" s="180"/>
      <c r="I51" s="180"/>
      <c r="J51" s="180"/>
      <c r="K51" s="17"/>
      <c r="L51" s="189">
        <f>SUM(L10:L50)</f>
        <v>928</v>
      </c>
      <c r="M51" s="189">
        <f>SUM(M10:M50)</f>
        <v>736</v>
      </c>
      <c r="N51" s="189">
        <f>SUM(N10:N50)</f>
        <v>13241</v>
      </c>
      <c r="O51" s="189">
        <f>SUM(O10:O50)</f>
        <v>2875</v>
      </c>
      <c r="P51" s="18">
        <f>IF(L51=" "," ",ROUND(O51/N51*100,1))</f>
        <v>21.7</v>
      </c>
      <c r="Q51" s="189">
        <f>SUM(Q10:Q50)</f>
        <v>221</v>
      </c>
      <c r="R51" s="189">
        <f>SUM(R10:R50)</f>
        <v>114</v>
      </c>
      <c r="S51" s="189">
        <f>SUM(S10:S50)</f>
        <v>1675</v>
      </c>
      <c r="T51" s="189">
        <f>SUM(T10:T50)</f>
        <v>164</v>
      </c>
      <c r="U51" s="18">
        <f t="shared" si="2"/>
        <v>9.8</v>
      </c>
      <c r="V51" s="193"/>
      <c r="W51" s="164"/>
      <c r="X51" s="21"/>
      <c r="Y51" s="164"/>
      <c r="Z51" s="164"/>
      <c r="AA51" s="20"/>
    </row>
    <row r="52" spans="1:27" s="62" customFormat="1" ht="12.75" customHeight="1">
      <c r="A52" s="74"/>
      <c r="B52" s="75"/>
      <c r="C52" s="76"/>
      <c r="D52" s="77"/>
      <c r="E52" s="78"/>
      <c r="F52" s="79"/>
      <c r="G52" s="181"/>
      <c r="H52" s="181"/>
      <c r="I52" s="181"/>
      <c r="J52" s="181"/>
      <c r="K52" s="80"/>
      <c r="L52" s="187"/>
      <c r="M52" s="157"/>
      <c r="N52" s="188"/>
      <c r="O52" s="157"/>
      <c r="P52" s="81" t="str">
        <f>IF(L52=""," ",ROUND(O52/N52*100,1))</f>
        <v> </v>
      </c>
      <c r="Q52" s="187"/>
      <c r="R52" s="157"/>
      <c r="S52" s="188"/>
      <c r="T52" s="157"/>
      <c r="U52" s="81" t="str">
        <f t="shared" si="2"/>
        <v> </v>
      </c>
      <c r="V52" s="194"/>
      <c r="W52" s="195"/>
      <c r="X52" s="82"/>
      <c r="Y52" s="195"/>
      <c r="Z52" s="195"/>
      <c r="AA52" s="83"/>
    </row>
    <row r="53" spans="1:27" s="62" customFormat="1" ht="14.25" customHeight="1">
      <c r="A53" s="57"/>
      <c r="B53" s="84"/>
      <c r="C53" s="59"/>
      <c r="D53" s="60"/>
      <c r="E53" s="85"/>
      <c r="F53" s="86"/>
      <c r="G53" s="182"/>
      <c r="H53" s="182"/>
      <c r="I53" s="182"/>
      <c r="J53" s="182"/>
      <c r="K53" s="87"/>
      <c r="L53" s="187"/>
      <c r="M53" s="157"/>
      <c r="N53" s="188"/>
      <c r="O53" s="157"/>
      <c r="P53" s="72" t="str">
        <f>IF(L53=""," ",ROUND(O53/N53*100,1))</f>
        <v> </v>
      </c>
      <c r="Q53" s="187"/>
      <c r="R53" s="157"/>
      <c r="S53" s="188"/>
      <c r="T53" s="157"/>
      <c r="U53" s="72" t="str">
        <f t="shared" si="2"/>
        <v> </v>
      </c>
      <c r="V53" s="196"/>
      <c r="W53" s="197"/>
      <c r="X53" s="88"/>
      <c r="Y53" s="197"/>
      <c r="Z53" s="197"/>
      <c r="AA53" s="89"/>
    </row>
    <row r="54" spans="1:27" s="62" customFormat="1" ht="16.5" customHeight="1" thickBot="1">
      <c r="A54" s="90"/>
      <c r="B54" s="91"/>
      <c r="C54" s="92"/>
      <c r="D54" s="93"/>
      <c r="E54" s="94"/>
      <c r="F54" s="95"/>
      <c r="G54" s="183"/>
      <c r="H54" s="183"/>
      <c r="I54" s="183"/>
      <c r="J54" s="183"/>
      <c r="K54" s="96"/>
      <c r="L54" s="187"/>
      <c r="M54" s="157"/>
      <c r="N54" s="188"/>
      <c r="O54" s="157"/>
      <c r="P54" s="97" t="str">
        <f>IF(L54=""," ",ROUND(O54/N54*100,1))</f>
        <v> </v>
      </c>
      <c r="Q54" s="187"/>
      <c r="R54" s="157"/>
      <c r="S54" s="188"/>
      <c r="T54" s="157"/>
      <c r="U54" s="97" t="str">
        <f t="shared" si="2"/>
        <v> </v>
      </c>
      <c r="V54" s="198"/>
      <c r="W54" s="199"/>
      <c r="X54" s="98"/>
      <c r="Y54" s="199"/>
      <c r="Z54" s="199"/>
      <c r="AA54" s="99"/>
    </row>
    <row r="55" spans="1:27" ht="12.75" thickBot="1">
      <c r="A55" s="6"/>
      <c r="B55" s="10">
        <v>999</v>
      </c>
      <c r="C55" s="11"/>
      <c r="D55" s="12" t="s">
        <v>16</v>
      </c>
      <c r="E55" s="4"/>
      <c r="F55" s="5"/>
      <c r="G55" s="180"/>
      <c r="H55" s="180"/>
      <c r="I55" s="180"/>
      <c r="J55" s="180"/>
      <c r="K55" s="17"/>
      <c r="L55" s="189">
        <f>SUM(L52:L54)</f>
        <v>0</v>
      </c>
      <c r="M55" s="189">
        <f>SUM(M52:M54)</f>
        <v>0</v>
      </c>
      <c r="N55" s="189">
        <f>SUM(N52:N54)</f>
        <v>0</v>
      </c>
      <c r="O55" s="189">
        <f>SUM(O52:O54)</f>
        <v>0</v>
      </c>
      <c r="P55" s="18">
        <f>IF(L55=0,"",ROUND(O55/N55*100,1))</f>
      </c>
      <c r="Q55" s="189">
        <f>SUM(Q52:Q54)</f>
        <v>0</v>
      </c>
      <c r="R55" s="189">
        <f>SUM(R52:R54)</f>
        <v>0</v>
      </c>
      <c r="S55" s="189">
        <f>SUM(S52:S54)</f>
        <v>0</v>
      </c>
      <c r="T55" s="189">
        <f>SUM(T52:T54)</f>
        <v>0</v>
      </c>
      <c r="U55" s="18" t="str">
        <f>IF(Q55=0," ",ROUND(T55/S55*100,1))</f>
        <v> </v>
      </c>
      <c r="V55" s="193"/>
      <c r="W55" s="164"/>
      <c r="X55" s="21"/>
      <c r="Y55" s="164"/>
      <c r="Z55" s="164"/>
      <c r="AA55" s="20"/>
    </row>
    <row r="56" spans="1:27" ht="14.25" thickBot="1">
      <c r="A56" s="6"/>
      <c r="B56" s="9">
        <v>1000</v>
      </c>
      <c r="C56" s="308" t="s">
        <v>7</v>
      </c>
      <c r="D56" s="309"/>
      <c r="E56" s="4"/>
      <c r="F56" s="5"/>
      <c r="G56" s="156">
        <f>SUM(G10:G50)</f>
        <v>1176</v>
      </c>
      <c r="H56" s="156">
        <f>SUM(H10:H50)</f>
        <v>964</v>
      </c>
      <c r="I56" s="156">
        <f>SUM(I10:I50)</f>
        <v>18405</v>
      </c>
      <c r="J56" s="156">
        <f>SUM(J10:J50)</f>
        <v>4613</v>
      </c>
      <c r="K56" s="18">
        <f>IF(G56=" "," ",ROUND(J56/I56*100,1))</f>
        <v>25.1</v>
      </c>
      <c r="L56" s="190">
        <f>L51+L55</f>
        <v>928</v>
      </c>
      <c r="M56" s="160">
        <f>M51+M55</f>
        <v>736</v>
      </c>
      <c r="N56" s="160">
        <f>N51+N55</f>
        <v>13241</v>
      </c>
      <c r="O56" s="160">
        <f>O51+O55</f>
        <v>2875</v>
      </c>
      <c r="P56" s="18">
        <f>IF(L56=""," ",ROUND(O56/N56*100,1))</f>
        <v>21.7</v>
      </c>
      <c r="Q56" s="190">
        <f>Q51+Q55</f>
        <v>221</v>
      </c>
      <c r="R56" s="160">
        <f>R51+R55</f>
        <v>114</v>
      </c>
      <c r="S56" s="160">
        <f>S51+S55</f>
        <v>1675</v>
      </c>
      <c r="T56" s="160">
        <f>T51+T55</f>
        <v>164</v>
      </c>
      <c r="U56" s="18">
        <f>IF(Q56=""," ",ROUND(T56/S56*100,1))</f>
        <v>9.8</v>
      </c>
      <c r="V56" s="166">
        <f>SUM(V10:V50)</f>
        <v>2995</v>
      </c>
      <c r="W56" s="160">
        <f>SUM(W10:W50)</f>
        <v>241</v>
      </c>
      <c r="X56" s="18">
        <f>IF(V56=""," ",ROUND(W56/V56*100,1))</f>
        <v>8</v>
      </c>
      <c r="Y56" s="160">
        <f>SUM(Y10:Y50)</f>
        <v>2228</v>
      </c>
      <c r="Z56" s="160">
        <f>SUM(Z10:Z50)</f>
        <v>80</v>
      </c>
      <c r="AA56" s="19">
        <f>IF(Y56=0," ",ROUND(Z56/Y56*100,1))</f>
        <v>3.6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C56:D56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L6:N6"/>
    <mergeCell ref="Q6:S6"/>
    <mergeCell ref="V6:X6"/>
  </mergeCells>
  <conditionalFormatting sqref="T52:T54 R52:R54 O52:O54 M52:M54 J10:J50 H10:H50 O10:O50 M10:M50 T10:T50 R10:R50 W10:W50 Z10:Z5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&amp;R（静岡県）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2008-10-24T05:58:03Z</cp:lastPrinted>
  <dcterms:created xsi:type="dcterms:W3CDTF">2002-01-07T10:53:07Z</dcterms:created>
  <dcterms:modified xsi:type="dcterms:W3CDTF">2008-10-24T05:58:12Z</dcterms:modified>
  <cp:category/>
  <cp:version/>
  <cp:contentType/>
  <cp:contentStatus/>
</cp:coreProperties>
</file>