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<sst xmlns="http://schemas.openxmlformats.org/spreadsheetml/2006/main" count="653" uniqueCount="257">
  <si>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</si>
  <si>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</si>
  <si>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</si>
  <si>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</si>
  <si>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</si>
  <si>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</si>
  <si>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</si>
  <si>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</si>
  <si>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</si>
  <si>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</si>
  <si>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</si>
  <si>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</si>
  <si>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</si>
  <si>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</si>
  <si>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</si>
  <si>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</si>
  <si>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</si>
  <si>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</si>
  <si>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</si>
  <si>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</si>
  <si>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</si>
  <si>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</si>
  <si>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</si>
  <si>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</si>
  <si>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</si>
  <si>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</si>
  <si>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</si>
  <si>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</si>
  <si>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</si>
  <si>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</si>
  <si>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</si>
  <si>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</si>
  <si>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</si>
  <si>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</si>
  <si>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</si>
  <si>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</si>
  <si>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</si>
  <si>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</si>
  <si>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</si>
  <si>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</si>
  <si>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</si>
  <si>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</si>
  <si>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</si>
  <si>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</si>
  <si>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</si>
  <si>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</si>
  <si>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</si>
  <si>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</si>
  <si>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</si>
  <si>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</si>
  <si>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</si>
  <si>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</si>
  <si>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</si>
  <si>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</si>
  <si>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</si>
  <si>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</si>
  <si>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</si>
  <si>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</si>
  <si>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</si>
  <si>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</si>
  <si>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</si>
  <si>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</si>
  <si>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</si>
  <si>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</si>
  <si>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</si>
  <si>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瑞穂市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</si>
  <si>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</si>
  <si>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</si>
  <si>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</si>
  <si>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</si>
  <si>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</si>
  <si>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</si>
  <si>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</si>
  <si>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瑞浪市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</si>
  <si>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</si>
  <si>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</si>
  <si>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</si>
  <si>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</si>
  <si>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</si>
  <si>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</si>
  <si>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</si>
  <si>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</si>
  <si>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</si>
  <si>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</si>
  <si>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</si>
  <si>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</si>
  <si>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</si>
  <si>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</si>
  <si>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</si>
  <si>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</si>
  <si>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</si>
  <si>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</si>
  <si>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</si>
  <si>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</si>
  <si>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</si>
  <si>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</si>
  <si>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</si>
  <si>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</si>
  <si>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</si>
  <si>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</si>
  <si>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生涯学習課</t>
  </si>
  <si>
    <t>羽島市男女共同参画プラン</t>
  </si>
  <si>
    <t>平成21年度</t>
  </si>
  <si>
    <t>男女共同参画推進室</t>
  </si>
  <si>
    <t>みずなみ男女共同参画プラン</t>
  </si>
  <si>
    <t>平成25年度</t>
  </si>
  <si>
    <t>総合政策課</t>
  </si>
  <si>
    <t>第2次　男女共同参画いきいきプラン美濃</t>
  </si>
  <si>
    <t>平成29年度</t>
  </si>
  <si>
    <t>企画政策課</t>
  </si>
  <si>
    <t>せき男女共同参画まちづくりプラン</t>
  </si>
  <si>
    <t>平成17年度</t>
  </si>
  <si>
    <t>飛騨市男女共同参画基本計画</t>
  </si>
  <si>
    <t>可児市だれもが輝く男女共同参画社会づくり条例</t>
  </si>
  <si>
    <t>可児市男女共同参画プラン2010</t>
  </si>
  <si>
    <t>男女共同参画サロン</t>
  </si>
  <si>
    <t>平成22年度</t>
  </si>
  <si>
    <t>企画財政課</t>
  </si>
  <si>
    <t>企画課人権推進室</t>
  </si>
  <si>
    <t>第2次たじみ男女共同参画プラン</t>
  </si>
  <si>
    <t>総合企画課</t>
  </si>
  <si>
    <t>本巣市男女共同参画プラン</t>
  </si>
  <si>
    <t>平成23年度</t>
  </si>
  <si>
    <t>下呂市男女共同参画プラン　ともに創ろう！あったか下呂市</t>
  </si>
  <si>
    <t>平成20年度</t>
  </si>
  <si>
    <t>総務課</t>
  </si>
  <si>
    <t>わのうちきらめきプラン　～扉をあけよう～</t>
  </si>
  <si>
    <t>平成19年度</t>
  </si>
  <si>
    <t>総務企画課</t>
  </si>
  <si>
    <t>企画調整課</t>
  </si>
  <si>
    <t>垂井町男女共同参画プラン</t>
  </si>
  <si>
    <t>平成24年度</t>
  </si>
  <si>
    <t>総務広報課</t>
  </si>
  <si>
    <t>男女共同参画プランおおの（改訂版）</t>
  </si>
  <si>
    <t>養老町男女共同参画のまちづくり条例</t>
  </si>
  <si>
    <t>養老町男女共同参画プラン</t>
  </si>
  <si>
    <t>平成20年度</t>
  </si>
  <si>
    <t>土岐市男女共同参画プラン</t>
  </si>
  <si>
    <t>男女共同参画・文化課</t>
  </si>
  <si>
    <t>多治見市男女共同参画推進条例</t>
  </si>
  <si>
    <t>岐阜市男女共同参画推進条例</t>
  </si>
  <si>
    <t>岐阜市男女共同参画基本計画　ぎふし未来スケッチⅡ</t>
  </si>
  <si>
    <t>岐阜市/生涯学習/女性/センター</t>
  </si>
  <si>
    <t>男女輝き推進室</t>
  </si>
  <si>
    <t>各務原市男女が輝く都市づくり条例</t>
  </si>
  <si>
    <t>かかみがはら男女共同参画プラン</t>
  </si>
  <si>
    <t>男女が共に輝く都市　かかみがはら宣言</t>
  </si>
  <si>
    <t>企画財務課</t>
  </si>
  <si>
    <t>なかつがわ男女共同参画プラン（第二次）</t>
  </si>
  <si>
    <t>経営管理課</t>
  </si>
  <si>
    <t>政策広報課</t>
  </si>
  <si>
    <t>海津市男女共同参画推進条例</t>
  </si>
  <si>
    <t>海津市男女共同参画プラン</t>
  </si>
  <si>
    <t>まちづくり推進課</t>
  </si>
  <si>
    <t>恵那市男女共同参画プラン</t>
  </si>
  <si>
    <t>平成27年度</t>
  </si>
  <si>
    <t>地域振興課</t>
  </si>
  <si>
    <t>みのかも男女共同参画基本計画</t>
  </si>
  <si>
    <t>住民協働課</t>
  </si>
  <si>
    <t>御嵩町男女共同参画プラン</t>
  </si>
  <si>
    <t>大垣市男女共同参画推進条例</t>
  </si>
  <si>
    <t>第2次大垣市男女共同参画プラン</t>
  </si>
  <si>
    <t>企画課</t>
  </si>
  <si>
    <t>市民活動推進課</t>
  </si>
  <si>
    <t>高山市男女共同参画推進条例</t>
  </si>
  <si>
    <t>第2次高山市男女共同参画基本計画</t>
  </si>
  <si>
    <t>関ヶ原男女共同参画プラン</t>
  </si>
  <si>
    <t>平成22年度</t>
  </si>
  <si>
    <t>山県市男女共同参画プラン</t>
  </si>
  <si>
    <t>社会教育課</t>
  </si>
  <si>
    <t>池田町男女共同参画プラン</t>
  </si>
  <si>
    <t>地域政策課</t>
  </si>
  <si>
    <t>安八町男女共同参画プラン</t>
  </si>
  <si>
    <t>広域（高山）</t>
  </si>
  <si>
    <t>広域（多治見）</t>
  </si>
  <si>
    <t>広域（関市）</t>
  </si>
  <si>
    <t>広域（羽島市）</t>
  </si>
  <si>
    <t>広域（恵那市）</t>
  </si>
  <si>
    <t>広域（美濃加茂）</t>
  </si>
  <si>
    <t>広域（土岐市）</t>
  </si>
  <si>
    <t>広域（可児市）</t>
  </si>
  <si>
    <t>広域（岐南町）</t>
  </si>
  <si>
    <t>広域（笠松町）</t>
  </si>
  <si>
    <t>広域（大垣）</t>
  </si>
  <si>
    <t>広域（海津市）</t>
  </si>
  <si>
    <t>広域（本巣市）</t>
  </si>
  <si>
    <t>広域（垂井町）</t>
  </si>
  <si>
    <t>広域（安八町）</t>
  </si>
  <si>
    <t>大垣市男女共同参画都市宣言</t>
  </si>
  <si>
    <t>教育課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</si>
  <si>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</si>
  <si>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</si>
  <si>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</si>
  <si>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</si>
  <si>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</si>
  <si>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</si>
  <si>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H17.7.1
(一部H17.10.1)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</si>
  <si>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</si>
  <si>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</si>
  <si>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</si>
  <si>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</si>
  <si>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</si>
  <si>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</si>
  <si>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</si>
  <si>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</si>
  <si>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</si>
  <si>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</si>
  <si>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</si>
  <si>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</si>
  <si>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</si>
  <si>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</si>
  <si>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</si>
  <si>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</si>
  <si>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まちづくり推進課男女共同参画推進室</t>
  </si>
  <si>
    <t>広域（揖斐）</t>
  </si>
  <si>
    <t>平成16年4月～21年3月</t>
  </si>
  <si>
    <t>平成20年4月～25年3月</t>
  </si>
  <si>
    <t>平成18年4月～22年3月</t>
  </si>
  <si>
    <t>平成20年4月～30年3月</t>
  </si>
  <si>
    <t>平成11年4月～21年3月</t>
  </si>
  <si>
    <t>平成20年4月～29年3月</t>
  </si>
  <si>
    <t>平成16年4月～26年3月</t>
  </si>
  <si>
    <t>平成17年4月～22年3月</t>
  </si>
  <si>
    <t>平成19年4月～27年3月</t>
  </si>
  <si>
    <t>平成15年4月～22年3月</t>
  </si>
  <si>
    <t>平成13年4月～23年3月</t>
  </si>
  <si>
    <t>平成19年4月～23年3月</t>
  </si>
  <si>
    <t>平成18年4月～28年3月</t>
  </si>
  <si>
    <t>平成19年4月～24年3月</t>
  </si>
  <si>
    <t>平成14年4月～24年3月</t>
  </si>
  <si>
    <t>平成15年4月～25年3月</t>
  </si>
  <si>
    <t>平成15年3月～21年3月</t>
  </si>
  <si>
    <t xml:space="preserve">500-8521 </t>
  </si>
  <si>
    <t xml:space="preserve">岐阜市橋本町1-10-23 </t>
  </si>
  <si>
    <t xml:space="preserve">058-268-1052 </t>
  </si>
  <si>
    <t>http://www.ip.mirai.ne.jp/~heartful/joseic_top.htm</t>
  </si>
  <si>
    <t>○</t>
  </si>
  <si>
    <t xml:space="preserve">503-0911 </t>
  </si>
  <si>
    <t xml:space="preserve">0584-74-6050 </t>
  </si>
  <si>
    <t>○</t>
  </si>
  <si>
    <t>ほっと</t>
  </si>
  <si>
    <t xml:space="preserve">507-0034 </t>
  </si>
  <si>
    <t>0572-22-1111</t>
  </si>
  <si>
    <t>http://www.city.tajimi.gifu.jp/jinken/danjyo/danjyokyoudou.html</t>
  </si>
  <si>
    <t>○</t>
  </si>
  <si>
    <t xml:space="preserve">509-0203 </t>
  </si>
  <si>
    <t xml:space="preserve">可児市下恵土3433-139　
可児市文化創造センターａｌａ内 </t>
  </si>
  <si>
    <t>0574-62-1111　</t>
  </si>
  <si>
    <t>大垣市室本町5-51　
スイトピアセンター内　</t>
  </si>
  <si>
    <t>多治見市豊岡町1-55　
まなびパークたじみ内</t>
  </si>
  <si>
    <t xml:space="preserve">  コ　ー　ド
  市（区）町</t>
  </si>
  <si>
    <t>管　理　・　運　営　主　体</t>
  </si>
  <si>
    <t xml:space="preserve">
名　　称</t>
  </si>
  <si>
    <t>そ　の　他</t>
  </si>
  <si>
    <t>ﾎｰﾑﾍﾟｰｼﾞ</t>
  </si>
  <si>
    <t>直 営</t>
  </si>
  <si>
    <t>管理者
指 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</si>
</sst>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0_);[Red]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Ｐゴシック"/>
      <family val="3"/>
    </font>
    <font>
      <strike/>
      <sz val="9"/>
      <name val="ＭＳ Ｐゴシック"/>
      <family val="3"/>
    </font>
    <font>
      <strike/>
      <sz val="10"/>
      <name val="ＭＳ Ｐゴシック"/>
      <family val="3"/>
    </font>
    <font>
      <u val="single"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24" borderId="14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2" fillId="4" borderId="20" xfId="0" applyNumberFormat="1" applyFont="1" applyFill="1" applyBorder="1" applyAlignment="1">
      <alignment/>
    </xf>
    <xf numFmtId="179" fontId="2" fillId="4" borderId="21" xfId="0" applyNumberFormat="1" applyFont="1" applyFill="1" applyBorder="1" applyAlignment="1">
      <alignment/>
    </xf>
    <xf numFmtId="179" fontId="2" fillId="4" borderId="22" xfId="0" applyNumberFormat="1" applyFont="1" applyFill="1" applyBorder="1" applyAlignment="1">
      <alignment/>
    </xf>
    <xf numFmtId="179" fontId="2" fillId="4" borderId="23" xfId="0" applyNumberFormat="1" applyFont="1" applyFill="1" applyBorder="1" applyAlignment="1">
      <alignment/>
    </xf>
    <xf numFmtId="179" fontId="2" fillId="4" borderId="24" xfId="0" applyNumberFormat="1" applyFont="1" applyFill="1" applyBorder="1" applyAlignment="1">
      <alignment/>
    </xf>
    <xf numFmtId="179" fontId="2" fillId="4" borderId="14" xfId="0" applyNumberFormat="1" applyFont="1" applyFill="1" applyBorder="1" applyAlignment="1">
      <alignment/>
    </xf>
    <xf numFmtId="180" fontId="2" fillId="4" borderId="14" xfId="0" applyNumberFormat="1" applyFont="1" applyFill="1" applyBorder="1" applyAlignment="1">
      <alignment/>
    </xf>
    <xf numFmtId="180" fontId="2" fillId="4" borderId="20" xfId="0" applyNumberFormat="1" applyFont="1" applyFill="1" applyBorder="1" applyAlignment="1">
      <alignment/>
    </xf>
    <xf numFmtId="180" fontId="2" fillId="4" borderId="21" xfId="0" applyNumberFormat="1" applyFont="1" applyFill="1" applyBorder="1" applyAlignment="1">
      <alignment/>
    </xf>
    <xf numFmtId="180" fontId="2" fillId="4" borderId="22" xfId="0" applyNumberFormat="1" applyFont="1" applyFill="1" applyBorder="1" applyAlignment="1">
      <alignment/>
    </xf>
    <xf numFmtId="180" fontId="2" fillId="4" borderId="23" xfId="0" applyNumberFormat="1" applyFont="1" applyFill="1" applyBorder="1" applyAlignment="1">
      <alignment/>
    </xf>
    <xf numFmtId="180" fontId="2" fillId="4" borderId="24" xfId="0" applyNumberFormat="1" applyFont="1" applyFill="1" applyBorder="1" applyAlignment="1">
      <alignment/>
    </xf>
    <xf numFmtId="180" fontId="2" fillId="4" borderId="10" xfId="0" applyNumberFormat="1" applyFont="1" applyFill="1" applyBorder="1" applyAlignment="1">
      <alignment/>
    </xf>
    <xf numFmtId="180" fontId="2" fillId="4" borderId="25" xfId="0" applyNumberFormat="1" applyFont="1" applyFill="1" applyBorder="1" applyAlignment="1">
      <alignment/>
    </xf>
    <xf numFmtId="180" fontId="2" fillId="4" borderId="26" xfId="0" applyNumberFormat="1" applyFont="1" applyFill="1" applyBorder="1" applyAlignment="1">
      <alignment/>
    </xf>
    <xf numFmtId="180" fontId="2" fillId="4" borderId="27" xfId="0" applyNumberFormat="1" applyFont="1" applyFill="1" applyBorder="1" applyAlignment="1">
      <alignment/>
    </xf>
    <xf numFmtId="180" fontId="2" fillId="4" borderId="2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21" borderId="14" xfId="0" applyFill="1" applyBorder="1" applyAlignment="1">
      <alignment/>
    </xf>
    <xf numFmtId="58" fontId="8" fillId="0" borderId="29" xfId="0" applyNumberFormat="1" applyFont="1" applyBorder="1" applyAlignment="1">
      <alignment vertical="center"/>
    </xf>
    <xf numFmtId="58" fontId="8" fillId="0" borderId="30" xfId="0" applyNumberFormat="1" applyFont="1" applyBorder="1" applyAlignment="1">
      <alignment vertical="center"/>
    </xf>
    <xf numFmtId="58" fontId="8" fillId="0" borderId="3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4" borderId="15" xfId="0" applyFont="1" applyFill="1" applyBorder="1" applyAlignment="1">
      <alignment/>
    </xf>
    <xf numFmtId="0" fontId="2" fillId="2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4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vertical="center"/>
    </xf>
    <xf numFmtId="179" fontId="2" fillId="4" borderId="34" xfId="0" applyNumberFormat="1" applyFont="1" applyFill="1" applyBorder="1" applyAlignment="1">
      <alignment/>
    </xf>
    <xf numFmtId="179" fontId="2" fillId="4" borderId="43" xfId="0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24" borderId="44" xfId="0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2" fillId="0" borderId="16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20" xfId="0" applyFont="1" applyBorder="1" applyAlignment="1">
      <alignment horizontal="right"/>
    </xf>
    <xf numFmtId="57" fontId="2" fillId="24" borderId="11" xfId="0" applyNumberFormat="1" applyFont="1" applyFill="1" applyBorder="1" applyAlignment="1">
      <alignment/>
    </xf>
    <xf numFmtId="0" fontId="2" fillId="0" borderId="46" xfId="0" applyFont="1" applyBorder="1" applyAlignment="1">
      <alignment horizontal="right"/>
    </xf>
    <xf numFmtId="0" fontId="0" fillId="0" borderId="0" xfId="0" applyFont="1" applyAlignment="1">
      <alignment/>
    </xf>
    <xf numFmtId="0" fontId="4" fillId="24" borderId="3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48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2" fillId="25" borderId="36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57" fontId="2" fillId="0" borderId="11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4" fillId="0" borderId="36" xfId="0" applyFont="1" applyBorder="1" applyAlignment="1">
      <alignment/>
    </xf>
    <xf numFmtId="0" fontId="4" fillId="0" borderId="49" xfId="0" applyFont="1" applyBorder="1" applyAlignment="1">
      <alignment/>
    </xf>
    <xf numFmtId="0" fontId="4" fillId="24" borderId="47" xfId="0" applyFont="1" applyFill="1" applyBorder="1" applyAlignment="1">
      <alignment wrapText="1"/>
    </xf>
    <xf numFmtId="0" fontId="4" fillId="24" borderId="36" xfId="0" applyFont="1" applyFill="1" applyBorder="1" applyAlignment="1">
      <alignment vertical="top" wrapText="1"/>
    </xf>
    <xf numFmtId="0" fontId="4" fillId="24" borderId="49" xfId="0" applyFont="1" applyFill="1" applyBorder="1" applyAlignment="1">
      <alignment vertical="top" wrapText="1"/>
    </xf>
    <xf numFmtId="0" fontId="4" fillId="24" borderId="49" xfId="0" applyFont="1" applyFill="1" applyBorder="1" applyAlignment="1">
      <alignment horizontal="center" vertical="top" wrapText="1"/>
    </xf>
    <xf numFmtId="0" fontId="4" fillId="24" borderId="36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25" borderId="50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" fillId="25" borderId="34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0" fillId="21" borderId="51" xfId="0" applyFill="1" applyBorder="1" applyAlignment="1">
      <alignment/>
    </xf>
    <xf numFmtId="0" fontId="8" fillId="0" borderId="52" xfId="0" applyFont="1" applyBorder="1" applyAlignment="1">
      <alignment/>
    </xf>
    <xf numFmtId="0" fontId="4" fillId="24" borderId="16" xfId="0" applyFont="1" applyFill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4" fillId="24" borderId="11" xfId="0" applyFont="1" applyFill="1" applyBorder="1" applyAlignment="1">
      <alignment vertical="top"/>
    </xf>
    <xf numFmtId="0" fontId="4" fillId="24" borderId="20" xfId="0" applyFont="1" applyFill="1" applyBorder="1" applyAlignment="1">
      <alignment vertical="top"/>
    </xf>
    <xf numFmtId="0" fontId="4" fillId="24" borderId="53" xfId="0" applyFont="1" applyFill="1" applyBorder="1" applyAlignment="1">
      <alignment vertical="top" wrapText="1"/>
    </xf>
    <xf numFmtId="0" fontId="4" fillId="25" borderId="36" xfId="0" applyFont="1" applyFill="1" applyBorder="1" applyAlignment="1">
      <alignment vertical="top"/>
    </xf>
    <xf numFmtId="0" fontId="2" fillId="25" borderId="36" xfId="0" applyFont="1" applyFill="1" applyBorder="1" applyAlignment="1">
      <alignment vertical="top"/>
    </xf>
    <xf numFmtId="0" fontId="4" fillId="25" borderId="36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0" fontId="2" fillId="25" borderId="36" xfId="0" applyFont="1" applyFill="1" applyBorder="1" applyAlignment="1">
      <alignment vertical="top" wrapText="1"/>
    </xf>
    <xf numFmtId="0" fontId="2" fillId="0" borderId="54" xfId="0" applyFont="1" applyBorder="1" applyAlignment="1">
      <alignment horizontal="center" textRotation="255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2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2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4" fillId="24" borderId="55" xfId="0" applyFont="1" applyFill="1" applyBorder="1" applyAlignment="1">
      <alignment vertical="center"/>
    </xf>
    <xf numFmtId="0" fontId="0" fillId="24" borderId="55" xfId="0" applyFont="1" applyFill="1" applyBorder="1" applyAlignment="1">
      <alignment vertical="center"/>
    </xf>
    <xf numFmtId="186" fontId="0" fillId="24" borderId="2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4" fillId="24" borderId="11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/>
    </xf>
    <xf numFmtId="0" fontId="4" fillId="24" borderId="53" xfId="0" applyFont="1" applyFill="1" applyBorder="1" applyAlignment="1">
      <alignment vertical="top" wrapText="1"/>
    </xf>
    <xf numFmtId="0" fontId="29" fillId="24" borderId="53" xfId="0" applyFont="1" applyFill="1" applyBorder="1" applyAlignment="1">
      <alignment vertical="top" wrapText="1"/>
    </xf>
    <xf numFmtId="0" fontId="29" fillId="25" borderId="36" xfId="0" applyFont="1" applyFill="1" applyBorder="1" applyAlignment="1">
      <alignment vertical="top"/>
    </xf>
    <xf numFmtId="0" fontId="30" fillId="25" borderId="36" xfId="0" applyFont="1" applyFill="1" applyBorder="1" applyAlignment="1">
      <alignment vertical="top"/>
    </xf>
    <xf numFmtId="0" fontId="29" fillId="25" borderId="36" xfId="0" applyFont="1" applyFill="1" applyBorder="1" applyAlignment="1">
      <alignment vertical="top" wrapText="1"/>
    </xf>
    <xf numFmtId="0" fontId="30" fillId="25" borderId="10" xfId="0" applyFont="1" applyFill="1" applyBorder="1" applyAlignment="1">
      <alignment vertical="top" wrapText="1"/>
    </xf>
    <xf numFmtId="0" fontId="30" fillId="25" borderId="36" xfId="0" applyFont="1" applyFill="1" applyBorder="1" applyAlignment="1">
      <alignment horizontal="center" vertical="center"/>
    </xf>
    <xf numFmtId="0" fontId="31" fillId="0" borderId="10" xfId="43" applyFont="1" applyFill="1" applyBorder="1" applyAlignment="1" applyProtection="1">
      <alignment vertical="top" wrapText="1"/>
      <protection/>
    </xf>
    <xf numFmtId="0" fontId="2" fillId="25" borderId="11" xfId="0" applyFont="1" applyFill="1" applyBorder="1" applyAlignment="1">
      <alignment vertical="center"/>
    </xf>
    <xf numFmtId="0" fontId="2" fillId="25" borderId="36" xfId="0" applyFont="1" applyFill="1" applyBorder="1" applyAlignment="1">
      <alignment vertical="center"/>
    </xf>
    <xf numFmtId="0" fontId="2" fillId="25" borderId="20" xfId="0" applyFont="1" applyFill="1" applyBorder="1" applyAlignment="1">
      <alignment vertical="center"/>
    </xf>
    <xf numFmtId="0" fontId="30" fillId="25" borderId="11" xfId="0" applyFont="1" applyFill="1" applyBorder="1" applyAlignment="1">
      <alignment vertical="center"/>
    </xf>
    <xf numFmtId="0" fontId="30" fillId="25" borderId="36" xfId="0" applyFont="1" applyFill="1" applyBorder="1" applyAlignment="1">
      <alignment vertical="center"/>
    </xf>
    <xf numFmtId="0" fontId="28" fillId="25" borderId="20" xfId="0" applyFont="1" applyFill="1" applyBorder="1" applyAlignment="1">
      <alignment vertical="center"/>
    </xf>
    <xf numFmtId="0" fontId="2" fillId="24" borderId="36" xfId="0" applyFont="1" applyFill="1" applyBorder="1" applyAlignment="1">
      <alignment vertical="center"/>
    </xf>
    <xf numFmtId="0" fontId="2" fillId="24" borderId="56" xfId="0" applyFont="1" applyFill="1" applyBorder="1" applyAlignment="1">
      <alignment vertical="center"/>
    </xf>
    <xf numFmtId="0" fontId="2" fillId="24" borderId="57" xfId="0" applyFont="1" applyFill="1" applyBorder="1" applyAlignment="1">
      <alignment vertical="center"/>
    </xf>
    <xf numFmtId="0" fontId="2" fillId="24" borderId="58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0" fontId="2" fillId="4" borderId="60" xfId="0" applyFont="1" applyFill="1" applyBorder="1" applyAlignment="1">
      <alignment vertical="center"/>
    </xf>
    <xf numFmtId="186" fontId="2" fillId="24" borderId="61" xfId="0" applyNumberFormat="1" applyFont="1" applyFill="1" applyBorder="1" applyAlignment="1">
      <alignment vertical="center"/>
    </xf>
    <xf numFmtId="186" fontId="2" fillId="24" borderId="62" xfId="0" applyNumberFormat="1" applyFont="1" applyFill="1" applyBorder="1" applyAlignment="1">
      <alignment vertical="center"/>
    </xf>
    <xf numFmtId="186" fontId="2" fillId="24" borderId="63" xfId="0" applyNumberFormat="1" applyFont="1" applyFill="1" applyBorder="1" applyAlignment="1">
      <alignment vertical="center"/>
    </xf>
    <xf numFmtId="186" fontId="2" fillId="4" borderId="64" xfId="0" applyNumberFormat="1" applyFont="1" applyFill="1" applyBorder="1" applyAlignment="1">
      <alignment vertical="center"/>
    </xf>
    <xf numFmtId="0" fontId="4" fillId="25" borderId="36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/>
    </xf>
    <xf numFmtId="0" fontId="4" fillId="24" borderId="36" xfId="0" applyFont="1" applyFill="1" applyBorder="1" applyAlignment="1">
      <alignment vertical="top"/>
    </xf>
    <xf numFmtId="0" fontId="2" fillId="24" borderId="36" xfId="0" applyFont="1" applyFill="1" applyBorder="1" applyAlignment="1">
      <alignment vertical="top"/>
    </xf>
    <xf numFmtId="0" fontId="2" fillId="24" borderId="10" xfId="0" applyFont="1" applyFill="1" applyBorder="1" applyAlignment="1">
      <alignment vertical="top" wrapText="1"/>
    </xf>
    <xf numFmtId="0" fontId="2" fillId="0" borderId="56" xfId="0" applyFont="1" applyBorder="1" applyAlignment="1">
      <alignment vertical="top"/>
    </xf>
    <xf numFmtId="0" fontId="2" fillId="0" borderId="58" xfId="0" applyFont="1" applyBorder="1" applyAlignment="1">
      <alignment vertical="top"/>
    </xf>
    <xf numFmtId="0" fontId="4" fillId="24" borderId="65" xfId="0" applyFont="1" applyFill="1" applyBorder="1" applyAlignment="1">
      <alignment vertical="top"/>
    </xf>
    <xf numFmtId="0" fontId="4" fillId="24" borderId="66" xfId="0" applyFont="1" applyFill="1" applyBorder="1" applyAlignment="1">
      <alignment vertical="top"/>
    </xf>
    <xf numFmtId="0" fontId="4" fillId="24" borderId="67" xfId="0" applyFont="1" applyFill="1" applyBorder="1" applyAlignment="1">
      <alignment vertical="top" wrapText="1"/>
    </xf>
    <xf numFmtId="0" fontId="4" fillId="24" borderId="57" xfId="0" applyFont="1" applyFill="1" applyBorder="1" applyAlignment="1">
      <alignment vertical="top"/>
    </xf>
    <xf numFmtId="0" fontId="2" fillId="24" borderId="57" xfId="0" applyFont="1" applyFill="1" applyBorder="1" applyAlignment="1">
      <alignment vertical="top"/>
    </xf>
    <xf numFmtId="0" fontId="4" fillId="24" borderId="57" xfId="0" applyFont="1" applyFill="1" applyBorder="1" applyAlignment="1">
      <alignment vertical="top" wrapText="1"/>
    </xf>
    <xf numFmtId="0" fontId="2" fillId="24" borderId="6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40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4" fillId="24" borderId="16" xfId="0" applyFont="1" applyFill="1" applyBorder="1" applyAlignment="1">
      <alignment wrapText="1"/>
    </xf>
    <xf numFmtId="0" fontId="4" fillId="24" borderId="34" xfId="0" applyFont="1" applyFill="1" applyBorder="1" applyAlignment="1">
      <alignment wrapText="1"/>
    </xf>
    <xf numFmtId="0" fontId="2" fillId="0" borderId="20" xfId="0" applyFont="1" applyBorder="1" applyAlignment="1">
      <alignment horizontal="right"/>
    </xf>
    <xf numFmtId="186" fontId="2" fillId="0" borderId="36" xfId="0" applyNumberFormat="1" applyFont="1" applyBorder="1" applyAlignment="1">
      <alignment/>
    </xf>
    <xf numFmtId="186" fontId="2" fillId="0" borderId="20" xfId="0" applyNumberFormat="1" applyFont="1" applyBorder="1" applyAlignment="1">
      <alignment/>
    </xf>
    <xf numFmtId="186" fontId="2" fillId="0" borderId="49" xfId="0" applyNumberFormat="1" applyFont="1" applyBorder="1" applyAlignment="1">
      <alignment/>
    </xf>
    <xf numFmtId="186" fontId="2" fillId="0" borderId="46" xfId="0" applyNumberFormat="1" applyFont="1" applyBorder="1" applyAlignment="1">
      <alignment/>
    </xf>
    <xf numFmtId="186" fontId="2" fillId="24" borderId="55" xfId="0" applyNumberFormat="1" applyFont="1" applyFill="1" applyBorder="1" applyAlignment="1">
      <alignment/>
    </xf>
    <xf numFmtId="186" fontId="2" fillId="4" borderId="14" xfId="0" applyNumberFormat="1" applyFont="1" applyFill="1" applyBorder="1" applyAlignment="1">
      <alignment/>
    </xf>
    <xf numFmtId="186" fontId="2" fillId="0" borderId="33" xfId="0" applyNumberFormat="1" applyFont="1" applyBorder="1" applyAlignment="1">
      <alignment/>
    </xf>
    <xf numFmtId="186" fontId="2" fillId="0" borderId="34" xfId="0" applyNumberFormat="1" applyFont="1" applyBorder="1" applyAlignment="1">
      <alignment/>
    </xf>
    <xf numFmtId="179" fontId="2" fillId="4" borderId="36" xfId="0" applyNumberFormat="1" applyFont="1" applyFill="1" applyBorder="1" applyAlignment="1">
      <alignment/>
    </xf>
    <xf numFmtId="179" fontId="2" fillId="4" borderId="20" xfId="0" applyNumberFormat="1" applyFont="1" applyFill="1" applyBorder="1" applyAlignment="1">
      <alignment/>
    </xf>
    <xf numFmtId="179" fontId="2" fillId="4" borderId="20" xfId="0" applyNumberFormat="1" applyFont="1" applyFill="1" applyBorder="1" applyAlignment="1">
      <alignment/>
    </xf>
    <xf numFmtId="179" fontId="2" fillId="4" borderId="49" xfId="0" applyNumberFormat="1" applyFont="1" applyFill="1" applyBorder="1" applyAlignment="1">
      <alignment/>
    </xf>
    <xf numFmtId="179" fontId="2" fillId="4" borderId="46" xfId="0" applyNumberFormat="1" applyFont="1" applyFill="1" applyBorder="1" applyAlignment="1">
      <alignment/>
    </xf>
    <xf numFmtId="179" fontId="2" fillId="4" borderId="59" xfId="0" applyNumberFormat="1" applyFont="1" applyFill="1" applyBorder="1" applyAlignment="1">
      <alignment/>
    </xf>
    <xf numFmtId="179" fontId="2" fillId="4" borderId="14" xfId="0" applyNumberFormat="1" applyFont="1" applyFill="1" applyBorder="1" applyAlignment="1">
      <alignment/>
    </xf>
    <xf numFmtId="187" fontId="2" fillId="24" borderId="10" xfId="0" applyNumberFormat="1" applyFont="1" applyFill="1" applyBorder="1" applyAlignment="1">
      <alignment/>
    </xf>
    <xf numFmtId="187" fontId="2" fillId="24" borderId="11" xfId="0" applyNumberFormat="1" applyFont="1" applyFill="1" applyBorder="1" applyAlignment="1">
      <alignment/>
    </xf>
    <xf numFmtId="187" fontId="2" fillId="24" borderId="44" xfId="0" applyNumberFormat="1" applyFont="1" applyFill="1" applyBorder="1" applyAlignment="1">
      <alignment/>
    </xf>
    <xf numFmtId="187" fontId="2" fillId="24" borderId="45" xfId="0" applyNumberFormat="1" applyFont="1" applyFill="1" applyBorder="1" applyAlignment="1">
      <alignment/>
    </xf>
    <xf numFmtId="187" fontId="2" fillId="4" borderId="13" xfId="0" applyNumberFormat="1" applyFont="1" applyFill="1" applyBorder="1" applyAlignment="1">
      <alignment/>
    </xf>
    <xf numFmtId="187" fontId="2" fillId="4" borderId="59" xfId="0" applyNumberFormat="1" applyFont="1" applyFill="1" applyBorder="1" applyAlignment="1">
      <alignment/>
    </xf>
    <xf numFmtId="187" fontId="2" fillId="24" borderId="16" xfId="0" applyNumberFormat="1" applyFont="1" applyFill="1" applyBorder="1" applyAlignment="1">
      <alignment/>
    </xf>
    <xf numFmtId="187" fontId="2" fillId="24" borderId="17" xfId="0" applyNumberFormat="1" applyFont="1" applyFill="1" applyBorder="1" applyAlignment="1">
      <alignment/>
    </xf>
    <xf numFmtId="187" fontId="2" fillId="0" borderId="17" xfId="0" applyNumberFormat="1" applyFont="1" applyBorder="1" applyAlignment="1">
      <alignment/>
    </xf>
    <xf numFmtId="187" fontId="2" fillId="24" borderId="41" xfId="0" applyNumberFormat="1" applyFont="1" applyFill="1" applyBorder="1" applyAlignment="1">
      <alignment textRotation="255"/>
    </xf>
    <xf numFmtId="187" fontId="2" fillId="24" borderId="33" xfId="0" applyNumberFormat="1" applyFont="1" applyFill="1" applyBorder="1" applyAlignment="1">
      <alignment/>
    </xf>
    <xf numFmtId="187" fontId="2" fillId="24" borderId="68" xfId="0" applyNumberFormat="1" applyFont="1" applyFill="1" applyBorder="1" applyAlignment="1">
      <alignment/>
    </xf>
    <xf numFmtId="187" fontId="2" fillId="24" borderId="36" xfId="0" applyNumberFormat="1" applyFont="1" applyFill="1" applyBorder="1" applyAlignment="1">
      <alignment/>
    </xf>
    <xf numFmtId="187" fontId="2" fillId="24" borderId="69" xfId="0" applyNumberFormat="1" applyFont="1" applyFill="1" applyBorder="1" applyAlignment="1">
      <alignment/>
    </xf>
    <xf numFmtId="187" fontId="2" fillId="24" borderId="49" xfId="0" applyNumberFormat="1" applyFont="1" applyFill="1" applyBorder="1" applyAlignment="1">
      <alignment/>
    </xf>
    <xf numFmtId="187" fontId="2" fillId="4" borderId="60" xfId="0" applyNumberFormat="1" applyFont="1" applyFill="1" applyBorder="1" applyAlignment="1">
      <alignment/>
    </xf>
    <xf numFmtId="187" fontId="2" fillId="24" borderId="10" xfId="0" applyNumberFormat="1" applyFont="1" applyFill="1" applyBorder="1" applyAlignment="1">
      <alignment/>
    </xf>
    <xf numFmtId="187" fontId="2" fillId="4" borderId="7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80" fontId="2" fillId="4" borderId="10" xfId="0" applyNumberFormat="1" applyFont="1" applyFill="1" applyBorder="1" applyAlignment="1">
      <alignment/>
    </xf>
    <xf numFmtId="180" fontId="2" fillId="4" borderId="20" xfId="0" applyNumberFormat="1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188" fontId="2" fillId="24" borderId="11" xfId="0" applyNumberFormat="1" applyFont="1" applyFill="1" applyBorder="1" applyAlignment="1">
      <alignment/>
    </xf>
    <xf numFmtId="188" fontId="2" fillId="25" borderId="11" xfId="0" applyNumberFormat="1" applyFont="1" applyFill="1" applyBorder="1" applyAlignment="1">
      <alignment/>
    </xf>
    <xf numFmtId="188" fontId="2" fillId="24" borderId="44" xfId="0" applyNumberFormat="1" applyFont="1" applyFill="1" applyBorder="1" applyAlignment="1">
      <alignment/>
    </xf>
    <xf numFmtId="188" fontId="2" fillId="24" borderId="12" xfId="0" applyNumberFormat="1" applyFont="1" applyFill="1" applyBorder="1" applyAlignment="1">
      <alignment/>
    </xf>
    <xf numFmtId="188" fontId="2" fillId="24" borderId="71" xfId="0" applyNumberFormat="1" applyFont="1" applyFill="1" applyBorder="1" applyAlignment="1">
      <alignment/>
    </xf>
    <xf numFmtId="188" fontId="2" fillId="24" borderId="72" xfId="0" applyNumberFormat="1" applyFont="1" applyFill="1" applyBorder="1" applyAlignment="1">
      <alignment/>
    </xf>
    <xf numFmtId="188" fontId="2" fillId="24" borderId="73" xfId="0" applyNumberFormat="1" applyFont="1" applyFill="1" applyBorder="1" applyAlignment="1">
      <alignment/>
    </xf>
    <xf numFmtId="187" fontId="2" fillId="24" borderId="36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187" fontId="2" fillId="26" borderId="36" xfId="0" applyNumberFormat="1" applyFont="1" applyFill="1" applyBorder="1" applyAlignment="1">
      <alignment/>
    </xf>
    <xf numFmtId="187" fontId="2" fillId="25" borderId="36" xfId="0" applyNumberFormat="1" applyFont="1" applyFill="1" applyBorder="1" applyAlignment="1">
      <alignment/>
    </xf>
    <xf numFmtId="187" fontId="2" fillId="24" borderId="49" xfId="0" applyNumberFormat="1" applyFont="1" applyFill="1" applyBorder="1" applyAlignment="1">
      <alignment/>
    </xf>
    <xf numFmtId="187" fontId="2" fillId="24" borderId="55" xfId="0" applyNumberFormat="1" applyFont="1" applyFill="1" applyBorder="1" applyAlignment="1">
      <alignment/>
    </xf>
    <xf numFmtId="187" fontId="2" fillId="24" borderId="74" xfId="0" applyNumberFormat="1" applyFont="1" applyFill="1" applyBorder="1" applyAlignment="1">
      <alignment/>
    </xf>
    <xf numFmtId="187" fontId="2" fillId="24" borderId="75" xfId="0" applyNumberFormat="1" applyFont="1" applyFill="1" applyBorder="1" applyAlignment="1">
      <alignment/>
    </xf>
    <xf numFmtId="187" fontId="2" fillId="24" borderId="76" xfId="0" applyNumberFormat="1" applyFont="1" applyFill="1" applyBorder="1" applyAlignment="1">
      <alignment/>
    </xf>
    <xf numFmtId="187" fontId="2" fillId="4" borderId="59" xfId="0" applyNumberFormat="1" applyFont="1" applyFill="1" applyBorder="1" applyAlignment="1">
      <alignment/>
    </xf>
    <xf numFmtId="187" fontId="2" fillId="24" borderId="47" xfId="0" applyNumberFormat="1" applyFont="1" applyFill="1" applyBorder="1" applyAlignment="1">
      <alignment/>
    </xf>
    <xf numFmtId="187" fontId="2" fillId="24" borderId="36" xfId="0" applyNumberFormat="1" applyFont="1" applyFill="1" applyBorder="1" applyAlignment="1">
      <alignment/>
    </xf>
    <xf numFmtId="187" fontId="2" fillId="24" borderId="48" xfId="0" applyNumberFormat="1" applyFont="1" applyFill="1" applyBorder="1" applyAlignment="1">
      <alignment/>
    </xf>
    <xf numFmtId="187" fontId="2" fillId="27" borderId="70" xfId="0" applyNumberFormat="1" applyFont="1" applyFill="1" applyBorder="1" applyAlignment="1">
      <alignment/>
    </xf>
    <xf numFmtId="187" fontId="2" fillId="0" borderId="77" xfId="0" applyNumberFormat="1" applyFont="1" applyFill="1" applyBorder="1" applyAlignment="1">
      <alignment/>
    </xf>
    <xf numFmtId="187" fontId="2" fillId="4" borderId="70" xfId="0" applyNumberFormat="1" applyFont="1" applyFill="1" applyBorder="1" applyAlignment="1">
      <alignment/>
    </xf>
    <xf numFmtId="0" fontId="2" fillId="24" borderId="36" xfId="0" applyFont="1" applyFill="1" applyBorder="1" applyAlignment="1">
      <alignment horizontal="center"/>
    </xf>
    <xf numFmtId="0" fontId="2" fillId="25" borderId="36" xfId="0" applyFont="1" applyFill="1" applyBorder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2" fillId="24" borderId="55" xfId="0" applyFont="1" applyFill="1" applyBorder="1" applyAlignment="1">
      <alignment horizontal="center"/>
    </xf>
    <xf numFmtId="0" fontId="2" fillId="24" borderId="74" xfId="0" applyFont="1" applyFill="1" applyBorder="1" applyAlignment="1">
      <alignment horizontal="center"/>
    </xf>
    <xf numFmtId="0" fontId="2" fillId="24" borderId="75" xfId="0" applyFont="1" applyFill="1" applyBorder="1" applyAlignment="1">
      <alignment horizontal="center"/>
    </xf>
    <xf numFmtId="0" fontId="2" fillId="24" borderId="76" xfId="0" applyFont="1" applyFill="1" applyBorder="1" applyAlignment="1">
      <alignment horizontal="center"/>
    </xf>
    <xf numFmtId="187" fontId="2" fillId="0" borderId="47" xfId="0" applyNumberFormat="1" applyFont="1" applyFill="1" applyBorder="1" applyAlignment="1">
      <alignment/>
    </xf>
    <xf numFmtId="187" fontId="2" fillId="24" borderId="11" xfId="0" applyNumberFormat="1" applyFont="1" applyFill="1" applyBorder="1" applyAlignment="1">
      <alignment/>
    </xf>
    <xf numFmtId="187" fontId="2" fillId="24" borderId="11" xfId="0" applyNumberFormat="1" applyFont="1" applyFill="1" applyBorder="1" applyAlignment="1">
      <alignment/>
    </xf>
    <xf numFmtId="187" fontId="2" fillId="24" borderId="44" xfId="0" applyNumberFormat="1" applyFont="1" applyFill="1" applyBorder="1" applyAlignment="1">
      <alignment/>
    </xf>
    <xf numFmtId="187" fontId="2" fillId="24" borderId="12" xfId="0" applyNumberFormat="1" applyFont="1" applyFill="1" applyBorder="1" applyAlignment="1">
      <alignment/>
    </xf>
    <xf numFmtId="187" fontId="2" fillId="24" borderId="71" xfId="0" applyNumberFormat="1" applyFont="1" applyFill="1" applyBorder="1" applyAlignment="1">
      <alignment/>
    </xf>
    <xf numFmtId="187" fontId="2" fillId="24" borderId="72" xfId="0" applyNumberFormat="1" applyFont="1" applyFill="1" applyBorder="1" applyAlignment="1">
      <alignment/>
    </xf>
    <xf numFmtId="187" fontId="2" fillId="24" borderId="73" xfId="0" applyNumberFormat="1" applyFont="1" applyFill="1" applyBorder="1" applyAlignment="1">
      <alignment/>
    </xf>
    <xf numFmtId="187" fontId="2" fillId="4" borderId="13" xfId="0" applyNumberFormat="1" applyFont="1" applyFill="1" applyBorder="1" applyAlignment="1">
      <alignment/>
    </xf>
    <xf numFmtId="187" fontId="2" fillId="16" borderId="36" xfId="0" applyNumberFormat="1" applyFont="1" applyFill="1" applyBorder="1" applyAlignment="1">
      <alignment/>
    </xf>
    <xf numFmtId="179" fontId="2" fillId="4" borderId="15" xfId="0" applyNumberFormat="1" applyFont="1" applyFill="1" applyBorder="1" applyAlignment="1">
      <alignment/>
    </xf>
    <xf numFmtId="0" fontId="2" fillId="24" borderId="5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textRotation="255" wrapText="1"/>
    </xf>
    <xf numFmtId="0" fontId="0" fillId="0" borderId="50" xfId="0" applyBorder="1" applyAlignment="1">
      <alignment horizontal="center" textRotation="255" wrapText="1"/>
    </xf>
    <xf numFmtId="0" fontId="0" fillId="0" borderId="34" xfId="0" applyBorder="1" applyAlignment="1">
      <alignment horizontal="center" textRotation="255" wrapText="1"/>
    </xf>
    <xf numFmtId="0" fontId="2" fillId="24" borderId="54" xfId="0" applyFont="1" applyFill="1" applyBorder="1" applyAlignment="1">
      <alignment horizontal="center" textRotation="255" wrapText="1"/>
    </xf>
    <xf numFmtId="0" fontId="2" fillId="24" borderId="18" xfId="0" applyFont="1" applyFill="1" applyBorder="1" applyAlignment="1">
      <alignment horizontal="center" textRotation="255" wrapText="1"/>
    </xf>
    <xf numFmtId="0" fontId="2" fillId="24" borderId="16" xfId="0" applyFont="1" applyFill="1" applyBorder="1" applyAlignment="1">
      <alignment horizontal="center" textRotation="255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68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78" xfId="0" applyFont="1" applyFill="1" applyBorder="1" applyAlignment="1">
      <alignment horizontal="center" textRotation="255" wrapText="1"/>
    </xf>
    <xf numFmtId="0" fontId="2" fillId="24" borderId="79" xfId="0" applyFont="1" applyFill="1" applyBorder="1" applyAlignment="1">
      <alignment horizontal="center" textRotation="255" wrapText="1"/>
    </xf>
    <xf numFmtId="0" fontId="2" fillId="24" borderId="33" xfId="0" applyFont="1" applyFill="1" applyBorder="1" applyAlignment="1">
      <alignment horizontal="center" textRotation="255" wrapText="1"/>
    </xf>
    <xf numFmtId="0" fontId="2" fillId="24" borderId="80" xfId="0" applyFont="1" applyFill="1" applyBorder="1" applyAlignment="1">
      <alignment horizontal="center" vertical="center" wrapText="1"/>
    </xf>
    <xf numFmtId="0" fontId="2" fillId="24" borderId="81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textRotation="255" shrinkToFit="1"/>
    </xf>
    <xf numFmtId="0" fontId="2" fillId="24" borderId="50" xfId="0" applyFont="1" applyFill="1" applyBorder="1" applyAlignment="1">
      <alignment horizontal="center" textRotation="255" shrinkToFit="1"/>
    </xf>
    <xf numFmtId="0" fontId="2" fillId="24" borderId="34" xfId="0" applyFont="1" applyFill="1" applyBorder="1" applyAlignment="1">
      <alignment horizontal="center" textRotation="255" shrinkToFit="1"/>
    </xf>
    <xf numFmtId="0" fontId="2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18" xfId="0" applyFont="1" applyBorder="1" applyAlignment="1">
      <alignment horizontal="center" textRotation="255" wrapText="1"/>
    </xf>
    <xf numFmtId="0" fontId="2" fillId="0" borderId="16" xfId="0" applyFont="1" applyBorder="1" applyAlignment="1">
      <alignment horizontal="center" textRotation="255" wrapText="1"/>
    </xf>
    <xf numFmtId="0" fontId="2" fillId="24" borderId="82" xfId="0" applyFont="1" applyFill="1" applyBorder="1" applyAlignment="1">
      <alignment horizontal="center" textRotation="255" shrinkToFit="1"/>
    </xf>
    <xf numFmtId="0" fontId="2" fillId="24" borderId="47" xfId="0" applyFont="1" applyFill="1" applyBorder="1" applyAlignment="1">
      <alignment horizontal="center" textRotation="255" shrinkToFit="1"/>
    </xf>
    <xf numFmtId="0" fontId="2" fillId="24" borderId="83" xfId="0" applyFont="1" applyFill="1" applyBorder="1" applyAlignment="1">
      <alignment horizontal="center" textRotation="255" shrinkToFit="1"/>
    </xf>
    <xf numFmtId="0" fontId="2" fillId="24" borderId="10" xfId="0" applyFont="1" applyFill="1" applyBorder="1" applyAlignment="1">
      <alignment horizontal="center" textRotation="255" shrinkToFit="1"/>
    </xf>
    <xf numFmtId="0" fontId="2" fillId="0" borderId="43" xfId="0" applyFont="1" applyBorder="1" applyAlignment="1">
      <alignment horizontal="center" textRotation="255" wrapText="1"/>
    </xf>
    <xf numFmtId="0" fontId="2" fillId="0" borderId="50" xfId="0" applyFont="1" applyBorder="1" applyAlignment="1">
      <alignment horizontal="center" textRotation="255" wrapText="1"/>
    </xf>
    <xf numFmtId="0" fontId="2" fillId="0" borderId="34" xfId="0" applyFont="1" applyBorder="1" applyAlignment="1">
      <alignment horizontal="center" textRotation="255" wrapText="1"/>
    </xf>
    <xf numFmtId="0" fontId="2" fillId="0" borderId="54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 wrapText="1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0" fontId="2" fillId="24" borderId="54" xfId="0" applyFont="1" applyFill="1" applyBorder="1" applyAlignment="1">
      <alignment horizontal="center" vertical="distributed" textRotation="255"/>
    </xf>
    <xf numFmtId="0" fontId="2" fillId="24" borderId="18" xfId="0" applyFont="1" applyFill="1" applyBorder="1" applyAlignment="1">
      <alignment horizontal="center" vertical="distributed" textRotation="255"/>
    </xf>
    <xf numFmtId="0" fontId="2" fillId="24" borderId="16" xfId="0" applyFont="1" applyFill="1" applyBorder="1" applyAlignment="1">
      <alignment horizontal="center" vertical="distributed" textRotation="255"/>
    </xf>
    <xf numFmtId="0" fontId="2" fillId="24" borderId="43" xfId="0" applyFont="1" applyFill="1" applyBorder="1" applyAlignment="1">
      <alignment horizontal="center" vertical="center" textRotation="255"/>
    </xf>
    <xf numFmtId="0" fontId="2" fillId="24" borderId="50" xfId="0" applyFont="1" applyFill="1" applyBorder="1" applyAlignment="1">
      <alignment horizontal="center" vertical="center" textRotation="255"/>
    </xf>
    <xf numFmtId="0" fontId="2" fillId="24" borderId="34" xfId="0" applyFont="1" applyFill="1" applyBorder="1" applyAlignment="1">
      <alignment horizontal="center" vertical="center" textRotation="255"/>
    </xf>
    <xf numFmtId="0" fontId="2" fillId="0" borderId="60" xfId="0" applyFont="1" applyBorder="1" applyAlignment="1">
      <alignment horizontal="center"/>
    </xf>
    <xf numFmtId="0" fontId="4" fillId="24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/>
    </xf>
    <xf numFmtId="0" fontId="0" fillId="0" borderId="61" xfId="0" applyBorder="1" applyAlignment="1">
      <alignment/>
    </xf>
    <xf numFmtId="0" fontId="2" fillId="24" borderId="40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24" borderId="8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24" borderId="49" xfId="0" applyFont="1" applyFill="1" applyBorder="1" applyAlignment="1">
      <alignment horizontal="center" vertical="center" textRotation="255"/>
    </xf>
    <xf numFmtId="0" fontId="2" fillId="24" borderId="33" xfId="0" applyFont="1" applyFill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textRotation="255"/>
    </xf>
    <xf numFmtId="0" fontId="2" fillId="0" borderId="18" xfId="0" applyFont="1" applyBorder="1" applyAlignment="1">
      <alignment horizontal="center" textRotation="255"/>
    </xf>
    <xf numFmtId="0" fontId="2" fillId="0" borderId="16" xfId="0" applyFont="1" applyBorder="1" applyAlignment="1">
      <alignment horizontal="center" textRotation="255"/>
    </xf>
    <xf numFmtId="0" fontId="2" fillId="0" borderId="50" xfId="0" applyFont="1" applyBorder="1" applyAlignment="1">
      <alignment horizontal="center" textRotation="255"/>
    </xf>
    <xf numFmtId="0" fontId="2" fillId="0" borderId="34" xfId="0" applyFont="1" applyBorder="1" applyAlignment="1">
      <alignment horizontal="center" textRotation="255"/>
    </xf>
    <xf numFmtId="0" fontId="2" fillId="24" borderId="80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2" fillId="24" borderId="44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2" fillId="0" borderId="8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9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4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24" borderId="49" xfId="0" applyFont="1" applyFill="1" applyBorder="1" applyAlignment="1">
      <alignment vertical="center" textRotation="255"/>
    </xf>
    <xf numFmtId="0" fontId="2" fillId="24" borderId="33" xfId="0" applyFont="1" applyFill="1" applyBorder="1" applyAlignment="1">
      <alignment vertical="center" textRotation="255"/>
    </xf>
    <xf numFmtId="0" fontId="2" fillId="24" borderId="49" xfId="0" applyFont="1" applyFill="1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/>
    </xf>
    <xf numFmtId="0" fontId="2" fillId="0" borderId="49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4" fillId="0" borderId="46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68" xfId="0" applyFont="1" applyFill="1" applyBorder="1" applyAlignment="1">
      <alignment horizontal="left" vertical="center"/>
    </xf>
    <xf numFmtId="0" fontId="4" fillId="24" borderId="86" xfId="0" applyFont="1" applyFill="1" applyBorder="1" applyAlignment="1">
      <alignment horizontal="left" vertical="center"/>
    </xf>
    <xf numFmtId="0" fontId="4" fillId="24" borderId="46" xfId="0" applyFont="1" applyFill="1" applyBorder="1" applyAlignment="1">
      <alignment horizontal="center" wrapText="1"/>
    </xf>
    <xf numFmtId="0" fontId="4" fillId="24" borderId="34" xfId="0" applyFont="1" applyFill="1" applyBorder="1" applyAlignment="1">
      <alignment horizontal="center"/>
    </xf>
    <xf numFmtId="0" fontId="4" fillId="24" borderId="45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center"/>
    </xf>
    <xf numFmtId="0" fontId="4" fillId="24" borderId="87" xfId="0" applyFont="1" applyFill="1" applyBorder="1" applyAlignment="1">
      <alignment vertical="center" textRotation="255"/>
    </xf>
    <xf numFmtId="0" fontId="4" fillId="24" borderId="35" xfId="0" applyFont="1" applyFill="1" applyBorder="1" applyAlignment="1">
      <alignment vertical="center" textRotation="255"/>
    </xf>
    <xf numFmtId="0" fontId="9" fillId="0" borderId="3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4" fillId="24" borderId="80" xfId="0" applyFont="1" applyFill="1" applyBorder="1" applyAlignment="1">
      <alignment vertical="center" wrapText="1"/>
    </xf>
    <xf numFmtId="0" fontId="4" fillId="24" borderId="81" xfId="0" applyFont="1" applyFill="1" applyBorder="1" applyAlignment="1">
      <alignment vertical="center" wrapText="1"/>
    </xf>
    <xf numFmtId="0" fontId="4" fillId="24" borderId="42" xfId="0" applyFont="1" applyFill="1" applyBorder="1" applyAlignment="1">
      <alignment vertical="center" wrapText="1"/>
    </xf>
    <xf numFmtId="0" fontId="4" fillId="24" borderId="80" xfId="0" applyFont="1" applyFill="1" applyBorder="1" applyAlignment="1">
      <alignment horizontal="center" vertical="center"/>
    </xf>
    <xf numFmtId="0" fontId="4" fillId="24" borderId="8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24" borderId="45" xfId="0" applyFont="1" applyFill="1" applyBorder="1" applyAlignment="1">
      <alignment vertical="center" textRotation="255"/>
    </xf>
    <xf numFmtId="0" fontId="4" fillId="24" borderId="17" xfId="0" applyFont="1" applyFill="1" applyBorder="1" applyAlignment="1">
      <alignment vertical="center" textRotation="255"/>
    </xf>
    <xf numFmtId="0" fontId="4" fillId="24" borderId="44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2" fillId="24" borderId="54" xfId="0" applyFont="1" applyFill="1" applyBorder="1" applyAlignment="1">
      <alignment horizontal="center" vertical="center" textRotation="255"/>
    </xf>
    <xf numFmtId="0" fontId="2" fillId="24" borderId="18" xfId="0" applyFont="1" applyFill="1" applyBorder="1" applyAlignment="1">
      <alignment horizontal="center" vertical="center" textRotation="255"/>
    </xf>
    <xf numFmtId="0" fontId="2" fillId="24" borderId="16" xfId="0" applyFont="1" applyFill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top" textRotation="255" wrapText="1"/>
    </xf>
    <xf numFmtId="0" fontId="2" fillId="0" borderId="50" xfId="0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top" textRotation="255"/>
    </xf>
    <xf numFmtId="0" fontId="4" fillId="24" borderId="45" xfId="0" applyFont="1" applyFill="1" applyBorder="1" applyAlignment="1">
      <alignment vertical="center" textRotation="255" wrapText="1"/>
    </xf>
    <xf numFmtId="0" fontId="4" fillId="24" borderId="17" xfId="0" applyFont="1" applyFill="1" applyBorder="1" applyAlignment="1">
      <alignment vertical="center" textRotation="255" wrapText="1"/>
    </xf>
    <xf numFmtId="58" fontId="8" fillId="0" borderId="29" xfId="0" applyNumberFormat="1" applyFont="1" applyBorder="1" applyAlignment="1">
      <alignment horizontal="center" vertical="center"/>
    </xf>
    <xf numFmtId="58" fontId="8" fillId="0" borderId="30" xfId="0" applyNumberFormat="1" applyFont="1" applyBorder="1" applyAlignment="1">
      <alignment horizontal="center" vertical="center"/>
    </xf>
    <xf numFmtId="0" fontId="4" fillId="24" borderId="49" xfId="0" applyFont="1" applyFill="1" applyBorder="1" applyAlignment="1">
      <alignment horizontal="center" vertical="center" textRotation="255"/>
    </xf>
    <xf numFmtId="0" fontId="4" fillId="24" borderId="33" xfId="0" applyFont="1" applyFill="1" applyBorder="1" applyAlignment="1">
      <alignment horizontal="center" vertical="center" textRotation="255"/>
    </xf>
    <xf numFmtId="0" fontId="2" fillId="0" borderId="11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/>
    </xf>
    <xf numFmtId="0" fontId="4" fillId="24" borderId="11" xfId="0" applyNumberFormat="1" applyFont="1" applyFill="1" applyBorder="1" applyAlignment="1">
      <alignment vertical="top"/>
    </xf>
    <xf numFmtId="0" fontId="4" fillId="24" borderId="20" xfId="0" applyNumberFormat="1" applyFont="1" applyFill="1" applyBorder="1" applyAlignment="1">
      <alignment vertical="top"/>
    </xf>
    <xf numFmtId="0" fontId="4" fillId="24" borderId="11" xfId="0" applyNumberFormat="1" applyFont="1" applyFill="1" applyBorder="1" applyAlignment="1">
      <alignment vertical="top" wrapText="1"/>
    </xf>
    <xf numFmtId="0" fontId="2" fillId="24" borderId="20" xfId="0" applyNumberFormat="1" applyFont="1" applyFill="1" applyBorder="1" applyAlignment="1">
      <alignment vertical="top"/>
    </xf>
    <xf numFmtId="0" fontId="2" fillId="24" borderId="11" xfId="0" applyNumberFormat="1" applyFont="1" applyFill="1" applyBorder="1" applyAlignment="1">
      <alignment vertical="top" wrapText="1"/>
    </xf>
    <xf numFmtId="0" fontId="4" fillId="24" borderId="36" xfId="0" applyNumberFormat="1" applyFont="1" applyFill="1" applyBorder="1" applyAlignment="1">
      <alignment vertical="top" wrapText="1"/>
    </xf>
    <xf numFmtId="0" fontId="4" fillId="24" borderId="53" xfId="0" applyNumberFormat="1" applyFont="1" applyFill="1" applyBorder="1" applyAlignment="1">
      <alignment vertical="top" wrapText="1"/>
    </xf>
    <xf numFmtId="0" fontId="2" fillId="24" borderId="36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/>
    </xf>
    <xf numFmtId="0" fontId="4" fillId="24" borderId="11" xfId="0" applyNumberFormat="1" applyFont="1" applyFill="1" applyBorder="1" applyAlignment="1">
      <alignment vertical="top"/>
    </xf>
    <xf numFmtId="0" fontId="4" fillId="24" borderId="20" xfId="0" applyNumberFormat="1" applyFont="1" applyFill="1" applyBorder="1" applyAlignment="1">
      <alignment vertical="top"/>
    </xf>
    <xf numFmtId="0" fontId="4" fillId="24" borderId="11" xfId="0" applyNumberFormat="1" applyFont="1" applyFill="1" applyBorder="1" applyAlignment="1">
      <alignment vertical="top" wrapText="1"/>
    </xf>
    <xf numFmtId="0" fontId="4" fillId="24" borderId="47" xfId="0" applyNumberFormat="1" applyFont="1" applyFill="1" applyBorder="1" applyAlignment="1">
      <alignment vertical="top"/>
    </xf>
    <xf numFmtId="0" fontId="4" fillId="24" borderId="10" xfId="0" applyNumberFormat="1" applyFont="1" applyFill="1" applyBorder="1" applyAlignment="1">
      <alignment vertical="top"/>
    </xf>
    <xf numFmtId="0" fontId="2" fillId="25" borderId="11" xfId="0" applyNumberFormat="1" applyFont="1" applyFill="1" applyBorder="1" applyAlignment="1">
      <alignment vertical="top" wrapText="1"/>
    </xf>
    <xf numFmtId="0" fontId="4" fillId="24" borderId="47" xfId="0" applyNumberFormat="1" applyFont="1" applyFill="1" applyBorder="1" applyAlignment="1">
      <alignment vertical="top"/>
    </xf>
    <xf numFmtId="0" fontId="4" fillId="24" borderId="10" xfId="0" applyNumberFormat="1" applyFont="1" applyFill="1" applyBorder="1" applyAlignment="1">
      <alignment vertical="top"/>
    </xf>
    <xf numFmtId="0" fontId="2" fillId="0" borderId="20" xfId="0" applyNumberFormat="1" applyFont="1" applyFill="1" applyBorder="1" applyAlignment="1">
      <alignment vertical="top"/>
    </xf>
    <xf numFmtId="186" fontId="2" fillId="24" borderId="10" xfId="0" applyNumberFormat="1" applyFont="1" applyFill="1" applyBorder="1" applyAlignment="1">
      <alignment vertical="top"/>
    </xf>
    <xf numFmtId="186" fontId="2" fillId="24" borderId="20" xfId="0" applyNumberFormat="1" applyFont="1" applyFill="1" applyBorder="1" applyAlignment="1">
      <alignment vertical="top"/>
    </xf>
    <xf numFmtId="186" fontId="2" fillId="24" borderId="11" xfId="0" applyNumberFormat="1" applyFont="1" applyFill="1" applyBorder="1" applyAlignment="1">
      <alignment vertical="top"/>
    </xf>
    <xf numFmtId="186" fontId="2" fillId="24" borderId="25" xfId="0" applyNumberFormat="1" applyFont="1" applyFill="1" applyBorder="1" applyAlignment="1">
      <alignment vertical="center"/>
    </xf>
    <xf numFmtId="186" fontId="2" fillId="24" borderId="21" xfId="0" applyNumberFormat="1" applyFont="1" applyFill="1" applyBorder="1" applyAlignment="1">
      <alignment vertical="center"/>
    </xf>
    <xf numFmtId="186" fontId="0" fillId="4" borderId="13" xfId="0" applyNumberFormat="1" applyFont="1" applyFill="1" applyBorder="1" applyAlignment="1">
      <alignment vertical="center"/>
    </xf>
    <xf numFmtId="186" fontId="0" fillId="4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125" style="2" customWidth="1"/>
    <col min="5" max="5" width="16.75390625" style="2" customWidth="1"/>
    <col min="6" max="9" width="4.25390625" style="2" customWidth="1"/>
    <col min="10" max="10" width="29.75390625" style="2" customWidth="1"/>
    <col min="11" max="12" width="8.375" style="19" customWidth="1"/>
    <col min="13" max="13" width="4.625" style="2" customWidth="1"/>
    <col min="14" max="14" width="29.875" style="2" customWidth="1"/>
    <col min="15" max="15" width="13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0" t="s">
        <v>25</v>
      </c>
    </row>
    <row r="3" ht="9.75" customHeight="1" thickBot="1"/>
    <row r="4" spans="1:16" s="1" customFormat="1" ht="31.5" customHeight="1">
      <c r="A4" s="124" t="s">
        <v>39</v>
      </c>
      <c r="B4" s="302" t="s">
        <v>190</v>
      </c>
      <c r="C4" s="298" t="s">
        <v>40</v>
      </c>
      <c r="D4" s="300" t="s">
        <v>24</v>
      </c>
      <c r="E4" s="273" t="s">
        <v>5</v>
      </c>
      <c r="F4" s="285" t="s">
        <v>37</v>
      </c>
      <c r="G4" s="276" t="s">
        <v>38</v>
      </c>
      <c r="H4" s="279" t="s">
        <v>191</v>
      </c>
      <c r="I4" s="291" t="s">
        <v>4</v>
      </c>
      <c r="J4" s="288" t="s">
        <v>28</v>
      </c>
      <c r="K4" s="289"/>
      <c r="L4" s="289"/>
      <c r="M4" s="290"/>
      <c r="N4" s="288" t="s">
        <v>54</v>
      </c>
      <c r="O4" s="289"/>
      <c r="P4" s="290"/>
    </row>
    <row r="5" spans="1:16" s="54" customFormat="1" ht="21.75" customHeight="1">
      <c r="A5" s="296"/>
      <c r="B5" s="303"/>
      <c r="C5" s="299"/>
      <c r="D5" s="301"/>
      <c r="E5" s="274"/>
      <c r="F5" s="286"/>
      <c r="G5" s="277"/>
      <c r="H5" s="280"/>
      <c r="I5" s="292"/>
      <c r="J5" s="282" t="s">
        <v>14</v>
      </c>
      <c r="K5" s="283"/>
      <c r="L5" s="284"/>
      <c r="M5" s="53" t="s">
        <v>15</v>
      </c>
      <c r="N5" s="282" t="s">
        <v>16</v>
      </c>
      <c r="O5" s="284"/>
      <c r="P5" s="53" t="s">
        <v>15</v>
      </c>
    </row>
    <row r="6" spans="1:16" s="1" customFormat="1" ht="43.5" customHeight="1">
      <c r="A6" s="297"/>
      <c r="B6" s="304"/>
      <c r="C6" s="299"/>
      <c r="D6" s="301"/>
      <c r="E6" s="275"/>
      <c r="F6" s="287"/>
      <c r="G6" s="278"/>
      <c r="H6" s="281"/>
      <c r="I6" s="293"/>
      <c r="J6" s="55" t="s">
        <v>34</v>
      </c>
      <c r="K6" s="56" t="s">
        <v>7</v>
      </c>
      <c r="L6" s="56" t="s">
        <v>8</v>
      </c>
      <c r="M6" s="57" t="s">
        <v>192</v>
      </c>
      <c r="N6" s="58" t="s">
        <v>35</v>
      </c>
      <c r="O6" s="59" t="s">
        <v>36</v>
      </c>
      <c r="P6" s="57" t="s">
        <v>192</v>
      </c>
    </row>
    <row r="7" spans="1:22" ht="24">
      <c r="A7" s="398">
        <v>21</v>
      </c>
      <c r="B7" s="399">
        <v>201</v>
      </c>
      <c r="C7" s="400" t="s">
        <v>57</v>
      </c>
      <c r="D7" s="401" t="s">
        <v>58</v>
      </c>
      <c r="E7" s="402" t="s">
        <v>138</v>
      </c>
      <c r="F7" s="419">
        <v>1</v>
      </c>
      <c r="G7" s="420">
        <v>1</v>
      </c>
      <c r="H7" s="421">
        <v>1</v>
      </c>
      <c r="I7" s="420">
        <v>1</v>
      </c>
      <c r="J7" s="404" t="s">
        <v>140</v>
      </c>
      <c r="K7" s="405">
        <v>37435</v>
      </c>
      <c r="L7" s="405">
        <v>37435</v>
      </c>
      <c r="M7" s="403"/>
      <c r="N7" s="406" t="s">
        <v>141</v>
      </c>
      <c r="O7" s="407" t="s">
        <v>215</v>
      </c>
      <c r="P7" s="420"/>
      <c r="Q7" s="125"/>
      <c r="R7" s="83"/>
      <c r="S7" s="83"/>
      <c r="T7" s="83"/>
      <c r="U7" s="83"/>
      <c r="V7" s="83"/>
    </row>
    <row r="8" spans="1:22" ht="24">
      <c r="A8" s="408">
        <v>21</v>
      </c>
      <c r="B8" s="409">
        <v>202</v>
      </c>
      <c r="C8" s="410" t="s">
        <v>57</v>
      </c>
      <c r="D8" s="411" t="s">
        <v>59</v>
      </c>
      <c r="E8" s="412" t="s">
        <v>213</v>
      </c>
      <c r="F8" s="419">
        <v>1</v>
      </c>
      <c r="G8" s="420">
        <v>1</v>
      </c>
      <c r="H8" s="421">
        <v>1</v>
      </c>
      <c r="I8" s="420">
        <v>1</v>
      </c>
      <c r="J8" s="404" t="s">
        <v>160</v>
      </c>
      <c r="K8" s="405">
        <v>37712</v>
      </c>
      <c r="L8" s="405">
        <v>37712</v>
      </c>
      <c r="M8" s="403"/>
      <c r="N8" s="406" t="s">
        <v>161</v>
      </c>
      <c r="O8" s="407" t="s">
        <v>216</v>
      </c>
      <c r="P8" s="420"/>
      <c r="Q8" s="125"/>
      <c r="R8" s="83"/>
      <c r="S8" s="83"/>
      <c r="T8" s="83"/>
      <c r="U8" s="83"/>
      <c r="V8" s="83"/>
    </row>
    <row r="9" spans="1:22" ht="24">
      <c r="A9" s="398">
        <v>21</v>
      </c>
      <c r="B9" s="399">
        <v>203</v>
      </c>
      <c r="C9" s="413" t="s">
        <v>57</v>
      </c>
      <c r="D9" s="414" t="s">
        <v>60</v>
      </c>
      <c r="E9" s="402" t="s">
        <v>163</v>
      </c>
      <c r="F9" s="419">
        <v>1</v>
      </c>
      <c r="G9" s="420">
        <v>2</v>
      </c>
      <c r="H9" s="421">
        <v>1</v>
      </c>
      <c r="I9" s="420">
        <v>1</v>
      </c>
      <c r="J9" s="404" t="s">
        <v>164</v>
      </c>
      <c r="K9" s="405">
        <v>37712</v>
      </c>
      <c r="L9" s="405">
        <v>37712</v>
      </c>
      <c r="M9" s="403"/>
      <c r="N9" s="406" t="s">
        <v>165</v>
      </c>
      <c r="O9" s="407" t="s">
        <v>217</v>
      </c>
      <c r="P9" s="420"/>
      <c r="Q9" s="125"/>
      <c r="R9" s="83"/>
      <c r="S9" s="83"/>
      <c r="T9" s="83"/>
      <c r="U9" s="83"/>
      <c r="V9" s="83"/>
    </row>
    <row r="10" spans="1:22" ht="33.75">
      <c r="A10" s="398">
        <v>21</v>
      </c>
      <c r="B10" s="399">
        <v>204</v>
      </c>
      <c r="C10" s="413" t="s">
        <v>57</v>
      </c>
      <c r="D10" s="414" t="s">
        <v>61</v>
      </c>
      <c r="E10" s="402" t="s">
        <v>118</v>
      </c>
      <c r="F10" s="419">
        <v>1</v>
      </c>
      <c r="G10" s="420">
        <v>2</v>
      </c>
      <c r="H10" s="421">
        <v>1</v>
      </c>
      <c r="I10" s="420">
        <v>1</v>
      </c>
      <c r="J10" s="415" t="s">
        <v>139</v>
      </c>
      <c r="K10" s="405">
        <v>38530</v>
      </c>
      <c r="L10" s="405" t="s">
        <v>196</v>
      </c>
      <c r="M10" s="403"/>
      <c r="N10" s="406" t="s">
        <v>119</v>
      </c>
      <c r="O10" s="407" t="s">
        <v>218</v>
      </c>
      <c r="P10" s="420"/>
      <c r="Q10" s="125"/>
      <c r="R10" s="83"/>
      <c r="S10" s="83"/>
      <c r="T10" s="83"/>
      <c r="U10" s="83"/>
      <c r="V10" s="83"/>
    </row>
    <row r="11" spans="1:22" ht="24">
      <c r="A11" s="398">
        <v>21</v>
      </c>
      <c r="B11" s="399">
        <v>205</v>
      </c>
      <c r="C11" s="413" t="s">
        <v>57</v>
      </c>
      <c r="D11" s="414" t="s">
        <v>62</v>
      </c>
      <c r="E11" s="402" t="s">
        <v>109</v>
      </c>
      <c r="F11" s="419">
        <v>1</v>
      </c>
      <c r="G11" s="420">
        <v>2</v>
      </c>
      <c r="H11" s="421">
        <v>1</v>
      </c>
      <c r="I11" s="420">
        <v>1</v>
      </c>
      <c r="J11" s="404"/>
      <c r="K11" s="405"/>
      <c r="L11" s="405"/>
      <c r="M11" s="403">
        <v>3</v>
      </c>
      <c r="N11" s="406" t="s">
        <v>110</v>
      </c>
      <c r="O11" s="407" t="s">
        <v>219</v>
      </c>
      <c r="P11" s="420"/>
      <c r="Q11" s="125"/>
      <c r="R11" s="83"/>
      <c r="S11" s="83"/>
      <c r="T11" s="83"/>
      <c r="U11" s="83"/>
      <c r="V11" s="83"/>
    </row>
    <row r="12" spans="1:22" ht="24">
      <c r="A12" s="408">
        <v>21</v>
      </c>
      <c r="B12" s="409">
        <v>206</v>
      </c>
      <c r="C12" s="416" t="s">
        <v>57</v>
      </c>
      <c r="D12" s="417" t="s">
        <v>63</v>
      </c>
      <c r="E12" s="402" t="s">
        <v>147</v>
      </c>
      <c r="F12" s="419">
        <v>1</v>
      </c>
      <c r="G12" s="420">
        <v>2</v>
      </c>
      <c r="H12" s="421">
        <v>1</v>
      </c>
      <c r="I12" s="420">
        <v>0</v>
      </c>
      <c r="J12" s="404"/>
      <c r="K12" s="405"/>
      <c r="L12" s="405"/>
      <c r="M12" s="403">
        <v>3</v>
      </c>
      <c r="N12" s="406" t="s">
        <v>148</v>
      </c>
      <c r="O12" s="407" t="s">
        <v>215</v>
      </c>
      <c r="P12" s="420"/>
      <c r="Q12" s="125"/>
      <c r="R12" s="83"/>
      <c r="S12" s="83"/>
      <c r="T12" s="83"/>
      <c r="U12" s="83"/>
      <c r="V12" s="83"/>
    </row>
    <row r="13" spans="1:22" ht="24">
      <c r="A13" s="398">
        <v>21</v>
      </c>
      <c r="B13" s="399">
        <v>207</v>
      </c>
      <c r="C13" s="413" t="s">
        <v>57</v>
      </c>
      <c r="D13" s="414" t="s">
        <v>64</v>
      </c>
      <c r="E13" s="402" t="s">
        <v>106</v>
      </c>
      <c r="F13" s="419">
        <v>1</v>
      </c>
      <c r="G13" s="420">
        <v>2</v>
      </c>
      <c r="H13" s="421">
        <v>1</v>
      </c>
      <c r="I13" s="420">
        <v>1</v>
      </c>
      <c r="J13" s="404"/>
      <c r="K13" s="405"/>
      <c r="L13" s="405"/>
      <c r="M13" s="403">
        <v>3</v>
      </c>
      <c r="N13" s="406" t="s">
        <v>107</v>
      </c>
      <c r="O13" s="407" t="s">
        <v>220</v>
      </c>
      <c r="P13" s="420"/>
      <c r="Q13" s="125"/>
      <c r="R13" s="83"/>
      <c r="S13" s="83"/>
      <c r="T13" s="83"/>
      <c r="U13" s="83"/>
      <c r="V13" s="83"/>
    </row>
    <row r="14" spans="1:22" ht="24">
      <c r="A14" s="398">
        <v>21</v>
      </c>
      <c r="B14" s="399">
        <v>208</v>
      </c>
      <c r="C14" s="413" t="s">
        <v>57</v>
      </c>
      <c r="D14" s="414" t="s">
        <v>73</v>
      </c>
      <c r="E14" s="402" t="s">
        <v>103</v>
      </c>
      <c r="F14" s="419">
        <v>1</v>
      </c>
      <c r="G14" s="420">
        <v>1</v>
      </c>
      <c r="H14" s="421">
        <v>1</v>
      </c>
      <c r="I14" s="420">
        <v>1</v>
      </c>
      <c r="J14" s="404"/>
      <c r="K14" s="405"/>
      <c r="L14" s="405"/>
      <c r="M14" s="403">
        <v>3</v>
      </c>
      <c r="N14" s="406" t="s">
        <v>104</v>
      </c>
      <c r="O14" s="407" t="s">
        <v>221</v>
      </c>
      <c r="P14" s="420"/>
      <c r="Q14" s="125"/>
      <c r="R14" s="83"/>
      <c r="S14" s="83"/>
      <c r="T14" s="83"/>
      <c r="U14" s="83"/>
      <c r="V14" s="83"/>
    </row>
    <row r="15" spans="1:22" ht="24">
      <c r="A15" s="398">
        <v>21</v>
      </c>
      <c r="B15" s="399">
        <v>209</v>
      </c>
      <c r="C15" s="413" t="s">
        <v>57</v>
      </c>
      <c r="D15" s="414" t="s">
        <v>66</v>
      </c>
      <c r="E15" s="402" t="s">
        <v>100</v>
      </c>
      <c r="F15" s="419">
        <v>2</v>
      </c>
      <c r="G15" s="420">
        <v>2</v>
      </c>
      <c r="H15" s="421">
        <v>1</v>
      </c>
      <c r="I15" s="420">
        <v>1</v>
      </c>
      <c r="J15" s="404"/>
      <c r="K15" s="405"/>
      <c r="L15" s="405"/>
      <c r="M15" s="403">
        <v>3</v>
      </c>
      <c r="N15" s="406" t="s">
        <v>101</v>
      </c>
      <c r="O15" s="407" t="s">
        <v>222</v>
      </c>
      <c r="P15" s="420"/>
      <c r="Q15" s="125"/>
      <c r="R15" s="83"/>
      <c r="S15" s="83"/>
      <c r="T15" s="83"/>
      <c r="U15" s="83"/>
      <c r="V15" s="83"/>
    </row>
    <row r="16" spans="1:22" ht="24">
      <c r="A16" s="398">
        <v>21</v>
      </c>
      <c r="B16" s="399">
        <v>210</v>
      </c>
      <c r="C16" s="413" t="s">
        <v>57</v>
      </c>
      <c r="D16" s="414" t="s">
        <v>67</v>
      </c>
      <c r="E16" s="402" t="s">
        <v>153</v>
      </c>
      <c r="F16" s="419">
        <v>1</v>
      </c>
      <c r="G16" s="420">
        <v>2</v>
      </c>
      <c r="H16" s="421">
        <v>1</v>
      </c>
      <c r="I16" s="420">
        <v>1</v>
      </c>
      <c r="J16" s="404"/>
      <c r="K16" s="405"/>
      <c r="L16" s="405"/>
      <c r="M16" s="403">
        <v>3</v>
      </c>
      <c r="N16" s="406" t="s">
        <v>154</v>
      </c>
      <c r="O16" s="407" t="s">
        <v>223</v>
      </c>
      <c r="P16" s="420"/>
      <c r="Q16" s="125"/>
      <c r="R16" s="83"/>
      <c r="S16" s="83"/>
      <c r="T16" s="83"/>
      <c r="U16" s="83"/>
      <c r="V16" s="83"/>
    </row>
    <row r="17" spans="1:22" ht="24">
      <c r="A17" s="398">
        <v>21</v>
      </c>
      <c r="B17" s="399">
        <v>211</v>
      </c>
      <c r="C17" s="413" t="s">
        <v>57</v>
      </c>
      <c r="D17" s="414" t="s">
        <v>68</v>
      </c>
      <c r="E17" s="402" t="s">
        <v>156</v>
      </c>
      <c r="F17" s="419">
        <v>1</v>
      </c>
      <c r="G17" s="420">
        <v>2</v>
      </c>
      <c r="H17" s="421">
        <v>0</v>
      </c>
      <c r="I17" s="420">
        <v>1</v>
      </c>
      <c r="J17" s="404"/>
      <c r="K17" s="405"/>
      <c r="L17" s="405"/>
      <c r="M17" s="403">
        <v>3</v>
      </c>
      <c r="N17" s="406" t="s">
        <v>157</v>
      </c>
      <c r="O17" s="407" t="s">
        <v>224</v>
      </c>
      <c r="P17" s="420"/>
      <c r="Q17" s="125"/>
      <c r="R17" s="83"/>
      <c r="S17" s="83"/>
      <c r="T17" s="83"/>
      <c r="U17" s="83"/>
      <c r="V17" s="83"/>
    </row>
    <row r="18" spans="1:22" ht="24">
      <c r="A18" s="398">
        <v>21</v>
      </c>
      <c r="B18" s="399">
        <v>212</v>
      </c>
      <c r="C18" s="413" t="s">
        <v>57</v>
      </c>
      <c r="D18" s="414" t="s">
        <v>69</v>
      </c>
      <c r="E18" s="402" t="s">
        <v>106</v>
      </c>
      <c r="F18" s="419">
        <v>1</v>
      </c>
      <c r="G18" s="420">
        <v>2</v>
      </c>
      <c r="H18" s="421">
        <v>1</v>
      </c>
      <c r="I18" s="420">
        <v>1</v>
      </c>
      <c r="J18" s="404"/>
      <c r="K18" s="405"/>
      <c r="L18" s="405"/>
      <c r="M18" s="403">
        <v>2</v>
      </c>
      <c r="N18" s="406" t="s">
        <v>137</v>
      </c>
      <c r="O18" s="407" t="s">
        <v>221</v>
      </c>
      <c r="P18" s="420"/>
      <c r="Q18" s="125"/>
      <c r="R18" s="83"/>
      <c r="S18" s="83"/>
      <c r="T18" s="83"/>
      <c r="U18" s="83"/>
      <c r="V18" s="83"/>
    </row>
    <row r="19" spans="1:22" ht="24">
      <c r="A19" s="398">
        <v>21</v>
      </c>
      <c r="B19" s="399">
        <v>213</v>
      </c>
      <c r="C19" s="413" t="s">
        <v>57</v>
      </c>
      <c r="D19" s="414" t="s">
        <v>70</v>
      </c>
      <c r="E19" s="402" t="s">
        <v>143</v>
      </c>
      <c r="F19" s="419">
        <v>1</v>
      </c>
      <c r="G19" s="420">
        <v>1</v>
      </c>
      <c r="H19" s="421">
        <v>0</v>
      </c>
      <c r="I19" s="420">
        <v>1</v>
      </c>
      <c r="J19" s="404" t="s">
        <v>144</v>
      </c>
      <c r="K19" s="405">
        <v>38442</v>
      </c>
      <c r="L19" s="405">
        <v>38443</v>
      </c>
      <c r="M19" s="403"/>
      <c r="N19" s="406" t="s">
        <v>145</v>
      </c>
      <c r="O19" s="407" t="s">
        <v>224</v>
      </c>
      <c r="P19" s="420"/>
      <c r="Q19" s="125"/>
      <c r="R19" s="83"/>
      <c r="S19" s="83"/>
      <c r="T19" s="83"/>
      <c r="U19" s="83"/>
      <c r="V19" s="83"/>
    </row>
    <row r="20" spans="1:22" ht="24">
      <c r="A20" s="398">
        <v>21</v>
      </c>
      <c r="B20" s="399">
        <v>214</v>
      </c>
      <c r="C20" s="413" t="s">
        <v>57</v>
      </c>
      <c r="D20" s="414" t="s">
        <v>71</v>
      </c>
      <c r="E20" s="402" t="s">
        <v>106</v>
      </c>
      <c r="F20" s="419">
        <v>1</v>
      </c>
      <c r="G20" s="420">
        <v>2</v>
      </c>
      <c r="H20" s="421">
        <v>1</v>
      </c>
      <c r="I20" s="420">
        <v>1</v>
      </c>
      <c r="J20" s="404" t="s">
        <v>113</v>
      </c>
      <c r="K20" s="405">
        <v>39246</v>
      </c>
      <c r="L20" s="405">
        <v>39264</v>
      </c>
      <c r="M20" s="403"/>
      <c r="N20" s="406" t="s">
        <v>114</v>
      </c>
      <c r="O20" s="407" t="s">
        <v>225</v>
      </c>
      <c r="P20" s="420"/>
      <c r="Q20" s="125"/>
      <c r="R20" s="83"/>
      <c r="S20" s="83"/>
      <c r="T20" s="83"/>
      <c r="U20" s="83"/>
      <c r="V20" s="83"/>
    </row>
    <row r="21" spans="1:22" ht="24">
      <c r="A21" s="398">
        <v>21</v>
      </c>
      <c r="B21" s="399">
        <v>215</v>
      </c>
      <c r="C21" s="413" t="s">
        <v>57</v>
      </c>
      <c r="D21" s="414" t="s">
        <v>72</v>
      </c>
      <c r="E21" s="402" t="s">
        <v>125</v>
      </c>
      <c r="F21" s="419">
        <v>1</v>
      </c>
      <c r="G21" s="420">
        <v>2</v>
      </c>
      <c r="H21" s="421">
        <v>0</v>
      </c>
      <c r="I21" s="420">
        <v>1</v>
      </c>
      <c r="J21" s="404"/>
      <c r="K21" s="405"/>
      <c r="L21" s="405"/>
      <c r="M21" s="403">
        <v>2</v>
      </c>
      <c r="N21" s="406" t="s">
        <v>168</v>
      </c>
      <c r="O21" s="407" t="s">
        <v>226</v>
      </c>
      <c r="P21" s="420"/>
      <c r="Q21" s="125"/>
      <c r="R21" s="83"/>
      <c r="S21" s="83"/>
      <c r="T21" s="83"/>
      <c r="U21" s="83"/>
      <c r="V21" s="83"/>
    </row>
    <row r="22" spans="1:22" ht="12.75" customHeight="1">
      <c r="A22" s="398">
        <v>21</v>
      </c>
      <c r="B22" s="399">
        <v>216</v>
      </c>
      <c r="C22" s="413" t="s">
        <v>57</v>
      </c>
      <c r="D22" s="414" t="s">
        <v>65</v>
      </c>
      <c r="E22" s="402" t="s">
        <v>117</v>
      </c>
      <c r="F22" s="419">
        <v>1</v>
      </c>
      <c r="G22" s="420">
        <v>2</v>
      </c>
      <c r="H22" s="421">
        <v>0</v>
      </c>
      <c r="I22" s="420">
        <v>0</v>
      </c>
      <c r="J22" s="404"/>
      <c r="K22" s="405"/>
      <c r="L22" s="405"/>
      <c r="M22" s="403">
        <v>3</v>
      </c>
      <c r="N22" s="406"/>
      <c r="O22" s="407"/>
      <c r="P22" s="420">
        <v>1</v>
      </c>
      <c r="Q22" s="125"/>
      <c r="R22" s="83"/>
      <c r="S22" s="83"/>
      <c r="T22" s="83"/>
      <c r="U22" s="83"/>
      <c r="V22" s="83"/>
    </row>
    <row r="23" spans="1:22" ht="24">
      <c r="A23" s="398">
        <v>21</v>
      </c>
      <c r="B23" s="399">
        <v>217</v>
      </c>
      <c r="C23" s="413" t="s">
        <v>57</v>
      </c>
      <c r="D23" s="414" t="s">
        <v>74</v>
      </c>
      <c r="E23" s="402" t="s">
        <v>106</v>
      </c>
      <c r="F23" s="419">
        <v>1</v>
      </c>
      <c r="G23" s="420">
        <v>2</v>
      </c>
      <c r="H23" s="421">
        <v>1</v>
      </c>
      <c r="I23" s="420">
        <v>1</v>
      </c>
      <c r="J23" s="404"/>
      <c r="K23" s="405"/>
      <c r="L23" s="405"/>
      <c r="M23" s="403">
        <v>2</v>
      </c>
      <c r="N23" s="406" t="s">
        <v>112</v>
      </c>
      <c r="O23" s="407" t="s">
        <v>227</v>
      </c>
      <c r="P23" s="420"/>
      <c r="Q23" s="125"/>
      <c r="R23" s="83"/>
      <c r="S23" s="83"/>
      <c r="T23" s="83"/>
      <c r="U23" s="83"/>
      <c r="V23" s="83"/>
    </row>
    <row r="24" spans="1:22" ht="24">
      <c r="A24" s="398">
        <v>21</v>
      </c>
      <c r="B24" s="399">
        <v>218</v>
      </c>
      <c r="C24" s="413" t="s">
        <v>57</v>
      </c>
      <c r="D24" s="414" t="s">
        <v>75</v>
      </c>
      <c r="E24" s="402" t="s">
        <v>120</v>
      </c>
      <c r="F24" s="419">
        <v>1</v>
      </c>
      <c r="G24" s="420">
        <v>2</v>
      </c>
      <c r="H24" s="421">
        <v>1</v>
      </c>
      <c r="I24" s="420">
        <v>1</v>
      </c>
      <c r="J24" s="404"/>
      <c r="K24" s="405"/>
      <c r="L24" s="405"/>
      <c r="M24" s="403">
        <v>2</v>
      </c>
      <c r="N24" s="406" t="s">
        <v>121</v>
      </c>
      <c r="O24" s="407" t="s">
        <v>228</v>
      </c>
      <c r="P24" s="420"/>
      <c r="Q24" s="125"/>
      <c r="R24" s="83"/>
      <c r="S24" s="83"/>
      <c r="T24" s="83"/>
      <c r="U24" s="83"/>
      <c r="V24" s="83"/>
    </row>
    <row r="25" spans="1:22" ht="12.75" customHeight="1">
      <c r="A25" s="408">
        <v>21</v>
      </c>
      <c r="B25" s="409">
        <v>219</v>
      </c>
      <c r="C25" s="416" t="s">
        <v>57</v>
      </c>
      <c r="D25" s="417" t="s">
        <v>76</v>
      </c>
      <c r="E25" s="402" t="s">
        <v>162</v>
      </c>
      <c r="F25" s="419">
        <v>1</v>
      </c>
      <c r="G25" s="420">
        <v>2</v>
      </c>
      <c r="H25" s="421">
        <v>1</v>
      </c>
      <c r="I25" s="420">
        <v>0</v>
      </c>
      <c r="J25" s="404"/>
      <c r="K25" s="405"/>
      <c r="L25" s="405"/>
      <c r="M25" s="418">
        <v>0</v>
      </c>
      <c r="N25" s="406"/>
      <c r="O25" s="407"/>
      <c r="P25" s="420">
        <v>1</v>
      </c>
      <c r="Q25" s="125"/>
      <c r="R25" s="83"/>
      <c r="S25" s="83"/>
      <c r="T25" s="83"/>
      <c r="U25" s="83"/>
      <c r="V25" s="83"/>
    </row>
    <row r="26" spans="1:22" ht="24">
      <c r="A26" s="398">
        <v>21</v>
      </c>
      <c r="B26" s="399">
        <v>220</v>
      </c>
      <c r="C26" s="413" t="s">
        <v>57</v>
      </c>
      <c r="D26" s="414" t="s">
        <v>77</v>
      </c>
      <c r="E26" s="402" t="s">
        <v>106</v>
      </c>
      <c r="F26" s="419">
        <v>1</v>
      </c>
      <c r="G26" s="420">
        <v>2</v>
      </c>
      <c r="H26" s="421">
        <v>1</v>
      </c>
      <c r="I26" s="420">
        <v>1</v>
      </c>
      <c r="J26" s="404"/>
      <c r="K26" s="405"/>
      <c r="L26" s="405"/>
      <c r="M26" s="403">
        <v>3</v>
      </c>
      <c r="N26" s="406" t="s">
        <v>123</v>
      </c>
      <c r="O26" s="407" t="s">
        <v>222</v>
      </c>
      <c r="P26" s="420"/>
      <c r="Q26" s="125"/>
      <c r="R26" s="83"/>
      <c r="S26" s="83"/>
      <c r="T26" s="83"/>
      <c r="U26" s="83"/>
      <c r="V26" s="83"/>
    </row>
    <row r="27" spans="1:22" ht="24">
      <c r="A27" s="398">
        <v>21</v>
      </c>
      <c r="B27" s="399">
        <v>221</v>
      </c>
      <c r="C27" s="413" t="s">
        <v>57</v>
      </c>
      <c r="D27" s="414" t="s">
        <v>78</v>
      </c>
      <c r="E27" s="402" t="s">
        <v>109</v>
      </c>
      <c r="F27" s="419">
        <v>1</v>
      </c>
      <c r="G27" s="420">
        <v>2</v>
      </c>
      <c r="H27" s="421">
        <v>1</v>
      </c>
      <c r="I27" s="420">
        <v>1</v>
      </c>
      <c r="J27" s="404" t="s">
        <v>151</v>
      </c>
      <c r="K27" s="405">
        <v>39531</v>
      </c>
      <c r="L27" s="405">
        <v>39539</v>
      </c>
      <c r="M27" s="403"/>
      <c r="N27" s="406" t="s">
        <v>152</v>
      </c>
      <c r="O27" s="407" t="s">
        <v>228</v>
      </c>
      <c r="P27" s="420"/>
      <c r="Q27" s="125"/>
      <c r="R27" s="83"/>
      <c r="S27" s="83"/>
      <c r="T27" s="83"/>
      <c r="U27" s="83"/>
      <c r="V27" s="83"/>
    </row>
    <row r="28" spans="1:22" ht="12.75" customHeight="1">
      <c r="A28" s="398">
        <v>21</v>
      </c>
      <c r="B28" s="399">
        <v>302</v>
      </c>
      <c r="C28" s="413" t="s">
        <v>57</v>
      </c>
      <c r="D28" s="414" t="s">
        <v>79</v>
      </c>
      <c r="E28" s="402" t="s">
        <v>125</v>
      </c>
      <c r="F28" s="419">
        <v>1</v>
      </c>
      <c r="G28" s="420">
        <v>2</v>
      </c>
      <c r="H28" s="421">
        <v>0</v>
      </c>
      <c r="I28" s="420">
        <v>0</v>
      </c>
      <c r="J28" s="404"/>
      <c r="K28" s="405"/>
      <c r="L28" s="405"/>
      <c r="M28" s="403">
        <v>2</v>
      </c>
      <c r="N28" s="406"/>
      <c r="O28" s="407"/>
      <c r="P28" s="420">
        <v>1</v>
      </c>
      <c r="Q28" s="125"/>
      <c r="R28" s="83"/>
      <c r="S28" s="83"/>
      <c r="T28" s="83"/>
      <c r="U28" s="83"/>
      <c r="V28" s="83"/>
    </row>
    <row r="29" spans="1:22" ht="12.75" customHeight="1">
      <c r="A29" s="398">
        <v>21</v>
      </c>
      <c r="B29" s="399">
        <v>303</v>
      </c>
      <c r="C29" s="413" t="s">
        <v>57</v>
      </c>
      <c r="D29" s="414" t="s">
        <v>80</v>
      </c>
      <c r="E29" s="402" t="s">
        <v>125</v>
      </c>
      <c r="F29" s="419">
        <v>1</v>
      </c>
      <c r="G29" s="420">
        <v>2</v>
      </c>
      <c r="H29" s="421">
        <v>0</v>
      </c>
      <c r="I29" s="420">
        <v>0</v>
      </c>
      <c r="J29" s="404"/>
      <c r="K29" s="405"/>
      <c r="L29" s="405"/>
      <c r="M29" s="403">
        <v>3</v>
      </c>
      <c r="N29" s="406"/>
      <c r="O29" s="407"/>
      <c r="P29" s="420">
        <v>1</v>
      </c>
      <c r="Q29" s="125"/>
      <c r="R29" s="83"/>
      <c r="S29" s="83"/>
      <c r="T29" s="83"/>
      <c r="U29" s="83"/>
      <c r="V29" s="83"/>
    </row>
    <row r="30" spans="1:22" ht="24">
      <c r="A30" s="398">
        <v>21</v>
      </c>
      <c r="B30" s="399">
        <v>341</v>
      </c>
      <c r="C30" s="413" t="s">
        <v>57</v>
      </c>
      <c r="D30" s="414" t="s">
        <v>81</v>
      </c>
      <c r="E30" s="402" t="s">
        <v>125</v>
      </c>
      <c r="F30" s="419">
        <v>1</v>
      </c>
      <c r="G30" s="420">
        <v>2</v>
      </c>
      <c r="H30" s="421">
        <v>1</v>
      </c>
      <c r="I30" s="420">
        <v>0</v>
      </c>
      <c r="J30" s="404" t="s">
        <v>134</v>
      </c>
      <c r="K30" s="405">
        <v>38439</v>
      </c>
      <c r="L30" s="405">
        <v>38443</v>
      </c>
      <c r="M30" s="403"/>
      <c r="N30" s="406" t="s">
        <v>135</v>
      </c>
      <c r="O30" s="407" t="s">
        <v>229</v>
      </c>
      <c r="P30" s="420"/>
      <c r="Q30" s="125"/>
      <c r="R30" s="83"/>
      <c r="S30" s="83"/>
      <c r="T30" s="83"/>
      <c r="U30" s="83"/>
      <c r="V30" s="83"/>
    </row>
    <row r="31" spans="1:22" ht="24">
      <c r="A31" s="398">
        <v>21</v>
      </c>
      <c r="B31" s="399">
        <v>361</v>
      </c>
      <c r="C31" s="413" t="s">
        <v>57</v>
      </c>
      <c r="D31" s="414" t="s">
        <v>82</v>
      </c>
      <c r="E31" s="402" t="s">
        <v>129</v>
      </c>
      <c r="F31" s="419">
        <v>1</v>
      </c>
      <c r="G31" s="420">
        <v>2</v>
      </c>
      <c r="H31" s="421">
        <v>1</v>
      </c>
      <c r="I31" s="420">
        <v>1</v>
      </c>
      <c r="J31" s="404"/>
      <c r="K31" s="405"/>
      <c r="L31" s="405"/>
      <c r="M31" s="403">
        <v>0</v>
      </c>
      <c r="N31" s="406" t="s">
        <v>130</v>
      </c>
      <c r="O31" s="407" t="s">
        <v>230</v>
      </c>
      <c r="P31" s="420"/>
      <c r="Q31" s="125"/>
      <c r="R31" s="83"/>
      <c r="S31" s="83"/>
      <c r="T31" s="83"/>
      <c r="U31" s="83"/>
      <c r="V31" s="83"/>
    </row>
    <row r="32" spans="1:22" ht="24">
      <c r="A32" s="398">
        <v>21</v>
      </c>
      <c r="B32" s="399">
        <v>362</v>
      </c>
      <c r="C32" s="413" t="s">
        <v>57</v>
      </c>
      <c r="D32" s="414" t="s">
        <v>83</v>
      </c>
      <c r="E32" s="402" t="s">
        <v>125</v>
      </c>
      <c r="F32" s="419">
        <v>1</v>
      </c>
      <c r="G32" s="420">
        <v>2</v>
      </c>
      <c r="H32" s="421">
        <v>1</v>
      </c>
      <c r="I32" s="420">
        <v>0</v>
      </c>
      <c r="J32" s="404"/>
      <c r="K32" s="405"/>
      <c r="L32" s="405"/>
      <c r="M32" s="403">
        <v>3</v>
      </c>
      <c r="N32" s="406" t="s">
        <v>166</v>
      </c>
      <c r="O32" s="407" t="s">
        <v>230</v>
      </c>
      <c r="P32" s="420"/>
      <c r="Q32" s="125"/>
      <c r="R32" s="83"/>
      <c r="S32" s="83"/>
      <c r="T32" s="83"/>
      <c r="U32" s="83"/>
      <c r="V32" s="83"/>
    </row>
    <row r="33" spans="1:22" ht="12.75" customHeight="1">
      <c r="A33" s="398">
        <v>21</v>
      </c>
      <c r="B33" s="399">
        <v>381</v>
      </c>
      <c r="C33" s="413" t="s">
        <v>57</v>
      </c>
      <c r="D33" s="414" t="s">
        <v>84</v>
      </c>
      <c r="E33" s="402" t="s">
        <v>125</v>
      </c>
      <c r="F33" s="419">
        <v>1</v>
      </c>
      <c r="G33" s="420">
        <v>2</v>
      </c>
      <c r="H33" s="421">
        <v>0</v>
      </c>
      <c r="I33" s="420">
        <v>0</v>
      </c>
      <c r="J33" s="404"/>
      <c r="K33" s="405"/>
      <c r="L33" s="405"/>
      <c r="M33" s="403">
        <v>3</v>
      </c>
      <c r="N33" s="406"/>
      <c r="O33" s="407"/>
      <c r="P33" s="420">
        <v>1</v>
      </c>
      <c r="Q33" s="125"/>
      <c r="R33" s="83"/>
      <c r="S33" s="83"/>
      <c r="T33" s="83"/>
      <c r="U33" s="83"/>
      <c r="V33" s="83"/>
    </row>
    <row r="34" spans="1:22" ht="24">
      <c r="A34" s="398">
        <v>21</v>
      </c>
      <c r="B34" s="399">
        <v>382</v>
      </c>
      <c r="C34" s="413" t="s">
        <v>57</v>
      </c>
      <c r="D34" s="414" t="s">
        <v>85</v>
      </c>
      <c r="E34" s="402" t="s">
        <v>125</v>
      </c>
      <c r="F34" s="419">
        <v>1</v>
      </c>
      <c r="G34" s="420">
        <v>2</v>
      </c>
      <c r="H34" s="421">
        <v>1</v>
      </c>
      <c r="I34" s="420">
        <v>0</v>
      </c>
      <c r="J34" s="404"/>
      <c r="K34" s="405"/>
      <c r="L34" s="405"/>
      <c r="M34" s="403">
        <v>2</v>
      </c>
      <c r="N34" s="406" t="s">
        <v>126</v>
      </c>
      <c r="O34" s="407" t="s">
        <v>231</v>
      </c>
      <c r="P34" s="420"/>
      <c r="Q34" s="125"/>
      <c r="R34" s="83"/>
      <c r="S34" s="83"/>
      <c r="T34" s="83"/>
      <c r="U34" s="83"/>
      <c r="V34" s="83"/>
    </row>
    <row r="35" spans="1:22" ht="24">
      <c r="A35" s="398">
        <v>21</v>
      </c>
      <c r="B35" s="399">
        <v>383</v>
      </c>
      <c r="C35" s="413" t="s">
        <v>57</v>
      </c>
      <c r="D35" s="414" t="s">
        <v>86</v>
      </c>
      <c r="E35" s="402" t="s">
        <v>171</v>
      </c>
      <c r="F35" s="419">
        <v>1</v>
      </c>
      <c r="G35" s="420">
        <v>2</v>
      </c>
      <c r="H35" s="421">
        <v>0</v>
      </c>
      <c r="I35" s="420">
        <v>1</v>
      </c>
      <c r="J35" s="404"/>
      <c r="K35" s="405"/>
      <c r="L35" s="405"/>
      <c r="M35" s="403">
        <v>3</v>
      </c>
      <c r="N35" s="406" t="s">
        <v>172</v>
      </c>
      <c r="O35" s="407" t="s">
        <v>220</v>
      </c>
      <c r="P35" s="420"/>
      <c r="Q35" s="125"/>
      <c r="R35" s="83"/>
      <c r="S35" s="83"/>
      <c r="T35" s="83"/>
      <c r="U35" s="83"/>
      <c r="V35" s="83"/>
    </row>
    <row r="36" spans="1:22" ht="12.75" customHeight="1">
      <c r="A36" s="398">
        <v>21</v>
      </c>
      <c r="B36" s="399">
        <v>401</v>
      </c>
      <c r="C36" s="413" t="s">
        <v>57</v>
      </c>
      <c r="D36" s="414" t="s">
        <v>87</v>
      </c>
      <c r="E36" s="402" t="s">
        <v>150</v>
      </c>
      <c r="F36" s="419">
        <v>1</v>
      </c>
      <c r="G36" s="420">
        <v>2</v>
      </c>
      <c r="H36" s="421">
        <v>0</v>
      </c>
      <c r="I36" s="420">
        <v>0</v>
      </c>
      <c r="J36" s="404"/>
      <c r="K36" s="405"/>
      <c r="L36" s="405"/>
      <c r="M36" s="403">
        <v>3</v>
      </c>
      <c r="N36" s="406"/>
      <c r="O36" s="407"/>
      <c r="P36" s="420">
        <v>1</v>
      </c>
      <c r="Q36" s="125"/>
      <c r="R36" s="83"/>
      <c r="S36" s="83"/>
      <c r="T36" s="83"/>
      <c r="U36" s="83"/>
      <c r="V36" s="83"/>
    </row>
    <row r="37" spans="1:22" ht="24">
      <c r="A37" s="398">
        <v>21</v>
      </c>
      <c r="B37" s="399">
        <v>403</v>
      </c>
      <c r="C37" s="413" t="s">
        <v>57</v>
      </c>
      <c r="D37" s="414" t="s">
        <v>88</v>
      </c>
      <c r="E37" s="402" t="s">
        <v>132</v>
      </c>
      <c r="F37" s="419">
        <v>1</v>
      </c>
      <c r="G37" s="420">
        <v>2</v>
      </c>
      <c r="H37" s="421">
        <v>1</v>
      </c>
      <c r="I37" s="420">
        <v>1</v>
      </c>
      <c r="J37" s="404"/>
      <c r="K37" s="405"/>
      <c r="L37" s="405"/>
      <c r="M37" s="403">
        <v>2</v>
      </c>
      <c r="N37" s="402" t="s">
        <v>133</v>
      </c>
      <c r="O37" s="407" t="s">
        <v>216</v>
      </c>
      <c r="P37" s="420"/>
      <c r="Q37" s="125"/>
      <c r="R37" s="83"/>
      <c r="S37" s="83"/>
      <c r="T37" s="83"/>
      <c r="U37" s="83"/>
      <c r="V37" s="83"/>
    </row>
    <row r="38" spans="1:22" ht="24">
      <c r="A38" s="398">
        <v>21</v>
      </c>
      <c r="B38" s="399">
        <v>404</v>
      </c>
      <c r="C38" s="413" t="s">
        <v>57</v>
      </c>
      <c r="D38" s="414" t="s">
        <v>89</v>
      </c>
      <c r="E38" s="402" t="s">
        <v>169</v>
      </c>
      <c r="F38" s="419">
        <v>2</v>
      </c>
      <c r="G38" s="420">
        <v>2</v>
      </c>
      <c r="H38" s="421">
        <v>1</v>
      </c>
      <c r="I38" s="420">
        <v>0</v>
      </c>
      <c r="J38" s="404"/>
      <c r="K38" s="405"/>
      <c r="L38" s="405"/>
      <c r="M38" s="403">
        <v>3</v>
      </c>
      <c r="N38" s="402" t="s">
        <v>170</v>
      </c>
      <c r="O38" s="407" t="s">
        <v>225</v>
      </c>
      <c r="P38" s="420"/>
      <c r="Q38" s="125"/>
      <c r="R38" s="83"/>
      <c r="S38" s="83"/>
      <c r="T38" s="83"/>
      <c r="U38" s="83"/>
      <c r="V38" s="83"/>
    </row>
    <row r="39" spans="1:22" ht="12.75" customHeight="1">
      <c r="A39" s="398">
        <v>21</v>
      </c>
      <c r="B39" s="399">
        <v>421</v>
      </c>
      <c r="C39" s="413" t="s">
        <v>57</v>
      </c>
      <c r="D39" s="414" t="s">
        <v>90</v>
      </c>
      <c r="E39" s="402" t="s">
        <v>125</v>
      </c>
      <c r="F39" s="419">
        <v>1</v>
      </c>
      <c r="G39" s="420">
        <v>2</v>
      </c>
      <c r="H39" s="421">
        <v>0</v>
      </c>
      <c r="I39" s="420">
        <v>0</v>
      </c>
      <c r="J39" s="404"/>
      <c r="K39" s="405"/>
      <c r="L39" s="405"/>
      <c r="M39" s="403">
        <v>2</v>
      </c>
      <c r="N39" s="402"/>
      <c r="O39" s="407"/>
      <c r="P39" s="420">
        <v>1</v>
      </c>
      <c r="Q39" s="125"/>
      <c r="R39" s="83"/>
      <c r="S39" s="83"/>
      <c r="T39" s="83"/>
      <c r="U39" s="83"/>
      <c r="V39" s="83"/>
    </row>
    <row r="40" spans="1:22" ht="12.75" customHeight="1">
      <c r="A40" s="398">
        <v>21</v>
      </c>
      <c r="B40" s="399">
        <v>501</v>
      </c>
      <c r="C40" s="413" t="s">
        <v>57</v>
      </c>
      <c r="D40" s="414" t="s">
        <v>91</v>
      </c>
      <c r="E40" s="402" t="s">
        <v>125</v>
      </c>
      <c r="F40" s="419">
        <v>1</v>
      </c>
      <c r="G40" s="420">
        <v>2</v>
      </c>
      <c r="H40" s="421">
        <v>0</v>
      </c>
      <c r="I40" s="420">
        <v>0</v>
      </c>
      <c r="J40" s="404"/>
      <c r="K40" s="405"/>
      <c r="L40" s="405"/>
      <c r="M40" s="403">
        <v>3</v>
      </c>
      <c r="N40" s="402"/>
      <c r="O40" s="407"/>
      <c r="P40" s="420">
        <v>0</v>
      </c>
      <c r="Q40" s="125"/>
      <c r="R40" s="83"/>
      <c r="S40" s="83"/>
      <c r="T40" s="83"/>
      <c r="U40" s="83"/>
      <c r="V40" s="83"/>
    </row>
    <row r="41" spans="1:22" ht="12.75" customHeight="1">
      <c r="A41" s="398">
        <v>21</v>
      </c>
      <c r="B41" s="399">
        <v>502</v>
      </c>
      <c r="C41" s="413" t="s">
        <v>57</v>
      </c>
      <c r="D41" s="414" t="s">
        <v>92</v>
      </c>
      <c r="E41" s="402" t="s">
        <v>125</v>
      </c>
      <c r="F41" s="419">
        <v>1</v>
      </c>
      <c r="G41" s="420">
        <v>2</v>
      </c>
      <c r="H41" s="421">
        <v>0</v>
      </c>
      <c r="I41" s="420">
        <v>0</v>
      </c>
      <c r="J41" s="404"/>
      <c r="K41" s="405"/>
      <c r="L41" s="405"/>
      <c r="M41" s="403">
        <v>3</v>
      </c>
      <c r="N41" s="402"/>
      <c r="O41" s="407"/>
      <c r="P41" s="420">
        <v>0</v>
      </c>
      <c r="Q41" s="125"/>
      <c r="R41" s="83"/>
      <c r="S41" s="83"/>
      <c r="T41" s="83"/>
      <c r="U41" s="83"/>
      <c r="V41" s="83"/>
    </row>
    <row r="42" spans="1:22" ht="12.75" customHeight="1">
      <c r="A42" s="398">
        <v>21</v>
      </c>
      <c r="B42" s="399">
        <v>503</v>
      </c>
      <c r="C42" s="413" t="s">
        <v>57</v>
      </c>
      <c r="D42" s="414" t="s">
        <v>93</v>
      </c>
      <c r="E42" s="402" t="s">
        <v>128</v>
      </c>
      <c r="F42" s="419">
        <v>1</v>
      </c>
      <c r="G42" s="420">
        <v>2</v>
      </c>
      <c r="H42" s="421">
        <v>0</v>
      </c>
      <c r="I42" s="420">
        <v>0</v>
      </c>
      <c r="J42" s="404"/>
      <c r="K42" s="405"/>
      <c r="L42" s="405"/>
      <c r="M42" s="403">
        <v>3</v>
      </c>
      <c r="N42" s="402"/>
      <c r="O42" s="407"/>
      <c r="P42" s="420">
        <v>1</v>
      </c>
      <c r="Q42" s="125"/>
      <c r="R42" s="83"/>
      <c r="S42" s="83"/>
      <c r="T42" s="83"/>
      <c r="U42" s="83"/>
      <c r="V42" s="83"/>
    </row>
    <row r="43" spans="1:22" ht="12.75" customHeight="1">
      <c r="A43" s="398">
        <v>21</v>
      </c>
      <c r="B43" s="399">
        <v>504</v>
      </c>
      <c r="C43" s="413" t="s">
        <v>57</v>
      </c>
      <c r="D43" s="414" t="s">
        <v>94</v>
      </c>
      <c r="E43" s="402" t="s">
        <v>117</v>
      </c>
      <c r="F43" s="419">
        <v>1</v>
      </c>
      <c r="G43" s="420">
        <v>2</v>
      </c>
      <c r="H43" s="421">
        <v>0</v>
      </c>
      <c r="I43" s="420">
        <v>0</v>
      </c>
      <c r="J43" s="404"/>
      <c r="K43" s="405"/>
      <c r="L43" s="405"/>
      <c r="M43" s="418">
        <v>3</v>
      </c>
      <c r="N43" s="402"/>
      <c r="O43" s="407"/>
      <c r="P43" s="420">
        <v>0</v>
      </c>
      <c r="Q43" s="125"/>
      <c r="R43" s="83"/>
      <c r="S43" s="83"/>
      <c r="T43" s="83"/>
      <c r="U43" s="83"/>
      <c r="V43" s="83"/>
    </row>
    <row r="44" spans="1:22" ht="12.75" customHeight="1">
      <c r="A44" s="398">
        <v>21</v>
      </c>
      <c r="B44" s="399">
        <v>505</v>
      </c>
      <c r="C44" s="413" t="s">
        <v>57</v>
      </c>
      <c r="D44" s="414" t="s">
        <v>95</v>
      </c>
      <c r="E44" s="402" t="s">
        <v>149</v>
      </c>
      <c r="F44" s="419">
        <v>1</v>
      </c>
      <c r="G44" s="420">
        <v>2</v>
      </c>
      <c r="H44" s="421">
        <v>0</v>
      </c>
      <c r="I44" s="420">
        <v>0</v>
      </c>
      <c r="J44" s="404"/>
      <c r="K44" s="405"/>
      <c r="L44" s="405"/>
      <c r="M44" s="403">
        <v>3</v>
      </c>
      <c r="N44" s="402"/>
      <c r="O44" s="407"/>
      <c r="P44" s="420">
        <v>0</v>
      </c>
      <c r="Q44" s="125"/>
      <c r="R44" s="83"/>
      <c r="S44" s="83"/>
      <c r="T44" s="83"/>
      <c r="U44" s="83"/>
      <c r="V44" s="83"/>
    </row>
    <row r="45" spans="1:22" ht="12.75" customHeight="1">
      <c r="A45" s="398">
        <v>21</v>
      </c>
      <c r="B45" s="399">
        <v>506</v>
      </c>
      <c r="C45" s="413" t="s">
        <v>57</v>
      </c>
      <c r="D45" s="414" t="s">
        <v>96</v>
      </c>
      <c r="E45" s="402" t="s">
        <v>189</v>
      </c>
      <c r="F45" s="419">
        <v>2</v>
      </c>
      <c r="G45" s="420">
        <v>2</v>
      </c>
      <c r="H45" s="421">
        <v>0</v>
      </c>
      <c r="I45" s="420">
        <v>0</v>
      </c>
      <c r="J45" s="404"/>
      <c r="K45" s="405"/>
      <c r="L45" s="405"/>
      <c r="M45" s="403">
        <v>3</v>
      </c>
      <c r="N45" s="402"/>
      <c r="O45" s="407"/>
      <c r="P45" s="420">
        <v>0</v>
      </c>
      <c r="Q45" s="125"/>
      <c r="R45" s="83"/>
      <c r="S45" s="83"/>
      <c r="T45" s="83"/>
      <c r="U45" s="83"/>
      <c r="V45" s="83"/>
    </row>
    <row r="46" spans="1:22" ht="12.75" customHeight="1">
      <c r="A46" s="398">
        <v>21</v>
      </c>
      <c r="B46" s="399">
        <v>507</v>
      </c>
      <c r="C46" s="413" t="s">
        <v>57</v>
      </c>
      <c r="D46" s="414" t="s">
        <v>97</v>
      </c>
      <c r="E46" s="402" t="s">
        <v>125</v>
      </c>
      <c r="F46" s="419">
        <v>1</v>
      </c>
      <c r="G46" s="420">
        <v>2</v>
      </c>
      <c r="H46" s="421">
        <v>0</v>
      </c>
      <c r="I46" s="420">
        <v>0</v>
      </c>
      <c r="J46" s="404"/>
      <c r="K46" s="405"/>
      <c r="L46" s="405"/>
      <c r="M46" s="403">
        <v>3</v>
      </c>
      <c r="N46" s="402"/>
      <c r="O46" s="407"/>
      <c r="P46" s="420">
        <v>0</v>
      </c>
      <c r="Q46" s="125"/>
      <c r="R46" s="83"/>
      <c r="S46" s="83"/>
      <c r="T46" s="83"/>
      <c r="U46" s="83"/>
      <c r="V46" s="83"/>
    </row>
    <row r="47" spans="1:22" ht="24">
      <c r="A47" s="398">
        <v>21</v>
      </c>
      <c r="B47" s="399">
        <v>521</v>
      </c>
      <c r="C47" s="413" t="s">
        <v>57</v>
      </c>
      <c r="D47" s="414" t="s">
        <v>98</v>
      </c>
      <c r="E47" s="402" t="s">
        <v>158</v>
      </c>
      <c r="F47" s="419">
        <v>1</v>
      </c>
      <c r="G47" s="420">
        <v>2</v>
      </c>
      <c r="H47" s="421">
        <v>1</v>
      </c>
      <c r="I47" s="420">
        <v>1</v>
      </c>
      <c r="J47" s="404"/>
      <c r="K47" s="405"/>
      <c r="L47" s="405"/>
      <c r="M47" s="403">
        <v>3</v>
      </c>
      <c r="N47" s="402" t="s">
        <v>159</v>
      </c>
      <c r="O47" s="407" t="s">
        <v>222</v>
      </c>
      <c r="P47" s="420"/>
      <c r="Q47" s="125"/>
      <c r="R47" s="83"/>
      <c r="S47" s="83"/>
      <c r="T47" s="83"/>
      <c r="U47" s="83"/>
      <c r="V47" s="83"/>
    </row>
    <row r="48" spans="1:22" ht="12.75" customHeight="1" thickBot="1">
      <c r="A48" s="398">
        <v>21</v>
      </c>
      <c r="B48" s="399">
        <v>604</v>
      </c>
      <c r="C48" s="413" t="s">
        <v>57</v>
      </c>
      <c r="D48" s="414" t="s">
        <v>99</v>
      </c>
      <c r="E48" s="402" t="s">
        <v>125</v>
      </c>
      <c r="F48" s="419">
        <v>1</v>
      </c>
      <c r="G48" s="420">
        <v>2</v>
      </c>
      <c r="H48" s="421">
        <v>0</v>
      </c>
      <c r="I48" s="420">
        <v>0</v>
      </c>
      <c r="J48" s="404"/>
      <c r="K48" s="405"/>
      <c r="L48" s="405"/>
      <c r="M48" s="403">
        <v>3</v>
      </c>
      <c r="N48" s="402"/>
      <c r="O48" s="407"/>
      <c r="P48" s="420">
        <v>0</v>
      </c>
      <c r="Q48" s="83"/>
      <c r="R48" s="83"/>
      <c r="S48" s="83"/>
      <c r="T48" s="83"/>
      <c r="U48" s="83"/>
      <c r="V48" s="83"/>
    </row>
    <row r="49" spans="1:16" ht="16.5" customHeight="1" thickBot="1">
      <c r="A49" s="133"/>
      <c r="B49" s="134">
        <v>1000</v>
      </c>
      <c r="C49" s="294" t="s">
        <v>10</v>
      </c>
      <c r="D49" s="295"/>
      <c r="E49" s="135"/>
      <c r="F49" s="422"/>
      <c r="G49" s="423"/>
      <c r="H49" s="424">
        <f>SUM(H7:H48)</f>
        <v>24</v>
      </c>
      <c r="I49" s="425">
        <f>SUM(I7:I48)</f>
        <v>22</v>
      </c>
      <c r="J49" s="136">
        <f>COUNTA(J7:J48)</f>
        <v>8</v>
      </c>
      <c r="K49" s="137"/>
      <c r="L49" s="137"/>
      <c r="M49" s="139"/>
      <c r="N49" s="136">
        <f>COUNTA(N7:N48)</f>
        <v>27</v>
      </c>
      <c r="O49" s="138"/>
      <c r="P49" s="139"/>
    </row>
  </sheetData>
  <sheetProtection/>
  <mergeCells count="14">
    <mergeCell ref="N5:O5"/>
    <mergeCell ref="N4:P4"/>
    <mergeCell ref="C49:D49"/>
    <mergeCell ref="A4:A6"/>
    <mergeCell ref="C4:C6"/>
    <mergeCell ref="D4:D6"/>
    <mergeCell ref="B4:B6"/>
    <mergeCell ref="E4:E6"/>
    <mergeCell ref="G4:G6"/>
    <mergeCell ref="H4:H6"/>
    <mergeCell ref="J5:L5"/>
    <mergeCell ref="F4:F6"/>
    <mergeCell ref="J4:M4"/>
    <mergeCell ref="I4:I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&amp;R（岐阜県）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C1">
      <selection activeCell="J8" sqref="J8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0.25390625" style="2" customWidth="1"/>
    <col min="6" max="6" width="10.875" style="2" customWidth="1"/>
    <col min="7" max="7" width="8.625" style="2" customWidth="1"/>
    <col min="8" max="8" width="24.1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0" t="s">
        <v>47</v>
      </c>
    </row>
    <row r="3" ht="12.75" thickBot="1"/>
    <row r="4" spans="1:20" s="1" customFormat="1" ht="19.5" customHeight="1">
      <c r="A4" s="305" t="s">
        <v>39</v>
      </c>
      <c r="B4" s="308" t="s">
        <v>250</v>
      </c>
      <c r="C4" s="311" t="s">
        <v>194</v>
      </c>
      <c r="D4" s="314" t="s">
        <v>195</v>
      </c>
      <c r="E4" s="288" t="s">
        <v>51</v>
      </c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90"/>
      <c r="T4" s="318" t="s">
        <v>26</v>
      </c>
    </row>
    <row r="5" spans="1:20" s="1" customFormat="1" ht="19.5" customHeight="1">
      <c r="A5" s="306"/>
      <c r="B5" s="309"/>
      <c r="C5" s="312"/>
      <c r="D5" s="315"/>
      <c r="E5" s="68"/>
      <c r="F5" s="65"/>
      <c r="G5" s="69"/>
      <c r="H5" s="69"/>
      <c r="I5" s="69"/>
      <c r="J5" s="69"/>
      <c r="K5" s="282" t="s">
        <v>251</v>
      </c>
      <c r="L5" s="283"/>
      <c r="M5" s="283"/>
      <c r="N5" s="283"/>
      <c r="O5" s="283"/>
      <c r="P5" s="283"/>
      <c r="Q5" s="283"/>
      <c r="R5" s="283"/>
      <c r="S5" s="327"/>
      <c r="T5" s="319"/>
    </row>
    <row r="6" spans="1:20" s="1" customFormat="1" ht="19.5" customHeight="1">
      <c r="A6" s="306"/>
      <c r="B6" s="309"/>
      <c r="C6" s="312"/>
      <c r="D6" s="315"/>
      <c r="E6" s="321" t="s">
        <v>252</v>
      </c>
      <c r="F6" s="60"/>
      <c r="G6" s="328" t="s">
        <v>45</v>
      </c>
      <c r="H6" s="328"/>
      <c r="I6" s="328"/>
      <c r="J6" s="323"/>
      <c r="K6" s="329" t="s">
        <v>52</v>
      </c>
      <c r="L6" s="324"/>
      <c r="M6" s="325"/>
      <c r="N6" s="323" t="s">
        <v>53</v>
      </c>
      <c r="O6" s="324"/>
      <c r="P6" s="325"/>
      <c r="Q6" s="323" t="s">
        <v>253</v>
      </c>
      <c r="R6" s="324"/>
      <c r="S6" s="326"/>
      <c r="T6" s="319"/>
    </row>
    <row r="7" spans="1:20" ht="49.5" customHeight="1">
      <c r="A7" s="307"/>
      <c r="B7" s="310"/>
      <c r="C7" s="313"/>
      <c r="D7" s="316"/>
      <c r="E7" s="322"/>
      <c r="F7" s="63" t="s">
        <v>41</v>
      </c>
      <c r="G7" s="64" t="s">
        <v>42</v>
      </c>
      <c r="H7" s="64" t="s">
        <v>44</v>
      </c>
      <c r="I7" s="64" t="s">
        <v>43</v>
      </c>
      <c r="J7" s="66" t="s">
        <v>254</v>
      </c>
      <c r="K7" s="184" t="s">
        <v>255</v>
      </c>
      <c r="L7" s="185" t="s">
        <v>256</v>
      </c>
      <c r="M7" s="186" t="s">
        <v>46</v>
      </c>
      <c r="N7" s="187" t="s">
        <v>255</v>
      </c>
      <c r="O7" s="185" t="s">
        <v>256</v>
      </c>
      <c r="P7" s="188" t="s">
        <v>46</v>
      </c>
      <c r="Q7" s="186" t="s">
        <v>255</v>
      </c>
      <c r="R7" s="185" t="s">
        <v>256</v>
      </c>
      <c r="S7" s="186" t="s">
        <v>46</v>
      </c>
      <c r="T7" s="320"/>
    </row>
    <row r="8" spans="1:20" ht="42" customHeight="1">
      <c r="A8" s="114">
        <v>21</v>
      </c>
      <c r="B8" s="115">
        <v>201</v>
      </c>
      <c r="C8" s="116" t="s">
        <v>57</v>
      </c>
      <c r="D8" s="117" t="s">
        <v>58</v>
      </c>
      <c r="E8" s="118" t="s">
        <v>142</v>
      </c>
      <c r="F8" s="119"/>
      <c r="G8" s="120" t="s">
        <v>232</v>
      </c>
      <c r="H8" s="121" t="s">
        <v>233</v>
      </c>
      <c r="I8" s="120" t="s">
        <v>234</v>
      </c>
      <c r="J8" s="183" t="s">
        <v>235</v>
      </c>
      <c r="K8" s="152"/>
      <c r="L8" s="91" t="s">
        <v>236</v>
      </c>
      <c r="M8" s="91"/>
      <c r="N8" s="91"/>
      <c r="O8" s="91" t="s">
        <v>236</v>
      </c>
      <c r="P8" s="153"/>
      <c r="Q8" s="153"/>
      <c r="R8" s="153"/>
      <c r="S8" s="154"/>
      <c r="T8" s="165">
        <v>1</v>
      </c>
    </row>
    <row r="9" spans="1:20" ht="22.5">
      <c r="A9" s="140">
        <v>21</v>
      </c>
      <c r="B9" s="141">
        <v>202</v>
      </c>
      <c r="C9" s="142" t="s">
        <v>57</v>
      </c>
      <c r="D9" s="143" t="s">
        <v>59</v>
      </c>
      <c r="E9" s="144" t="s">
        <v>115</v>
      </c>
      <c r="F9" s="119"/>
      <c r="G9" s="120" t="s">
        <v>237</v>
      </c>
      <c r="H9" s="121" t="s">
        <v>248</v>
      </c>
      <c r="I9" s="120" t="s">
        <v>238</v>
      </c>
      <c r="J9" s="122"/>
      <c r="K9" s="152"/>
      <c r="L9" s="91" t="s">
        <v>239</v>
      </c>
      <c r="M9" s="91"/>
      <c r="N9" s="91" t="s">
        <v>239</v>
      </c>
      <c r="O9" s="91"/>
      <c r="P9" s="153"/>
      <c r="Q9" s="153"/>
      <c r="R9" s="153"/>
      <c r="S9" s="154"/>
      <c r="T9" s="165">
        <v>1</v>
      </c>
    </row>
    <row r="10" spans="1:20" ht="13.5" customHeight="1">
      <c r="A10" s="140">
        <v>21</v>
      </c>
      <c r="B10" s="141">
        <v>203</v>
      </c>
      <c r="C10" s="142" t="s">
        <v>57</v>
      </c>
      <c r="D10" s="143" t="s">
        <v>60</v>
      </c>
      <c r="E10" s="145"/>
      <c r="F10" s="146"/>
      <c r="G10" s="147"/>
      <c r="H10" s="148"/>
      <c r="I10" s="147"/>
      <c r="J10" s="149"/>
      <c r="K10" s="155"/>
      <c r="L10" s="150"/>
      <c r="M10" s="150"/>
      <c r="N10" s="150"/>
      <c r="O10" s="150"/>
      <c r="P10" s="156"/>
      <c r="Q10" s="156"/>
      <c r="R10" s="156"/>
      <c r="S10" s="157"/>
      <c r="T10" s="165">
        <v>0</v>
      </c>
    </row>
    <row r="11" spans="1:20" ht="40.5">
      <c r="A11" s="140">
        <v>21</v>
      </c>
      <c r="B11" s="141">
        <v>204</v>
      </c>
      <c r="C11" s="142" t="s">
        <v>57</v>
      </c>
      <c r="D11" s="143" t="s">
        <v>61</v>
      </c>
      <c r="E11" s="118" t="s">
        <v>115</v>
      </c>
      <c r="F11" s="119" t="s">
        <v>240</v>
      </c>
      <c r="G11" s="120" t="s">
        <v>241</v>
      </c>
      <c r="H11" s="169" t="s">
        <v>249</v>
      </c>
      <c r="I11" s="120" t="s">
        <v>242</v>
      </c>
      <c r="J11" s="183" t="s">
        <v>243</v>
      </c>
      <c r="K11" s="152"/>
      <c r="L11" s="91" t="s">
        <v>244</v>
      </c>
      <c r="M11" s="91"/>
      <c r="N11" s="91" t="s">
        <v>244</v>
      </c>
      <c r="O11" s="91"/>
      <c r="P11" s="153"/>
      <c r="Q11" s="153"/>
      <c r="R11" s="153"/>
      <c r="S11" s="154"/>
      <c r="T11" s="166">
        <v>0</v>
      </c>
    </row>
    <row r="12" spans="1:20" ht="12.75" customHeight="1">
      <c r="A12" s="114">
        <v>21</v>
      </c>
      <c r="B12" s="115">
        <v>205</v>
      </c>
      <c r="C12" s="116" t="s">
        <v>57</v>
      </c>
      <c r="D12" s="170" t="s">
        <v>62</v>
      </c>
      <c r="E12" s="118"/>
      <c r="F12" s="171"/>
      <c r="G12" s="172"/>
      <c r="H12" s="101"/>
      <c r="I12" s="172"/>
      <c r="J12" s="173"/>
      <c r="K12" s="132"/>
      <c r="L12" s="92"/>
      <c r="M12" s="92"/>
      <c r="N12" s="92"/>
      <c r="O12" s="92"/>
      <c r="P12" s="158"/>
      <c r="Q12" s="158"/>
      <c r="R12" s="158"/>
      <c r="S12" s="131"/>
      <c r="T12" s="166">
        <v>0</v>
      </c>
    </row>
    <row r="13" spans="1:20" ht="12.75" customHeight="1">
      <c r="A13" s="114">
        <v>21</v>
      </c>
      <c r="B13" s="115">
        <v>206</v>
      </c>
      <c r="C13" s="116" t="s">
        <v>57</v>
      </c>
      <c r="D13" s="170" t="s">
        <v>63</v>
      </c>
      <c r="E13" s="118"/>
      <c r="F13" s="171"/>
      <c r="G13" s="172"/>
      <c r="H13" s="101"/>
      <c r="I13" s="172"/>
      <c r="J13" s="173"/>
      <c r="K13" s="132"/>
      <c r="L13" s="92"/>
      <c r="M13" s="92"/>
      <c r="N13" s="92"/>
      <c r="O13" s="92"/>
      <c r="P13" s="158"/>
      <c r="Q13" s="158"/>
      <c r="R13" s="158"/>
      <c r="S13" s="131"/>
      <c r="T13" s="166">
        <v>0</v>
      </c>
    </row>
    <row r="14" spans="1:20" ht="12.75" customHeight="1">
      <c r="A14" s="114">
        <v>21</v>
      </c>
      <c r="B14" s="115">
        <v>207</v>
      </c>
      <c r="C14" s="116" t="s">
        <v>57</v>
      </c>
      <c r="D14" s="170" t="s">
        <v>64</v>
      </c>
      <c r="E14" s="118"/>
      <c r="F14" s="171"/>
      <c r="G14" s="172"/>
      <c r="H14" s="101"/>
      <c r="I14" s="172"/>
      <c r="J14" s="173"/>
      <c r="K14" s="132"/>
      <c r="L14" s="92"/>
      <c r="M14" s="92"/>
      <c r="N14" s="92"/>
      <c r="O14" s="92"/>
      <c r="P14" s="158"/>
      <c r="Q14" s="158"/>
      <c r="R14" s="158"/>
      <c r="S14" s="131"/>
      <c r="T14" s="166">
        <v>0</v>
      </c>
    </row>
    <row r="15" spans="1:20" ht="12.75" customHeight="1">
      <c r="A15" s="114">
        <v>21</v>
      </c>
      <c r="B15" s="115">
        <v>208</v>
      </c>
      <c r="C15" s="116" t="s">
        <v>57</v>
      </c>
      <c r="D15" s="170" t="s">
        <v>73</v>
      </c>
      <c r="E15" s="118"/>
      <c r="F15" s="171"/>
      <c r="G15" s="172"/>
      <c r="H15" s="101"/>
      <c r="I15" s="172"/>
      <c r="J15" s="173"/>
      <c r="K15" s="132"/>
      <c r="L15" s="92"/>
      <c r="M15" s="92"/>
      <c r="N15" s="92"/>
      <c r="O15" s="92"/>
      <c r="P15" s="158"/>
      <c r="Q15" s="158"/>
      <c r="R15" s="158"/>
      <c r="S15" s="131"/>
      <c r="T15" s="166">
        <v>0</v>
      </c>
    </row>
    <row r="16" spans="1:20" ht="12.75" customHeight="1">
      <c r="A16" s="114">
        <v>21</v>
      </c>
      <c r="B16" s="115">
        <v>209</v>
      </c>
      <c r="C16" s="116" t="s">
        <v>57</v>
      </c>
      <c r="D16" s="170" t="s">
        <v>66</v>
      </c>
      <c r="E16" s="118"/>
      <c r="F16" s="171"/>
      <c r="G16" s="172"/>
      <c r="H16" s="101"/>
      <c r="I16" s="172"/>
      <c r="J16" s="173"/>
      <c r="K16" s="132"/>
      <c r="L16" s="92"/>
      <c r="M16" s="92"/>
      <c r="N16" s="92"/>
      <c r="O16" s="92"/>
      <c r="P16" s="158"/>
      <c r="Q16" s="158"/>
      <c r="R16" s="158"/>
      <c r="S16" s="131"/>
      <c r="T16" s="166">
        <v>0</v>
      </c>
    </row>
    <row r="17" spans="1:20" ht="12.75" customHeight="1">
      <c r="A17" s="114">
        <v>21</v>
      </c>
      <c r="B17" s="115">
        <v>210</v>
      </c>
      <c r="C17" s="116" t="s">
        <v>57</v>
      </c>
      <c r="D17" s="170" t="s">
        <v>67</v>
      </c>
      <c r="E17" s="118"/>
      <c r="F17" s="171"/>
      <c r="G17" s="172"/>
      <c r="H17" s="101"/>
      <c r="I17" s="172"/>
      <c r="J17" s="173"/>
      <c r="K17" s="132"/>
      <c r="L17" s="92"/>
      <c r="M17" s="92"/>
      <c r="N17" s="92"/>
      <c r="O17" s="92"/>
      <c r="P17" s="158"/>
      <c r="Q17" s="158"/>
      <c r="R17" s="158"/>
      <c r="S17" s="131"/>
      <c r="T17" s="166">
        <v>1</v>
      </c>
    </row>
    <row r="18" spans="1:20" ht="12.75" customHeight="1">
      <c r="A18" s="114">
        <v>21</v>
      </c>
      <c r="B18" s="115">
        <v>211</v>
      </c>
      <c r="C18" s="116" t="s">
        <v>57</v>
      </c>
      <c r="D18" s="170" t="s">
        <v>68</v>
      </c>
      <c r="E18" s="118"/>
      <c r="F18" s="171"/>
      <c r="G18" s="172"/>
      <c r="H18" s="101"/>
      <c r="I18" s="172"/>
      <c r="J18" s="173"/>
      <c r="K18" s="132"/>
      <c r="L18" s="92"/>
      <c r="M18" s="92"/>
      <c r="N18" s="92"/>
      <c r="O18" s="92"/>
      <c r="P18" s="158"/>
      <c r="Q18" s="158"/>
      <c r="R18" s="158"/>
      <c r="S18" s="131"/>
      <c r="T18" s="166">
        <v>0</v>
      </c>
    </row>
    <row r="19" spans="1:20" ht="12.75" customHeight="1">
      <c r="A19" s="114">
        <v>21</v>
      </c>
      <c r="B19" s="115">
        <v>212</v>
      </c>
      <c r="C19" s="116" t="s">
        <v>57</v>
      </c>
      <c r="D19" s="170" t="s">
        <v>69</v>
      </c>
      <c r="E19" s="118"/>
      <c r="F19" s="171"/>
      <c r="G19" s="172"/>
      <c r="H19" s="101"/>
      <c r="I19" s="172"/>
      <c r="J19" s="173"/>
      <c r="K19" s="132"/>
      <c r="L19" s="92"/>
      <c r="M19" s="92"/>
      <c r="N19" s="92"/>
      <c r="O19" s="92"/>
      <c r="P19" s="158"/>
      <c r="Q19" s="158"/>
      <c r="R19" s="158"/>
      <c r="S19" s="131"/>
      <c r="T19" s="166">
        <v>0</v>
      </c>
    </row>
    <row r="20" spans="1:20" ht="12.75" customHeight="1">
      <c r="A20" s="114">
        <v>21</v>
      </c>
      <c r="B20" s="115">
        <v>213</v>
      </c>
      <c r="C20" s="116" t="s">
        <v>57</v>
      </c>
      <c r="D20" s="170" t="s">
        <v>70</v>
      </c>
      <c r="E20" s="118"/>
      <c r="F20" s="171"/>
      <c r="G20" s="172"/>
      <c r="H20" s="101"/>
      <c r="I20" s="172"/>
      <c r="J20" s="173"/>
      <c r="K20" s="132"/>
      <c r="L20" s="92"/>
      <c r="M20" s="92"/>
      <c r="N20" s="92"/>
      <c r="O20" s="92"/>
      <c r="P20" s="158"/>
      <c r="Q20" s="158"/>
      <c r="R20" s="158"/>
      <c r="S20" s="131"/>
      <c r="T20" s="166">
        <v>0</v>
      </c>
    </row>
    <row r="21" spans="1:20" ht="22.5">
      <c r="A21" s="140">
        <v>21</v>
      </c>
      <c r="B21" s="141">
        <v>214</v>
      </c>
      <c r="C21" s="142" t="s">
        <v>57</v>
      </c>
      <c r="D21" s="143" t="s">
        <v>71</v>
      </c>
      <c r="E21" s="118" t="s">
        <v>115</v>
      </c>
      <c r="F21" s="119"/>
      <c r="G21" s="120" t="s">
        <v>245</v>
      </c>
      <c r="H21" s="121" t="s">
        <v>246</v>
      </c>
      <c r="I21" s="123" t="s">
        <v>247</v>
      </c>
      <c r="J21" s="151"/>
      <c r="K21" s="152"/>
      <c r="L21" s="91" t="s">
        <v>239</v>
      </c>
      <c r="M21" s="91"/>
      <c r="N21" s="91" t="s">
        <v>239</v>
      </c>
      <c r="O21" s="91"/>
      <c r="P21" s="153"/>
      <c r="Q21" s="153"/>
      <c r="R21" s="153"/>
      <c r="S21" s="154"/>
      <c r="T21" s="166">
        <v>1</v>
      </c>
    </row>
    <row r="22" spans="1:20" ht="12.75" customHeight="1">
      <c r="A22" s="114">
        <v>21</v>
      </c>
      <c r="B22" s="115">
        <v>215</v>
      </c>
      <c r="C22" s="116" t="s">
        <v>57</v>
      </c>
      <c r="D22" s="170" t="s">
        <v>72</v>
      </c>
      <c r="E22" s="118"/>
      <c r="F22" s="171"/>
      <c r="G22" s="172"/>
      <c r="H22" s="101"/>
      <c r="I22" s="172"/>
      <c r="J22" s="173"/>
      <c r="K22" s="132"/>
      <c r="L22" s="158"/>
      <c r="M22" s="158"/>
      <c r="N22" s="158"/>
      <c r="O22" s="158"/>
      <c r="P22" s="158"/>
      <c r="Q22" s="158"/>
      <c r="R22" s="158"/>
      <c r="S22" s="131"/>
      <c r="T22" s="166">
        <v>0</v>
      </c>
    </row>
    <row r="23" spans="1:20" ht="12.75" customHeight="1">
      <c r="A23" s="114">
        <v>21</v>
      </c>
      <c r="B23" s="115">
        <v>216</v>
      </c>
      <c r="C23" s="116" t="s">
        <v>57</v>
      </c>
      <c r="D23" s="170" t="s">
        <v>65</v>
      </c>
      <c r="E23" s="118"/>
      <c r="F23" s="171"/>
      <c r="G23" s="172"/>
      <c r="H23" s="101"/>
      <c r="I23" s="172"/>
      <c r="J23" s="173"/>
      <c r="K23" s="132"/>
      <c r="L23" s="158"/>
      <c r="M23" s="158"/>
      <c r="N23" s="158"/>
      <c r="O23" s="158"/>
      <c r="P23" s="158"/>
      <c r="Q23" s="158"/>
      <c r="R23" s="158"/>
      <c r="S23" s="131"/>
      <c r="T23" s="166">
        <v>0</v>
      </c>
    </row>
    <row r="24" spans="1:20" ht="12.75" customHeight="1">
      <c r="A24" s="114">
        <v>21</v>
      </c>
      <c r="B24" s="115">
        <v>217</v>
      </c>
      <c r="C24" s="116" t="s">
        <v>57</v>
      </c>
      <c r="D24" s="170" t="s">
        <v>74</v>
      </c>
      <c r="E24" s="118"/>
      <c r="F24" s="171"/>
      <c r="G24" s="172"/>
      <c r="H24" s="101"/>
      <c r="I24" s="172"/>
      <c r="J24" s="173"/>
      <c r="K24" s="132"/>
      <c r="L24" s="158"/>
      <c r="M24" s="158"/>
      <c r="N24" s="158"/>
      <c r="O24" s="158"/>
      <c r="P24" s="158"/>
      <c r="Q24" s="158"/>
      <c r="R24" s="158"/>
      <c r="S24" s="131"/>
      <c r="T24" s="166">
        <v>0</v>
      </c>
    </row>
    <row r="25" spans="1:20" ht="12.75" customHeight="1">
      <c r="A25" s="114">
        <v>21</v>
      </c>
      <c r="B25" s="115">
        <v>218</v>
      </c>
      <c r="C25" s="116" t="s">
        <v>57</v>
      </c>
      <c r="D25" s="170" t="s">
        <v>75</v>
      </c>
      <c r="E25" s="118"/>
      <c r="F25" s="171"/>
      <c r="G25" s="172"/>
      <c r="H25" s="101"/>
      <c r="I25" s="172"/>
      <c r="J25" s="173"/>
      <c r="K25" s="132"/>
      <c r="L25" s="158"/>
      <c r="M25" s="158"/>
      <c r="N25" s="158"/>
      <c r="O25" s="158"/>
      <c r="P25" s="158"/>
      <c r="Q25" s="158"/>
      <c r="R25" s="158"/>
      <c r="S25" s="131"/>
      <c r="T25" s="166">
        <v>0</v>
      </c>
    </row>
    <row r="26" spans="1:20" ht="12.75" customHeight="1">
      <c r="A26" s="114">
        <v>21</v>
      </c>
      <c r="B26" s="115">
        <v>219</v>
      </c>
      <c r="C26" s="116" t="s">
        <v>57</v>
      </c>
      <c r="D26" s="170" t="s">
        <v>76</v>
      </c>
      <c r="E26" s="118"/>
      <c r="F26" s="171"/>
      <c r="G26" s="172"/>
      <c r="H26" s="101"/>
      <c r="I26" s="172"/>
      <c r="J26" s="173"/>
      <c r="K26" s="132"/>
      <c r="L26" s="158"/>
      <c r="M26" s="158"/>
      <c r="N26" s="158"/>
      <c r="O26" s="158"/>
      <c r="P26" s="158"/>
      <c r="Q26" s="158"/>
      <c r="R26" s="158"/>
      <c r="S26" s="131"/>
      <c r="T26" s="166">
        <v>0</v>
      </c>
    </row>
    <row r="27" spans="1:20" ht="12.75" customHeight="1">
      <c r="A27" s="114">
        <v>21</v>
      </c>
      <c r="B27" s="115">
        <v>220</v>
      </c>
      <c r="C27" s="116" t="s">
        <v>57</v>
      </c>
      <c r="D27" s="170" t="s">
        <v>77</v>
      </c>
      <c r="E27" s="118"/>
      <c r="F27" s="171"/>
      <c r="G27" s="172"/>
      <c r="H27" s="101"/>
      <c r="I27" s="172"/>
      <c r="J27" s="173"/>
      <c r="K27" s="132"/>
      <c r="L27" s="158"/>
      <c r="M27" s="158"/>
      <c r="N27" s="158"/>
      <c r="O27" s="158"/>
      <c r="P27" s="158"/>
      <c r="Q27" s="158"/>
      <c r="R27" s="158"/>
      <c r="S27" s="131"/>
      <c r="T27" s="166">
        <v>0</v>
      </c>
    </row>
    <row r="28" spans="1:20" ht="12.75" customHeight="1">
      <c r="A28" s="114">
        <v>21</v>
      </c>
      <c r="B28" s="115">
        <v>221</v>
      </c>
      <c r="C28" s="116" t="s">
        <v>57</v>
      </c>
      <c r="D28" s="170" t="s">
        <v>78</v>
      </c>
      <c r="E28" s="118"/>
      <c r="F28" s="171"/>
      <c r="G28" s="172"/>
      <c r="H28" s="101"/>
      <c r="I28" s="172"/>
      <c r="J28" s="173"/>
      <c r="K28" s="132"/>
      <c r="L28" s="158"/>
      <c r="M28" s="158"/>
      <c r="N28" s="158"/>
      <c r="O28" s="158"/>
      <c r="P28" s="158"/>
      <c r="Q28" s="158"/>
      <c r="R28" s="158"/>
      <c r="S28" s="131"/>
      <c r="T28" s="166">
        <v>0</v>
      </c>
    </row>
    <row r="29" spans="1:20" ht="12.75" customHeight="1">
      <c r="A29" s="114">
        <v>21</v>
      </c>
      <c r="B29" s="115">
        <v>302</v>
      </c>
      <c r="C29" s="116" t="s">
        <v>57</v>
      </c>
      <c r="D29" s="170" t="s">
        <v>79</v>
      </c>
      <c r="E29" s="118"/>
      <c r="F29" s="171"/>
      <c r="G29" s="172"/>
      <c r="H29" s="101"/>
      <c r="I29" s="172"/>
      <c r="J29" s="173"/>
      <c r="K29" s="132"/>
      <c r="L29" s="158"/>
      <c r="M29" s="158"/>
      <c r="N29" s="158"/>
      <c r="O29" s="158"/>
      <c r="P29" s="158"/>
      <c r="Q29" s="158"/>
      <c r="R29" s="158"/>
      <c r="S29" s="131"/>
      <c r="T29" s="166">
        <v>0</v>
      </c>
    </row>
    <row r="30" spans="1:20" ht="12.75" customHeight="1">
      <c r="A30" s="114">
        <v>21</v>
      </c>
      <c r="B30" s="115">
        <v>303</v>
      </c>
      <c r="C30" s="116" t="s">
        <v>57</v>
      </c>
      <c r="D30" s="170" t="s">
        <v>80</v>
      </c>
      <c r="E30" s="118"/>
      <c r="F30" s="171"/>
      <c r="G30" s="172"/>
      <c r="H30" s="101"/>
      <c r="I30" s="172"/>
      <c r="J30" s="173"/>
      <c r="K30" s="132"/>
      <c r="L30" s="158"/>
      <c r="M30" s="158"/>
      <c r="N30" s="158"/>
      <c r="O30" s="158"/>
      <c r="P30" s="158"/>
      <c r="Q30" s="158"/>
      <c r="R30" s="158"/>
      <c r="S30" s="131"/>
      <c r="T30" s="166">
        <v>0</v>
      </c>
    </row>
    <row r="31" spans="1:20" ht="12.75" customHeight="1">
      <c r="A31" s="114">
        <v>21</v>
      </c>
      <c r="B31" s="115">
        <v>341</v>
      </c>
      <c r="C31" s="116" t="s">
        <v>57</v>
      </c>
      <c r="D31" s="170" t="s">
        <v>81</v>
      </c>
      <c r="E31" s="118"/>
      <c r="F31" s="171"/>
      <c r="G31" s="172"/>
      <c r="H31" s="101"/>
      <c r="I31" s="172"/>
      <c r="J31" s="173"/>
      <c r="K31" s="132"/>
      <c r="L31" s="158"/>
      <c r="M31" s="158"/>
      <c r="N31" s="158"/>
      <c r="O31" s="158"/>
      <c r="P31" s="158"/>
      <c r="Q31" s="158"/>
      <c r="R31" s="158"/>
      <c r="S31" s="131"/>
      <c r="T31" s="166">
        <v>0</v>
      </c>
    </row>
    <row r="32" spans="1:20" ht="12.75" customHeight="1">
      <c r="A32" s="114">
        <v>21</v>
      </c>
      <c r="B32" s="115">
        <v>361</v>
      </c>
      <c r="C32" s="116" t="s">
        <v>57</v>
      </c>
      <c r="D32" s="170" t="s">
        <v>82</v>
      </c>
      <c r="E32" s="118"/>
      <c r="F32" s="171"/>
      <c r="G32" s="172"/>
      <c r="H32" s="101"/>
      <c r="I32" s="172"/>
      <c r="J32" s="173"/>
      <c r="K32" s="132"/>
      <c r="L32" s="158"/>
      <c r="M32" s="158"/>
      <c r="N32" s="158"/>
      <c r="O32" s="158"/>
      <c r="P32" s="158"/>
      <c r="Q32" s="158"/>
      <c r="R32" s="158"/>
      <c r="S32" s="131"/>
      <c r="T32" s="166">
        <v>0</v>
      </c>
    </row>
    <row r="33" spans="1:20" ht="12.75" customHeight="1">
      <c r="A33" s="114">
        <v>21</v>
      </c>
      <c r="B33" s="115">
        <v>362</v>
      </c>
      <c r="C33" s="116" t="s">
        <v>57</v>
      </c>
      <c r="D33" s="170" t="s">
        <v>83</v>
      </c>
      <c r="E33" s="118"/>
      <c r="F33" s="171"/>
      <c r="G33" s="172"/>
      <c r="H33" s="101"/>
      <c r="I33" s="172"/>
      <c r="J33" s="173"/>
      <c r="K33" s="132"/>
      <c r="L33" s="158"/>
      <c r="M33" s="158"/>
      <c r="N33" s="158"/>
      <c r="O33" s="158"/>
      <c r="P33" s="158"/>
      <c r="Q33" s="158"/>
      <c r="R33" s="158"/>
      <c r="S33" s="131"/>
      <c r="T33" s="166">
        <v>0</v>
      </c>
    </row>
    <row r="34" spans="1:20" ht="12.75" customHeight="1">
      <c r="A34" s="114">
        <v>21</v>
      </c>
      <c r="B34" s="115">
        <v>381</v>
      </c>
      <c r="C34" s="116" t="s">
        <v>57</v>
      </c>
      <c r="D34" s="170" t="s">
        <v>84</v>
      </c>
      <c r="E34" s="118"/>
      <c r="F34" s="171"/>
      <c r="G34" s="172"/>
      <c r="H34" s="101"/>
      <c r="I34" s="172"/>
      <c r="J34" s="173"/>
      <c r="K34" s="132"/>
      <c r="L34" s="158"/>
      <c r="M34" s="158"/>
      <c r="N34" s="158"/>
      <c r="O34" s="158"/>
      <c r="P34" s="158"/>
      <c r="Q34" s="158"/>
      <c r="R34" s="158"/>
      <c r="S34" s="131"/>
      <c r="T34" s="166">
        <v>0</v>
      </c>
    </row>
    <row r="35" spans="1:20" ht="12.75" customHeight="1">
      <c r="A35" s="114">
        <v>21</v>
      </c>
      <c r="B35" s="115">
        <v>382</v>
      </c>
      <c r="C35" s="116" t="s">
        <v>57</v>
      </c>
      <c r="D35" s="170" t="s">
        <v>85</v>
      </c>
      <c r="E35" s="118"/>
      <c r="F35" s="171"/>
      <c r="G35" s="172"/>
      <c r="H35" s="101"/>
      <c r="I35" s="172"/>
      <c r="J35" s="173"/>
      <c r="K35" s="132"/>
      <c r="L35" s="158"/>
      <c r="M35" s="158"/>
      <c r="N35" s="158"/>
      <c r="O35" s="158"/>
      <c r="P35" s="158"/>
      <c r="Q35" s="158"/>
      <c r="R35" s="158"/>
      <c r="S35" s="131"/>
      <c r="T35" s="166">
        <v>0</v>
      </c>
    </row>
    <row r="36" spans="1:20" ht="12.75" customHeight="1">
      <c r="A36" s="114">
        <v>21</v>
      </c>
      <c r="B36" s="115">
        <v>383</v>
      </c>
      <c r="C36" s="116" t="s">
        <v>57</v>
      </c>
      <c r="D36" s="170" t="s">
        <v>86</v>
      </c>
      <c r="E36" s="118"/>
      <c r="F36" s="171"/>
      <c r="G36" s="172"/>
      <c r="H36" s="101"/>
      <c r="I36" s="172"/>
      <c r="J36" s="173"/>
      <c r="K36" s="132"/>
      <c r="L36" s="158"/>
      <c r="M36" s="158"/>
      <c r="N36" s="158"/>
      <c r="O36" s="158"/>
      <c r="P36" s="158"/>
      <c r="Q36" s="158"/>
      <c r="R36" s="158"/>
      <c r="S36" s="131"/>
      <c r="T36" s="166">
        <v>0</v>
      </c>
    </row>
    <row r="37" spans="1:20" ht="12.75" customHeight="1">
      <c r="A37" s="114">
        <v>21</v>
      </c>
      <c r="B37" s="115">
        <v>401</v>
      </c>
      <c r="C37" s="116" t="s">
        <v>57</v>
      </c>
      <c r="D37" s="170" t="s">
        <v>87</v>
      </c>
      <c r="E37" s="118"/>
      <c r="F37" s="171"/>
      <c r="G37" s="172"/>
      <c r="H37" s="101"/>
      <c r="I37" s="172"/>
      <c r="J37" s="173"/>
      <c r="K37" s="132"/>
      <c r="L37" s="158"/>
      <c r="M37" s="158"/>
      <c r="N37" s="158"/>
      <c r="O37" s="158"/>
      <c r="P37" s="158"/>
      <c r="Q37" s="158"/>
      <c r="R37" s="158"/>
      <c r="S37" s="131"/>
      <c r="T37" s="166">
        <v>0</v>
      </c>
    </row>
    <row r="38" spans="1:20" ht="12.75" customHeight="1">
      <c r="A38" s="114">
        <v>21</v>
      </c>
      <c r="B38" s="115">
        <v>403</v>
      </c>
      <c r="C38" s="116" t="s">
        <v>57</v>
      </c>
      <c r="D38" s="170" t="s">
        <v>88</v>
      </c>
      <c r="E38" s="118"/>
      <c r="F38" s="171"/>
      <c r="G38" s="172"/>
      <c r="H38" s="101"/>
      <c r="I38" s="172"/>
      <c r="J38" s="173"/>
      <c r="K38" s="132"/>
      <c r="L38" s="158"/>
      <c r="M38" s="158"/>
      <c r="N38" s="158"/>
      <c r="O38" s="158"/>
      <c r="P38" s="158"/>
      <c r="Q38" s="158"/>
      <c r="R38" s="158"/>
      <c r="S38" s="131"/>
      <c r="T38" s="166">
        <v>0</v>
      </c>
    </row>
    <row r="39" spans="1:20" ht="12.75" customHeight="1">
      <c r="A39" s="114">
        <v>21</v>
      </c>
      <c r="B39" s="115">
        <v>404</v>
      </c>
      <c r="C39" s="116" t="s">
        <v>57</v>
      </c>
      <c r="D39" s="170" t="s">
        <v>89</v>
      </c>
      <c r="E39" s="118"/>
      <c r="F39" s="171"/>
      <c r="G39" s="172"/>
      <c r="H39" s="101"/>
      <c r="I39" s="172"/>
      <c r="J39" s="173"/>
      <c r="K39" s="132"/>
      <c r="L39" s="158"/>
      <c r="M39" s="158"/>
      <c r="N39" s="158"/>
      <c r="O39" s="158"/>
      <c r="P39" s="158"/>
      <c r="Q39" s="158"/>
      <c r="R39" s="158"/>
      <c r="S39" s="131"/>
      <c r="T39" s="166">
        <v>0</v>
      </c>
    </row>
    <row r="40" spans="1:20" ht="12.75" customHeight="1">
      <c r="A40" s="114">
        <v>21</v>
      </c>
      <c r="B40" s="115">
        <v>421</v>
      </c>
      <c r="C40" s="116" t="s">
        <v>57</v>
      </c>
      <c r="D40" s="170" t="s">
        <v>90</v>
      </c>
      <c r="E40" s="118"/>
      <c r="F40" s="171"/>
      <c r="G40" s="172"/>
      <c r="H40" s="101"/>
      <c r="I40" s="172"/>
      <c r="J40" s="173"/>
      <c r="K40" s="132"/>
      <c r="L40" s="158"/>
      <c r="M40" s="158"/>
      <c r="N40" s="158"/>
      <c r="O40" s="158"/>
      <c r="P40" s="158"/>
      <c r="Q40" s="158"/>
      <c r="R40" s="158"/>
      <c r="S40" s="131"/>
      <c r="T40" s="166">
        <v>0</v>
      </c>
    </row>
    <row r="41" spans="1:20" ht="12.75" customHeight="1">
      <c r="A41" s="114">
        <v>21</v>
      </c>
      <c r="B41" s="115">
        <v>501</v>
      </c>
      <c r="C41" s="116" t="s">
        <v>57</v>
      </c>
      <c r="D41" s="170" t="s">
        <v>91</v>
      </c>
      <c r="E41" s="118"/>
      <c r="F41" s="171"/>
      <c r="G41" s="172"/>
      <c r="H41" s="101"/>
      <c r="I41" s="172"/>
      <c r="J41" s="173"/>
      <c r="K41" s="132"/>
      <c r="L41" s="158"/>
      <c r="M41" s="158"/>
      <c r="N41" s="158"/>
      <c r="O41" s="158"/>
      <c r="P41" s="158"/>
      <c r="Q41" s="158"/>
      <c r="R41" s="158"/>
      <c r="S41" s="131"/>
      <c r="T41" s="166">
        <v>0</v>
      </c>
    </row>
    <row r="42" spans="1:20" ht="12.75" customHeight="1">
      <c r="A42" s="114">
        <v>21</v>
      </c>
      <c r="B42" s="115">
        <v>502</v>
      </c>
      <c r="C42" s="116" t="s">
        <v>57</v>
      </c>
      <c r="D42" s="170" t="s">
        <v>92</v>
      </c>
      <c r="E42" s="118"/>
      <c r="F42" s="171"/>
      <c r="G42" s="172"/>
      <c r="H42" s="101"/>
      <c r="I42" s="172"/>
      <c r="J42" s="173"/>
      <c r="K42" s="132"/>
      <c r="L42" s="158"/>
      <c r="M42" s="158"/>
      <c r="N42" s="158"/>
      <c r="O42" s="158"/>
      <c r="P42" s="158"/>
      <c r="Q42" s="158"/>
      <c r="R42" s="158"/>
      <c r="S42" s="131"/>
      <c r="T42" s="166">
        <v>0</v>
      </c>
    </row>
    <row r="43" spans="1:20" ht="12.75" customHeight="1">
      <c r="A43" s="114">
        <v>21</v>
      </c>
      <c r="B43" s="115">
        <v>503</v>
      </c>
      <c r="C43" s="116" t="s">
        <v>57</v>
      </c>
      <c r="D43" s="170" t="s">
        <v>93</v>
      </c>
      <c r="E43" s="118"/>
      <c r="F43" s="171"/>
      <c r="G43" s="172"/>
      <c r="H43" s="101"/>
      <c r="I43" s="172"/>
      <c r="J43" s="173"/>
      <c r="K43" s="132"/>
      <c r="L43" s="158"/>
      <c r="M43" s="158"/>
      <c r="N43" s="158"/>
      <c r="O43" s="158"/>
      <c r="P43" s="158"/>
      <c r="Q43" s="158"/>
      <c r="R43" s="158"/>
      <c r="S43" s="131"/>
      <c r="T43" s="166">
        <v>0</v>
      </c>
    </row>
    <row r="44" spans="1:20" ht="12.75" customHeight="1">
      <c r="A44" s="114">
        <v>21</v>
      </c>
      <c r="B44" s="115">
        <v>504</v>
      </c>
      <c r="C44" s="116" t="s">
        <v>57</v>
      </c>
      <c r="D44" s="170" t="s">
        <v>94</v>
      </c>
      <c r="E44" s="118"/>
      <c r="F44" s="171"/>
      <c r="G44" s="172"/>
      <c r="H44" s="101"/>
      <c r="I44" s="172"/>
      <c r="J44" s="173"/>
      <c r="K44" s="132"/>
      <c r="L44" s="158"/>
      <c r="M44" s="158"/>
      <c r="N44" s="158"/>
      <c r="O44" s="158"/>
      <c r="P44" s="158"/>
      <c r="Q44" s="158"/>
      <c r="R44" s="158"/>
      <c r="S44" s="131"/>
      <c r="T44" s="166">
        <v>0</v>
      </c>
    </row>
    <row r="45" spans="1:20" ht="12.75" customHeight="1">
      <c r="A45" s="114">
        <v>21</v>
      </c>
      <c r="B45" s="115">
        <v>505</v>
      </c>
      <c r="C45" s="116" t="s">
        <v>57</v>
      </c>
      <c r="D45" s="170" t="s">
        <v>95</v>
      </c>
      <c r="E45" s="118"/>
      <c r="F45" s="171"/>
      <c r="G45" s="172"/>
      <c r="H45" s="101"/>
      <c r="I45" s="172"/>
      <c r="J45" s="173"/>
      <c r="K45" s="132"/>
      <c r="L45" s="158"/>
      <c r="M45" s="158"/>
      <c r="N45" s="158"/>
      <c r="O45" s="158"/>
      <c r="P45" s="158"/>
      <c r="Q45" s="158"/>
      <c r="R45" s="158"/>
      <c r="S45" s="131"/>
      <c r="T45" s="166">
        <v>0</v>
      </c>
    </row>
    <row r="46" spans="1:20" ht="12.75" customHeight="1">
      <c r="A46" s="114">
        <v>21</v>
      </c>
      <c r="B46" s="115">
        <v>506</v>
      </c>
      <c r="C46" s="116" t="s">
        <v>57</v>
      </c>
      <c r="D46" s="170" t="s">
        <v>96</v>
      </c>
      <c r="E46" s="118"/>
      <c r="F46" s="171"/>
      <c r="G46" s="172"/>
      <c r="H46" s="101"/>
      <c r="I46" s="172"/>
      <c r="J46" s="173"/>
      <c r="K46" s="132"/>
      <c r="L46" s="158"/>
      <c r="M46" s="158"/>
      <c r="N46" s="158"/>
      <c r="O46" s="158"/>
      <c r="P46" s="158"/>
      <c r="Q46" s="158"/>
      <c r="R46" s="158"/>
      <c r="S46" s="131"/>
      <c r="T46" s="166">
        <v>0</v>
      </c>
    </row>
    <row r="47" spans="1:20" ht="12.75" customHeight="1">
      <c r="A47" s="114">
        <v>21</v>
      </c>
      <c r="B47" s="115">
        <v>507</v>
      </c>
      <c r="C47" s="116" t="s">
        <v>57</v>
      </c>
      <c r="D47" s="170" t="s">
        <v>97</v>
      </c>
      <c r="E47" s="118"/>
      <c r="F47" s="171"/>
      <c r="G47" s="172"/>
      <c r="H47" s="101"/>
      <c r="I47" s="172"/>
      <c r="J47" s="173"/>
      <c r="K47" s="132"/>
      <c r="L47" s="158"/>
      <c r="M47" s="158"/>
      <c r="N47" s="158"/>
      <c r="O47" s="158"/>
      <c r="P47" s="158"/>
      <c r="Q47" s="158"/>
      <c r="R47" s="158"/>
      <c r="S47" s="131"/>
      <c r="T47" s="166">
        <v>0</v>
      </c>
    </row>
    <row r="48" spans="1:20" ht="12.75" customHeight="1">
      <c r="A48" s="114">
        <v>21</v>
      </c>
      <c r="B48" s="115">
        <v>521</v>
      </c>
      <c r="C48" s="116" t="s">
        <v>57</v>
      </c>
      <c r="D48" s="170" t="s">
        <v>98</v>
      </c>
      <c r="E48" s="118"/>
      <c r="F48" s="171"/>
      <c r="G48" s="172"/>
      <c r="H48" s="101"/>
      <c r="I48" s="172"/>
      <c r="J48" s="173"/>
      <c r="K48" s="132"/>
      <c r="L48" s="158"/>
      <c r="M48" s="158"/>
      <c r="N48" s="158"/>
      <c r="O48" s="158"/>
      <c r="P48" s="158"/>
      <c r="Q48" s="158"/>
      <c r="R48" s="158"/>
      <c r="S48" s="131"/>
      <c r="T48" s="166">
        <v>0</v>
      </c>
    </row>
    <row r="49" spans="1:20" ht="12.75" customHeight="1" thickBot="1">
      <c r="A49" s="174">
        <v>21</v>
      </c>
      <c r="B49" s="175">
        <v>604</v>
      </c>
      <c r="C49" s="176" t="s">
        <v>57</v>
      </c>
      <c r="D49" s="177" t="s">
        <v>99</v>
      </c>
      <c r="E49" s="178"/>
      <c r="F49" s="179"/>
      <c r="G49" s="180"/>
      <c r="H49" s="181"/>
      <c r="I49" s="180"/>
      <c r="J49" s="182"/>
      <c r="K49" s="159"/>
      <c r="L49" s="160"/>
      <c r="M49" s="160"/>
      <c r="N49" s="160"/>
      <c r="O49" s="160"/>
      <c r="P49" s="160"/>
      <c r="Q49" s="160"/>
      <c r="R49" s="160"/>
      <c r="S49" s="161"/>
      <c r="T49" s="167">
        <v>0</v>
      </c>
    </row>
    <row r="50" spans="1:20" ht="16.5" customHeight="1" thickBot="1">
      <c r="A50" s="9"/>
      <c r="B50" s="10">
        <v>1000</v>
      </c>
      <c r="C50" s="317" t="s">
        <v>10</v>
      </c>
      <c r="D50" s="317"/>
      <c r="E50" s="61">
        <f>COUNTA(E8:E49)</f>
        <v>4</v>
      </c>
      <c r="F50" s="62"/>
      <c r="G50" s="62"/>
      <c r="H50" s="62"/>
      <c r="I50" s="62"/>
      <c r="J50" s="67"/>
      <c r="K50" s="162"/>
      <c r="L50" s="163"/>
      <c r="M50" s="163"/>
      <c r="N50" s="163"/>
      <c r="O50" s="163"/>
      <c r="P50" s="163"/>
      <c r="Q50" s="163"/>
      <c r="R50" s="163"/>
      <c r="S50" s="164"/>
      <c r="T50" s="168">
        <f>SUM(T8:T49)</f>
        <v>4</v>
      </c>
    </row>
  </sheetData>
  <sheetProtection/>
  <mergeCells count="13">
    <mergeCell ref="C50:D50"/>
    <mergeCell ref="T4:T7"/>
    <mergeCell ref="E6:E7"/>
    <mergeCell ref="N6:P6"/>
    <mergeCell ref="Q6:S6"/>
    <mergeCell ref="K5:S5"/>
    <mergeCell ref="E4:S4"/>
    <mergeCell ref="G6:J6"/>
    <mergeCell ref="K6:M6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&amp;R（岐阜県）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375" style="2" customWidth="1"/>
    <col min="3" max="3" width="7.625" style="2" customWidth="1"/>
    <col min="4" max="4" width="10.625" style="2" customWidth="1"/>
    <col min="5" max="5" width="11.75390625" style="2" customWidth="1"/>
    <col min="6" max="6" width="30.25390625" style="2" customWidth="1"/>
    <col min="7" max="8" width="5.625" style="2" customWidth="1"/>
    <col min="9" max="16" width="6.125" style="2" customWidth="1"/>
    <col min="17" max="19" width="6.37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0" t="s">
        <v>56</v>
      </c>
      <c r="E2" s="46"/>
    </row>
    <row r="3" ht="12.75" thickBot="1"/>
    <row r="4" spans="1:19" s="1" customFormat="1" ht="24" customHeight="1">
      <c r="A4" s="334" t="s">
        <v>39</v>
      </c>
      <c r="B4" s="302" t="s">
        <v>193</v>
      </c>
      <c r="C4" s="311" t="s">
        <v>0</v>
      </c>
      <c r="D4" s="314" t="s">
        <v>24</v>
      </c>
      <c r="E4" s="339" t="s">
        <v>48</v>
      </c>
      <c r="F4" s="340"/>
      <c r="G4" s="340"/>
      <c r="H4" s="70"/>
      <c r="I4" s="346" t="s">
        <v>55</v>
      </c>
      <c r="J4" s="340"/>
      <c r="K4" s="340"/>
      <c r="L4" s="340"/>
      <c r="M4" s="340"/>
      <c r="N4" s="340"/>
      <c r="O4" s="340"/>
      <c r="P4" s="340"/>
      <c r="Q4" s="340"/>
      <c r="R4" s="340"/>
      <c r="S4" s="347"/>
    </row>
    <row r="5" spans="1:19" s="1" customFormat="1" ht="46.5" customHeight="1">
      <c r="A5" s="335"/>
      <c r="B5" s="337"/>
      <c r="C5" s="312"/>
      <c r="D5" s="315"/>
      <c r="E5" s="360" t="s">
        <v>31</v>
      </c>
      <c r="F5" s="328" t="s">
        <v>11</v>
      </c>
      <c r="G5" s="341" t="s">
        <v>12</v>
      </c>
      <c r="H5" s="358" t="s">
        <v>13</v>
      </c>
      <c r="I5" s="343" t="s">
        <v>197</v>
      </c>
      <c r="J5" s="344" t="s">
        <v>198</v>
      </c>
      <c r="K5" s="348" t="s">
        <v>199</v>
      </c>
      <c r="L5" s="330" t="s">
        <v>200</v>
      </c>
      <c r="M5" s="354" t="s">
        <v>201</v>
      </c>
      <c r="N5" s="332" t="s">
        <v>202</v>
      </c>
      <c r="O5" s="356" t="s">
        <v>203</v>
      </c>
      <c r="P5" s="330" t="s">
        <v>200</v>
      </c>
      <c r="Q5" s="352" t="s">
        <v>33</v>
      </c>
      <c r="R5" s="348" t="s">
        <v>204</v>
      </c>
      <c r="S5" s="350" t="s">
        <v>200</v>
      </c>
    </row>
    <row r="6" spans="1:19" ht="27" customHeight="1">
      <c r="A6" s="336"/>
      <c r="B6" s="338"/>
      <c r="C6" s="313"/>
      <c r="D6" s="316"/>
      <c r="E6" s="361"/>
      <c r="F6" s="328"/>
      <c r="G6" s="342"/>
      <c r="H6" s="359"/>
      <c r="I6" s="275"/>
      <c r="J6" s="345"/>
      <c r="K6" s="349"/>
      <c r="L6" s="331"/>
      <c r="M6" s="355"/>
      <c r="N6" s="333"/>
      <c r="O6" s="357"/>
      <c r="P6" s="331"/>
      <c r="Q6" s="353"/>
      <c r="R6" s="349"/>
      <c r="S6" s="351"/>
    </row>
    <row r="7" spans="1:19" ht="12.75" customHeight="1">
      <c r="A7" s="78">
        <v>21</v>
      </c>
      <c r="B7" s="79">
        <v>201</v>
      </c>
      <c r="C7" s="113" t="s">
        <v>57</v>
      </c>
      <c r="D7" s="93" t="s">
        <v>58</v>
      </c>
      <c r="E7" s="73"/>
      <c r="F7" s="96"/>
      <c r="G7" s="200"/>
      <c r="H7" s="201"/>
      <c r="I7" s="215">
        <v>1</v>
      </c>
      <c r="J7" s="216">
        <v>2</v>
      </c>
      <c r="K7" s="217">
        <v>0</v>
      </c>
      <c r="L7" s="202">
        <f aca="true" t="shared" si="0" ref="L7:L40">IF(J7=""," ",ROUND(K7/J7*100,1))</f>
        <v>0</v>
      </c>
      <c r="M7" s="218"/>
      <c r="N7" s="219"/>
      <c r="O7" s="217"/>
      <c r="P7" s="202" t="str">
        <f>IF(O7=""," ",ROUND(O7/N7*100,1))</f>
        <v> </v>
      </c>
      <c r="Q7" s="220">
        <v>2573</v>
      </c>
      <c r="R7" s="209">
        <v>117</v>
      </c>
      <c r="S7" s="203">
        <f>IF(Q7=""," ",ROUND(R7/Q7*100,1))</f>
        <v>4.5</v>
      </c>
    </row>
    <row r="8" spans="1:19" ht="12.75" customHeight="1">
      <c r="A8" s="78">
        <v>21</v>
      </c>
      <c r="B8" s="79">
        <v>202</v>
      </c>
      <c r="C8" s="113" t="s">
        <v>57</v>
      </c>
      <c r="D8" s="93" t="s">
        <v>59</v>
      </c>
      <c r="E8" s="95">
        <v>38429</v>
      </c>
      <c r="F8" s="97" t="s">
        <v>188</v>
      </c>
      <c r="G8" s="200">
        <v>2</v>
      </c>
      <c r="H8" s="201">
        <v>1</v>
      </c>
      <c r="I8" s="215">
        <v>1</v>
      </c>
      <c r="J8" s="216">
        <v>1</v>
      </c>
      <c r="K8" s="217">
        <v>0</v>
      </c>
      <c r="L8" s="202">
        <f t="shared" si="0"/>
        <v>0</v>
      </c>
      <c r="M8" s="218"/>
      <c r="N8" s="219"/>
      <c r="O8" s="217"/>
      <c r="P8" s="202" t="str">
        <f aca="true" t="shared" si="1" ref="P8:P34">IF(O8=""," ",ROUND(O8/N8*100,1))</f>
        <v> </v>
      </c>
      <c r="Q8" s="220">
        <v>496</v>
      </c>
      <c r="R8" s="209">
        <v>4</v>
      </c>
      <c r="S8" s="203">
        <f aca="true" t="shared" si="2" ref="S8:S41">IF(Q8=""," ",ROUND(R8/Q8*100,1))</f>
        <v>0.8</v>
      </c>
    </row>
    <row r="9" spans="1:19" ht="12.75" customHeight="1">
      <c r="A9" s="78">
        <v>21</v>
      </c>
      <c r="B9" s="79">
        <v>203</v>
      </c>
      <c r="C9" s="113" t="s">
        <v>57</v>
      </c>
      <c r="D9" s="93" t="s">
        <v>60</v>
      </c>
      <c r="E9" s="73"/>
      <c r="F9" s="96"/>
      <c r="G9" s="200"/>
      <c r="H9" s="201"/>
      <c r="I9" s="215">
        <v>1</v>
      </c>
      <c r="J9" s="216">
        <v>2</v>
      </c>
      <c r="K9" s="217">
        <v>0</v>
      </c>
      <c r="L9" s="202">
        <f t="shared" si="0"/>
        <v>0</v>
      </c>
      <c r="M9" s="218"/>
      <c r="N9" s="219"/>
      <c r="O9" s="217"/>
      <c r="P9" s="202" t="str">
        <f t="shared" si="1"/>
        <v> </v>
      </c>
      <c r="Q9" s="220">
        <v>285</v>
      </c>
      <c r="R9" s="209">
        <v>0</v>
      </c>
      <c r="S9" s="203">
        <f t="shared" si="2"/>
        <v>0</v>
      </c>
    </row>
    <row r="10" spans="1:19" ht="12.75" customHeight="1">
      <c r="A10" s="78">
        <v>21</v>
      </c>
      <c r="B10" s="79">
        <v>204</v>
      </c>
      <c r="C10" s="113" t="s">
        <v>57</v>
      </c>
      <c r="D10" s="93" t="s">
        <v>61</v>
      </c>
      <c r="E10" s="73"/>
      <c r="F10" s="96"/>
      <c r="G10" s="200"/>
      <c r="H10" s="201"/>
      <c r="I10" s="215">
        <v>1</v>
      </c>
      <c r="J10" s="216">
        <v>1</v>
      </c>
      <c r="K10" s="217">
        <v>0</v>
      </c>
      <c r="L10" s="202">
        <f t="shared" si="0"/>
        <v>0</v>
      </c>
      <c r="M10" s="218"/>
      <c r="N10" s="219"/>
      <c r="O10" s="217"/>
      <c r="P10" s="202" t="str">
        <f t="shared" si="1"/>
        <v> </v>
      </c>
      <c r="Q10" s="220">
        <v>502</v>
      </c>
      <c r="R10" s="209">
        <v>17</v>
      </c>
      <c r="S10" s="203">
        <f t="shared" si="2"/>
        <v>3.4</v>
      </c>
    </row>
    <row r="11" spans="1:19" ht="12.75" customHeight="1">
      <c r="A11" s="78">
        <v>21</v>
      </c>
      <c r="B11" s="79">
        <v>205</v>
      </c>
      <c r="C11" s="113" t="s">
        <v>57</v>
      </c>
      <c r="D11" s="93" t="s">
        <v>62</v>
      </c>
      <c r="E11" s="73"/>
      <c r="F11" s="96"/>
      <c r="G11" s="200"/>
      <c r="H11" s="201"/>
      <c r="I11" s="215">
        <v>1</v>
      </c>
      <c r="J11" s="216">
        <v>2</v>
      </c>
      <c r="K11" s="217">
        <v>0</v>
      </c>
      <c r="L11" s="202">
        <f t="shared" si="0"/>
        <v>0</v>
      </c>
      <c r="M11" s="218"/>
      <c r="N11" s="219"/>
      <c r="O11" s="217"/>
      <c r="P11" s="202" t="str">
        <f t="shared" si="1"/>
        <v> </v>
      </c>
      <c r="Q11" s="220">
        <v>579</v>
      </c>
      <c r="R11" s="209">
        <v>7</v>
      </c>
      <c r="S11" s="203">
        <f t="shared" si="2"/>
        <v>1.2</v>
      </c>
    </row>
    <row r="12" spans="1:19" ht="12.75" customHeight="1">
      <c r="A12" s="78">
        <v>21</v>
      </c>
      <c r="B12" s="79">
        <v>206</v>
      </c>
      <c r="C12" s="113" t="s">
        <v>57</v>
      </c>
      <c r="D12" s="93" t="s">
        <v>63</v>
      </c>
      <c r="E12" s="73"/>
      <c r="F12" s="96"/>
      <c r="G12" s="200"/>
      <c r="H12" s="201"/>
      <c r="I12" s="215">
        <v>1</v>
      </c>
      <c r="J12" s="216">
        <v>1</v>
      </c>
      <c r="K12" s="217">
        <v>0</v>
      </c>
      <c r="L12" s="202">
        <f t="shared" si="0"/>
        <v>0</v>
      </c>
      <c r="M12" s="218"/>
      <c r="N12" s="219"/>
      <c r="O12" s="217"/>
      <c r="P12" s="202" t="str">
        <f t="shared" si="1"/>
        <v> </v>
      </c>
      <c r="Q12" s="220">
        <v>173</v>
      </c>
      <c r="R12" s="209">
        <v>0</v>
      </c>
      <c r="S12" s="203">
        <f t="shared" si="2"/>
        <v>0</v>
      </c>
    </row>
    <row r="13" spans="1:19" ht="12.75" customHeight="1">
      <c r="A13" s="78">
        <v>21</v>
      </c>
      <c r="B13" s="79">
        <v>207</v>
      </c>
      <c r="C13" s="113" t="s">
        <v>57</v>
      </c>
      <c r="D13" s="93" t="s">
        <v>64</v>
      </c>
      <c r="E13" s="73"/>
      <c r="F13" s="96"/>
      <c r="G13" s="200"/>
      <c r="H13" s="201"/>
      <c r="I13" s="215">
        <v>1</v>
      </c>
      <c r="J13" s="216">
        <v>1</v>
      </c>
      <c r="K13" s="217">
        <v>0</v>
      </c>
      <c r="L13" s="202">
        <f t="shared" si="0"/>
        <v>0</v>
      </c>
      <c r="M13" s="218"/>
      <c r="N13" s="219"/>
      <c r="O13" s="217"/>
      <c r="P13" s="202" t="str">
        <f t="shared" si="1"/>
        <v> </v>
      </c>
      <c r="Q13" s="220">
        <v>69</v>
      </c>
      <c r="R13" s="209">
        <v>1</v>
      </c>
      <c r="S13" s="203">
        <f t="shared" si="2"/>
        <v>1.4</v>
      </c>
    </row>
    <row r="14" spans="1:19" ht="12.75" customHeight="1">
      <c r="A14" s="78">
        <v>21</v>
      </c>
      <c r="B14" s="79">
        <v>208</v>
      </c>
      <c r="C14" s="113" t="s">
        <v>57</v>
      </c>
      <c r="D14" s="93" t="s">
        <v>73</v>
      </c>
      <c r="E14" s="73"/>
      <c r="F14" s="96"/>
      <c r="G14" s="200"/>
      <c r="H14" s="201"/>
      <c r="I14" s="215">
        <v>1</v>
      </c>
      <c r="J14" s="216">
        <v>1</v>
      </c>
      <c r="K14" s="217">
        <v>0</v>
      </c>
      <c r="L14" s="202">
        <f t="shared" si="0"/>
        <v>0</v>
      </c>
      <c r="M14" s="218"/>
      <c r="N14" s="219"/>
      <c r="O14" s="217"/>
      <c r="P14" s="202" t="str">
        <f t="shared" si="1"/>
        <v> </v>
      </c>
      <c r="Q14" s="220">
        <v>113</v>
      </c>
      <c r="R14" s="209">
        <v>0</v>
      </c>
      <c r="S14" s="203">
        <f t="shared" si="2"/>
        <v>0</v>
      </c>
    </row>
    <row r="15" spans="1:19" ht="12.75" customHeight="1">
      <c r="A15" s="78">
        <v>21</v>
      </c>
      <c r="B15" s="79">
        <v>209</v>
      </c>
      <c r="C15" s="113" t="s">
        <v>57</v>
      </c>
      <c r="D15" s="93" t="s">
        <v>66</v>
      </c>
      <c r="E15" s="73"/>
      <c r="F15" s="96"/>
      <c r="G15" s="200"/>
      <c r="H15" s="201"/>
      <c r="I15" s="215">
        <v>1</v>
      </c>
      <c r="J15" s="216">
        <v>1</v>
      </c>
      <c r="K15" s="217">
        <v>0</v>
      </c>
      <c r="L15" s="202">
        <f t="shared" si="0"/>
        <v>0</v>
      </c>
      <c r="M15" s="218"/>
      <c r="N15" s="219"/>
      <c r="O15" s="217"/>
      <c r="P15" s="202" t="str">
        <f t="shared" si="1"/>
        <v> </v>
      </c>
      <c r="Q15" s="220">
        <v>112</v>
      </c>
      <c r="R15" s="209">
        <v>0</v>
      </c>
      <c r="S15" s="203">
        <f t="shared" si="2"/>
        <v>0</v>
      </c>
    </row>
    <row r="16" spans="1:19" ht="12.75" customHeight="1">
      <c r="A16" s="78">
        <v>21</v>
      </c>
      <c r="B16" s="79">
        <v>210</v>
      </c>
      <c r="C16" s="113" t="s">
        <v>57</v>
      </c>
      <c r="D16" s="93" t="s">
        <v>67</v>
      </c>
      <c r="E16" s="73"/>
      <c r="F16" s="96"/>
      <c r="G16" s="200"/>
      <c r="H16" s="201"/>
      <c r="I16" s="215">
        <v>1</v>
      </c>
      <c r="J16" s="216">
        <v>1</v>
      </c>
      <c r="K16" s="217">
        <v>0</v>
      </c>
      <c r="L16" s="202">
        <f t="shared" si="0"/>
        <v>0</v>
      </c>
      <c r="M16" s="218"/>
      <c r="N16" s="219"/>
      <c r="O16" s="217"/>
      <c r="P16" s="202" t="str">
        <f t="shared" si="1"/>
        <v> </v>
      </c>
      <c r="Q16" s="220">
        <v>496</v>
      </c>
      <c r="R16" s="209">
        <v>17</v>
      </c>
      <c r="S16" s="203">
        <f t="shared" si="2"/>
        <v>3.4</v>
      </c>
    </row>
    <row r="17" spans="1:19" ht="12.75" customHeight="1">
      <c r="A17" s="78">
        <v>21</v>
      </c>
      <c r="B17" s="79">
        <v>211</v>
      </c>
      <c r="C17" s="113" t="s">
        <v>57</v>
      </c>
      <c r="D17" s="94" t="s">
        <v>68</v>
      </c>
      <c r="E17" s="73"/>
      <c r="F17" s="96"/>
      <c r="G17" s="200"/>
      <c r="H17" s="201"/>
      <c r="I17" s="215">
        <v>1</v>
      </c>
      <c r="J17" s="216">
        <v>1</v>
      </c>
      <c r="K17" s="217">
        <v>0</v>
      </c>
      <c r="L17" s="202">
        <f t="shared" si="0"/>
        <v>0</v>
      </c>
      <c r="M17" s="218"/>
      <c r="N17" s="219"/>
      <c r="O17" s="217"/>
      <c r="P17" s="202"/>
      <c r="Q17" s="220">
        <v>186</v>
      </c>
      <c r="R17" s="209">
        <v>3</v>
      </c>
      <c r="S17" s="203">
        <f t="shared" si="2"/>
        <v>1.6</v>
      </c>
    </row>
    <row r="18" spans="1:19" ht="12.75" customHeight="1">
      <c r="A18" s="78">
        <v>21</v>
      </c>
      <c r="B18" s="79">
        <v>212</v>
      </c>
      <c r="C18" s="113" t="s">
        <v>57</v>
      </c>
      <c r="D18" s="93" t="s">
        <v>69</v>
      </c>
      <c r="E18" s="73"/>
      <c r="F18" s="96"/>
      <c r="G18" s="200"/>
      <c r="H18" s="201"/>
      <c r="I18" s="215">
        <v>1</v>
      </c>
      <c r="J18" s="216">
        <v>1</v>
      </c>
      <c r="K18" s="217">
        <v>0</v>
      </c>
      <c r="L18" s="202">
        <f t="shared" si="0"/>
        <v>0</v>
      </c>
      <c r="M18" s="218"/>
      <c r="N18" s="219"/>
      <c r="O18" s="217"/>
      <c r="P18" s="202"/>
      <c r="Q18" s="220">
        <v>269</v>
      </c>
      <c r="R18" s="209">
        <v>0</v>
      </c>
      <c r="S18" s="203">
        <f t="shared" si="2"/>
        <v>0</v>
      </c>
    </row>
    <row r="19" spans="1:19" ht="12.75" customHeight="1">
      <c r="A19" s="78">
        <v>21</v>
      </c>
      <c r="B19" s="79">
        <v>213</v>
      </c>
      <c r="C19" s="113" t="s">
        <v>57</v>
      </c>
      <c r="D19" s="93" t="s">
        <v>70</v>
      </c>
      <c r="E19" s="95">
        <v>38621</v>
      </c>
      <c r="F19" s="97" t="s">
        <v>146</v>
      </c>
      <c r="G19" s="200">
        <v>2</v>
      </c>
      <c r="H19" s="201">
        <v>1</v>
      </c>
      <c r="I19" s="215">
        <v>1</v>
      </c>
      <c r="J19" s="216">
        <v>1</v>
      </c>
      <c r="K19" s="217">
        <v>0</v>
      </c>
      <c r="L19" s="202">
        <f t="shared" si="0"/>
        <v>0</v>
      </c>
      <c r="M19" s="218"/>
      <c r="N19" s="219"/>
      <c r="O19" s="217"/>
      <c r="P19" s="202"/>
      <c r="Q19" s="220">
        <v>376</v>
      </c>
      <c r="R19" s="209">
        <v>17</v>
      </c>
      <c r="S19" s="203">
        <f t="shared" si="2"/>
        <v>4.5</v>
      </c>
    </row>
    <row r="20" spans="1:19" ht="12.75" customHeight="1">
      <c r="A20" s="189">
        <v>21</v>
      </c>
      <c r="B20" s="190">
        <v>214</v>
      </c>
      <c r="C20" s="191" t="s">
        <v>57</v>
      </c>
      <c r="D20" s="192" t="s">
        <v>71</v>
      </c>
      <c r="E20" s="73"/>
      <c r="F20" s="96"/>
      <c r="G20" s="200"/>
      <c r="H20" s="201"/>
      <c r="I20" s="215">
        <v>1</v>
      </c>
      <c r="J20" s="216">
        <v>1</v>
      </c>
      <c r="K20" s="217">
        <v>0</v>
      </c>
      <c r="L20" s="202">
        <f t="shared" si="0"/>
        <v>0</v>
      </c>
      <c r="M20" s="218"/>
      <c r="N20" s="219"/>
      <c r="O20" s="217"/>
      <c r="P20" s="202"/>
      <c r="Q20" s="220">
        <v>136</v>
      </c>
      <c r="R20" s="209">
        <v>4</v>
      </c>
      <c r="S20" s="204">
        <f t="shared" si="2"/>
        <v>2.9</v>
      </c>
    </row>
    <row r="21" spans="1:19" ht="12.75" customHeight="1">
      <c r="A21" s="78">
        <v>21</v>
      </c>
      <c r="B21" s="79">
        <v>215</v>
      </c>
      <c r="C21" s="113" t="s">
        <v>57</v>
      </c>
      <c r="D21" s="93" t="s">
        <v>72</v>
      </c>
      <c r="E21" s="73"/>
      <c r="F21" s="96"/>
      <c r="G21" s="200"/>
      <c r="H21" s="201"/>
      <c r="I21" s="215">
        <v>1</v>
      </c>
      <c r="J21" s="216">
        <v>1</v>
      </c>
      <c r="K21" s="217">
        <v>0</v>
      </c>
      <c r="L21" s="202">
        <f t="shared" si="0"/>
        <v>0</v>
      </c>
      <c r="M21" s="218"/>
      <c r="N21" s="219"/>
      <c r="O21" s="217"/>
      <c r="P21" s="202"/>
      <c r="Q21" s="220">
        <v>156</v>
      </c>
      <c r="R21" s="209">
        <v>0</v>
      </c>
      <c r="S21" s="203">
        <f t="shared" si="2"/>
        <v>0</v>
      </c>
    </row>
    <row r="22" spans="1:19" ht="12.75" customHeight="1">
      <c r="A22" s="78">
        <v>21</v>
      </c>
      <c r="B22" s="79">
        <v>216</v>
      </c>
      <c r="C22" s="113" t="s">
        <v>57</v>
      </c>
      <c r="D22" s="93" t="s">
        <v>65</v>
      </c>
      <c r="E22" s="73"/>
      <c r="F22" s="96"/>
      <c r="G22" s="200"/>
      <c r="H22" s="201"/>
      <c r="I22" s="215">
        <v>1</v>
      </c>
      <c r="J22" s="216">
        <v>1</v>
      </c>
      <c r="K22" s="217">
        <v>0</v>
      </c>
      <c r="L22" s="202">
        <f t="shared" si="0"/>
        <v>0</v>
      </c>
      <c r="M22" s="218"/>
      <c r="N22" s="219"/>
      <c r="O22" s="217"/>
      <c r="P22" s="202"/>
      <c r="Q22" s="220">
        <v>95</v>
      </c>
      <c r="R22" s="209">
        <v>2</v>
      </c>
      <c r="S22" s="203">
        <f t="shared" si="2"/>
        <v>2.1</v>
      </c>
    </row>
    <row r="23" spans="1:19" ht="12.75" customHeight="1">
      <c r="A23" s="78">
        <v>21</v>
      </c>
      <c r="B23" s="79">
        <v>217</v>
      </c>
      <c r="C23" s="113" t="s">
        <v>57</v>
      </c>
      <c r="D23" s="93" t="s">
        <v>74</v>
      </c>
      <c r="E23" s="73"/>
      <c r="F23" s="96"/>
      <c r="G23" s="200"/>
      <c r="H23" s="201"/>
      <c r="I23" s="215">
        <v>1</v>
      </c>
      <c r="J23" s="216">
        <v>1</v>
      </c>
      <c r="K23" s="217">
        <v>0</v>
      </c>
      <c r="L23" s="202">
        <f t="shared" si="0"/>
        <v>0</v>
      </c>
      <c r="M23" s="218"/>
      <c r="N23" s="219"/>
      <c r="O23" s="217"/>
      <c r="P23" s="202"/>
      <c r="Q23" s="220">
        <v>98</v>
      </c>
      <c r="R23" s="209">
        <v>0</v>
      </c>
      <c r="S23" s="203">
        <f t="shared" si="2"/>
        <v>0</v>
      </c>
    </row>
    <row r="24" spans="1:19" ht="12.75" customHeight="1">
      <c r="A24" s="78">
        <v>21</v>
      </c>
      <c r="B24" s="79">
        <v>218</v>
      </c>
      <c r="C24" s="113" t="s">
        <v>57</v>
      </c>
      <c r="D24" s="93" t="s">
        <v>75</v>
      </c>
      <c r="E24" s="73"/>
      <c r="F24" s="96"/>
      <c r="G24" s="200"/>
      <c r="H24" s="201"/>
      <c r="I24" s="215">
        <v>1</v>
      </c>
      <c r="J24" s="216">
        <v>1</v>
      </c>
      <c r="K24" s="217">
        <v>0</v>
      </c>
      <c r="L24" s="202">
        <f t="shared" si="0"/>
        <v>0</v>
      </c>
      <c r="M24" s="218"/>
      <c r="N24" s="219"/>
      <c r="O24" s="217"/>
      <c r="P24" s="202"/>
      <c r="Q24" s="220">
        <v>116</v>
      </c>
      <c r="R24" s="209">
        <v>1</v>
      </c>
      <c r="S24" s="203">
        <f t="shared" si="2"/>
        <v>0.9</v>
      </c>
    </row>
    <row r="25" spans="1:19" ht="12.75" customHeight="1">
      <c r="A25" s="78">
        <v>21</v>
      </c>
      <c r="B25" s="79">
        <v>219</v>
      </c>
      <c r="C25" s="113" t="s">
        <v>57</v>
      </c>
      <c r="D25" s="93" t="s">
        <v>76</v>
      </c>
      <c r="E25" s="73"/>
      <c r="F25" s="96"/>
      <c r="G25" s="200"/>
      <c r="H25" s="201"/>
      <c r="I25" s="215">
        <v>1</v>
      </c>
      <c r="J25" s="216">
        <v>1</v>
      </c>
      <c r="K25" s="217">
        <v>0</v>
      </c>
      <c r="L25" s="202">
        <f t="shared" si="0"/>
        <v>0</v>
      </c>
      <c r="M25" s="218"/>
      <c r="N25" s="219"/>
      <c r="O25" s="217"/>
      <c r="P25" s="202"/>
      <c r="Q25" s="220">
        <v>113</v>
      </c>
      <c r="R25" s="209">
        <v>0</v>
      </c>
      <c r="S25" s="203">
        <f t="shared" si="2"/>
        <v>0</v>
      </c>
    </row>
    <row r="26" spans="1:19" ht="12.75" customHeight="1">
      <c r="A26" s="78">
        <v>21</v>
      </c>
      <c r="B26" s="79">
        <v>220</v>
      </c>
      <c r="C26" s="113" t="s">
        <v>57</v>
      </c>
      <c r="D26" s="93" t="s">
        <v>77</v>
      </c>
      <c r="E26" s="73"/>
      <c r="F26" s="96"/>
      <c r="G26" s="200"/>
      <c r="H26" s="201"/>
      <c r="I26" s="215">
        <v>1</v>
      </c>
      <c r="J26" s="216">
        <v>1</v>
      </c>
      <c r="K26" s="217">
        <v>0</v>
      </c>
      <c r="L26" s="202">
        <f t="shared" si="0"/>
        <v>0</v>
      </c>
      <c r="M26" s="218"/>
      <c r="N26" s="219"/>
      <c r="O26" s="217"/>
      <c r="P26" s="202"/>
      <c r="Q26" s="220">
        <v>110</v>
      </c>
      <c r="R26" s="209">
        <v>0</v>
      </c>
      <c r="S26" s="203">
        <f t="shared" si="2"/>
        <v>0</v>
      </c>
    </row>
    <row r="27" spans="1:19" ht="12.75" customHeight="1">
      <c r="A27" s="78">
        <v>21</v>
      </c>
      <c r="B27" s="79">
        <v>221</v>
      </c>
      <c r="C27" s="113" t="s">
        <v>57</v>
      </c>
      <c r="D27" s="93" t="s">
        <v>78</v>
      </c>
      <c r="E27" s="73"/>
      <c r="F27" s="96"/>
      <c r="G27" s="200"/>
      <c r="H27" s="201"/>
      <c r="I27" s="215">
        <v>1</v>
      </c>
      <c r="J27" s="216">
        <v>1</v>
      </c>
      <c r="K27" s="217">
        <v>0</v>
      </c>
      <c r="L27" s="202">
        <f t="shared" si="0"/>
        <v>0</v>
      </c>
      <c r="M27" s="218"/>
      <c r="N27" s="219"/>
      <c r="O27" s="217"/>
      <c r="P27" s="202"/>
      <c r="Q27" s="220">
        <v>233</v>
      </c>
      <c r="R27" s="209">
        <v>1</v>
      </c>
      <c r="S27" s="203">
        <f t="shared" si="2"/>
        <v>0.4</v>
      </c>
    </row>
    <row r="28" spans="1:19" ht="12.75" customHeight="1">
      <c r="A28" s="78">
        <v>21</v>
      </c>
      <c r="B28" s="79">
        <v>302</v>
      </c>
      <c r="C28" s="113" t="s">
        <v>57</v>
      </c>
      <c r="D28" s="93" t="s">
        <v>79</v>
      </c>
      <c r="E28" s="73"/>
      <c r="F28" s="96"/>
      <c r="G28" s="200"/>
      <c r="H28" s="201"/>
      <c r="I28" s="215"/>
      <c r="J28" s="216"/>
      <c r="K28" s="217"/>
      <c r="L28" s="202" t="str">
        <f t="shared" si="0"/>
        <v> </v>
      </c>
      <c r="M28" s="218">
        <v>1</v>
      </c>
      <c r="N28" s="219">
        <v>1</v>
      </c>
      <c r="O28" s="217">
        <v>0</v>
      </c>
      <c r="P28" s="202">
        <f t="shared" si="1"/>
        <v>0</v>
      </c>
      <c r="Q28" s="220">
        <v>35</v>
      </c>
      <c r="R28" s="209">
        <v>0</v>
      </c>
      <c r="S28" s="203">
        <f t="shared" si="2"/>
        <v>0</v>
      </c>
    </row>
    <row r="29" spans="1:19" ht="12.75" customHeight="1">
      <c r="A29" s="78">
        <v>21</v>
      </c>
      <c r="B29" s="79">
        <v>303</v>
      </c>
      <c r="C29" s="113" t="s">
        <v>57</v>
      </c>
      <c r="D29" s="93" t="s">
        <v>80</v>
      </c>
      <c r="E29" s="73"/>
      <c r="F29" s="96"/>
      <c r="G29" s="200"/>
      <c r="H29" s="201"/>
      <c r="I29" s="215"/>
      <c r="J29" s="216"/>
      <c r="K29" s="217"/>
      <c r="L29" s="202" t="str">
        <f t="shared" si="0"/>
        <v> </v>
      </c>
      <c r="M29" s="218">
        <v>1</v>
      </c>
      <c r="N29" s="219">
        <v>1</v>
      </c>
      <c r="O29" s="217">
        <v>0</v>
      </c>
      <c r="P29" s="202">
        <f t="shared" si="1"/>
        <v>0</v>
      </c>
      <c r="Q29" s="220">
        <v>56</v>
      </c>
      <c r="R29" s="209">
        <v>0</v>
      </c>
      <c r="S29" s="203">
        <f t="shared" si="2"/>
        <v>0</v>
      </c>
    </row>
    <row r="30" spans="1:19" ht="12.75" customHeight="1">
      <c r="A30" s="78">
        <v>21</v>
      </c>
      <c r="B30" s="79">
        <v>341</v>
      </c>
      <c r="C30" s="113" t="s">
        <v>57</v>
      </c>
      <c r="D30" s="93" t="s">
        <v>81</v>
      </c>
      <c r="E30" s="73"/>
      <c r="F30" s="96"/>
      <c r="G30" s="200"/>
      <c r="H30" s="201"/>
      <c r="I30" s="215"/>
      <c r="J30" s="216"/>
      <c r="K30" s="217"/>
      <c r="L30" s="202" t="str">
        <f t="shared" si="0"/>
        <v> </v>
      </c>
      <c r="M30" s="218">
        <v>1</v>
      </c>
      <c r="N30" s="219">
        <v>1</v>
      </c>
      <c r="O30" s="217">
        <v>0</v>
      </c>
      <c r="P30" s="202">
        <f t="shared" si="1"/>
        <v>0</v>
      </c>
      <c r="Q30" s="220">
        <v>132</v>
      </c>
      <c r="R30" s="209">
        <v>0</v>
      </c>
      <c r="S30" s="203">
        <f t="shared" si="2"/>
        <v>0</v>
      </c>
    </row>
    <row r="31" spans="1:19" ht="12.75" customHeight="1">
      <c r="A31" s="78">
        <v>21</v>
      </c>
      <c r="B31" s="79">
        <v>361</v>
      </c>
      <c r="C31" s="113" t="s">
        <v>57</v>
      </c>
      <c r="D31" s="93" t="s">
        <v>82</v>
      </c>
      <c r="E31" s="73"/>
      <c r="F31" s="96"/>
      <c r="G31" s="200"/>
      <c r="H31" s="201"/>
      <c r="I31" s="215"/>
      <c r="J31" s="216"/>
      <c r="K31" s="217"/>
      <c r="L31" s="202" t="str">
        <f t="shared" si="0"/>
        <v> </v>
      </c>
      <c r="M31" s="218">
        <v>1</v>
      </c>
      <c r="N31" s="219">
        <v>1</v>
      </c>
      <c r="O31" s="217">
        <v>0</v>
      </c>
      <c r="P31" s="202">
        <f t="shared" si="1"/>
        <v>0</v>
      </c>
      <c r="Q31" s="220">
        <v>6</v>
      </c>
      <c r="R31" s="209">
        <v>0</v>
      </c>
      <c r="S31" s="203">
        <f t="shared" si="2"/>
        <v>0</v>
      </c>
    </row>
    <row r="32" spans="1:19" ht="12.75" customHeight="1">
      <c r="A32" s="78">
        <v>21</v>
      </c>
      <c r="B32" s="80">
        <v>362</v>
      </c>
      <c r="C32" s="85" t="s">
        <v>57</v>
      </c>
      <c r="D32" s="86" t="s">
        <v>83</v>
      </c>
      <c r="E32" s="81"/>
      <c r="F32" s="84"/>
      <c r="G32" s="194"/>
      <c r="H32" s="195"/>
      <c r="I32" s="210"/>
      <c r="J32" s="209"/>
      <c r="K32" s="209"/>
      <c r="L32" s="202" t="str">
        <f t="shared" si="0"/>
        <v> </v>
      </c>
      <c r="M32" s="220">
        <v>1</v>
      </c>
      <c r="N32" s="221"/>
      <c r="O32" s="209"/>
      <c r="P32" s="202" t="str">
        <f t="shared" si="1"/>
        <v> </v>
      </c>
      <c r="Q32" s="220">
        <v>51</v>
      </c>
      <c r="R32" s="209">
        <v>1</v>
      </c>
      <c r="S32" s="203">
        <f t="shared" si="2"/>
        <v>2</v>
      </c>
    </row>
    <row r="33" spans="1:19" ht="12.75" customHeight="1">
      <c r="A33" s="78">
        <v>21</v>
      </c>
      <c r="B33" s="80">
        <v>381</v>
      </c>
      <c r="C33" s="87" t="s">
        <v>57</v>
      </c>
      <c r="D33" s="88" t="s">
        <v>84</v>
      </c>
      <c r="E33" s="81"/>
      <c r="F33" s="84"/>
      <c r="G33" s="194"/>
      <c r="H33" s="195"/>
      <c r="I33" s="210"/>
      <c r="J33" s="209"/>
      <c r="K33" s="209"/>
      <c r="L33" s="202" t="str">
        <f t="shared" si="0"/>
        <v> </v>
      </c>
      <c r="M33" s="220">
        <v>1</v>
      </c>
      <c r="N33" s="221">
        <v>1</v>
      </c>
      <c r="O33" s="209">
        <v>0</v>
      </c>
      <c r="P33" s="202">
        <f t="shared" si="1"/>
        <v>0</v>
      </c>
      <c r="Q33" s="220">
        <v>52</v>
      </c>
      <c r="R33" s="209">
        <v>0</v>
      </c>
      <c r="S33" s="203">
        <f t="shared" si="2"/>
        <v>0</v>
      </c>
    </row>
    <row r="34" spans="1:19" ht="12.75" customHeight="1">
      <c r="A34" s="78">
        <v>21</v>
      </c>
      <c r="B34" s="80">
        <v>382</v>
      </c>
      <c r="C34" s="87" t="s">
        <v>57</v>
      </c>
      <c r="D34" s="88" t="s">
        <v>85</v>
      </c>
      <c r="E34" s="5"/>
      <c r="F34" s="98"/>
      <c r="G34" s="194"/>
      <c r="H34" s="195"/>
      <c r="I34" s="210"/>
      <c r="J34" s="209"/>
      <c r="K34" s="209"/>
      <c r="L34" s="202" t="str">
        <f t="shared" si="0"/>
        <v> </v>
      </c>
      <c r="M34" s="220">
        <v>1</v>
      </c>
      <c r="N34" s="221"/>
      <c r="O34" s="209"/>
      <c r="P34" s="202" t="str">
        <f t="shared" si="1"/>
        <v> </v>
      </c>
      <c r="Q34" s="220">
        <v>25</v>
      </c>
      <c r="R34" s="209">
        <v>0</v>
      </c>
      <c r="S34" s="203">
        <f t="shared" si="2"/>
        <v>0</v>
      </c>
    </row>
    <row r="35" spans="1:19" ht="12.75" customHeight="1">
      <c r="A35" s="78">
        <v>21</v>
      </c>
      <c r="B35" s="80">
        <v>383</v>
      </c>
      <c r="C35" s="87" t="s">
        <v>57</v>
      </c>
      <c r="D35" s="88" t="s">
        <v>86</v>
      </c>
      <c r="E35" s="5"/>
      <c r="F35" s="98"/>
      <c r="G35" s="194"/>
      <c r="H35" s="195"/>
      <c r="I35" s="210"/>
      <c r="J35" s="209"/>
      <c r="K35" s="209"/>
      <c r="L35" s="202" t="str">
        <f t="shared" si="0"/>
        <v> </v>
      </c>
      <c r="M35" s="220">
        <v>1</v>
      </c>
      <c r="N35" s="221"/>
      <c r="O35" s="209"/>
      <c r="P35" s="202" t="str">
        <f aca="true" t="shared" si="3" ref="P35:P48">IF(O35=""," ",ROUND(O35/N35*100,1))</f>
        <v> </v>
      </c>
      <c r="Q35" s="220">
        <v>26</v>
      </c>
      <c r="R35" s="209">
        <v>0</v>
      </c>
      <c r="S35" s="203">
        <f t="shared" si="2"/>
        <v>0</v>
      </c>
    </row>
    <row r="36" spans="1:19" ht="12.75" customHeight="1">
      <c r="A36" s="189">
        <v>21</v>
      </c>
      <c r="B36" s="193">
        <v>401</v>
      </c>
      <c r="C36" s="129" t="s">
        <v>57</v>
      </c>
      <c r="D36" s="130" t="s">
        <v>87</v>
      </c>
      <c r="E36" s="5"/>
      <c r="F36" s="98"/>
      <c r="G36" s="194"/>
      <c r="H36" s="195"/>
      <c r="I36" s="210"/>
      <c r="J36" s="209"/>
      <c r="K36" s="209"/>
      <c r="L36" s="202" t="str">
        <f t="shared" si="0"/>
        <v> </v>
      </c>
      <c r="M36" s="220">
        <v>1</v>
      </c>
      <c r="N36" s="221">
        <v>1</v>
      </c>
      <c r="O36" s="209"/>
      <c r="P36" s="202" t="str">
        <f t="shared" si="3"/>
        <v> </v>
      </c>
      <c r="Q36" s="220">
        <v>126</v>
      </c>
      <c r="R36" s="209">
        <v>1</v>
      </c>
      <c r="S36" s="203">
        <f t="shared" si="2"/>
        <v>0.8</v>
      </c>
    </row>
    <row r="37" spans="1:19" ht="12.75" customHeight="1">
      <c r="A37" s="78">
        <v>21</v>
      </c>
      <c r="B37" s="80">
        <v>403</v>
      </c>
      <c r="C37" s="87" t="s">
        <v>57</v>
      </c>
      <c r="D37" s="88" t="s">
        <v>88</v>
      </c>
      <c r="E37" s="5"/>
      <c r="F37" s="98"/>
      <c r="G37" s="194"/>
      <c r="H37" s="195"/>
      <c r="I37" s="210"/>
      <c r="J37" s="209"/>
      <c r="K37" s="209"/>
      <c r="L37" s="202" t="str">
        <f t="shared" si="0"/>
        <v> </v>
      </c>
      <c r="M37" s="220">
        <v>1</v>
      </c>
      <c r="N37" s="221">
        <v>1</v>
      </c>
      <c r="O37" s="209">
        <v>0</v>
      </c>
      <c r="P37" s="202">
        <f t="shared" si="3"/>
        <v>0</v>
      </c>
      <c r="Q37" s="220">
        <v>48</v>
      </c>
      <c r="R37" s="209">
        <v>0</v>
      </c>
      <c r="S37" s="203">
        <f t="shared" si="2"/>
        <v>0</v>
      </c>
    </row>
    <row r="38" spans="1:19" ht="12.75" customHeight="1">
      <c r="A38" s="78">
        <v>21</v>
      </c>
      <c r="B38" s="80">
        <v>404</v>
      </c>
      <c r="C38" s="87" t="s">
        <v>57</v>
      </c>
      <c r="D38" s="88" t="s">
        <v>89</v>
      </c>
      <c r="E38" s="5"/>
      <c r="F38" s="98"/>
      <c r="G38" s="194"/>
      <c r="H38" s="195"/>
      <c r="I38" s="210"/>
      <c r="J38" s="209"/>
      <c r="K38" s="209"/>
      <c r="L38" s="202" t="str">
        <f t="shared" si="0"/>
        <v> </v>
      </c>
      <c r="M38" s="220">
        <v>1</v>
      </c>
      <c r="N38" s="221"/>
      <c r="O38" s="209"/>
      <c r="P38" s="202" t="str">
        <f t="shared" si="3"/>
        <v> </v>
      </c>
      <c r="Q38" s="220">
        <v>46</v>
      </c>
      <c r="R38" s="209">
        <v>0</v>
      </c>
      <c r="S38" s="203">
        <f t="shared" si="2"/>
        <v>0</v>
      </c>
    </row>
    <row r="39" spans="1:19" ht="12.75" customHeight="1">
      <c r="A39" s="78">
        <v>21</v>
      </c>
      <c r="B39" s="80">
        <v>421</v>
      </c>
      <c r="C39" s="87" t="s">
        <v>57</v>
      </c>
      <c r="D39" s="88" t="s">
        <v>90</v>
      </c>
      <c r="E39" s="5"/>
      <c r="F39" s="98"/>
      <c r="G39" s="194"/>
      <c r="H39" s="195"/>
      <c r="I39" s="210"/>
      <c r="J39" s="209"/>
      <c r="K39" s="209"/>
      <c r="L39" s="202" t="str">
        <f t="shared" si="0"/>
        <v> </v>
      </c>
      <c r="M39" s="220">
        <v>1</v>
      </c>
      <c r="N39" s="221">
        <v>1</v>
      </c>
      <c r="O39" s="209">
        <v>0</v>
      </c>
      <c r="P39" s="202">
        <f t="shared" si="3"/>
        <v>0</v>
      </c>
      <c r="Q39" s="220">
        <v>47</v>
      </c>
      <c r="R39" s="209">
        <v>1</v>
      </c>
      <c r="S39" s="203">
        <f t="shared" si="2"/>
        <v>2.1</v>
      </c>
    </row>
    <row r="40" spans="1:19" ht="12.75" customHeight="1">
      <c r="A40" s="78">
        <v>21</v>
      </c>
      <c r="B40" s="80">
        <v>501</v>
      </c>
      <c r="C40" s="87" t="s">
        <v>57</v>
      </c>
      <c r="D40" s="88" t="s">
        <v>91</v>
      </c>
      <c r="E40" s="5"/>
      <c r="F40" s="98"/>
      <c r="G40" s="194"/>
      <c r="H40" s="195"/>
      <c r="I40" s="210"/>
      <c r="J40" s="209"/>
      <c r="K40" s="209"/>
      <c r="L40" s="202" t="str">
        <f t="shared" si="0"/>
        <v> </v>
      </c>
      <c r="M40" s="220">
        <v>1</v>
      </c>
      <c r="N40" s="221">
        <v>1</v>
      </c>
      <c r="O40" s="209">
        <v>0</v>
      </c>
      <c r="P40" s="202">
        <f t="shared" si="3"/>
        <v>0</v>
      </c>
      <c r="Q40" s="220">
        <v>18</v>
      </c>
      <c r="R40" s="209">
        <v>0</v>
      </c>
      <c r="S40" s="203">
        <f t="shared" si="2"/>
        <v>0</v>
      </c>
    </row>
    <row r="41" spans="1:19" ht="12.75" customHeight="1">
      <c r="A41" s="78">
        <v>21</v>
      </c>
      <c r="B41" s="80">
        <v>502</v>
      </c>
      <c r="C41" s="87" t="s">
        <v>57</v>
      </c>
      <c r="D41" s="88" t="s">
        <v>92</v>
      </c>
      <c r="E41" s="5"/>
      <c r="F41" s="98"/>
      <c r="G41" s="194"/>
      <c r="H41" s="195"/>
      <c r="I41" s="210"/>
      <c r="J41" s="209"/>
      <c r="K41" s="209"/>
      <c r="L41" s="202" t="str">
        <f aca="true" t="shared" si="4" ref="L41:L48">IF(J41=""," ",ROUND(K41/J41*100,1))</f>
        <v> </v>
      </c>
      <c r="M41" s="220">
        <v>1</v>
      </c>
      <c r="N41" s="221"/>
      <c r="O41" s="209"/>
      <c r="P41" s="202" t="str">
        <f t="shared" si="3"/>
        <v> </v>
      </c>
      <c r="Q41" s="220">
        <v>23</v>
      </c>
      <c r="R41" s="209">
        <v>0</v>
      </c>
      <c r="S41" s="203">
        <f t="shared" si="2"/>
        <v>0</v>
      </c>
    </row>
    <row r="42" spans="1:19" ht="12.75" customHeight="1">
      <c r="A42" s="78">
        <v>21</v>
      </c>
      <c r="B42" s="80">
        <v>503</v>
      </c>
      <c r="C42" s="87" t="s">
        <v>57</v>
      </c>
      <c r="D42" s="88" t="s">
        <v>93</v>
      </c>
      <c r="E42" s="5"/>
      <c r="F42" s="98"/>
      <c r="G42" s="194"/>
      <c r="H42" s="195"/>
      <c r="I42" s="210"/>
      <c r="J42" s="209"/>
      <c r="K42" s="209"/>
      <c r="L42" s="202" t="str">
        <f t="shared" si="4"/>
        <v> </v>
      </c>
      <c r="M42" s="220">
        <v>1</v>
      </c>
      <c r="N42" s="221">
        <v>1</v>
      </c>
      <c r="O42" s="209">
        <v>0</v>
      </c>
      <c r="P42" s="202">
        <f t="shared" si="3"/>
        <v>0</v>
      </c>
      <c r="Q42" s="220">
        <v>12</v>
      </c>
      <c r="R42" s="209">
        <v>0</v>
      </c>
      <c r="S42" s="203">
        <f aca="true" t="shared" si="5" ref="S42:S48">IF(Q42=""," ",ROUND(R42/Q42*100,1))</f>
        <v>0</v>
      </c>
    </row>
    <row r="43" spans="1:19" ht="12.75" customHeight="1">
      <c r="A43" s="78">
        <v>21</v>
      </c>
      <c r="B43" s="80">
        <v>504</v>
      </c>
      <c r="C43" s="87" t="s">
        <v>57</v>
      </c>
      <c r="D43" s="88" t="s">
        <v>94</v>
      </c>
      <c r="E43" s="5"/>
      <c r="F43" s="98"/>
      <c r="G43" s="194"/>
      <c r="H43" s="195"/>
      <c r="I43" s="210"/>
      <c r="J43" s="209"/>
      <c r="K43" s="209"/>
      <c r="L43" s="202" t="str">
        <f t="shared" si="4"/>
        <v> </v>
      </c>
      <c r="M43" s="220">
        <v>1</v>
      </c>
      <c r="N43" s="221"/>
      <c r="O43" s="209"/>
      <c r="P43" s="202" t="str">
        <f t="shared" si="3"/>
        <v> </v>
      </c>
      <c r="Q43" s="220">
        <v>32</v>
      </c>
      <c r="R43" s="209">
        <v>0</v>
      </c>
      <c r="S43" s="203">
        <f t="shared" si="5"/>
        <v>0</v>
      </c>
    </row>
    <row r="44" spans="1:19" ht="12.75" customHeight="1">
      <c r="A44" s="78">
        <v>21</v>
      </c>
      <c r="B44" s="80">
        <v>505</v>
      </c>
      <c r="C44" s="87" t="s">
        <v>57</v>
      </c>
      <c r="D44" s="88" t="s">
        <v>95</v>
      </c>
      <c r="E44" s="5"/>
      <c r="F44" s="98"/>
      <c r="G44" s="194"/>
      <c r="H44" s="195"/>
      <c r="I44" s="210"/>
      <c r="J44" s="209"/>
      <c r="K44" s="209"/>
      <c r="L44" s="202" t="str">
        <f t="shared" si="4"/>
        <v> </v>
      </c>
      <c r="M44" s="220">
        <v>1</v>
      </c>
      <c r="N44" s="221"/>
      <c r="O44" s="209"/>
      <c r="P44" s="202" t="str">
        <f t="shared" si="3"/>
        <v> </v>
      </c>
      <c r="Q44" s="220">
        <v>79</v>
      </c>
      <c r="R44" s="209">
        <v>1</v>
      </c>
      <c r="S44" s="203">
        <f t="shared" si="5"/>
        <v>1.3</v>
      </c>
    </row>
    <row r="45" spans="1:19" ht="12.75" customHeight="1">
      <c r="A45" s="78">
        <v>21</v>
      </c>
      <c r="B45" s="80">
        <v>506</v>
      </c>
      <c r="C45" s="87" t="s">
        <v>57</v>
      </c>
      <c r="D45" s="88" t="s">
        <v>96</v>
      </c>
      <c r="E45" s="5"/>
      <c r="F45" s="98"/>
      <c r="G45" s="194"/>
      <c r="H45" s="195"/>
      <c r="I45" s="210"/>
      <c r="J45" s="209"/>
      <c r="K45" s="209"/>
      <c r="L45" s="202" t="str">
        <f t="shared" si="4"/>
        <v> </v>
      </c>
      <c r="M45" s="220">
        <v>1</v>
      </c>
      <c r="N45" s="221"/>
      <c r="O45" s="209"/>
      <c r="P45" s="202" t="str">
        <f t="shared" si="3"/>
        <v> </v>
      </c>
      <c r="Q45" s="220">
        <v>67</v>
      </c>
      <c r="R45" s="209">
        <v>0</v>
      </c>
      <c r="S45" s="203">
        <f t="shared" si="5"/>
        <v>0</v>
      </c>
    </row>
    <row r="46" spans="1:19" ht="12.75" customHeight="1">
      <c r="A46" s="189">
        <v>21</v>
      </c>
      <c r="B46" s="193">
        <v>507</v>
      </c>
      <c r="C46" s="129" t="s">
        <v>57</v>
      </c>
      <c r="D46" s="130" t="s">
        <v>97</v>
      </c>
      <c r="E46" s="5"/>
      <c r="F46" s="98"/>
      <c r="G46" s="194"/>
      <c r="H46" s="195"/>
      <c r="I46" s="210"/>
      <c r="J46" s="209"/>
      <c r="K46" s="209"/>
      <c r="L46" s="202" t="str">
        <f t="shared" si="4"/>
        <v> </v>
      </c>
      <c r="M46" s="220">
        <v>1</v>
      </c>
      <c r="N46" s="221"/>
      <c r="O46" s="209"/>
      <c r="P46" s="202" t="str">
        <f t="shared" si="3"/>
        <v> </v>
      </c>
      <c r="Q46" s="220">
        <v>23</v>
      </c>
      <c r="R46" s="225">
        <v>1</v>
      </c>
      <c r="S46" s="204">
        <f t="shared" si="5"/>
        <v>4.3</v>
      </c>
    </row>
    <row r="47" spans="1:19" ht="12.75" customHeight="1">
      <c r="A47" s="78">
        <v>21</v>
      </c>
      <c r="B47" s="80">
        <v>521</v>
      </c>
      <c r="C47" s="87" t="s">
        <v>57</v>
      </c>
      <c r="D47" s="88" t="s">
        <v>98</v>
      </c>
      <c r="E47" s="5"/>
      <c r="F47" s="98"/>
      <c r="G47" s="194"/>
      <c r="H47" s="195"/>
      <c r="I47" s="210"/>
      <c r="J47" s="209"/>
      <c r="K47" s="209"/>
      <c r="L47" s="202" t="str">
        <f t="shared" si="4"/>
        <v> </v>
      </c>
      <c r="M47" s="220">
        <v>1</v>
      </c>
      <c r="N47" s="221">
        <v>1</v>
      </c>
      <c r="O47" s="209">
        <v>0</v>
      </c>
      <c r="P47" s="202">
        <f t="shared" si="3"/>
        <v>0</v>
      </c>
      <c r="Q47" s="220">
        <v>70</v>
      </c>
      <c r="R47" s="209">
        <v>0</v>
      </c>
      <c r="S47" s="203">
        <f t="shared" si="5"/>
        <v>0</v>
      </c>
    </row>
    <row r="48" spans="1:19" ht="12.75" customHeight="1" thickBot="1">
      <c r="A48" s="74">
        <v>21</v>
      </c>
      <c r="B48" s="82">
        <v>604</v>
      </c>
      <c r="C48" s="89" t="s">
        <v>57</v>
      </c>
      <c r="D48" s="90" t="s">
        <v>99</v>
      </c>
      <c r="E48" s="76"/>
      <c r="F48" s="99"/>
      <c r="G48" s="196"/>
      <c r="H48" s="197"/>
      <c r="I48" s="211"/>
      <c r="J48" s="212"/>
      <c r="K48" s="212"/>
      <c r="L48" s="205" t="str">
        <f t="shared" si="4"/>
        <v> </v>
      </c>
      <c r="M48" s="222">
        <v>1</v>
      </c>
      <c r="N48" s="223"/>
      <c r="O48" s="212"/>
      <c r="P48" s="202" t="str">
        <f t="shared" si="3"/>
        <v> </v>
      </c>
      <c r="Q48" s="222">
        <v>23</v>
      </c>
      <c r="R48" s="212">
        <v>0</v>
      </c>
      <c r="S48" s="206">
        <f t="shared" si="5"/>
        <v>0</v>
      </c>
    </row>
    <row r="49" spans="1:19" ht="16.5" customHeight="1" thickBot="1">
      <c r="A49" s="9"/>
      <c r="B49" s="10">
        <v>1000</v>
      </c>
      <c r="C49" s="317" t="s">
        <v>10</v>
      </c>
      <c r="D49" s="317"/>
      <c r="E49" s="7"/>
      <c r="F49" s="52">
        <f>COUNTA(F7:F48)</f>
        <v>2</v>
      </c>
      <c r="G49" s="198"/>
      <c r="H49" s="199">
        <f>SUM(H7:H48)</f>
        <v>2</v>
      </c>
      <c r="I49" s="213">
        <f>COUNTA(I7:I48)</f>
        <v>21</v>
      </c>
      <c r="J49" s="214">
        <f>SUM(J7:J48)</f>
        <v>24</v>
      </c>
      <c r="K49" s="214">
        <f>SUM(K7:K48)</f>
        <v>0</v>
      </c>
      <c r="L49" s="207">
        <f>IF(J49=""," ",ROUND(K49/J49*100,1))</f>
        <v>0</v>
      </c>
      <c r="M49" s="224">
        <f>COUNTA(M7:M48)</f>
        <v>21</v>
      </c>
      <c r="N49" s="214">
        <f>SUM(N7:N48)</f>
        <v>11</v>
      </c>
      <c r="O49" s="214">
        <f>SUM(O7:O48)</f>
        <v>0</v>
      </c>
      <c r="P49" s="207">
        <f>IF(N49=""," ",ROUND(O49/N49*100,1))</f>
        <v>0</v>
      </c>
      <c r="Q49" s="226">
        <f>SUM(Q7:Q48)</f>
        <v>8283</v>
      </c>
      <c r="R49" s="214">
        <f>SUM(R7:R48)</f>
        <v>196</v>
      </c>
      <c r="S49" s="208">
        <f>IF(Q49=""," ",ROUND(R49/Q49*100,1))</f>
        <v>2.4</v>
      </c>
    </row>
  </sheetData>
  <sheetProtection/>
  <mergeCells count="22">
    <mergeCell ref="C49:D49"/>
    <mergeCell ref="H5:H6"/>
    <mergeCell ref="E5:E6"/>
    <mergeCell ref="F5:F6"/>
    <mergeCell ref="I4:S4"/>
    <mergeCell ref="K5:K6"/>
    <mergeCell ref="L5:L6"/>
    <mergeCell ref="R5:R6"/>
    <mergeCell ref="S5:S6"/>
    <mergeCell ref="Q5:Q6"/>
    <mergeCell ref="M5:M6"/>
    <mergeCell ref="O5:O6"/>
    <mergeCell ref="P5:P6"/>
    <mergeCell ref="N5:N6"/>
    <mergeCell ref="A4:A6"/>
    <mergeCell ref="B4:B6"/>
    <mergeCell ref="C4:C6"/>
    <mergeCell ref="D4:D6"/>
    <mergeCell ref="E4:G4"/>
    <mergeCell ref="G5:G6"/>
    <mergeCell ref="I5:I6"/>
    <mergeCell ref="J5:J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&amp;R（岐阜県）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2.25390625" style="2" customWidth="1"/>
    <col min="5" max="5" width="5.375" style="2" customWidth="1"/>
    <col min="6" max="6" width="12.125" style="2" customWidth="1"/>
    <col min="7" max="8" width="5.125" style="2" customWidth="1"/>
    <col min="9" max="9" width="6.125" style="2" customWidth="1"/>
    <col min="10" max="10" width="5.75390625" style="2" customWidth="1"/>
    <col min="11" max="11" width="5.375" style="2" customWidth="1"/>
    <col min="12" max="12" width="5.125" style="2" customWidth="1"/>
    <col min="13" max="13" width="5.625" style="2" customWidth="1"/>
    <col min="14" max="14" width="6.125" style="2" customWidth="1"/>
    <col min="15" max="15" width="5.625" style="2" customWidth="1"/>
    <col min="16" max="16" width="5.375" style="2" customWidth="1"/>
    <col min="17" max="21" width="5.125" style="2" customWidth="1"/>
    <col min="22" max="23" width="5.875" style="2" customWidth="1"/>
    <col min="24" max="24" width="5.125" style="2" customWidth="1"/>
    <col min="25" max="26" width="5.875" style="2" customWidth="1"/>
    <col min="27" max="27" width="5.1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20" t="s">
        <v>23</v>
      </c>
      <c r="B2" s="3"/>
    </row>
    <row r="3" spans="1:2" ht="15" thickBot="1">
      <c r="A3" s="20"/>
      <c r="B3" s="51" t="s">
        <v>30</v>
      </c>
    </row>
    <row r="4" spans="1:27" s="49" customFormat="1" ht="19.5" customHeight="1" thickBot="1">
      <c r="A4" s="47"/>
      <c r="B4" s="48">
        <v>1</v>
      </c>
      <c r="C4" s="394">
        <v>39539</v>
      </c>
      <c r="D4" s="395"/>
      <c r="E4" s="395"/>
      <c r="F4" s="48">
        <v>2</v>
      </c>
      <c r="G4" s="394">
        <v>39569</v>
      </c>
      <c r="H4" s="395"/>
      <c r="I4" s="395"/>
      <c r="J4" s="48">
        <v>3</v>
      </c>
      <c r="K4" s="43" t="s">
        <v>29</v>
      </c>
      <c r="L4" s="44"/>
      <c r="M4" s="44"/>
      <c r="N4" s="45"/>
      <c r="AA4" s="50"/>
    </row>
    <row r="5" spans="1:27" ht="9.75" customHeight="1" thickBot="1">
      <c r="A5"/>
      <c r="B5" s="38"/>
      <c r="C5" s="38"/>
      <c r="D5" s="38"/>
      <c r="E5" s="38"/>
      <c r="F5" s="38"/>
      <c r="G5" s="38"/>
      <c r="H5" s="38"/>
      <c r="I5" s="39"/>
      <c r="J5" s="40"/>
      <c r="K5" s="40"/>
      <c r="L5" s="112"/>
      <c r="M5" s="112"/>
      <c r="N5" s="112"/>
      <c r="O5" s="38"/>
      <c r="P5" s="38"/>
      <c r="Q5" s="38"/>
      <c r="R5" s="38"/>
      <c r="S5" s="39"/>
      <c r="T5" s="40"/>
      <c r="U5" s="40"/>
      <c r="V5" s="38"/>
      <c r="W5" s="38"/>
      <c r="X5" s="40"/>
      <c r="Y5" s="40"/>
      <c r="Z5" s="40"/>
      <c r="AA5"/>
    </row>
    <row r="6" spans="1:27" ht="13.5" customHeight="1" thickBot="1">
      <c r="A6"/>
      <c r="B6" s="38"/>
      <c r="C6" s="38"/>
      <c r="D6" s="38"/>
      <c r="E6" s="371" t="s">
        <v>27</v>
      </c>
      <c r="F6" s="373"/>
      <c r="G6" s="42">
        <v>1</v>
      </c>
      <c r="H6" s="41"/>
      <c r="I6" s="41"/>
      <c r="J6" s="41"/>
      <c r="K6" s="41"/>
      <c r="L6" s="371" t="s">
        <v>27</v>
      </c>
      <c r="M6" s="372"/>
      <c r="N6" s="373"/>
      <c r="O6" s="42">
        <v>1</v>
      </c>
      <c r="P6" s="38"/>
      <c r="Q6" s="371" t="s">
        <v>27</v>
      </c>
      <c r="R6" s="372"/>
      <c r="S6" s="373"/>
      <c r="T6" s="111">
        <v>1</v>
      </c>
      <c r="U6" s="40"/>
      <c r="V6" s="371" t="s">
        <v>27</v>
      </c>
      <c r="W6" s="372"/>
      <c r="X6" s="373"/>
      <c r="Y6" s="42">
        <v>1</v>
      </c>
      <c r="Z6" s="40"/>
      <c r="AA6"/>
    </row>
    <row r="7" spans="1:27" ht="26.25" customHeight="1">
      <c r="A7" s="305" t="s">
        <v>39</v>
      </c>
      <c r="B7" s="389" t="s">
        <v>205</v>
      </c>
      <c r="C7" s="386" t="s">
        <v>0</v>
      </c>
      <c r="D7" s="314" t="s">
        <v>24</v>
      </c>
      <c r="E7" s="374" t="s">
        <v>206</v>
      </c>
      <c r="F7" s="375"/>
      <c r="G7" s="375"/>
      <c r="H7" s="375"/>
      <c r="I7" s="375"/>
      <c r="J7" s="375"/>
      <c r="K7" s="376"/>
      <c r="L7" s="374" t="s">
        <v>6</v>
      </c>
      <c r="M7" s="375"/>
      <c r="N7" s="375"/>
      <c r="O7" s="375"/>
      <c r="P7" s="376"/>
      <c r="Q7" s="374" t="s">
        <v>3</v>
      </c>
      <c r="R7" s="375"/>
      <c r="S7" s="375"/>
      <c r="T7" s="375"/>
      <c r="U7" s="376"/>
      <c r="V7" s="377" t="s">
        <v>49</v>
      </c>
      <c r="W7" s="378"/>
      <c r="X7" s="378"/>
      <c r="Y7" s="378"/>
      <c r="Z7" s="378"/>
      <c r="AA7" s="379"/>
    </row>
    <row r="8" spans="1:27" ht="15.75" customHeight="1">
      <c r="A8" s="306"/>
      <c r="B8" s="390"/>
      <c r="C8" s="387"/>
      <c r="D8" s="315"/>
      <c r="E8" s="384" t="s">
        <v>207</v>
      </c>
      <c r="F8" s="396" t="s">
        <v>208</v>
      </c>
      <c r="G8" s="392" t="s">
        <v>2</v>
      </c>
      <c r="H8" s="100"/>
      <c r="I8" s="382" t="s">
        <v>1</v>
      </c>
      <c r="J8" s="100"/>
      <c r="K8" s="365" t="s">
        <v>200</v>
      </c>
      <c r="L8" s="392" t="s">
        <v>2</v>
      </c>
      <c r="M8" s="100"/>
      <c r="N8" s="382" t="s">
        <v>1</v>
      </c>
      <c r="O8" s="100"/>
      <c r="P8" s="365" t="s">
        <v>200</v>
      </c>
      <c r="Q8" s="392" t="s">
        <v>2</v>
      </c>
      <c r="R8" s="100"/>
      <c r="S8" s="382" t="s">
        <v>1</v>
      </c>
      <c r="T8" s="100"/>
      <c r="U8" s="365" t="s">
        <v>200</v>
      </c>
      <c r="V8" s="369" t="s">
        <v>17</v>
      </c>
      <c r="W8" s="100"/>
      <c r="X8" s="367" t="s">
        <v>200</v>
      </c>
      <c r="Y8" s="362" t="s">
        <v>18</v>
      </c>
      <c r="Z8" s="363"/>
      <c r="AA8" s="364"/>
    </row>
    <row r="9" spans="1:27" ht="61.5" customHeight="1">
      <c r="A9" s="307"/>
      <c r="B9" s="391"/>
      <c r="C9" s="388"/>
      <c r="D9" s="316"/>
      <c r="E9" s="385"/>
      <c r="F9" s="397"/>
      <c r="G9" s="393"/>
      <c r="H9" s="101" t="s">
        <v>209</v>
      </c>
      <c r="I9" s="383"/>
      <c r="J9" s="102" t="s">
        <v>210</v>
      </c>
      <c r="K9" s="366"/>
      <c r="L9" s="393"/>
      <c r="M9" s="101" t="s">
        <v>209</v>
      </c>
      <c r="N9" s="383"/>
      <c r="O9" s="103" t="s">
        <v>210</v>
      </c>
      <c r="P9" s="366"/>
      <c r="Q9" s="393"/>
      <c r="R9" s="101" t="s">
        <v>209</v>
      </c>
      <c r="S9" s="383"/>
      <c r="T9" s="102" t="s">
        <v>210</v>
      </c>
      <c r="U9" s="366"/>
      <c r="V9" s="370"/>
      <c r="W9" s="102" t="s">
        <v>211</v>
      </c>
      <c r="X9" s="368"/>
      <c r="Y9" s="104" t="s">
        <v>212</v>
      </c>
      <c r="Z9" s="101" t="s">
        <v>211</v>
      </c>
      <c r="AA9" s="105" t="s">
        <v>200</v>
      </c>
    </row>
    <row r="10" spans="1:27" ht="12.75" customHeight="1">
      <c r="A10" s="6">
        <v>21</v>
      </c>
      <c r="B10" s="4">
        <v>201</v>
      </c>
      <c r="C10" s="85" t="s">
        <v>57</v>
      </c>
      <c r="D10" s="86" t="s">
        <v>58</v>
      </c>
      <c r="E10" s="232">
        <v>40</v>
      </c>
      <c r="F10" s="255" t="s">
        <v>136</v>
      </c>
      <c r="G10" s="239">
        <v>147</v>
      </c>
      <c r="H10" s="239">
        <v>102</v>
      </c>
      <c r="I10" s="239">
        <v>2748</v>
      </c>
      <c r="J10" s="239">
        <v>891</v>
      </c>
      <c r="K10" s="21">
        <f>IF(G10=""," ",ROUND(J10/I10*100,1))</f>
        <v>32.4</v>
      </c>
      <c r="L10" s="249">
        <v>51</v>
      </c>
      <c r="M10" s="239">
        <v>46</v>
      </c>
      <c r="N10" s="239">
        <v>931</v>
      </c>
      <c r="O10" s="239">
        <v>186</v>
      </c>
      <c r="P10" s="21">
        <f>IF(L10=""," ",ROUND(O10/N10*100,1))</f>
        <v>20</v>
      </c>
      <c r="Q10" s="249">
        <v>6</v>
      </c>
      <c r="R10" s="239">
        <v>3</v>
      </c>
      <c r="S10" s="239">
        <v>56</v>
      </c>
      <c r="T10" s="239">
        <v>3</v>
      </c>
      <c r="U10" s="21">
        <f>IF(Q10=""," ",ROUND(T10/S10*100,1))</f>
        <v>5.4</v>
      </c>
      <c r="V10" s="263">
        <v>312</v>
      </c>
      <c r="W10" s="239">
        <v>24</v>
      </c>
      <c r="X10" s="33">
        <f>IF(V10=""," ",ROUND(W10/V10*100,1))</f>
        <v>7.7</v>
      </c>
      <c r="Y10" s="239">
        <v>262</v>
      </c>
      <c r="Z10" s="239">
        <v>8</v>
      </c>
      <c r="AA10" s="28">
        <f>IF(Y10=""," ",ROUND(Z10/Y10*100,1))</f>
        <v>3.1</v>
      </c>
    </row>
    <row r="11" spans="1:27" ht="12.75" customHeight="1">
      <c r="A11" s="6">
        <v>21</v>
      </c>
      <c r="B11" s="4">
        <v>202</v>
      </c>
      <c r="C11" s="85" t="s">
        <v>57</v>
      </c>
      <c r="D11" s="86" t="s">
        <v>59</v>
      </c>
      <c r="E11" s="232">
        <v>40</v>
      </c>
      <c r="F11" s="255" t="s">
        <v>131</v>
      </c>
      <c r="G11" s="239">
        <v>77</v>
      </c>
      <c r="H11" s="239">
        <v>68</v>
      </c>
      <c r="I11" s="239">
        <v>1825</v>
      </c>
      <c r="J11" s="239">
        <v>655</v>
      </c>
      <c r="K11" s="21">
        <f aca="true" t="shared" si="0" ref="K11:K51">IF(G11=""," ",ROUND(J11/I11*100,1))</f>
        <v>35.9</v>
      </c>
      <c r="L11" s="249">
        <v>44</v>
      </c>
      <c r="M11" s="239">
        <v>43</v>
      </c>
      <c r="N11" s="239">
        <v>849</v>
      </c>
      <c r="O11" s="239">
        <v>225</v>
      </c>
      <c r="P11" s="21">
        <f>IF(L11=""," ",ROUND(O11/N11*100,1))</f>
        <v>26.5</v>
      </c>
      <c r="Q11" s="249">
        <v>6</v>
      </c>
      <c r="R11" s="239">
        <v>3</v>
      </c>
      <c r="S11" s="239">
        <v>48</v>
      </c>
      <c r="T11" s="239">
        <v>4</v>
      </c>
      <c r="U11" s="21">
        <f>IF(Q11=""," ",ROUND(T11/S11*100,1))</f>
        <v>8.3</v>
      </c>
      <c r="V11" s="263">
        <v>218</v>
      </c>
      <c r="W11" s="239">
        <v>34</v>
      </c>
      <c r="X11" s="33">
        <f>IF(V11=""," ",ROUND(W11/V11*100,1))</f>
        <v>15.6</v>
      </c>
      <c r="Y11" s="239">
        <v>112</v>
      </c>
      <c r="Z11" s="239">
        <v>7</v>
      </c>
      <c r="AA11" s="28">
        <f>IF(Y11=""," ",ROUND(Z11/Y11*100,1))</f>
        <v>6.3</v>
      </c>
    </row>
    <row r="12" spans="1:27" ht="12.75" customHeight="1">
      <c r="A12" s="6">
        <v>21</v>
      </c>
      <c r="B12" s="4">
        <v>203</v>
      </c>
      <c r="C12" s="85" t="s">
        <v>57</v>
      </c>
      <c r="D12" s="86" t="s">
        <v>60</v>
      </c>
      <c r="E12" s="232">
        <v>35</v>
      </c>
      <c r="F12" s="255" t="s">
        <v>102</v>
      </c>
      <c r="G12" s="239">
        <v>37</v>
      </c>
      <c r="H12" s="239">
        <v>33</v>
      </c>
      <c r="I12" s="239">
        <v>881</v>
      </c>
      <c r="J12" s="239">
        <v>254</v>
      </c>
      <c r="K12" s="21">
        <f t="shared" si="0"/>
        <v>28.8</v>
      </c>
      <c r="L12" s="249">
        <v>24</v>
      </c>
      <c r="M12" s="239">
        <v>23</v>
      </c>
      <c r="N12" s="239">
        <v>762</v>
      </c>
      <c r="O12" s="239">
        <v>216</v>
      </c>
      <c r="P12" s="21">
        <f aca="true" t="shared" si="1" ref="P12:P45">IF(L12=""," ",ROUND(O12/N12*100,1))</f>
        <v>28.3</v>
      </c>
      <c r="Q12" s="249">
        <v>6</v>
      </c>
      <c r="R12" s="239">
        <v>5</v>
      </c>
      <c r="S12" s="239">
        <v>53</v>
      </c>
      <c r="T12" s="239">
        <v>9</v>
      </c>
      <c r="U12" s="21">
        <f aca="true" t="shared" si="2" ref="U12:U42">IF(Q12=""," ",ROUND(T12/S12*100,1))</f>
        <v>17</v>
      </c>
      <c r="V12" s="263">
        <v>100</v>
      </c>
      <c r="W12" s="239">
        <v>2</v>
      </c>
      <c r="X12" s="33">
        <f aca="true" t="shared" si="3" ref="X12:X20">IF(V12=""," ",ROUND(W12/V12*100,1))</f>
        <v>2</v>
      </c>
      <c r="Y12" s="239">
        <v>92</v>
      </c>
      <c r="Z12" s="239">
        <v>2</v>
      </c>
      <c r="AA12" s="28">
        <f aca="true" t="shared" si="4" ref="AA12:AA31">IF(Y12=""," ",ROUND(Z12/Y12*100,1))</f>
        <v>2.2</v>
      </c>
    </row>
    <row r="13" spans="1:27" ht="12.75" customHeight="1">
      <c r="A13" s="6">
        <v>21</v>
      </c>
      <c r="B13" s="4">
        <v>204</v>
      </c>
      <c r="C13" s="85" t="s">
        <v>57</v>
      </c>
      <c r="D13" s="86" t="s">
        <v>61</v>
      </c>
      <c r="E13" s="232">
        <v>30</v>
      </c>
      <c r="F13" s="255" t="s">
        <v>108</v>
      </c>
      <c r="G13" s="239">
        <v>40</v>
      </c>
      <c r="H13" s="239">
        <v>32</v>
      </c>
      <c r="I13" s="239">
        <v>483</v>
      </c>
      <c r="J13" s="239">
        <v>121</v>
      </c>
      <c r="K13" s="21">
        <f t="shared" si="0"/>
        <v>25.1</v>
      </c>
      <c r="L13" s="249">
        <v>34</v>
      </c>
      <c r="M13" s="239">
        <v>28</v>
      </c>
      <c r="N13" s="239">
        <v>440</v>
      </c>
      <c r="O13" s="239">
        <v>113</v>
      </c>
      <c r="P13" s="21">
        <f t="shared" si="1"/>
        <v>25.7</v>
      </c>
      <c r="Q13" s="249">
        <v>6</v>
      </c>
      <c r="R13" s="239">
        <v>4</v>
      </c>
      <c r="S13" s="239">
        <v>43</v>
      </c>
      <c r="T13" s="239">
        <v>8</v>
      </c>
      <c r="U13" s="21">
        <f t="shared" si="2"/>
        <v>18.6</v>
      </c>
      <c r="V13" s="263">
        <v>82</v>
      </c>
      <c r="W13" s="239">
        <v>7</v>
      </c>
      <c r="X13" s="33">
        <f t="shared" si="3"/>
        <v>8.5</v>
      </c>
      <c r="Y13" s="239">
        <v>61</v>
      </c>
      <c r="Z13" s="239">
        <v>2</v>
      </c>
      <c r="AA13" s="28">
        <f t="shared" si="4"/>
        <v>3.3</v>
      </c>
    </row>
    <row r="14" spans="1:27" ht="12.75" customHeight="1">
      <c r="A14" s="6">
        <v>21</v>
      </c>
      <c r="B14" s="4">
        <v>205</v>
      </c>
      <c r="C14" s="85" t="s">
        <v>57</v>
      </c>
      <c r="D14" s="86" t="s">
        <v>62</v>
      </c>
      <c r="E14" s="232">
        <v>25</v>
      </c>
      <c r="F14" s="255" t="s">
        <v>111</v>
      </c>
      <c r="G14" s="239">
        <v>75</v>
      </c>
      <c r="H14" s="239">
        <v>52</v>
      </c>
      <c r="I14" s="239">
        <v>1856</v>
      </c>
      <c r="J14" s="239">
        <v>371</v>
      </c>
      <c r="K14" s="21">
        <f t="shared" si="0"/>
        <v>20</v>
      </c>
      <c r="L14" s="249">
        <v>34</v>
      </c>
      <c r="M14" s="239">
        <v>21</v>
      </c>
      <c r="N14" s="239">
        <v>447</v>
      </c>
      <c r="O14" s="239">
        <v>71</v>
      </c>
      <c r="P14" s="21">
        <f t="shared" si="1"/>
        <v>15.9</v>
      </c>
      <c r="Q14" s="249">
        <v>6</v>
      </c>
      <c r="R14" s="239">
        <v>3</v>
      </c>
      <c r="S14" s="239">
        <v>67</v>
      </c>
      <c r="T14" s="239">
        <v>5</v>
      </c>
      <c r="U14" s="21">
        <f t="shared" si="2"/>
        <v>7.5</v>
      </c>
      <c r="V14" s="263">
        <v>59</v>
      </c>
      <c r="W14" s="239">
        <v>2</v>
      </c>
      <c r="X14" s="33">
        <f t="shared" si="3"/>
        <v>3.4</v>
      </c>
      <c r="Y14" s="239">
        <v>57</v>
      </c>
      <c r="Z14" s="239">
        <v>2</v>
      </c>
      <c r="AA14" s="28">
        <f t="shared" si="4"/>
        <v>3.5</v>
      </c>
    </row>
    <row r="15" spans="1:27" ht="12.75" customHeight="1">
      <c r="A15" s="6">
        <v>21</v>
      </c>
      <c r="B15" s="4">
        <v>206</v>
      </c>
      <c r="C15" s="85" t="s">
        <v>57</v>
      </c>
      <c r="D15" s="86" t="s">
        <v>63</v>
      </c>
      <c r="E15" s="232">
        <v>30</v>
      </c>
      <c r="F15" s="255" t="s">
        <v>136</v>
      </c>
      <c r="G15" s="239">
        <v>68</v>
      </c>
      <c r="H15" s="239">
        <v>53</v>
      </c>
      <c r="I15" s="239">
        <v>2533</v>
      </c>
      <c r="J15" s="239">
        <v>647</v>
      </c>
      <c r="K15" s="21">
        <f t="shared" si="0"/>
        <v>25.5</v>
      </c>
      <c r="L15" s="249">
        <v>33</v>
      </c>
      <c r="M15" s="239">
        <v>26</v>
      </c>
      <c r="N15" s="239">
        <v>704</v>
      </c>
      <c r="O15" s="239">
        <v>231</v>
      </c>
      <c r="P15" s="21">
        <f t="shared" si="1"/>
        <v>32.8</v>
      </c>
      <c r="Q15" s="249">
        <v>6</v>
      </c>
      <c r="R15" s="239">
        <v>4</v>
      </c>
      <c r="S15" s="239">
        <v>53</v>
      </c>
      <c r="T15" s="239">
        <v>6</v>
      </c>
      <c r="U15" s="21">
        <f t="shared" si="2"/>
        <v>11.3</v>
      </c>
      <c r="V15" s="263">
        <v>231</v>
      </c>
      <c r="W15" s="239">
        <v>32</v>
      </c>
      <c r="X15" s="33">
        <f t="shared" si="3"/>
        <v>13.9</v>
      </c>
      <c r="Y15" s="239">
        <v>146</v>
      </c>
      <c r="Z15" s="239">
        <v>20</v>
      </c>
      <c r="AA15" s="28">
        <f t="shared" si="4"/>
        <v>13.7</v>
      </c>
    </row>
    <row r="16" spans="1:27" ht="12.75" customHeight="1">
      <c r="A16" s="6">
        <v>21</v>
      </c>
      <c r="B16" s="4">
        <v>207</v>
      </c>
      <c r="C16" s="85" t="s">
        <v>57</v>
      </c>
      <c r="D16" s="86" t="s">
        <v>64</v>
      </c>
      <c r="E16" s="232">
        <v>35</v>
      </c>
      <c r="F16" s="255" t="s">
        <v>108</v>
      </c>
      <c r="G16" s="239">
        <v>45</v>
      </c>
      <c r="H16" s="239">
        <v>39</v>
      </c>
      <c r="I16" s="239">
        <v>504</v>
      </c>
      <c r="J16" s="239">
        <v>141</v>
      </c>
      <c r="K16" s="21">
        <f t="shared" si="0"/>
        <v>28</v>
      </c>
      <c r="L16" s="249">
        <v>25</v>
      </c>
      <c r="M16" s="239">
        <v>21</v>
      </c>
      <c r="N16" s="239">
        <v>238</v>
      </c>
      <c r="O16" s="239">
        <v>65</v>
      </c>
      <c r="P16" s="21">
        <f t="shared" si="1"/>
        <v>27.3</v>
      </c>
      <c r="Q16" s="249">
        <v>6</v>
      </c>
      <c r="R16" s="239">
        <v>4</v>
      </c>
      <c r="S16" s="239">
        <v>36</v>
      </c>
      <c r="T16" s="239">
        <v>5</v>
      </c>
      <c r="U16" s="21">
        <f t="shared" si="2"/>
        <v>13.9</v>
      </c>
      <c r="V16" s="263">
        <v>30</v>
      </c>
      <c r="W16" s="239">
        <v>1</v>
      </c>
      <c r="X16" s="33">
        <f t="shared" si="3"/>
        <v>3.3</v>
      </c>
      <c r="Y16" s="271">
        <v>26</v>
      </c>
      <c r="Z16" s="271">
        <v>0</v>
      </c>
      <c r="AA16" s="28">
        <f t="shared" si="4"/>
        <v>0</v>
      </c>
    </row>
    <row r="17" spans="1:27" ht="12.75" customHeight="1">
      <c r="A17" s="6">
        <v>21</v>
      </c>
      <c r="B17" s="4">
        <v>208</v>
      </c>
      <c r="C17" s="85" t="s">
        <v>57</v>
      </c>
      <c r="D17" s="86" t="s">
        <v>73</v>
      </c>
      <c r="E17" s="232">
        <v>30</v>
      </c>
      <c r="F17" s="255" t="s">
        <v>105</v>
      </c>
      <c r="G17" s="239">
        <v>62</v>
      </c>
      <c r="H17" s="239">
        <v>49</v>
      </c>
      <c r="I17" s="239">
        <v>856</v>
      </c>
      <c r="J17" s="239">
        <v>209</v>
      </c>
      <c r="K17" s="21">
        <f t="shared" si="0"/>
        <v>24.4</v>
      </c>
      <c r="L17" s="249">
        <v>19</v>
      </c>
      <c r="M17" s="239">
        <v>15</v>
      </c>
      <c r="N17" s="239">
        <v>204</v>
      </c>
      <c r="O17" s="239">
        <v>34</v>
      </c>
      <c r="P17" s="21">
        <f t="shared" si="1"/>
        <v>16.7</v>
      </c>
      <c r="Q17" s="249">
        <v>6</v>
      </c>
      <c r="R17" s="239">
        <v>4</v>
      </c>
      <c r="S17" s="239">
        <v>39</v>
      </c>
      <c r="T17" s="239">
        <v>4</v>
      </c>
      <c r="U17" s="21">
        <f t="shared" si="2"/>
        <v>10.3</v>
      </c>
      <c r="V17" s="263">
        <v>56</v>
      </c>
      <c r="W17" s="239">
        <v>8</v>
      </c>
      <c r="X17" s="33">
        <f t="shared" si="3"/>
        <v>14.3</v>
      </c>
      <c r="Y17" s="239">
        <v>41</v>
      </c>
      <c r="Z17" s="239">
        <v>0</v>
      </c>
      <c r="AA17" s="28">
        <f t="shared" si="4"/>
        <v>0</v>
      </c>
    </row>
    <row r="18" spans="1:27" ht="12.75" customHeight="1">
      <c r="A18" s="126">
        <v>21</v>
      </c>
      <c r="B18" s="227">
        <v>209</v>
      </c>
      <c r="C18" s="127" t="s">
        <v>57</v>
      </c>
      <c r="D18" s="128" t="s">
        <v>66</v>
      </c>
      <c r="E18" s="232">
        <v>30</v>
      </c>
      <c r="F18" s="255" t="s">
        <v>102</v>
      </c>
      <c r="G18" s="239">
        <v>72</v>
      </c>
      <c r="H18" s="239">
        <v>47</v>
      </c>
      <c r="I18" s="239">
        <v>1052</v>
      </c>
      <c r="J18" s="239">
        <v>240</v>
      </c>
      <c r="K18" s="21">
        <f t="shared" si="0"/>
        <v>22.8</v>
      </c>
      <c r="L18" s="249">
        <v>28</v>
      </c>
      <c r="M18" s="239">
        <v>20</v>
      </c>
      <c r="N18" s="239">
        <v>395</v>
      </c>
      <c r="O18" s="239">
        <v>105</v>
      </c>
      <c r="P18" s="21">
        <f t="shared" si="1"/>
        <v>26.6</v>
      </c>
      <c r="Q18" s="249">
        <v>6</v>
      </c>
      <c r="R18" s="239">
        <v>3</v>
      </c>
      <c r="S18" s="239">
        <v>41</v>
      </c>
      <c r="T18" s="239">
        <v>4</v>
      </c>
      <c r="U18" s="21">
        <f t="shared" si="2"/>
        <v>9.8</v>
      </c>
      <c r="V18" s="263">
        <v>97</v>
      </c>
      <c r="W18" s="239">
        <v>2</v>
      </c>
      <c r="X18" s="33">
        <f t="shared" si="3"/>
        <v>2.1</v>
      </c>
      <c r="Y18" s="239">
        <v>76</v>
      </c>
      <c r="Z18" s="239">
        <v>1</v>
      </c>
      <c r="AA18" s="28">
        <f t="shared" si="4"/>
        <v>1.3</v>
      </c>
    </row>
    <row r="19" spans="1:27" ht="12.75" customHeight="1">
      <c r="A19" s="6">
        <v>21</v>
      </c>
      <c r="B19" s="4">
        <v>210</v>
      </c>
      <c r="C19" s="85" t="s">
        <v>57</v>
      </c>
      <c r="D19" s="86" t="s">
        <v>67</v>
      </c>
      <c r="E19" s="232">
        <v>40</v>
      </c>
      <c r="F19" s="255" t="s">
        <v>155</v>
      </c>
      <c r="G19" s="239">
        <v>28</v>
      </c>
      <c r="H19" s="239">
        <v>21</v>
      </c>
      <c r="I19" s="239">
        <v>728</v>
      </c>
      <c r="J19" s="239">
        <v>136</v>
      </c>
      <c r="K19" s="21">
        <f t="shared" si="0"/>
        <v>18.7</v>
      </c>
      <c r="L19" s="249">
        <v>22</v>
      </c>
      <c r="M19" s="239">
        <v>17</v>
      </c>
      <c r="N19" s="239">
        <v>676</v>
      </c>
      <c r="O19" s="239">
        <v>129</v>
      </c>
      <c r="P19" s="21">
        <f t="shared" si="1"/>
        <v>19.1</v>
      </c>
      <c r="Q19" s="249">
        <v>6</v>
      </c>
      <c r="R19" s="239">
        <v>4</v>
      </c>
      <c r="S19" s="239">
        <v>52</v>
      </c>
      <c r="T19" s="239">
        <v>7</v>
      </c>
      <c r="U19" s="21">
        <f t="shared" si="2"/>
        <v>13.5</v>
      </c>
      <c r="V19" s="263">
        <v>96</v>
      </c>
      <c r="W19" s="239">
        <v>5</v>
      </c>
      <c r="X19" s="33">
        <f t="shared" si="3"/>
        <v>5.2</v>
      </c>
      <c r="Y19" s="239">
        <v>73</v>
      </c>
      <c r="Z19" s="239">
        <v>4</v>
      </c>
      <c r="AA19" s="28">
        <f t="shared" si="4"/>
        <v>5.5</v>
      </c>
    </row>
    <row r="20" spans="1:27" ht="12.75" customHeight="1">
      <c r="A20" s="6">
        <v>21</v>
      </c>
      <c r="B20" s="4">
        <v>211</v>
      </c>
      <c r="C20" s="85" t="s">
        <v>57</v>
      </c>
      <c r="D20" s="86" t="s">
        <v>68</v>
      </c>
      <c r="E20" s="232">
        <v>40</v>
      </c>
      <c r="F20" s="255" t="s">
        <v>102</v>
      </c>
      <c r="G20" s="239">
        <v>59</v>
      </c>
      <c r="H20" s="239">
        <v>43</v>
      </c>
      <c r="I20" s="239">
        <v>1120</v>
      </c>
      <c r="J20" s="239">
        <v>321</v>
      </c>
      <c r="K20" s="21">
        <f t="shared" si="0"/>
        <v>28.7</v>
      </c>
      <c r="L20" s="249">
        <v>25</v>
      </c>
      <c r="M20" s="239">
        <v>17</v>
      </c>
      <c r="N20" s="239">
        <v>396</v>
      </c>
      <c r="O20" s="239">
        <v>78</v>
      </c>
      <c r="P20" s="21">
        <f t="shared" si="1"/>
        <v>19.7</v>
      </c>
      <c r="Q20" s="249">
        <v>5</v>
      </c>
      <c r="R20" s="239">
        <v>3</v>
      </c>
      <c r="S20" s="239">
        <v>36</v>
      </c>
      <c r="T20" s="239">
        <v>5</v>
      </c>
      <c r="U20" s="21">
        <f t="shared" si="2"/>
        <v>13.9</v>
      </c>
      <c r="V20" s="263">
        <v>41</v>
      </c>
      <c r="W20" s="239">
        <v>0</v>
      </c>
      <c r="X20" s="33">
        <f t="shared" si="3"/>
        <v>0</v>
      </c>
      <c r="Y20" s="239">
        <v>41</v>
      </c>
      <c r="Z20" s="239">
        <v>0</v>
      </c>
      <c r="AA20" s="28">
        <f t="shared" si="4"/>
        <v>0</v>
      </c>
    </row>
    <row r="21" spans="1:27" ht="12.75" customHeight="1">
      <c r="A21" s="6">
        <v>21</v>
      </c>
      <c r="B21" s="4">
        <v>212</v>
      </c>
      <c r="C21" s="85" t="s">
        <v>57</v>
      </c>
      <c r="D21" s="86" t="s">
        <v>69</v>
      </c>
      <c r="E21" s="232">
        <v>30</v>
      </c>
      <c r="F21" s="255" t="s">
        <v>105</v>
      </c>
      <c r="G21" s="239">
        <v>38</v>
      </c>
      <c r="H21" s="239">
        <v>29</v>
      </c>
      <c r="I21" s="239">
        <v>395</v>
      </c>
      <c r="J21" s="239">
        <v>61</v>
      </c>
      <c r="K21" s="21">
        <f t="shared" si="0"/>
        <v>15.4</v>
      </c>
      <c r="L21" s="249">
        <v>32</v>
      </c>
      <c r="M21" s="239">
        <v>25</v>
      </c>
      <c r="N21" s="239">
        <v>358</v>
      </c>
      <c r="O21" s="239">
        <v>57</v>
      </c>
      <c r="P21" s="21">
        <f t="shared" si="1"/>
        <v>15.9</v>
      </c>
      <c r="Q21" s="249">
        <v>6</v>
      </c>
      <c r="R21" s="239">
        <v>4</v>
      </c>
      <c r="S21" s="239">
        <v>37</v>
      </c>
      <c r="T21" s="239">
        <v>4</v>
      </c>
      <c r="U21" s="21">
        <f t="shared" si="2"/>
        <v>10.8</v>
      </c>
      <c r="V21" s="263">
        <v>138</v>
      </c>
      <c r="W21" s="239">
        <v>32</v>
      </c>
      <c r="X21" s="33">
        <f aca="true" t="shared" si="5" ref="X21:X36">IF(V21=""," ",ROUND(W21/V21*100,1))</f>
        <v>23.2</v>
      </c>
      <c r="Y21" s="239">
        <v>79</v>
      </c>
      <c r="Z21" s="239">
        <v>1</v>
      </c>
      <c r="AA21" s="28">
        <f aca="true" t="shared" si="6" ref="AA21:AA28">IF(Y21=""," ",ROUND(Z21/Y21*100,1))</f>
        <v>1.3</v>
      </c>
    </row>
    <row r="22" spans="1:27" ht="12.75" customHeight="1">
      <c r="A22" s="126">
        <v>21</v>
      </c>
      <c r="B22" s="227">
        <v>213</v>
      </c>
      <c r="C22" s="127" t="s">
        <v>57</v>
      </c>
      <c r="D22" s="128" t="s">
        <v>70</v>
      </c>
      <c r="E22" s="232">
        <v>50</v>
      </c>
      <c r="F22" s="255" t="s">
        <v>102</v>
      </c>
      <c r="G22" s="239">
        <v>63</v>
      </c>
      <c r="H22" s="239">
        <v>59</v>
      </c>
      <c r="I22" s="239">
        <v>1183</v>
      </c>
      <c r="J22" s="239">
        <v>425</v>
      </c>
      <c r="K22" s="21">
        <f t="shared" si="0"/>
        <v>35.9</v>
      </c>
      <c r="L22" s="249">
        <v>28</v>
      </c>
      <c r="M22" s="239">
        <v>28</v>
      </c>
      <c r="N22" s="239">
        <v>476</v>
      </c>
      <c r="O22" s="239">
        <v>153</v>
      </c>
      <c r="P22" s="21">
        <f t="shared" si="1"/>
        <v>32.1</v>
      </c>
      <c r="Q22" s="249">
        <v>6</v>
      </c>
      <c r="R22" s="239">
        <v>4</v>
      </c>
      <c r="S22" s="239">
        <v>45</v>
      </c>
      <c r="T22" s="239">
        <v>6</v>
      </c>
      <c r="U22" s="21">
        <f t="shared" si="2"/>
        <v>13.3</v>
      </c>
      <c r="V22" s="263">
        <v>141</v>
      </c>
      <c r="W22" s="239">
        <v>12</v>
      </c>
      <c r="X22" s="33">
        <f t="shared" si="5"/>
        <v>8.5</v>
      </c>
      <c r="Y22" s="239">
        <v>114</v>
      </c>
      <c r="Z22" s="239">
        <v>8</v>
      </c>
      <c r="AA22" s="28">
        <f t="shared" si="6"/>
        <v>7</v>
      </c>
    </row>
    <row r="23" spans="1:27" ht="12.75" customHeight="1">
      <c r="A23" s="126">
        <v>21</v>
      </c>
      <c r="B23" s="227">
        <v>214</v>
      </c>
      <c r="C23" s="127" t="s">
        <v>57</v>
      </c>
      <c r="D23" s="128" t="s">
        <v>71</v>
      </c>
      <c r="E23" s="232">
        <v>30</v>
      </c>
      <c r="F23" s="255" t="s">
        <v>116</v>
      </c>
      <c r="G23" s="239">
        <v>77</v>
      </c>
      <c r="H23" s="239">
        <v>53</v>
      </c>
      <c r="I23" s="239">
        <v>1746</v>
      </c>
      <c r="J23" s="239">
        <v>487</v>
      </c>
      <c r="K23" s="21">
        <f t="shared" si="0"/>
        <v>27.9</v>
      </c>
      <c r="L23" s="249">
        <v>39</v>
      </c>
      <c r="M23" s="250">
        <v>25</v>
      </c>
      <c r="N23" s="239">
        <v>843</v>
      </c>
      <c r="O23" s="239">
        <v>224</v>
      </c>
      <c r="P23" s="21">
        <f t="shared" si="1"/>
        <v>26.6</v>
      </c>
      <c r="Q23" s="262">
        <v>5</v>
      </c>
      <c r="R23" s="240">
        <v>1</v>
      </c>
      <c r="S23" s="240">
        <v>33</v>
      </c>
      <c r="T23" s="240">
        <v>2</v>
      </c>
      <c r="U23" s="21">
        <f t="shared" si="2"/>
        <v>6.1</v>
      </c>
      <c r="V23" s="263">
        <v>55</v>
      </c>
      <c r="W23" s="239">
        <v>0</v>
      </c>
      <c r="X23" s="33">
        <f t="shared" si="5"/>
        <v>0</v>
      </c>
      <c r="Y23" s="239">
        <v>52</v>
      </c>
      <c r="Z23" s="239">
        <v>0</v>
      </c>
      <c r="AA23" s="28">
        <f t="shared" si="6"/>
        <v>0</v>
      </c>
    </row>
    <row r="24" spans="1:27" ht="12.75" customHeight="1">
      <c r="A24" s="126">
        <v>21</v>
      </c>
      <c r="B24" s="227">
        <v>215</v>
      </c>
      <c r="C24" s="127" t="s">
        <v>57</v>
      </c>
      <c r="D24" s="128" t="s">
        <v>72</v>
      </c>
      <c r="E24" s="232">
        <v>30</v>
      </c>
      <c r="F24" s="255" t="s">
        <v>122</v>
      </c>
      <c r="G24" s="239">
        <v>32</v>
      </c>
      <c r="H24" s="239">
        <v>25</v>
      </c>
      <c r="I24" s="239">
        <v>381</v>
      </c>
      <c r="J24" s="239">
        <v>110</v>
      </c>
      <c r="K24" s="21">
        <f t="shared" si="0"/>
        <v>28.9</v>
      </c>
      <c r="L24" s="249">
        <v>26</v>
      </c>
      <c r="M24" s="239">
        <v>22</v>
      </c>
      <c r="N24" s="239">
        <v>344</v>
      </c>
      <c r="O24" s="239">
        <v>106</v>
      </c>
      <c r="P24" s="21">
        <f t="shared" si="1"/>
        <v>30.8</v>
      </c>
      <c r="Q24" s="249">
        <v>6</v>
      </c>
      <c r="R24" s="239">
        <v>3</v>
      </c>
      <c r="S24" s="239">
        <v>37</v>
      </c>
      <c r="T24" s="239">
        <v>4</v>
      </c>
      <c r="U24" s="21">
        <f t="shared" si="2"/>
        <v>10.8</v>
      </c>
      <c r="V24" s="263">
        <v>60</v>
      </c>
      <c r="W24" s="239">
        <v>13</v>
      </c>
      <c r="X24" s="33">
        <f t="shared" si="5"/>
        <v>21.7</v>
      </c>
      <c r="Y24" s="239">
        <v>54</v>
      </c>
      <c r="Z24" s="239">
        <v>13</v>
      </c>
      <c r="AA24" s="28">
        <f t="shared" si="6"/>
        <v>24.1</v>
      </c>
    </row>
    <row r="25" spans="1:27" ht="12.75" customHeight="1">
      <c r="A25" s="126">
        <v>21</v>
      </c>
      <c r="B25" s="227">
        <v>216</v>
      </c>
      <c r="C25" s="127" t="s">
        <v>57</v>
      </c>
      <c r="D25" s="128" t="s">
        <v>65</v>
      </c>
      <c r="E25" s="232">
        <v>30</v>
      </c>
      <c r="F25" s="255" t="s">
        <v>105</v>
      </c>
      <c r="G25" s="239">
        <v>45</v>
      </c>
      <c r="H25" s="239">
        <v>17</v>
      </c>
      <c r="I25" s="239">
        <v>650</v>
      </c>
      <c r="J25" s="239">
        <v>70</v>
      </c>
      <c r="K25" s="21">
        <f t="shared" si="0"/>
        <v>10.8</v>
      </c>
      <c r="L25" s="249">
        <v>20</v>
      </c>
      <c r="M25" s="239">
        <v>8</v>
      </c>
      <c r="N25" s="239">
        <v>244</v>
      </c>
      <c r="O25" s="239">
        <v>26</v>
      </c>
      <c r="P25" s="21">
        <f t="shared" si="1"/>
        <v>10.7</v>
      </c>
      <c r="Q25" s="249">
        <v>5</v>
      </c>
      <c r="R25" s="239">
        <v>2</v>
      </c>
      <c r="S25" s="239">
        <v>41</v>
      </c>
      <c r="T25" s="239">
        <v>4</v>
      </c>
      <c r="U25" s="21">
        <f t="shared" si="2"/>
        <v>9.8</v>
      </c>
      <c r="V25" s="264">
        <v>37</v>
      </c>
      <c r="W25" s="250">
        <v>1</v>
      </c>
      <c r="X25" s="228">
        <f t="shared" si="5"/>
        <v>2.7</v>
      </c>
      <c r="Y25" s="250">
        <v>37</v>
      </c>
      <c r="Z25" s="250">
        <v>1</v>
      </c>
      <c r="AA25" s="229">
        <f t="shared" si="6"/>
        <v>2.7</v>
      </c>
    </row>
    <row r="26" spans="1:27" ht="12.75" customHeight="1">
      <c r="A26" s="6">
        <v>21</v>
      </c>
      <c r="B26" s="4">
        <v>217</v>
      </c>
      <c r="C26" s="85" t="s">
        <v>57</v>
      </c>
      <c r="D26" s="86" t="s">
        <v>74</v>
      </c>
      <c r="E26" s="232">
        <v>20</v>
      </c>
      <c r="F26" s="255" t="s">
        <v>102</v>
      </c>
      <c r="G26" s="239">
        <v>17</v>
      </c>
      <c r="H26" s="239">
        <v>8</v>
      </c>
      <c r="I26" s="239">
        <v>222</v>
      </c>
      <c r="J26" s="239">
        <v>28</v>
      </c>
      <c r="K26" s="21">
        <f t="shared" si="0"/>
        <v>12.6</v>
      </c>
      <c r="L26" s="249">
        <v>23</v>
      </c>
      <c r="M26" s="239">
        <v>16</v>
      </c>
      <c r="N26" s="239">
        <v>330</v>
      </c>
      <c r="O26" s="239">
        <v>46</v>
      </c>
      <c r="P26" s="21">
        <f t="shared" si="1"/>
        <v>13.9</v>
      </c>
      <c r="Q26" s="249">
        <v>6</v>
      </c>
      <c r="R26" s="239">
        <v>2</v>
      </c>
      <c r="S26" s="239">
        <v>43</v>
      </c>
      <c r="T26" s="239">
        <v>7</v>
      </c>
      <c r="U26" s="21">
        <f t="shared" si="2"/>
        <v>16.3</v>
      </c>
      <c r="V26" s="263">
        <v>64</v>
      </c>
      <c r="W26" s="239">
        <v>4</v>
      </c>
      <c r="X26" s="33">
        <f t="shared" si="5"/>
        <v>6.3</v>
      </c>
      <c r="Y26" s="239">
        <v>45</v>
      </c>
      <c r="Z26" s="239">
        <v>2</v>
      </c>
      <c r="AA26" s="28">
        <f t="shared" si="6"/>
        <v>4.4</v>
      </c>
    </row>
    <row r="27" spans="1:27" ht="12.75" customHeight="1">
      <c r="A27" s="6">
        <v>21</v>
      </c>
      <c r="B27" s="4">
        <v>218</v>
      </c>
      <c r="C27" s="85" t="s">
        <v>57</v>
      </c>
      <c r="D27" s="86" t="s">
        <v>75</v>
      </c>
      <c r="E27" s="232">
        <v>30</v>
      </c>
      <c r="F27" s="255" t="s">
        <v>122</v>
      </c>
      <c r="G27" s="239">
        <v>29</v>
      </c>
      <c r="H27" s="239">
        <v>14</v>
      </c>
      <c r="I27" s="239">
        <v>448</v>
      </c>
      <c r="J27" s="239">
        <v>92</v>
      </c>
      <c r="K27" s="21">
        <f t="shared" si="0"/>
        <v>20.5</v>
      </c>
      <c r="L27" s="249">
        <v>24</v>
      </c>
      <c r="M27" s="239">
        <v>14</v>
      </c>
      <c r="N27" s="239">
        <v>407</v>
      </c>
      <c r="O27" s="239">
        <v>88</v>
      </c>
      <c r="P27" s="21">
        <f t="shared" si="1"/>
        <v>21.6</v>
      </c>
      <c r="Q27" s="249">
        <v>5</v>
      </c>
      <c r="R27" s="239">
        <v>4</v>
      </c>
      <c r="S27" s="239">
        <v>41</v>
      </c>
      <c r="T27" s="239">
        <v>4</v>
      </c>
      <c r="U27" s="21">
        <f t="shared" si="2"/>
        <v>9.8</v>
      </c>
      <c r="V27" s="263">
        <v>47</v>
      </c>
      <c r="W27" s="239">
        <v>1</v>
      </c>
      <c r="X27" s="33">
        <f t="shared" si="5"/>
        <v>2.1</v>
      </c>
      <c r="Y27" s="239">
        <v>46</v>
      </c>
      <c r="Z27" s="239">
        <v>1</v>
      </c>
      <c r="AA27" s="28">
        <f t="shared" si="6"/>
        <v>2.2</v>
      </c>
    </row>
    <row r="28" spans="1:27" ht="12.75" customHeight="1">
      <c r="A28" s="126">
        <v>21</v>
      </c>
      <c r="B28" s="227">
        <v>219</v>
      </c>
      <c r="C28" s="127" t="s">
        <v>57</v>
      </c>
      <c r="D28" s="128" t="s">
        <v>76</v>
      </c>
      <c r="E28" s="232">
        <v>30</v>
      </c>
      <c r="F28" s="255" t="s">
        <v>167</v>
      </c>
      <c r="G28" s="240">
        <v>26</v>
      </c>
      <c r="H28" s="241">
        <v>22</v>
      </c>
      <c r="I28" s="239">
        <v>443</v>
      </c>
      <c r="J28" s="239">
        <v>57</v>
      </c>
      <c r="K28" s="21">
        <f t="shared" si="0"/>
        <v>12.9</v>
      </c>
      <c r="L28" s="249">
        <v>20</v>
      </c>
      <c r="M28" s="239">
        <v>19</v>
      </c>
      <c r="N28" s="239">
        <v>383</v>
      </c>
      <c r="O28" s="239">
        <v>54</v>
      </c>
      <c r="P28" s="21">
        <f t="shared" si="1"/>
        <v>14.1</v>
      </c>
      <c r="Q28" s="249">
        <v>6</v>
      </c>
      <c r="R28" s="239">
        <v>3</v>
      </c>
      <c r="S28" s="239">
        <v>60</v>
      </c>
      <c r="T28" s="239">
        <v>3</v>
      </c>
      <c r="U28" s="21">
        <f t="shared" si="2"/>
        <v>5</v>
      </c>
      <c r="V28" s="263">
        <v>90</v>
      </c>
      <c r="W28" s="239">
        <v>7</v>
      </c>
      <c r="X28" s="33">
        <f t="shared" si="5"/>
        <v>7.8</v>
      </c>
      <c r="Y28" s="239">
        <v>73</v>
      </c>
      <c r="Z28" s="239">
        <v>1</v>
      </c>
      <c r="AA28" s="28">
        <f t="shared" si="6"/>
        <v>1.4</v>
      </c>
    </row>
    <row r="29" spans="1:27" ht="12.75" customHeight="1">
      <c r="A29" s="6">
        <v>21</v>
      </c>
      <c r="B29" s="4">
        <v>220</v>
      </c>
      <c r="C29" s="85" t="s">
        <v>57</v>
      </c>
      <c r="D29" s="86" t="s">
        <v>77</v>
      </c>
      <c r="E29" s="232">
        <v>40</v>
      </c>
      <c r="F29" s="255" t="s">
        <v>124</v>
      </c>
      <c r="G29" s="239">
        <v>17</v>
      </c>
      <c r="H29" s="239">
        <v>13</v>
      </c>
      <c r="I29" s="239">
        <v>410</v>
      </c>
      <c r="J29" s="239">
        <v>104</v>
      </c>
      <c r="K29" s="21">
        <f t="shared" si="0"/>
        <v>25.4</v>
      </c>
      <c r="L29" s="249">
        <v>17</v>
      </c>
      <c r="M29" s="239">
        <v>11</v>
      </c>
      <c r="N29" s="239">
        <v>368</v>
      </c>
      <c r="O29" s="239">
        <v>102</v>
      </c>
      <c r="P29" s="21">
        <f t="shared" si="1"/>
        <v>27.7</v>
      </c>
      <c r="Q29" s="249">
        <v>6</v>
      </c>
      <c r="R29" s="239">
        <v>2</v>
      </c>
      <c r="S29" s="239">
        <v>42</v>
      </c>
      <c r="T29" s="239">
        <v>2</v>
      </c>
      <c r="U29" s="21">
        <f t="shared" si="2"/>
        <v>4.8</v>
      </c>
      <c r="V29" s="263">
        <v>148</v>
      </c>
      <c r="W29" s="239">
        <v>23</v>
      </c>
      <c r="X29" s="33">
        <f t="shared" si="5"/>
        <v>15.5</v>
      </c>
      <c r="Y29" s="239">
        <v>137</v>
      </c>
      <c r="Z29" s="239">
        <v>20</v>
      </c>
      <c r="AA29" s="28">
        <f t="shared" si="4"/>
        <v>14.6</v>
      </c>
    </row>
    <row r="30" spans="1:27" ht="12.75" customHeight="1">
      <c r="A30" s="6">
        <v>21</v>
      </c>
      <c r="B30" s="4">
        <v>221</v>
      </c>
      <c r="C30" s="85" t="s">
        <v>57</v>
      </c>
      <c r="D30" s="86" t="s">
        <v>78</v>
      </c>
      <c r="E30" s="232">
        <v>30</v>
      </c>
      <c r="F30" s="255" t="s">
        <v>122</v>
      </c>
      <c r="G30" s="239">
        <v>47</v>
      </c>
      <c r="H30" s="239">
        <v>30</v>
      </c>
      <c r="I30" s="239">
        <v>712</v>
      </c>
      <c r="J30" s="239">
        <v>144</v>
      </c>
      <c r="K30" s="21">
        <f t="shared" si="0"/>
        <v>20.2</v>
      </c>
      <c r="L30" s="249">
        <v>24</v>
      </c>
      <c r="M30" s="239">
        <v>18</v>
      </c>
      <c r="N30" s="239">
        <v>381</v>
      </c>
      <c r="O30" s="239">
        <v>95</v>
      </c>
      <c r="P30" s="21">
        <f t="shared" si="1"/>
        <v>24.9</v>
      </c>
      <c r="Q30" s="249">
        <v>6</v>
      </c>
      <c r="R30" s="239">
        <v>2</v>
      </c>
      <c r="S30" s="239">
        <v>51</v>
      </c>
      <c r="T30" s="239">
        <v>2</v>
      </c>
      <c r="U30" s="21">
        <f t="shared" si="2"/>
        <v>3.9</v>
      </c>
      <c r="V30" s="263">
        <v>66</v>
      </c>
      <c r="W30" s="239">
        <v>0</v>
      </c>
      <c r="X30" s="33">
        <f t="shared" si="5"/>
        <v>0</v>
      </c>
      <c r="Y30" s="239">
        <v>56</v>
      </c>
      <c r="Z30" s="239">
        <v>0</v>
      </c>
      <c r="AA30" s="28">
        <f t="shared" si="4"/>
        <v>0</v>
      </c>
    </row>
    <row r="31" spans="1:27" ht="12.75" customHeight="1">
      <c r="A31" s="6">
        <v>21</v>
      </c>
      <c r="B31" s="4">
        <v>302</v>
      </c>
      <c r="C31" s="85" t="s">
        <v>57</v>
      </c>
      <c r="D31" s="86" t="s">
        <v>79</v>
      </c>
      <c r="E31" s="232"/>
      <c r="F31" s="255"/>
      <c r="G31" s="239"/>
      <c r="H31" s="239"/>
      <c r="I31" s="239"/>
      <c r="J31" s="239"/>
      <c r="K31" s="21" t="str">
        <f t="shared" si="0"/>
        <v> </v>
      </c>
      <c r="L31" s="249">
        <v>16</v>
      </c>
      <c r="M31" s="239">
        <v>3</v>
      </c>
      <c r="N31" s="239">
        <v>161</v>
      </c>
      <c r="O31" s="239">
        <v>5</v>
      </c>
      <c r="P31" s="21">
        <f t="shared" si="1"/>
        <v>3.1</v>
      </c>
      <c r="Q31" s="249">
        <v>4</v>
      </c>
      <c r="R31" s="239">
        <v>0</v>
      </c>
      <c r="S31" s="239">
        <v>21</v>
      </c>
      <c r="T31" s="239">
        <v>0</v>
      </c>
      <c r="U31" s="21">
        <f t="shared" si="2"/>
        <v>0</v>
      </c>
      <c r="V31" s="263">
        <v>31</v>
      </c>
      <c r="W31" s="239">
        <v>2</v>
      </c>
      <c r="X31" s="33">
        <f>IF(V31=""," ",ROUND(W31/V31*100,1))</f>
        <v>6.5</v>
      </c>
      <c r="Y31" s="239">
        <v>31</v>
      </c>
      <c r="Z31" s="239">
        <v>2</v>
      </c>
      <c r="AA31" s="28">
        <f t="shared" si="4"/>
        <v>6.5</v>
      </c>
    </row>
    <row r="32" spans="1:27" ht="12.75" customHeight="1">
      <c r="A32" s="6">
        <v>21</v>
      </c>
      <c r="B32" s="4">
        <v>303</v>
      </c>
      <c r="C32" s="85" t="s">
        <v>57</v>
      </c>
      <c r="D32" s="86" t="s">
        <v>80</v>
      </c>
      <c r="E32" s="232"/>
      <c r="F32" s="255"/>
      <c r="G32" s="239"/>
      <c r="H32" s="239"/>
      <c r="I32" s="239"/>
      <c r="J32" s="239"/>
      <c r="K32" s="21" t="str">
        <f t="shared" si="0"/>
        <v> </v>
      </c>
      <c r="L32" s="249">
        <v>23</v>
      </c>
      <c r="M32" s="239">
        <v>20</v>
      </c>
      <c r="N32" s="239">
        <v>235</v>
      </c>
      <c r="O32" s="239">
        <v>80</v>
      </c>
      <c r="P32" s="21">
        <f t="shared" si="1"/>
        <v>34</v>
      </c>
      <c r="Q32" s="249">
        <v>4</v>
      </c>
      <c r="R32" s="239">
        <v>0</v>
      </c>
      <c r="S32" s="239">
        <v>24</v>
      </c>
      <c r="T32" s="239">
        <v>0</v>
      </c>
      <c r="U32" s="21">
        <f t="shared" si="2"/>
        <v>0</v>
      </c>
      <c r="V32" s="263">
        <v>25</v>
      </c>
      <c r="W32" s="239">
        <v>1</v>
      </c>
      <c r="X32" s="33">
        <f t="shared" si="5"/>
        <v>4</v>
      </c>
      <c r="Y32" s="239">
        <v>25</v>
      </c>
      <c r="Z32" s="239">
        <v>1</v>
      </c>
      <c r="AA32" s="28">
        <f>IF(Y32=""," ",ROUND(Z32/Y32*100,1))</f>
        <v>4</v>
      </c>
    </row>
    <row r="33" spans="1:27" ht="12.75" customHeight="1">
      <c r="A33" s="6">
        <v>21</v>
      </c>
      <c r="B33" s="4">
        <v>341</v>
      </c>
      <c r="C33" s="85" t="s">
        <v>57</v>
      </c>
      <c r="D33" s="86" t="s">
        <v>81</v>
      </c>
      <c r="E33" s="232">
        <v>30</v>
      </c>
      <c r="F33" s="255" t="s">
        <v>136</v>
      </c>
      <c r="G33" s="239">
        <v>32</v>
      </c>
      <c r="H33" s="239">
        <v>24</v>
      </c>
      <c r="I33" s="239">
        <v>396</v>
      </c>
      <c r="J33" s="239">
        <v>88</v>
      </c>
      <c r="K33" s="21">
        <f t="shared" si="0"/>
        <v>22.2</v>
      </c>
      <c r="L33" s="249">
        <v>26</v>
      </c>
      <c r="M33" s="239">
        <v>22</v>
      </c>
      <c r="N33" s="239">
        <v>349</v>
      </c>
      <c r="O33" s="239">
        <v>86</v>
      </c>
      <c r="P33" s="21">
        <f t="shared" si="1"/>
        <v>24.6</v>
      </c>
      <c r="Q33" s="249">
        <v>4</v>
      </c>
      <c r="R33" s="239">
        <v>1</v>
      </c>
      <c r="S33" s="239">
        <v>34</v>
      </c>
      <c r="T33" s="239">
        <v>1</v>
      </c>
      <c r="U33" s="21">
        <f t="shared" si="2"/>
        <v>2.9</v>
      </c>
      <c r="V33" s="263">
        <v>37</v>
      </c>
      <c r="W33" s="239">
        <v>4</v>
      </c>
      <c r="X33" s="33">
        <f t="shared" si="5"/>
        <v>10.8</v>
      </c>
      <c r="Y33" s="239">
        <v>26</v>
      </c>
      <c r="Z33" s="239">
        <v>1</v>
      </c>
      <c r="AA33" s="28">
        <f>IF(Y33=""," ",ROUND(Z33/Y33*100,1))</f>
        <v>3.8</v>
      </c>
    </row>
    <row r="34" spans="1:27" ht="12.75" customHeight="1">
      <c r="A34" s="6">
        <v>21</v>
      </c>
      <c r="B34" s="4">
        <v>361</v>
      </c>
      <c r="C34" s="85" t="s">
        <v>57</v>
      </c>
      <c r="D34" s="86" t="s">
        <v>82</v>
      </c>
      <c r="E34" s="232">
        <v>30</v>
      </c>
      <c r="F34" s="255" t="s">
        <v>131</v>
      </c>
      <c r="G34" s="239">
        <v>42</v>
      </c>
      <c r="H34" s="239">
        <v>31</v>
      </c>
      <c r="I34" s="239">
        <v>570</v>
      </c>
      <c r="J34" s="239">
        <v>168</v>
      </c>
      <c r="K34" s="21">
        <f t="shared" si="0"/>
        <v>29.5</v>
      </c>
      <c r="L34" s="249">
        <v>20</v>
      </c>
      <c r="M34" s="239">
        <v>16</v>
      </c>
      <c r="N34" s="239">
        <v>327</v>
      </c>
      <c r="O34" s="239">
        <v>107</v>
      </c>
      <c r="P34" s="21">
        <f t="shared" si="1"/>
        <v>32.7</v>
      </c>
      <c r="Q34" s="249">
        <v>5</v>
      </c>
      <c r="R34" s="239">
        <v>3</v>
      </c>
      <c r="S34" s="239">
        <v>34</v>
      </c>
      <c r="T34" s="239">
        <v>3</v>
      </c>
      <c r="U34" s="21">
        <f t="shared" si="2"/>
        <v>8.8</v>
      </c>
      <c r="V34" s="263">
        <v>13</v>
      </c>
      <c r="W34" s="239">
        <v>0</v>
      </c>
      <c r="X34" s="33">
        <f t="shared" si="5"/>
        <v>0</v>
      </c>
      <c r="Y34" s="239">
        <v>13</v>
      </c>
      <c r="Z34" s="239">
        <v>0</v>
      </c>
      <c r="AA34" s="28">
        <f>IF(Y34=""," ",ROUND(Z34/Y34*100,1))</f>
        <v>0</v>
      </c>
    </row>
    <row r="35" spans="1:27" ht="12.75" customHeight="1">
      <c r="A35" s="6">
        <v>21</v>
      </c>
      <c r="B35" s="4">
        <v>362</v>
      </c>
      <c r="C35" s="85" t="s">
        <v>57</v>
      </c>
      <c r="D35" s="86" t="s">
        <v>83</v>
      </c>
      <c r="E35" s="232">
        <v>30</v>
      </c>
      <c r="F35" s="255" t="s">
        <v>105</v>
      </c>
      <c r="G35" s="239">
        <v>25</v>
      </c>
      <c r="H35" s="239">
        <v>20</v>
      </c>
      <c r="I35" s="239">
        <v>210</v>
      </c>
      <c r="J35" s="239">
        <v>63</v>
      </c>
      <c r="K35" s="21">
        <f t="shared" si="0"/>
        <v>30</v>
      </c>
      <c r="L35" s="249">
        <v>22</v>
      </c>
      <c r="M35" s="239">
        <v>14</v>
      </c>
      <c r="N35" s="239">
        <v>205</v>
      </c>
      <c r="O35" s="239">
        <v>27</v>
      </c>
      <c r="P35" s="21">
        <f t="shared" si="1"/>
        <v>13.2</v>
      </c>
      <c r="Q35" s="249">
        <v>5</v>
      </c>
      <c r="R35" s="239">
        <v>2</v>
      </c>
      <c r="S35" s="239">
        <v>25</v>
      </c>
      <c r="T35" s="239">
        <v>2</v>
      </c>
      <c r="U35" s="21">
        <f t="shared" si="2"/>
        <v>8</v>
      </c>
      <c r="V35" s="263">
        <v>28</v>
      </c>
      <c r="W35" s="239">
        <v>5</v>
      </c>
      <c r="X35" s="33">
        <f t="shared" si="5"/>
        <v>17.9</v>
      </c>
      <c r="Y35" s="239">
        <v>20</v>
      </c>
      <c r="Z35" s="239">
        <v>4</v>
      </c>
      <c r="AA35" s="28">
        <f>IF(Y35=""," ",ROUND(Z35/Y35*100,1))</f>
        <v>20</v>
      </c>
    </row>
    <row r="36" spans="1:27" ht="14.25" customHeight="1">
      <c r="A36" s="6">
        <v>21</v>
      </c>
      <c r="B36" s="4">
        <v>381</v>
      </c>
      <c r="C36" s="85" t="s">
        <v>57</v>
      </c>
      <c r="D36" s="86" t="s">
        <v>84</v>
      </c>
      <c r="E36" s="232"/>
      <c r="F36" s="255"/>
      <c r="G36" s="239"/>
      <c r="H36" s="239"/>
      <c r="I36" s="239"/>
      <c r="J36" s="239"/>
      <c r="K36" s="21" t="str">
        <f t="shared" si="0"/>
        <v> </v>
      </c>
      <c r="L36" s="249">
        <v>12</v>
      </c>
      <c r="M36" s="239">
        <v>6</v>
      </c>
      <c r="N36" s="239">
        <v>117</v>
      </c>
      <c r="O36" s="239">
        <v>25</v>
      </c>
      <c r="P36" s="21">
        <f t="shared" si="1"/>
        <v>21.4</v>
      </c>
      <c r="Q36" s="249">
        <v>5</v>
      </c>
      <c r="R36" s="239">
        <v>1</v>
      </c>
      <c r="S36" s="239">
        <v>28</v>
      </c>
      <c r="T36" s="239">
        <v>1</v>
      </c>
      <c r="U36" s="21">
        <f t="shared" si="2"/>
        <v>3.6</v>
      </c>
      <c r="V36" s="263">
        <v>21</v>
      </c>
      <c r="W36" s="239">
        <v>6</v>
      </c>
      <c r="X36" s="33">
        <f t="shared" si="5"/>
        <v>28.6</v>
      </c>
      <c r="Y36" s="239">
        <v>21</v>
      </c>
      <c r="Z36" s="239">
        <v>6</v>
      </c>
      <c r="AA36" s="28">
        <f aca="true" t="shared" si="7" ref="AA36:AA51">IF(Y36=0," ",ROUND(Z36/Y36*100,1))</f>
        <v>28.6</v>
      </c>
    </row>
    <row r="37" spans="1:27" ht="12.75" customHeight="1">
      <c r="A37" s="6">
        <v>21</v>
      </c>
      <c r="B37" s="4">
        <v>382</v>
      </c>
      <c r="C37" s="85" t="s">
        <v>57</v>
      </c>
      <c r="D37" s="86" t="s">
        <v>85</v>
      </c>
      <c r="E37" s="232">
        <v>20</v>
      </c>
      <c r="F37" s="255" t="s">
        <v>127</v>
      </c>
      <c r="G37" s="239">
        <v>43</v>
      </c>
      <c r="H37" s="239">
        <v>31</v>
      </c>
      <c r="I37" s="239">
        <v>701</v>
      </c>
      <c r="J37" s="239">
        <v>169</v>
      </c>
      <c r="K37" s="21">
        <f t="shared" si="0"/>
        <v>24.1</v>
      </c>
      <c r="L37" s="249">
        <v>15</v>
      </c>
      <c r="M37" s="239">
        <v>13</v>
      </c>
      <c r="N37" s="239">
        <v>197</v>
      </c>
      <c r="O37" s="239">
        <v>50</v>
      </c>
      <c r="P37" s="21">
        <f t="shared" si="1"/>
        <v>25.4</v>
      </c>
      <c r="Q37" s="249">
        <v>5</v>
      </c>
      <c r="R37" s="239">
        <v>2</v>
      </c>
      <c r="S37" s="239">
        <v>36</v>
      </c>
      <c r="T37" s="239">
        <v>4</v>
      </c>
      <c r="U37" s="21">
        <f t="shared" si="2"/>
        <v>11.1</v>
      </c>
      <c r="V37" s="263">
        <v>10</v>
      </c>
      <c r="W37" s="239">
        <v>1</v>
      </c>
      <c r="X37" s="33">
        <f aca="true" t="shared" si="8" ref="X37:X50">IF(V37=""," ",ROUND(W37/V37*100,1))</f>
        <v>10</v>
      </c>
      <c r="Y37" s="239">
        <v>10</v>
      </c>
      <c r="Z37" s="239">
        <v>1</v>
      </c>
      <c r="AA37" s="28">
        <f t="shared" si="7"/>
        <v>10</v>
      </c>
    </row>
    <row r="38" spans="1:27" ht="12.75" customHeight="1">
      <c r="A38" s="6">
        <v>21</v>
      </c>
      <c r="B38" s="4">
        <v>383</v>
      </c>
      <c r="C38" s="85" t="s">
        <v>57</v>
      </c>
      <c r="D38" s="86" t="s">
        <v>86</v>
      </c>
      <c r="E38" s="232">
        <v>25</v>
      </c>
      <c r="F38" s="255" t="s">
        <v>167</v>
      </c>
      <c r="G38" s="239">
        <v>25</v>
      </c>
      <c r="H38" s="239">
        <v>18</v>
      </c>
      <c r="I38" s="239">
        <v>325</v>
      </c>
      <c r="J38" s="239">
        <v>64</v>
      </c>
      <c r="K38" s="21">
        <f t="shared" si="0"/>
        <v>19.7</v>
      </c>
      <c r="L38" s="249">
        <v>20</v>
      </c>
      <c r="M38" s="239">
        <v>15</v>
      </c>
      <c r="N38" s="239">
        <v>290</v>
      </c>
      <c r="O38" s="239">
        <v>61</v>
      </c>
      <c r="P38" s="21">
        <f t="shared" si="1"/>
        <v>21</v>
      </c>
      <c r="Q38" s="249">
        <v>5</v>
      </c>
      <c r="R38" s="239">
        <v>3</v>
      </c>
      <c r="S38" s="239">
        <v>35</v>
      </c>
      <c r="T38" s="239">
        <v>3</v>
      </c>
      <c r="U38" s="21">
        <f t="shared" si="2"/>
        <v>8.6</v>
      </c>
      <c r="V38" s="263">
        <v>22</v>
      </c>
      <c r="W38" s="239">
        <v>1</v>
      </c>
      <c r="X38" s="33">
        <f t="shared" si="8"/>
        <v>4.5</v>
      </c>
      <c r="Y38" s="239">
        <v>22</v>
      </c>
      <c r="Z38" s="239">
        <v>1</v>
      </c>
      <c r="AA38" s="28">
        <f t="shared" si="7"/>
        <v>4.5</v>
      </c>
    </row>
    <row r="39" spans="1:27" ht="12.75" customHeight="1">
      <c r="A39" s="6">
        <v>21</v>
      </c>
      <c r="B39" s="4">
        <v>401</v>
      </c>
      <c r="C39" s="85" t="s">
        <v>57</v>
      </c>
      <c r="D39" s="86" t="s">
        <v>87</v>
      </c>
      <c r="E39" s="233">
        <v>32</v>
      </c>
      <c r="F39" s="256" t="s">
        <v>167</v>
      </c>
      <c r="G39" s="242">
        <v>25</v>
      </c>
      <c r="H39" s="242">
        <v>9</v>
      </c>
      <c r="I39" s="242">
        <v>429</v>
      </c>
      <c r="J39" s="242">
        <v>77</v>
      </c>
      <c r="K39" s="21">
        <f t="shared" si="0"/>
        <v>17.9</v>
      </c>
      <c r="L39" s="249">
        <v>14</v>
      </c>
      <c r="M39" s="239">
        <v>8</v>
      </c>
      <c r="N39" s="239">
        <v>265</v>
      </c>
      <c r="O39" s="239">
        <v>77</v>
      </c>
      <c r="P39" s="21">
        <f t="shared" si="1"/>
        <v>29.1</v>
      </c>
      <c r="Q39" s="249">
        <v>5</v>
      </c>
      <c r="R39" s="239">
        <v>0</v>
      </c>
      <c r="S39" s="239">
        <v>37</v>
      </c>
      <c r="T39" s="239">
        <v>0</v>
      </c>
      <c r="U39" s="21">
        <f t="shared" si="2"/>
        <v>0</v>
      </c>
      <c r="V39" s="263">
        <v>73</v>
      </c>
      <c r="W39" s="239">
        <v>4</v>
      </c>
      <c r="X39" s="33">
        <f t="shared" si="8"/>
        <v>5.5</v>
      </c>
      <c r="Y39" s="239">
        <v>73</v>
      </c>
      <c r="Z39" s="239">
        <v>4</v>
      </c>
      <c r="AA39" s="28">
        <f t="shared" si="7"/>
        <v>5.5</v>
      </c>
    </row>
    <row r="40" spans="1:27" ht="12.75" customHeight="1">
      <c r="A40" s="6">
        <v>21</v>
      </c>
      <c r="B40" s="4">
        <v>403</v>
      </c>
      <c r="C40" s="85" t="s">
        <v>57</v>
      </c>
      <c r="D40" s="86" t="s">
        <v>88</v>
      </c>
      <c r="E40" s="232">
        <v>30</v>
      </c>
      <c r="F40" s="255" t="s">
        <v>131</v>
      </c>
      <c r="G40" s="239">
        <v>33</v>
      </c>
      <c r="H40" s="239">
        <v>27</v>
      </c>
      <c r="I40" s="239">
        <v>343</v>
      </c>
      <c r="J40" s="239">
        <v>96</v>
      </c>
      <c r="K40" s="21">
        <f t="shared" si="0"/>
        <v>28</v>
      </c>
      <c r="L40" s="249">
        <v>28</v>
      </c>
      <c r="M40" s="239">
        <v>25</v>
      </c>
      <c r="N40" s="239">
        <v>313</v>
      </c>
      <c r="O40" s="239">
        <v>94</v>
      </c>
      <c r="P40" s="21">
        <f t="shared" si="1"/>
        <v>30</v>
      </c>
      <c r="Q40" s="249">
        <v>5</v>
      </c>
      <c r="R40" s="239">
        <v>1</v>
      </c>
      <c r="S40" s="239">
        <v>30</v>
      </c>
      <c r="T40" s="239">
        <v>2</v>
      </c>
      <c r="U40" s="21">
        <f t="shared" si="2"/>
        <v>6.7</v>
      </c>
      <c r="V40" s="263">
        <v>24</v>
      </c>
      <c r="W40" s="239">
        <v>3</v>
      </c>
      <c r="X40" s="33">
        <f t="shared" si="8"/>
        <v>12.5</v>
      </c>
      <c r="Y40" s="239">
        <v>24</v>
      </c>
      <c r="Z40" s="239">
        <v>3</v>
      </c>
      <c r="AA40" s="28">
        <f t="shared" si="7"/>
        <v>12.5</v>
      </c>
    </row>
    <row r="41" spans="1:27" ht="12.75" customHeight="1">
      <c r="A41" s="6">
        <v>21</v>
      </c>
      <c r="B41" s="4">
        <v>404</v>
      </c>
      <c r="C41" s="85" t="s">
        <v>57</v>
      </c>
      <c r="D41" s="86" t="s">
        <v>89</v>
      </c>
      <c r="E41" s="232"/>
      <c r="F41" s="255"/>
      <c r="G41" s="239"/>
      <c r="H41" s="239"/>
      <c r="I41" s="239"/>
      <c r="J41" s="239"/>
      <c r="K41" s="21" t="str">
        <f t="shared" si="0"/>
        <v> </v>
      </c>
      <c r="L41" s="249">
        <v>14</v>
      </c>
      <c r="M41" s="239">
        <v>9</v>
      </c>
      <c r="N41" s="239">
        <v>250</v>
      </c>
      <c r="O41" s="239">
        <v>54</v>
      </c>
      <c r="P41" s="21">
        <f t="shared" si="1"/>
        <v>21.6</v>
      </c>
      <c r="Q41" s="249">
        <v>5</v>
      </c>
      <c r="R41" s="239">
        <v>2</v>
      </c>
      <c r="S41" s="239">
        <v>34</v>
      </c>
      <c r="T41" s="239">
        <v>2</v>
      </c>
      <c r="U41" s="21">
        <f t="shared" si="2"/>
        <v>5.9</v>
      </c>
      <c r="V41" s="263">
        <v>21</v>
      </c>
      <c r="W41" s="239">
        <v>0</v>
      </c>
      <c r="X41" s="33">
        <f t="shared" si="8"/>
        <v>0</v>
      </c>
      <c r="Y41" s="239">
        <v>21</v>
      </c>
      <c r="Z41" s="239">
        <v>0</v>
      </c>
      <c r="AA41" s="28">
        <f t="shared" si="7"/>
        <v>0</v>
      </c>
    </row>
    <row r="42" spans="1:27" ht="12.75" customHeight="1">
      <c r="A42" s="6">
        <v>21</v>
      </c>
      <c r="B42" s="4">
        <v>421</v>
      </c>
      <c r="C42" s="85" t="s">
        <v>57</v>
      </c>
      <c r="D42" s="86" t="s">
        <v>90</v>
      </c>
      <c r="E42" s="232"/>
      <c r="F42" s="255"/>
      <c r="G42" s="239"/>
      <c r="H42" s="239"/>
      <c r="I42" s="239"/>
      <c r="J42" s="239"/>
      <c r="K42" s="21" t="str">
        <f t="shared" si="0"/>
        <v> </v>
      </c>
      <c r="L42" s="249">
        <v>16</v>
      </c>
      <c r="M42" s="239">
        <v>13</v>
      </c>
      <c r="N42" s="239">
        <v>206</v>
      </c>
      <c r="O42" s="239">
        <v>53</v>
      </c>
      <c r="P42" s="21">
        <f t="shared" si="1"/>
        <v>25.7</v>
      </c>
      <c r="Q42" s="249">
        <v>5</v>
      </c>
      <c r="R42" s="239">
        <v>2</v>
      </c>
      <c r="S42" s="239">
        <v>24</v>
      </c>
      <c r="T42" s="239">
        <v>2</v>
      </c>
      <c r="U42" s="21">
        <f t="shared" si="2"/>
        <v>8.3</v>
      </c>
      <c r="V42" s="263">
        <v>23</v>
      </c>
      <c r="W42" s="239">
        <v>2</v>
      </c>
      <c r="X42" s="33">
        <f t="shared" si="8"/>
        <v>8.7</v>
      </c>
      <c r="Y42" s="239">
        <v>18</v>
      </c>
      <c r="Z42" s="239">
        <v>1</v>
      </c>
      <c r="AA42" s="28">
        <f t="shared" si="7"/>
        <v>5.6</v>
      </c>
    </row>
    <row r="43" spans="1:27" ht="14.25" customHeight="1">
      <c r="A43" s="6">
        <v>21</v>
      </c>
      <c r="B43" s="4">
        <v>501</v>
      </c>
      <c r="C43" s="85" t="s">
        <v>57</v>
      </c>
      <c r="D43" s="86" t="s">
        <v>91</v>
      </c>
      <c r="E43" s="232"/>
      <c r="F43" s="255"/>
      <c r="G43" s="239"/>
      <c r="H43" s="239"/>
      <c r="I43" s="239"/>
      <c r="J43" s="239"/>
      <c r="K43" s="21" t="str">
        <f t="shared" si="0"/>
        <v> </v>
      </c>
      <c r="L43" s="249">
        <v>6</v>
      </c>
      <c r="M43" s="239">
        <v>4</v>
      </c>
      <c r="N43" s="239">
        <v>62</v>
      </c>
      <c r="O43" s="239">
        <v>18</v>
      </c>
      <c r="P43" s="21">
        <f t="shared" si="1"/>
        <v>29</v>
      </c>
      <c r="Q43" s="249">
        <v>5</v>
      </c>
      <c r="R43" s="239">
        <v>1</v>
      </c>
      <c r="S43" s="239">
        <v>25</v>
      </c>
      <c r="T43" s="239">
        <v>1</v>
      </c>
      <c r="U43" s="21">
        <f aca="true" t="shared" si="9" ref="U43:U68">IF(Q43=""," ",ROUND(T43/S43*100,1))</f>
        <v>4</v>
      </c>
      <c r="V43" s="263">
        <v>7</v>
      </c>
      <c r="W43" s="239">
        <v>1</v>
      </c>
      <c r="X43" s="33">
        <f t="shared" si="8"/>
        <v>14.3</v>
      </c>
      <c r="Y43" s="239">
        <v>7</v>
      </c>
      <c r="Z43" s="239">
        <v>1</v>
      </c>
      <c r="AA43" s="28">
        <f t="shared" si="7"/>
        <v>14.3</v>
      </c>
    </row>
    <row r="44" spans="1:27" ht="12.75" customHeight="1">
      <c r="A44" s="6">
        <v>21</v>
      </c>
      <c r="B44" s="4">
        <v>502</v>
      </c>
      <c r="C44" s="85" t="s">
        <v>57</v>
      </c>
      <c r="D44" s="86" t="s">
        <v>92</v>
      </c>
      <c r="E44" s="232"/>
      <c r="F44" s="255"/>
      <c r="G44" s="239"/>
      <c r="H44" s="239"/>
      <c r="I44" s="239"/>
      <c r="J44" s="239"/>
      <c r="K44" s="21" t="str">
        <f t="shared" si="0"/>
        <v> </v>
      </c>
      <c r="L44" s="249">
        <v>14</v>
      </c>
      <c r="M44" s="239">
        <v>7</v>
      </c>
      <c r="N44" s="239">
        <v>105</v>
      </c>
      <c r="O44" s="239">
        <v>16</v>
      </c>
      <c r="P44" s="21">
        <f t="shared" si="1"/>
        <v>15.2</v>
      </c>
      <c r="Q44" s="249">
        <v>5</v>
      </c>
      <c r="R44" s="239">
        <v>2</v>
      </c>
      <c r="S44" s="239">
        <v>26</v>
      </c>
      <c r="T44" s="239">
        <v>3</v>
      </c>
      <c r="U44" s="21">
        <f t="shared" si="9"/>
        <v>11.5</v>
      </c>
      <c r="V44" s="263">
        <v>14</v>
      </c>
      <c r="W44" s="239">
        <v>1</v>
      </c>
      <c r="X44" s="33">
        <f t="shared" si="8"/>
        <v>7.1</v>
      </c>
      <c r="Y44" s="239">
        <v>11</v>
      </c>
      <c r="Z44" s="239">
        <v>1</v>
      </c>
      <c r="AA44" s="28">
        <f t="shared" si="7"/>
        <v>9.1</v>
      </c>
    </row>
    <row r="45" spans="1:27" ht="12.75" customHeight="1">
      <c r="A45" s="6">
        <v>21</v>
      </c>
      <c r="B45" s="4">
        <v>503</v>
      </c>
      <c r="C45" s="85" t="s">
        <v>57</v>
      </c>
      <c r="D45" s="86" t="s">
        <v>93</v>
      </c>
      <c r="E45" s="233"/>
      <c r="F45" s="256"/>
      <c r="G45" s="239"/>
      <c r="H45" s="239"/>
      <c r="I45" s="239"/>
      <c r="J45" s="239"/>
      <c r="K45" s="21" t="str">
        <f t="shared" si="0"/>
        <v> </v>
      </c>
      <c r="L45" s="249">
        <v>14</v>
      </c>
      <c r="M45" s="239">
        <v>9</v>
      </c>
      <c r="N45" s="239">
        <v>135</v>
      </c>
      <c r="O45" s="239">
        <v>31</v>
      </c>
      <c r="P45" s="21">
        <f t="shared" si="1"/>
        <v>23</v>
      </c>
      <c r="Q45" s="249">
        <v>5</v>
      </c>
      <c r="R45" s="239">
        <v>2</v>
      </c>
      <c r="S45" s="239">
        <v>29</v>
      </c>
      <c r="T45" s="239">
        <v>2</v>
      </c>
      <c r="U45" s="21">
        <f t="shared" si="9"/>
        <v>6.9</v>
      </c>
      <c r="V45" s="263">
        <v>13</v>
      </c>
      <c r="W45" s="239">
        <v>2</v>
      </c>
      <c r="X45" s="33">
        <f t="shared" si="8"/>
        <v>15.4</v>
      </c>
      <c r="Y45" s="239">
        <v>11</v>
      </c>
      <c r="Z45" s="239">
        <v>0</v>
      </c>
      <c r="AA45" s="28">
        <f t="shared" si="7"/>
        <v>0</v>
      </c>
    </row>
    <row r="46" spans="1:27" ht="12.75" customHeight="1">
      <c r="A46" s="6">
        <v>21</v>
      </c>
      <c r="B46" s="4">
        <v>504</v>
      </c>
      <c r="C46" s="85" t="s">
        <v>57</v>
      </c>
      <c r="D46" s="86" t="s">
        <v>94</v>
      </c>
      <c r="E46" s="232"/>
      <c r="F46" s="255"/>
      <c r="G46" s="239"/>
      <c r="H46" s="239"/>
      <c r="I46" s="239"/>
      <c r="J46" s="239"/>
      <c r="K46" s="21" t="str">
        <f t="shared" si="0"/>
        <v> </v>
      </c>
      <c r="L46" s="249">
        <v>10</v>
      </c>
      <c r="M46" s="239">
        <v>7</v>
      </c>
      <c r="N46" s="239">
        <v>117</v>
      </c>
      <c r="O46" s="239">
        <v>20</v>
      </c>
      <c r="P46" s="21">
        <f aca="true" t="shared" si="10" ref="P46:P51">IF(L46=""," ",ROUND(O46/N46*100,1))</f>
        <v>17.1</v>
      </c>
      <c r="Q46" s="249">
        <v>5</v>
      </c>
      <c r="R46" s="239">
        <v>1</v>
      </c>
      <c r="S46" s="239">
        <v>30</v>
      </c>
      <c r="T46" s="239">
        <v>1</v>
      </c>
      <c r="U46" s="21">
        <f t="shared" si="9"/>
        <v>3.3</v>
      </c>
      <c r="V46" s="263">
        <v>28</v>
      </c>
      <c r="W46" s="239">
        <v>2</v>
      </c>
      <c r="X46" s="33">
        <f t="shared" si="8"/>
        <v>7.1</v>
      </c>
      <c r="Y46" s="239">
        <v>27</v>
      </c>
      <c r="Z46" s="239">
        <v>1</v>
      </c>
      <c r="AA46" s="28">
        <f t="shared" si="7"/>
        <v>3.7</v>
      </c>
    </row>
    <row r="47" spans="1:27" ht="12.75" customHeight="1">
      <c r="A47" s="6">
        <v>21</v>
      </c>
      <c r="B47" s="4">
        <v>505</v>
      </c>
      <c r="C47" s="85" t="s">
        <v>57</v>
      </c>
      <c r="D47" s="86" t="s">
        <v>95</v>
      </c>
      <c r="E47" s="232"/>
      <c r="F47" s="255"/>
      <c r="G47" s="239"/>
      <c r="H47" s="239"/>
      <c r="I47" s="239"/>
      <c r="J47" s="239"/>
      <c r="K47" s="21" t="str">
        <f t="shared" si="0"/>
        <v> </v>
      </c>
      <c r="L47" s="249">
        <v>9</v>
      </c>
      <c r="M47" s="239">
        <v>6</v>
      </c>
      <c r="N47" s="239">
        <v>101</v>
      </c>
      <c r="O47" s="239">
        <v>10</v>
      </c>
      <c r="P47" s="21">
        <f t="shared" si="10"/>
        <v>9.9</v>
      </c>
      <c r="Q47" s="249">
        <v>5</v>
      </c>
      <c r="R47" s="239">
        <v>1</v>
      </c>
      <c r="S47" s="239">
        <v>29</v>
      </c>
      <c r="T47" s="239">
        <v>2</v>
      </c>
      <c r="U47" s="21">
        <f t="shared" si="9"/>
        <v>6.9</v>
      </c>
      <c r="V47" s="263">
        <v>13</v>
      </c>
      <c r="W47" s="239">
        <v>0</v>
      </c>
      <c r="X47" s="33">
        <f t="shared" si="8"/>
        <v>0</v>
      </c>
      <c r="Y47" s="239">
        <v>13</v>
      </c>
      <c r="Z47" s="239">
        <v>0</v>
      </c>
      <c r="AA47" s="28">
        <f t="shared" si="7"/>
        <v>0</v>
      </c>
    </row>
    <row r="48" spans="1:27" ht="14.25" customHeight="1">
      <c r="A48" s="6">
        <v>21</v>
      </c>
      <c r="B48" s="4">
        <v>506</v>
      </c>
      <c r="C48" s="85" t="s">
        <v>57</v>
      </c>
      <c r="D48" s="86" t="s">
        <v>96</v>
      </c>
      <c r="E48" s="232"/>
      <c r="F48" s="255"/>
      <c r="G48" s="239"/>
      <c r="H48" s="239"/>
      <c r="I48" s="239"/>
      <c r="J48" s="239"/>
      <c r="K48" s="21" t="str">
        <f t="shared" si="0"/>
        <v> </v>
      </c>
      <c r="L48" s="249">
        <v>6</v>
      </c>
      <c r="M48" s="239">
        <v>3</v>
      </c>
      <c r="N48" s="239">
        <v>92</v>
      </c>
      <c r="O48" s="239">
        <v>15</v>
      </c>
      <c r="P48" s="21">
        <f t="shared" si="10"/>
        <v>16.3</v>
      </c>
      <c r="Q48" s="249">
        <v>5</v>
      </c>
      <c r="R48" s="239">
        <v>4</v>
      </c>
      <c r="S48" s="239">
        <v>31</v>
      </c>
      <c r="T48" s="239">
        <v>5</v>
      </c>
      <c r="U48" s="21">
        <f t="shared" si="9"/>
        <v>16.1</v>
      </c>
      <c r="V48" s="263">
        <v>8</v>
      </c>
      <c r="W48" s="239">
        <v>0</v>
      </c>
      <c r="X48" s="33">
        <f t="shared" si="8"/>
        <v>0</v>
      </c>
      <c r="Y48" s="239">
        <v>8</v>
      </c>
      <c r="Z48" s="239">
        <v>0</v>
      </c>
      <c r="AA48" s="28">
        <f t="shared" si="7"/>
        <v>0</v>
      </c>
    </row>
    <row r="49" spans="1:27" ht="12.75" customHeight="1">
      <c r="A49" s="6">
        <v>21</v>
      </c>
      <c r="B49" s="4">
        <v>507</v>
      </c>
      <c r="C49" s="85" t="s">
        <v>57</v>
      </c>
      <c r="D49" s="86" t="s">
        <v>97</v>
      </c>
      <c r="E49" s="233">
        <v>25</v>
      </c>
      <c r="F49" s="256" t="s">
        <v>105</v>
      </c>
      <c r="G49" s="242">
        <v>15</v>
      </c>
      <c r="H49" s="242">
        <v>12</v>
      </c>
      <c r="I49" s="242">
        <v>125</v>
      </c>
      <c r="J49" s="242">
        <v>26</v>
      </c>
      <c r="K49" s="21">
        <f t="shared" si="0"/>
        <v>20.8</v>
      </c>
      <c r="L49" s="249">
        <v>8</v>
      </c>
      <c r="M49" s="239">
        <v>8</v>
      </c>
      <c r="N49" s="239">
        <v>77</v>
      </c>
      <c r="O49" s="239">
        <v>17</v>
      </c>
      <c r="P49" s="21">
        <f t="shared" si="10"/>
        <v>22.1</v>
      </c>
      <c r="Q49" s="249">
        <v>5</v>
      </c>
      <c r="R49" s="239">
        <v>2</v>
      </c>
      <c r="S49" s="239">
        <v>28</v>
      </c>
      <c r="T49" s="239">
        <v>4</v>
      </c>
      <c r="U49" s="21">
        <f t="shared" si="9"/>
        <v>14.3</v>
      </c>
      <c r="V49" s="263">
        <v>10</v>
      </c>
      <c r="W49" s="239">
        <v>1</v>
      </c>
      <c r="X49" s="33">
        <f t="shared" si="8"/>
        <v>10</v>
      </c>
      <c r="Y49" s="239">
        <v>7</v>
      </c>
      <c r="Z49" s="239">
        <v>0</v>
      </c>
      <c r="AA49" s="28">
        <f t="shared" si="7"/>
        <v>0</v>
      </c>
    </row>
    <row r="50" spans="1:27" ht="14.25" customHeight="1">
      <c r="A50" s="6">
        <v>21</v>
      </c>
      <c r="B50" s="4">
        <v>521</v>
      </c>
      <c r="C50" s="85" t="s">
        <v>57</v>
      </c>
      <c r="D50" s="86" t="s">
        <v>98</v>
      </c>
      <c r="E50" s="232">
        <v>30</v>
      </c>
      <c r="F50" s="255" t="s">
        <v>102</v>
      </c>
      <c r="G50" s="239">
        <v>48</v>
      </c>
      <c r="H50" s="239">
        <v>34</v>
      </c>
      <c r="I50" s="239">
        <v>464</v>
      </c>
      <c r="J50" s="239">
        <v>124</v>
      </c>
      <c r="K50" s="21">
        <f t="shared" si="0"/>
        <v>26.7</v>
      </c>
      <c r="L50" s="249">
        <v>23</v>
      </c>
      <c r="M50" s="239">
        <v>19</v>
      </c>
      <c r="N50" s="239">
        <v>254</v>
      </c>
      <c r="O50" s="239">
        <v>62</v>
      </c>
      <c r="P50" s="21">
        <f t="shared" si="10"/>
        <v>24.4</v>
      </c>
      <c r="Q50" s="249">
        <v>5</v>
      </c>
      <c r="R50" s="239">
        <v>1</v>
      </c>
      <c r="S50" s="239">
        <v>29</v>
      </c>
      <c r="T50" s="239">
        <v>2</v>
      </c>
      <c r="U50" s="21">
        <f t="shared" si="9"/>
        <v>6.9</v>
      </c>
      <c r="V50" s="263">
        <v>16</v>
      </c>
      <c r="W50" s="239">
        <v>0</v>
      </c>
      <c r="X50" s="33">
        <f t="shared" si="8"/>
        <v>0</v>
      </c>
      <c r="Y50" s="239">
        <v>16</v>
      </c>
      <c r="Z50" s="239">
        <v>0</v>
      </c>
      <c r="AA50" s="28">
        <f t="shared" si="7"/>
        <v>0</v>
      </c>
    </row>
    <row r="51" spans="1:27" ht="12.75" customHeight="1" thickBot="1">
      <c r="A51" s="74">
        <v>21</v>
      </c>
      <c r="B51" s="75">
        <v>604</v>
      </c>
      <c r="C51" s="76" t="s">
        <v>57</v>
      </c>
      <c r="D51" s="77" t="s">
        <v>99</v>
      </c>
      <c r="E51" s="234"/>
      <c r="F51" s="257"/>
      <c r="G51" s="243"/>
      <c r="H51" s="239"/>
      <c r="I51" s="243"/>
      <c r="J51" s="239"/>
      <c r="K51" s="21" t="str">
        <f t="shared" si="0"/>
        <v> </v>
      </c>
      <c r="L51" s="251">
        <v>12</v>
      </c>
      <c r="M51" s="239">
        <v>9</v>
      </c>
      <c r="N51" s="243">
        <v>149</v>
      </c>
      <c r="O51" s="239">
        <v>18</v>
      </c>
      <c r="P51" s="21">
        <f t="shared" si="10"/>
        <v>12.1</v>
      </c>
      <c r="Q51" s="251">
        <v>5</v>
      </c>
      <c r="R51" s="239">
        <v>2</v>
      </c>
      <c r="S51" s="243">
        <v>29</v>
      </c>
      <c r="T51" s="239">
        <v>3</v>
      </c>
      <c r="U51" s="21">
        <f t="shared" si="9"/>
        <v>10.3</v>
      </c>
      <c r="V51" s="265">
        <v>7</v>
      </c>
      <c r="W51" s="239">
        <v>0</v>
      </c>
      <c r="X51" s="33">
        <f>IF(V51=0," ",ROUND(W51/V51*100,1))</f>
        <v>0</v>
      </c>
      <c r="Y51" s="239">
        <v>7</v>
      </c>
      <c r="Z51" s="239">
        <v>0</v>
      </c>
      <c r="AA51" s="28">
        <f t="shared" si="7"/>
        <v>0</v>
      </c>
    </row>
    <row r="52" spans="1:27" ht="12.75" customHeight="1" thickBot="1">
      <c r="A52" s="8"/>
      <c r="B52" s="12">
        <v>900</v>
      </c>
      <c r="C52" s="13"/>
      <c r="D52" s="14" t="s">
        <v>20</v>
      </c>
      <c r="E52" s="235"/>
      <c r="F52" s="258"/>
      <c r="G52" s="244"/>
      <c r="H52" s="244"/>
      <c r="I52" s="244"/>
      <c r="J52" s="244"/>
      <c r="K52" s="22"/>
      <c r="L52" s="252">
        <f>SUM(L10:L51)</f>
        <v>920</v>
      </c>
      <c r="M52" s="252">
        <f>SUM(M10:M51)</f>
        <v>699</v>
      </c>
      <c r="N52" s="252">
        <f>SUM(N10:N51)</f>
        <v>14183</v>
      </c>
      <c r="O52" s="252">
        <f>SUM(O10:O51)</f>
        <v>3330</v>
      </c>
      <c r="P52" s="26">
        <f>IF(L52=" "," ",ROUND(O52/N52*100,1))</f>
        <v>23.5</v>
      </c>
      <c r="Q52" s="252">
        <f>SUM(Q10:Q51)</f>
        <v>224</v>
      </c>
      <c r="R52" s="252">
        <f>SUM(R10:R51)</f>
        <v>100</v>
      </c>
      <c r="S52" s="252">
        <f>SUM(S10:S51)</f>
        <v>1572</v>
      </c>
      <c r="T52" s="252">
        <f>SUM(T10:T51)</f>
        <v>141</v>
      </c>
      <c r="U52" s="26">
        <f>IF(Q52=""," ",ROUND(T52/S52*100,1))</f>
        <v>9</v>
      </c>
      <c r="V52" s="266"/>
      <c r="W52" s="244"/>
      <c r="X52" s="34"/>
      <c r="Y52" s="244"/>
      <c r="Z52" s="244"/>
      <c r="AA52" s="29"/>
    </row>
    <row r="53" spans="1:27" ht="12.75" customHeight="1">
      <c r="A53" s="17"/>
      <c r="B53" s="18"/>
      <c r="C53" s="109" t="s">
        <v>57</v>
      </c>
      <c r="D53" s="106" t="s">
        <v>183</v>
      </c>
      <c r="E53" s="236"/>
      <c r="F53" s="259"/>
      <c r="G53" s="245"/>
      <c r="H53" s="245"/>
      <c r="I53" s="245"/>
      <c r="J53" s="245"/>
      <c r="K53" s="25"/>
      <c r="L53" s="253"/>
      <c r="M53" s="253"/>
      <c r="N53" s="253"/>
      <c r="O53" s="253"/>
      <c r="P53" s="72" t="str">
        <f>IF(L53=""," ",ROUND(O53/N53*100,1))</f>
        <v> </v>
      </c>
      <c r="Q53" s="253">
        <v>1</v>
      </c>
      <c r="R53" s="253">
        <v>0</v>
      </c>
      <c r="S53" s="253">
        <v>3</v>
      </c>
      <c r="T53" s="253">
        <v>0</v>
      </c>
      <c r="U53" s="72">
        <f t="shared" si="9"/>
        <v>0</v>
      </c>
      <c r="V53" s="267"/>
      <c r="W53" s="245"/>
      <c r="X53" s="37"/>
      <c r="Y53" s="245"/>
      <c r="Z53" s="245"/>
      <c r="AA53" s="32"/>
    </row>
    <row r="54" spans="1:27" ht="12.75" customHeight="1">
      <c r="A54" s="6"/>
      <c r="B54" s="4"/>
      <c r="C54" s="85" t="s">
        <v>57</v>
      </c>
      <c r="D54" s="86" t="s">
        <v>173</v>
      </c>
      <c r="E54" s="237"/>
      <c r="F54" s="260"/>
      <c r="G54" s="246"/>
      <c r="H54" s="246"/>
      <c r="I54" s="246"/>
      <c r="J54" s="246"/>
      <c r="K54" s="24"/>
      <c r="L54" s="249">
        <v>4</v>
      </c>
      <c r="M54" s="239">
        <v>1</v>
      </c>
      <c r="N54" s="239">
        <v>76</v>
      </c>
      <c r="O54" s="239">
        <v>6</v>
      </c>
      <c r="P54" s="21">
        <f>IF(L54=""," ",ROUND(O54/N54*100,1))</f>
        <v>7.9</v>
      </c>
      <c r="Q54" s="249">
        <v>1</v>
      </c>
      <c r="R54" s="239">
        <v>1</v>
      </c>
      <c r="S54" s="239">
        <v>3</v>
      </c>
      <c r="T54" s="239">
        <v>1</v>
      </c>
      <c r="U54" s="21">
        <f t="shared" si="9"/>
        <v>33.3</v>
      </c>
      <c r="V54" s="268"/>
      <c r="W54" s="246"/>
      <c r="X54" s="36"/>
      <c r="Y54" s="246"/>
      <c r="Z54" s="246"/>
      <c r="AA54" s="31"/>
    </row>
    <row r="55" spans="1:27" ht="12.75" customHeight="1">
      <c r="A55" s="15"/>
      <c r="B55" s="16"/>
      <c r="C55" s="110" t="s">
        <v>57</v>
      </c>
      <c r="D55" s="107" t="s">
        <v>174</v>
      </c>
      <c r="E55" s="238"/>
      <c r="F55" s="261"/>
      <c r="G55" s="247"/>
      <c r="H55" s="247"/>
      <c r="I55" s="247"/>
      <c r="J55" s="247"/>
      <c r="K55" s="23"/>
      <c r="L55" s="251">
        <v>4</v>
      </c>
      <c r="M55" s="239">
        <v>4</v>
      </c>
      <c r="N55" s="243">
        <v>40</v>
      </c>
      <c r="O55" s="239">
        <v>5</v>
      </c>
      <c r="P55" s="71">
        <f aca="true" t="shared" si="11" ref="P55:P68">IF(L55=""," ",ROUND(O55/N55*100,1))</f>
        <v>12.5</v>
      </c>
      <c r="Q55" s="251"/>
      <c r="R55" s="239"/>
      <c r="S55" s="243"/>
      <c r="T55" s="239"/>
      <c r="U55" s="71" t="str">
        <f t="shared" si="9"/>
        <v> </v>
      </c>
      <c r="V55" s="269"/>
      <c r="W55" s="247"/>
      <c r="X55" s="35"/>
      <c r="Y55" s="247"/>
      <c r="Z55" s="247"/>
      <c r="AA55" s="30"/>
    </row>
    <row r="56" spans="1:27" ht="12.75" customHeight="1">
      <c r="A56" s="15"/>
      <c r="B56" s="16"/>
      <c r="C56" s="110" t="s">
        <v>57</v>
      </c>
      <c r="D56" s="108" t="s">
        <v>175</v>
      </c>
      <c r="E56" s="238"/>
      <c r="F56" s="261"/>
      <c r="G56" s="247"/>
      <c r="H56" s="247"/>
      <c r="I56" s="247"/>
      <c r="J56" s="247"/>
      <c r="K56" s="23"/>
      <c r="L56" s="251">
        <v>5</v>
      </c>
      <c r="M56" s="239">
        <v>4</v>
      </c>
      <c r="N56" s="243">
        <v>150</v>
      </c>
      <c r="O56" s="239">
        <v>18</v>
      </c>
      <c r="P56" s="71">
        <f t="shared" si="11"/>
        <v>12</v>
      </c>
      <c r="Q56" s="251"/>
      <c r="R56" s="239"/>
      <c r="S56" s="243"/>
      <c r="T56" s="239"/>
      <c r="U56" s="71" t="str">
        <f t="shared" si="9"/>
        <v> </v>
      </c>
      <c r="V56" s="269"/>
      <c r="W56" s="247"/>
      <c r="X56" s="35"/>
      <c r="Y56" s="247"/>
      <c r="Z56" s="247"/>
      <c r="AA56" s="30"/>
    </row>
    <row r="57" spans="1:27" ht="12.75" customHeight="1">
      <c r="A57" s="15"/>
      <c r="B57" s="16"/>
      <c r="C57" s="110" t="s">
        <v>57</v>
      </c>
      <c r="D57" s="108" t="s">
        <v>176</v>
      </c>
      <c r="E57" s="238"/>
      <c r="F57" s="261"/>
      <c r="G57" s="247"/>
      <c r="H57" s="247"/>
      <c r="I57" s="247"/>
      <c r="J57" s="247"/>
      <c r="K57" s="23"/>
      <c r="L57" s="251">
        <v>2</v>
      </c>
      <c r="M57" s="239">
        <v>2</v>
      </c>
      <c r="N57" s="243">
        <v>91</v>
      </c>
      <c r="O57" s="239">
        <v>32</v>
      </c>
      <c r="P57" s="71">
        <f t="shared" si="11"/>
        <v>35.2</v>
      </c>
      <c r="Q57" s="251"/>
      <c r="R57" s="239"/>
      <c r="S57" s="243"/>
      <c r="T57" s="239"/>
      <c r="U57" s="71" t="str">
        <f t="shared" si="9"/>
        <v> </v>
      </c>
      <c r="V57" s="269"/>
      <c r="W57" s="247"/>
      <c r="X57" s="35"/>
      <c r="Y57" s="247"/>
      <c r="Z57" s="247"/>
      <c r="AA57" s="30"/>
    </row>
    <row r="58" spans="1:27" ht="12.75" customHeight="1">
      <c r="A58" s="15"/>
      <c r="B58" s="16"/>
      <c r="C58" s="110" t="s">
        <v>57</v>
      </c>
      <c r="D58" s="108" t="s">
        <v>177</v>
      </c>
      <c r="E58" s="238"/>
      <c r="F58" s="261"/>
      <c r="G58" s="247"/>
      <c r="H58" s="247"/>
      <c r="I58" s="247"/>
      <c r="J58" s="247"/>
      <c r="K58" s="23"/>
      <c r="L58" s="251">
        <v>3</v>
      </c>
      <c r="M58" s="239">
        <v>2</v>
      </c>
      <c r="N58" s="243">
        <v>153</v>
      </c>
      <c r="O58" s="239">
        <v>38</v>
      </c>
      <c r="P58" s="71">
        <f t="shared" si="11"/>
        <v>24.8</v>
      </c>
      <c r="Q58" s="251"/>
      <c r="R58" s="239"/>
      <c r="S58" s="243"/>
      <c r="T58" s="239"/>
      <c r="U58" s="71" t="str">
        <f t="shared" si="9"/>
        <v> </v>
      </c>
      <c r="V58" s="269"/>
      <c r="W58" s="247"/>
      <c r="X58" s="35"/>
      <c r="Y58" s="247"/>
      <c r="Z58" s="247"/>
      <c r="AA58" s="30"/>
    </row>
    <row r="59" spans="1:27" ht="12.75" customHeight="1">
      <c r="A59" s="15"/>
      <c r="B59" s="16"/>
      <c r="C59" s="110" t="s">
        <v>57</v>
      </c>
      <c r="D59" s="107" t="s">
        <v>178</v>
      </c>
      <c r="E59" s="238"/>
      <c r="F59" s="261"/>
      <c r="G59" s="247"/>
      <c r="H59" s="247"/>
      <c r="I59" s="247"/>
      <c r="J59" s="247"/>
      <c r="K59" s="23"/>
      <c r="L59" s="251">
        <v>2</v>
      </c>
      <c r="M59" s="239">
        <v>2</v>
      </c>
      <c r="N59" s="243">
        <v>89</v>
      </c>
      <c r="O59" s="239">
        <v>24</v>
      </c>
      <c r="P59" s="71">
        <f t="shared" si="11"/>
        <v>27</v>
      </c>
      <c r="Q59" s="251">
        <v>1</v>
      </c>
      <c r="R59" s="239">
        <v>0</v>
      </c>
      <c r="S59" s="243">
        <v>3</v>
      </c>
      <c r="T59" s="239">
        <v>0</v>
      </c>
      <c r="U59" s="71">
        <f t="shared" si="9"/>
        <v>0</v>
      </c>
      <c r="V59" s="269"/>
      <c r="W59" s="247"/>
      <c r="X59" s="35"/>
      <c r="Y59" s="247"/>
      <c r="Z59" s="247"/>
      <c r="AA59" s="30"/>
    </row>
    <row r="60" spans="1:27" ht="12.75" customHeight="1">
      <c r="A60" s="15"/>
      <c r="B60" s="16"/>
      <c r="C60" s="110" t="s">
        <v>57</v>
      </c>
      <c r="D60" s="107" t="s">
        <v>179</v>
      </c>
      <c r="E60" s="238"/>
      <c r="F60" s="261"/>
      <c r="G60" s="247"/>
      <c r="H60" s="247"/>
      <c r="I60" s="247"/>
      <c r="J60" s="247"/>
      <c r="K60" s="23"/>
      <c r="L60" s="251">
        <v>2</v>
      </c>
      <c r="M60" s="239">
        <v>2</v>
      </c>
      <c r="N60" s="243">
        <v>62</v>
      </c>
      <c r="O60" s="239">
        <v>26</v>
      </c>
      <c r="P60" s="71">
        <f t="shared" si="11"/>
        <v>41.9</v>
      </c>
      <c r="Q60" s="251"/>
      <c r="R60" s="239"/>
      <c r="S60" s="243"/>
      <c r="T60" s="239"/>
      <c r="U60" s="71" t="str">
        <f t="shared" si="9"/>
        <v> </v>
      </c>
      <c r="V60" s="269"/>
      <c r="W60" s="247"/>
      <c r="X60" s="35"/>
      <c r="Y60" s="247"/>
      <c r="Z60" s="247"/>
      <c r="AA60" s="30"/>
    </row>
    <row r="61" spans="1:27" ht="12.75" customHeight="1">
      <c r="A61" s="15"/>
      <c r="B61" s="16"/>
      <c r="C61" s="110" t="s">
        <v>57</v>
      </c>
      <c r="D61" s="107" t="s">
        <v>180</v>
      </c>
      <c r="E61" s="238"/>
      <c r="F61" s="261"/>
      <c r="G61" s="247"/>
      <c r="H61" s="247"/>
      <c r="I61" s="247"/>
      <c r="J61" s="247"/>
      <c r="K61" s="23"/>
      <c r="L61" s="251">
        <v>1</v>
      </c>
      <c r="M61" s="239">
        <v>1</v>
      </c>
      <c r="N61" s="243">
        <v>37</v>
      </c>
      <c r="O61" s="239">
        <v>8</v>
      </c>
      <c r="P61" s="71">
        <f t="shared" si="11"/>
        <v>21.6</v>
      </c>
      <c r="Q61" s="251"/>
      <c r="R61" s="239"/>
      <c r="S61" s="243"/>
      <c r="T61" s="239"/>
      <c r="U61" s="71" t="str">
        <f t="shared" si="9"/>
        <v> </v>
      </c>
      <c r="V61" s="269"/>
      <c r="W61" s="247"/>
      <c r="X61" s="35"/>
      <c r="Y61" s="247"/>
      <c r="Z61" s="247"/>
      <c r="AA61" s="30"/>
    </row>
    <row r="62" spans="1:27" ht="12.75" customHeight="1">
      <c r="A62" s="15"/>
      <c r="B62" s="16"/>
      <c r="C62" s="110" t="s">
        <v>57</v>
      </c>
      <c r="D62" s="108" t="s">
        <v>185</v>
      </c>
      <c r="E62" s="238"/>
      <c r="F62" s="261"/>
      <c r="G62" s="247"/>
      <c r="H62" s="247"/>
      <c r="I62" s="247"/>
      <c r="J62" s="247"/>
      <c r="K62" s="23"/>
      <c r="L62" s="251">
        <v>2</v>
      </c>
      <c r="M62" s="239">
        <v>2</v>
      </c>
      <c r="N62" s="243">
        <v>40</v>
      </c>
      <c r="O62" s="241">
        <v>18</v>
      </c>
      <c r="P62" s="71">
        <f t="shared" si="11"/>
        <v>45</v>
      </c>
      <c r="Q62" s="251">
        <v>1</v>
      </c>
      <c r="R62" s="239">
        <v>0</v>
      </c>
      <c r="S62" s="243">
        <v>3</v>
      </c>
      <c r="T62" s="239">
        <v>0</v>
      </c>
      <c r="U62" s="71">
        <f t="shared" si="9"/>
        <v>0</v>
      </c>
      <c r="V62" s="269"/>
      <c r="W62" s="247"/>
      <c r="X62" s="35"/>
      <c r="Y62" s="247"/>
      <c r="Z62" s="247"/>
      <c r="AA62" s="30"/>
    </row>
    <row r="63" spans="1:27" ht="12.75" customHeight="1">
      <c r="A63" s="15"/>
      <c r="B63" s="16"/>
      <c r="C63" s="110" t="s">
        <v>57</v>
      </c>
      <c r="D63" s="108" t="s">
        <v>184</v>
      </c>
      <c r="E63" s="238"/>
      <c r="F63" s="261"/>
      <c r="G63" s="247"/>
      <c r="H63" s="247"/>
      <c r="I63" s="247"/>
      <c r="J63" s="247"/>
      <c r="K63" s="23"/>
      <c r="L63" s="251">
        <v>1</v>
      </c>
      <c r="M63" s="239">
        <v>1</v>
      </c>
      <c r="N63" s="243">
        <v>10</v>
      </c>
      <c r="O63" s="241">
        <v>1</v>
      </c>
      <c r="P63" s="71">
        <f t="shared" si="11"/>
        <v>10</v>
      </c>
      <c r="Q63" s="251"/>
      <c r="R63" s="239"/>
      <c r="S63" s="243"/>
      <c r="T63" s="239"/>
      <c r="U63" s="71"/>
      <c r="V63" s="269"/>
      <c r="W63" s="247"/>
      <c r="X63" s="35"/>
      <c r="Y63" s="247"/>
      <c r="Z63" s="247"/>
      <c r="AA63" s="30"/>
    </row>
    <row r="64" spans="1:27" ht="12.75" customHeight="1">
      <c r="A64" s="15"/>
      <c r="B64" s="16"/>
      <c r="C64" s="110" t="s">
        <v>57</v>
      </c>
      <c r="D64" s="107" t="s">
        <v>181</v>
      </c>
      <c r="E64" s="238"/>
      <c r="F64" s="261"/>
      <c r="G64" s="247"/>
      <c r="H64" s="247"/>
      <c r="I64" s="247"/>
      <c r="J64" s="247"/>
      <c r="K64" s="23"/>
      <c r="L64" s="251"/>
      <c r="M64" s="239"/>
      <c r="N64" s="243"/>
      <c r="O64" s="239"/>
      <c r="P64" s="71" t="str">
        <f t="shared" si="11"/>
        <v> </v>
      </c>
      <c r="Q64" s="251">
        <v>1</v>
      </c>
      <c r="R64" s="239">
        <v>0</v>
      </c>
      <c r="S64" s="243">
        <v>5</v>
      </c>
      <c r="T64" s="239">
        <v>0</v>
      </c>
      <c r="U64" s="71">
        <f t="shared" si="9"/>
        <v>0</v>
      </c>
      <c r="V64" s="269"/>
      <c r="W64" s="247"/>
      <c r="X64" s="35"/>
      <c r="Y64" s="247"/>
      <c r="Z64" s="247"/>
      <c r="AA64" s="30"/>
    </row>
    <row r="65" spans="1:27" ht="12.75" customHeight="1">
      <c r="A65" s="15"/>
      <c r="B65" s="16"/>
      <c r="C65" s="110" t="s">
        <v>57</v>
      </c>
      <c r="D65" s="107" t="s">
        <v>182</v>
      </c>
      <c r="E65" s="238"/>
      <c r="F65" s="261"/>
      <c r="G65" s="247"/>
      <c r="H65" s="247"/>
      <c r="I65" s="247"/>
      <c r="J65" s="247"/>
      <c r="K65" s="23"/>
      <c r="L65" s="251"/>
      <c r="M65" s="239"/>
      <c r="N65" s="243"/>
      <c r="O65" s="239"/>
      <c r="P65" s="71" t="str">
        <f t="shared" si="11"/>
        <v> </v>
      </c>
      <c r="Q65" s="251">
        <v>1</v>
      </c>
      <c r="R65" s="239">
        <v>0</v>
      </c>
      <c r="S65" s="243">
        <v>3</v>
      </c>
      <c r="T65" s="239">
        <v>0</v>
      </c>
      <c r="U65" s="71">
        <f t="shared" si="9"/>
        <v>0</v>
      </c>
      <c r="V65" s="269"/>
      <c r="W65" s="247"/>
      <c r="X65" s="35"/>
      <c r="Y65" s="247"/>
      <c r="Z65" s="247"/>
      <c r="AA65" s="30"/>
    </row>
    <row r="66" spans="1:27" ht="12.75" customHeight="1">
      <c r="A66" s="15"/>
      <c r="B66" s="16"/>
      <c r="C66" s="110" t="s">
        <v>57</v>
      </c>
      <c r="D66" s="107" t="s">
        <v>186</v>
      </c>
      <c r="E66" s="238"/>
      <c r="F66" s="261"/>
      <c r="G66" s="247"/>
      <c r="H66" s="247"/>
      <c r="I66" s="247"/>
      <c r="J66" s="247"/>
      <c r="K66" s="23"/>
      <c r="L66" s="251">
        <v>2</v>
      </c>
      <c r="M66" s="239">
        <v>2</v>
      </c>
      <c r="N66" s="243">
        <v>20</v>
      </c>
      <c r="O66" s="239">
        <v>7</v>
      </c>
      <c r="P66" s="71">
        <f t="shared" si="11"/>
        <v>35</v>
      </c>
      <c r="Q66" s="251"/>
      <c r="R66" s="239"/>
      <c r="S66" s="243"/>
      <c r="T66" s="239"/>
      <c r="U66" s="71" t="str">
        <f t="shared" si="9"/>
        <v> </v>
      </c>
      <c r="V66" s="269"/>
      <c r="W66" s="247"/>
      <c r="X66" s="35"/>
      <c r="Y66" s="247"/>
      <c r="Z66" s="247"/>
      <c r="AA66" s="30"/>
    </row>
    <row r="67" spans="1:27" ht="12.75" customHeight="1">
      <c r="A67" s="15"/>
      <c r="B67" s="16"/>
      <c r="C67" s="110" t="s">
        <v>57</v>
      </c>
      <c r="D67" s="107" t="s">
        <v>187</v>
      </c>
      <c r="E67" s="238"/>
      <c r="F67" s="261"/>
      <c r="G67" s="247"/>
      <c r="H67" s="247"/>
      <c r="I67" s="247"/>
      <c r="J67" s="247"/>
      <c r="K67" s="23"/>
      <c r="L67" s="251">
        <v>1</v>
      </c>
      <c r="M67" s="239">
        <v>1</v>
      </c>
      <c r="N67" s="243">
        <v>24</v>
      </c>
      <c r="O67" s="239">
        <v>10</v>
      </c>
      <c r="P67" s="71">
        <f t="shared" si="11"/>
        <v>41.7</v>
      </c>
      <c r="Q67" s="251">
        <v>3</v>
      </c>
      <c r="R67" s="239">
        <v>1</v>
      </c>
      <c r="S67" s="243">
        <v>11</v>
      </c>
      <c r="T67" s="239">
        <v>2</v>
      </c>
      <c r="U67" s="71">
        <f t="shared" si="9"/>
        <v>18.2</v>
      </c>
      <c r="V67" s="269"/>
      <c r="W67" s="247"/>
      <c r="X67" s="35"/>
      <c r="Y67" s="247"/>
      <c r="Z67" s="247"/>
      <c r="AA67" s="30"/>
    </row>
    <row r="68" spans="1:27" ht="12.75" customHeight="1" thickBot="1">
      <c r="A68" s="15"/>
      <c r="B68" s="16"/>
      <c r="C68" s="230" t="s">
        <v>57</v>
      </c>
      <c r="D68" s="231" t="s">
        <v>214</v>
      </c>
      <c r="E68" s="238"/>
      <c r="F68" s="261"/>
      <c r="G68" s="247"/>
      <c r="H68" s="247"/>
      <c r="I68" s="247"/>
      <c r="J68" s="247"/>
      <c r="K68" s="23"/>
      <c r="L68" s="251">
        <v>1</v>
      </c>
      <c r="M68" s="239">
        <v>1</v>
      </c>
      <c r="N68" s="243">
        <v>47</v>
      </c>
      <c r="O68" s="239">
        <v>26</v>
      </c>
      <c r="P68" s="71">
        <f t="shared" si="11"/>
        <v>55.3</v>
      </c>
      <c r="Q68" s="251">
        <v>1</v>
      </c>
      <c r="R68" s="239">
        <v>0</v>
      </c>
      <c r="S68" s="243">
        <v>3</v>
      </c>
      <c r="T68" s="239">
        <v>0</v>
      </c>
      <c r="U68" s="71">
        <f t="shared" si="9"/>
        <v>0</v>
      </c>
      <c r="V68" s="269"/>
      <c r="W68" s="247"/>
      <c r="X68" s="35"/>
      <c r="Y68" s="247"/>
      <c r="Z68" s="247"/>
      <c r="AA68" s="30"/>
    </row>
    <row r="69" spans="1:27" ht="12.75" thickBot="1">
      <c r="A69" s="8"/>
      <c r="B69" s="12">
        <v>999</v>
      </c>
      <c r="C69" s="13"/>
      <c r="D69" s="14" t="s">
        <v>19</v>
      </c>
      <c r="E69" s="235"/>
      <c r="F69" s="258"/>
      <c r="G69" s="244"/>
      <c r="H69" s="244"/>
      <c r="I69" s="244"/>
      <c r="J69" s="244"/>
      <c r="K69" s="22"/>
      <c r="L69" s="252">
        <f>SUM(L53:L68)</f>
        <v>30</v>
      </c>
      <c r="M69" s="252">
        <f>SUM(M53:M68)</f>
        <v>25</v>
      </c>
      <c r="N69" s="252">
        <f>SUM(N53:N68)</f>
        <v>839</v>
      </c>
      <c r="O69" s="252">
        <f>SUM(O53:O68)</f>
        <v>219</v>
      </c>
      <c r="P69" s="26">
        <f>IF(L69=0,"",ROUND(O69/N69*100,1))</f>
        <v>26.1</v>
      </c>
      <c r="Q69" s="252">
        <f>SUM(Q53:Q68)</f>
        <v>10</v>
      </c>
      <c r="R69" s="252">
        <f>SUM(R53:R68)</f>
        <v>2</v>
      </c>
      <c r="S69" s="252">
        <f>SUM(S53:S68)</f>
        <v>34</v>
      </c>
      <c r="T69" s="252">
        <f>SUM(T53:T68)</f>
        <v>3</v>
      </c>
      <c r="U69" s="26">
        <f>IF(Q69=0," ",ROUND(T69/S69*100,1))</f>
        <v>8.8</v>
      </c>
      <c r="V69" s="266"/>
      <c r="W69" s="244"/>
      <c r="X69" s="34"/>
      <c r="Y69" s="244"/>
      <c r="Z69" s="244"/>
      <c r="AA69" s="29"/>
    </row>
    <row r="70" spans="1:27" ht="14.25" thickBot="1">
      <c r="A70" s="8"/>
      <c r="B70" s="11">
        <v>1000</v>
      </c>
      <c r="C70" s="380" t="s">
        <v>9</v>
      </c>
      <c r="D70" s="381"/>
      <c r="E70" s="235"/>
      <c r="F70" s="258"/>
      <c r="G70" s="248">
        <f>SUM(G10:G51)</f>
        <v>1389</v>
      </c>
      <c r="H70" s="248">
        <f>SUM(H10:H51)</f>
        <v>1015</v>
      </c>
      <c r="I70" s="248">
        <f>SUM(I10:I51)</f>
        <v>24739</v>
      </c>
      <c r="J70" s="248">
        <f>SUM(J10:J51)</f>
        <v>6439</v>
      </c>
      <c r="K70" s="26">
        <f>IF(G70=" "," ",ROUND(J70/I70*100,1))</f>
        <v>26</v>
      </c>
      <c r="L70" s="254">
        <f>L52+L69</f>
        <v>950</v>
      </c>
      <c r="M70" s="248">
        <f>M52+M69</f>
        <v>724</v>
      </c>
      <c r="N70" s="248">
        <f>N52+N69</f>
        <v>15022</v>
      </c>
      <c r="O70" s="248">
        <f>O52+O69</f>
        <v>3549</v>
      </c>
      <c r="P70" s="26">
        <f>IF(L70=""," ",ROUND(O70/N70*100,1))</f>
        <v>23.6</v>
      </c>
      <c r="Q70" s="254">
        <f>Q52+Q69</f>
        <v>234</v>
      </c>
      <c r="R70" s="248">
        <f>R52+R69</f>
        <v>102</v>
      </c>
      <c r="S70" s="248">
        <f>S52+S69</f>
        <v>1606</v>
      </c>
      <c r="T70" s="248">
        <f>T52+T69</f>
        <v>144</v>
      </c>
      <c r="U70" s="26">
        <f>IF(Q70=""," ",ROUND(T70/S70*100,1))</f>
        <v>9</v>
      </c>
      <c r="V70" s="270">
        <f>SUM(V10:V51)</f>
        <v>2612</v>
      </c>
      <c r="W70" s="248">
        <f>SUM(W10:W51)</f>
        <v>246</v>
      </c>
      <c r="X70" s="272">
        <f>IF(V70=""," ",ROUND(W70/V70*100,1))</f>
        <v>9.4</v>
      </c>
      <c r="Y70" s="248">
        <f>SUM(Y10:Y51)</f>
        <v>2091</v>
      </c>
      <c r="Z70" s="248">
        <f>SUM(Z10:Z51)</f>
        <v>120</v>
      </c>
      <c r="AA70" s="27">
        <f>IF(Y70=0," ",ROUND(Z70/Y70*100,1))</f>
        <v>5.7</v>
      </c>
    </row>
  </sheetData>
  <sheetProtection/>
  <mergeCells count="29">
    <mergeCell ref="C4:E4"/>
    <mergeCell ref="G4:I4"/>
    <mergeCell ref="L7:P7"/>
    <mergeCell ref="P8:P9"/>
    <mergeCell ref="L6:N6"/>
    <mergeCell ref="G8:G9"/>
    <mergeCell ref="F8:F9"/>
    <mergeCell ref="N8:N9"/>
    <mergeCell ref="L8:L9"/>
    <mergeCell ref="S8:S9"/>
    <mergeCell ref="A7:A9"/>
    <mergeCell ref="C7:C9"/>
    <mergeCell ref="D7:D9"/>
    <mergeCell ref="B7:B9"/>
    <mergeCell ref="Q8:Q9"/>
    <mergeCell ref="C70:D70"/>
    <mergeCell ref="E7:K7"/>
    <mergeCell ref="I8:I9"/>
    <mergeCell ref="K8:K9"/>
    <mergeCell ref="E8:E9"/>
    <mergeCell ref="Q6:S6"/>
    <mergeCell ref="V6:X6"/>
    <mergeCell ref="E6:F6"/>
    <mergeCell ref="Q7:U7"/>
    <mergeCell ref="V7:AA7"/>
    <mergeCell ref="Y8:AA8"/>
    <mergeCell ref="U8:U9"/>
    <mergeCell ref="X8:X9"/>
    <mergeCell ref="V8:V9"/>
  </mergeCells>
  <conditionalFormatting sqref="J10:J51 H10:H51 O10:O51 M10:M51 T10:T51 R10:R51 W10:W51 Z10:Z51 T54:T68 R54:R68 O54:O68 M54:M68">
    <cfRule type="cellIs" priority="23" dxfId="1" operator="lessThanOrEqual" stopIfTrue="1">
      <formula>G10</formula>
    </cfRule>
    <cfRule type="cellIs" priority="24" dxfId="0" operator="greaterThan" stopIfTrue="1">
      <formula>G10</formula>
    </cfRule>
  </conditionalFormatting>
  <conditionalFormatting sqref="Y10:Y51">
    <cfRule type="cellIs" priority="25" dxfId="1" operator="lessThanOrEqual" stopIfTrue="1">
      <formula>V10</formula>
    </cfRule>
    <cfRule type="cellIs" priority="26" dxfId="0" operator="greaterThan" stopIfTrue="1">
      <formula>V10</formula>
    </cfRule>
  </conditionalFormatting>
  <conditionalFormatting sqref="J28 H28 O28 M28 T28 R28 W28 Z28">
    <cfRule type="cellIs" priority="21" dxfId="1" operator="lessThanOrEqual" stopIfTrue="1">
      <formula>G28</formula>
    </cfRule>
    <cfRule type="cellIs" priority="22" dxfId="0" operator="greaterThan" stopIfTrue="1">
      <formula>G28</formula>
    </cfRule>
  </conditionalFormatting>
  <conditionalFormatting sqref="Y28">
    <cfRule type="cellIs" priority="19" dxfId="1" operator="lessThanOrEqual" stopIfTrue="1">
      <formula>V28</formula>
    </cfRule>
    <cfRule type="cellIs" priority="20" dxfId="0" operator="greaterThan" stopIfTrue="1">
      <formula>V28</formula>
    </cfRule>
  </conditionalFormatting>
  <conditionalFormatting sqref="J22 H22 O22 M22 T22 R22 W22 Z22">
    <cfRule type="cellIs" priority="17" dxfId="1" operator="lessThanOrEqual" stopIfTrue="1">
      <formula>G22</formula>
    </cfRule>
    <cfRule type="cellIs" priority="18" dxfId="0" operator="greaterThan" stopIfTrue="1">
      <formula>G22</formula>
    </cfRule>
  </conditionalFormatting>
  <conditionalFormatting sqref="Y22">
    <cfRule type="cellIs" priority="15" dxfId="1" operator="lessThanOrEqual" stopIfTrue="1">
      <formula>V22</formula>
    </cfRule>
    <cfRule type="cellIs" priority="16" dxfId="0" operator="greaterThan" stopIfTrue="1">
      <formula>V22</formula>
    </cfRule>
  </conditionalFormatting>
  <conditionalFormatting sqref="J23 H23 O23 M23 T23 R23 W23 Z23">
    <cfRule type="cellIs" priority="13" dxfId="1" operator="lessThanOrEqual" stopIfTrue="1">
      <formula>G23</formula>
    </cfRule>
    <cfRule type="cellIs" priority="14" dxfId="0" operator="greaterThan" stopIfTrue="1">
      <formula>G23</formula>
    </cfRule>
  </conditionalFormatting>
  <conditionalFormatting sqref="Y23">
    <cfRule type="cellIs" priority="11" dxfId="1" operator="lessThanOrEqual" stopIfTrue="1">
      <formula>V23</formula>
    </cfRule>
    <cfRule type="cellIs" priority="12" dxfId="0" operator="greaterThan" stopIfTrue="1">
      <formula>V23</formula>
    </cfRule>
  </conditionalFormatting>
  <conditionalFormatting sqref="J24 H24 O24 M24 T24 R24 W24 Z24">
    <cfRule type="cellIs" priority="9" dxfId="1" operator="lessThanOrEqual" stopIfTrue="1">
      <formula>G24</formula>
    </cfRule>
    <cfRule type="cellIs" priority="10" dxfId="0" operator="greaterThan" stopIfTrue="1">
      <formula>G24</formula>
    </cfRule>
  </conditionalFormatting>
  <conditionalFormatting sqref="Y24">
    <cfRule type="cellIs" priority="7" dxfId="1" operator="lessThanOrEqual" stopIfTrue="1">
      <formula>V24</formula>
    </cfRule>
    <cfRule type="cellIs" priority="8" dxfId="0" operator="greaterThan" stopIfTrue="1">
      <formula>V24</formula>
    </cfRule>
  </conditionalFormatting>
  <conditionalFormatting sqref="J18 H18 O18 M18 T18 R18 W18 Z18">
    <cfRule type="cellIs" priority="5" dxfId="1" operator="lessThanOrEqual" stopIfTrue="1">
      <formula>G18</formula>
    </cfRule>
    <cfRule type="cellIs" priority="6" dxfId="0" operator="greaterThan" stopIfTrue="1">
      <formula>G18</formula>
    </cfRule>
  </conditionalFormatting>
  <conditionalFormatting sqref="Y18">
    <cfRule type="cellIs" priority="3" dxfId="1" operator="lessThanOrEqual" stopIfTrue="1">
      <formula>V18</formula>
    </cfRule>
    <cfRule type="cellIs" priority="4" dxfId="0" operator="greaterThan" stopIfTrue="1">
      <formula>V18</formula>
    </cfRule>
  </conditionalFormatting>
  <conditionalFormatting sqref="T68 R68 O68 M68">
    <cfRule type="cellIs" priority="1" dxfId="1" operator="lessThanOrEqual" stopIfTrue="1">
      <formula>L68</formula>
    </cfRule>
    <cfRule type="cellIs" priority="2" dxfId="0" operator="greaterThan" stopIfTrue="1">
      <formula>L68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&amp;R（岐阜県）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2008-10-24T05:41:09Z</cp:lastPrinted>
  <dcterms:created xsi:type="dcterms:W3CDTF">2002-01-07T10:53:07Z</dcterms:created>
  <dcterms:modified xsi:type="dcterms:W3CDTF">2008-10-24T05:42:33Z</dcterms:modified>
  <cp:category/>
  <cp:version/>
  <cp:contentType/>
  <cp:contentStatus/>
</cp:coreProperties>
</file>