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16" yWindow="570" windowWidth="19170" windowHeight="4290" tabRatio="827" activeTab="3"/>
  </bookViews>
  <sheets>
    <sheet name="市町村４－１ " sheetId="1" r:id="rId1"/>
    <sheet name="市町村４－２ " sheetId="2" r:id="rId2"/>
    <sheet name="市町村４－３" sheetId="3" r:id="rId3"/>
    <sheet name="市町村４－４" sheetId="4" r:id="rId4"/>
  </sheets>
  <definedNames>
    <definedName name="_xlnm.Print_Titles" localSheetId="0">'市町村４－１ '!$4:$6</definedName>
    <definedName name="_xlnm.Print_Titles" localSheetId="1">'市町村４－２ '!$4:$7</definedName>
    <definedName name="_xlnm.Print_Titles" localSheetId="2">'市町村４－３'!$4:$6</definedName>
    <definedName name="_xlnm.Print_Titles" localSheetId="3">'市町村４－４'!$7:$9</definedName>
  </definedNames>
  <calcPr fullCalcOnLoad="1"/>
</workbook>
</file>

<file path=xl/sharedStrings.xml><?xml version="1.0" encoding="utf-8"?>
<sst xmlns="http://schemas.openxmlformats.org/spreadsheetml/2006/main" count="1081" uniqueCount="372">
  <si>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</si>
  <si>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</si>
  <si>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</si>
  <si>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</si>
  <si>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</si>
  <si>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</si>
  <si>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</si>
  <si>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</si>
  <si>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</si>
  <si>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</si>
  <si>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</si>
  <si>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</si>
  <si>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</si>
  <si>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</si>
  <si>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</si>
  <si>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</si>
  <si>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</si>
  <si>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</si>
  <si>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</si>
  <si>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</si>
  <si>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</si>
  <si>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</si>
  <si>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</si>
  <si>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</si>
  <si>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</si>
  <si>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</si>
  <si>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</si>
  <si>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</si>
  <si>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</si>
  <si>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</si>
  <si>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</si>
  <si>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</si>
  <si>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</si>
  <si>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</si>
  <si>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</si>
  <si>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</si>
  <si>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</si>
  <si>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</si>
  <si>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</si>
  <si>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</si>
  <si>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</si>
  <si>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</si>
  <si>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</si>
  <si>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</si>
  <si>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</si>
  <si>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</si>
  <si>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</si>
  <si>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</si>
  <si>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</si>
  <si>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</si>
  <si>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</si>
  <si>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</si>
  <si>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</si>
  <si>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</si>
  <si>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</si>
  <si>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</si>
  <si>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</si>
  <si>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長野県</t>
  </si>
  <si>
    <t>長野市</t>
  </si>
  <si>
    <t>松本市</t>
  </si>
  <si>
    <t>長野県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</si>
  <si>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</si>
  <si>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</si>
  <si>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</si>
  <si>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</si>
  <si>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</si>
  <si>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</si>
  <si>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</si>
  <si>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</si>
  <si>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</si>
  <si>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</si>
  <si>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</si>
  <si>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</si>
  <si>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</si>
  <si>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</si>
  <si>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</si>
  <si>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</si>
  <si>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</si>
  <si>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</si>
  <si>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</si>
  <si>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</si>
  <si>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</si>
  <si>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</si>
  <si>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</si>
  <si>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</si>
  <si>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</si>
  <si>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</si>
  <si>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</si>
  <si>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</si>
  <si>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</si>
  <si>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</si>
  <si>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</si>
  <si>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</si>
  <si>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</si>
  <si>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</si>
  <si>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</si>
  <si>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</si>
  <si>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</si>
  <si>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</si>
  <si>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</si>
  <si>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</si>
  <si>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清内路村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</si>
  <si>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</si>
  <si>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</si>
  <si>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</si>
  <si>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</si>
  <si>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</si>
  <si>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</si>
  <si>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</si>
  <si>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</si>
  <si>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</si>
  <si>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</si>
  <si>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</si>
  <si>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</si>
  <si>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</si>
  <si>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</si>
  <si>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</si>
  <si>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</si>
  <si>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</si>
  <si>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</si>
  <si>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波田町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</si>
  <si>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</si>
  <si>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</si>
  <si>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</si>
  <si>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</si>
  <si>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</si>
  <si>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</si>
  <si>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</si>
  <si>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</si>
  <si>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</si>
  <si>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</si>
  <si>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</si>
  <si>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</si>
  <si>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</si>
  <si>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信州新町</t>
  </si>
  <si>
    <t>信濃町</t>
  </si>
  <si>
    <t>小川村</t>
  </si>
  <si>
    <t>中条村</t>
  </si>
  <si>
    <t>飯綱町</t>
  </si>
  <si>
    <t>栄村</t>
  </si>
  <si>
    <t>佐久広域連合</t>
  </si>
  <si>
    <t>上田広域連合</t>
  </si>
  <si>
    <t>諏訪広域連合</t>
  </si>
  <si>
    <t>上伊那広域連合</t>
  </si>
  <si>
    <t>南信州広域連合</t>
  </si>
  <si>
    <t>木曽広域連合</t>
  </si>
  <si>
    <t>松本広域連合</t>
  </si>
  <si>
    <t>北アルプス広域連合</t>
  </si>
  <si>
    <t>長野広域連合</t>
  </si>
  <si>
    <t>北信広域連合</t>
  </si>
  <si>
    <t>生涯学習課</t>
  </si>
  <si>
    <t>住民課</t>
  </si>
  <si>
    <t>企画政策課</t>
  </si>
  <si>
    <t>パートナーシップさかき２１
（坂城町男女共同参画計画）</t>
  </si>
  <si>
    <t>坂城町男女共同参画センター</t>
  </si>
  <si>
    <t>389-0601</t>
  </si>
  <si>
    <t>坂城町大字坂城6359-9</t>
  </si>
  <si>
    <t>○</t>
  </si>
  <si>
    <t>住民福祉課</t>
  </si>
  <si>
    <t>総務課</t>
  </si>
  <si>
    <t>住民課福祉係</t>
  </si>
  <si>
    <t>生涯学習係</t>
  </si>
  <si>
    <t>飯島町男女共同参画プラン</t>
  </si>
  <si>
    <t>社会教育係</t>
  </si>
  <si>
    <t>女性による住みよい地域づくり</t>
  </si>
  <si>
    <t>企画調整課</t>
  </si>
  <si>
    <t>民生課</t>
  </si>
  <si>
    <t>企画課</t>
  </si>
  <si>
    <t>軽井沢町男女共同参画きらめきプラン</t>
  </si>
  <si>
    <t>平成20年度</t>
  </si>
  <si>
    <t>岡谷市男女共同参画条例</t>
  </si>
  <si>
    <t>男女共同参画おかやプランⅢ</t>
  </si>
  <si>
    <t>H17～H21</t>
  </si>
  <si>
    <t>平成21年度</t>
  </si>
  <si>
    <t>人権男女共同参画課</t>
  </si>
  <si>
    <t>上田市男女共同参画推進条例</t>
  </si>
  <si>
    <t>上田市男女共同参画計画</t>
  </si>
  <si>
    <t>市民プラザ・ゆう</t>
  </si>
  <si>
    <t>上田市材木町一丁目2番2号</t>
  </si>
  <si>
    <t>http://www.city.ueda.nagano.jp</t>
  </si>
  <si>
    <t>信濃町男女共同参画推進条例</t>
  </si>
  <si>
    <t>信濃町男女共同参画社会推進計画</t>
  </si>
  <si>
    <t>生涯学習課</t>
  </si>
  <si>
    <t>松川町男女共同参画推進条例</t>
  </si>
  <si>
    <t>松川町男女共同参画推進プラン</t>
  </si>
  <si>
    <t>保健福祉課</t>
  </si>
  <si>
    <t>総務課企画係</t>
  </si>
  <si>
    <t>下諏訪町男女共同参画いきいき社会づくり条例</t>
  </si>
  <si>
    <t>下諏訪町男女共同参画行動計画</t>
  </si>
  <si>
    <t>社会教育課</t>
  </si>
  <si>
    <t>立科町男女共同参画長期プラン</t>
  </si>
  <si>
    <t>人権政策課</t>
  </si>
  <si>
    <t>飯山市男女共同参画社会づくり条例</t>
  </si>
  <si>
    <t>いいやま男女共同参画プラン２１</t>
  </si>
  <si>
    <t>H17.4～H22.3</t>
  </si>
  <si>
    <t>教育課</t>
  </si>
  <si>
    <t>白馬村男女共同参画社会づくり計画</t>
  </si>
  <si>
    <t>男女共同参画推進室</t>
  </si>
  <si>
    <t>中野市男女共同参画推進条例</t>
  </si>
  <si>
    <t>男女共同参画課</t>
  </si>
  <si>
    <t>塩尻市男女共同参画基本条例</t>
  </si>
  <si>
    <t>第二次塩尻市男女共同参画基本計画</t>
  </si>
  <si>
    <t>男女共同参画都市宣言</t>
  </si>
  <si>
    <t>青木村男女共同参画計画（第２次）</t>
  </si>
  <si>
    <t>第２次波田町男女共同参画計画</t>
  </si>
  <si>
    <t>人権・男女共生課</t>
  </si>
  <si>
    <t>松本市男女共同参画推進条例</t>
  </si>
  <si>
    <t>松本市男女共同参画計画</t>
  </si>
  <si>
    <t>H20.4～H24.3</t>
  </si>
  <si>
    <t>松本市女性センター</t>
  </si>
  <si>
    <t>　</t>
  </si>
  <si>
    <t>390-0811</t>
  </si>
  <si>
    <t>松本市中央１－１８－１</t>
  </si>
  <si>
    <t>教育振興係</t>
  </si>
  <si>
    <t>小諸市男女共同参画推進条例</t>
  </si>
  <si>
    <t>男女共同参画こもろプラン５</t>
  </si>
  <si>
    <t>第三次すざか男女共同参画計画</t>
  </si>
  <si>
    <t>平成22年度</t>
  </si>
  <si>
    <t>住民課　　</t>
  </si>
  <si>
    <t>南木曽町男女共同参画計画</t>
  </si>
  <si>
    <t>人権政策室</t>
  </si>
  <si>
    <t>やまのうち男女共同参画プラン２１</t>
  </si>
  <si>
    <t>第２次朝日村男女共同参画計画</t>
  </si>
  <si>
    <t>第１社会教育係</t>
  </si>
  <si>
    <t>辰野町男女共同参画社会づくり条例</t>
  </si>
  <si>
    <t>家庭教育担当</t>
  </si>
  <si>
    <t>喬木村男女共同参画計画</t>
  </si>
  <si>
    <t>箕輪町男女共同参画プラン</t>
  </si>
  <si>
    <t>住民税務課</t>
  </si>
  <si>
    <t>長和町男女共同参画計画</t>
  </si>
  <si>
    <t>長門ふれあい館</t>
  </si>
  <si>
    <t>386-0602</t>
  </si>
  <si>
    <t>長和町長久保457-1</t>
  </si>
  <si>
    <t>0268-68-4400</t>
  </si>
  <si>
    <t>パートナーシップのまちづくり推進課</t>
  </si>
  <si>
    <t>茅野市男女共同参画基本条例</t>
  </si>
  <si>
    <t>家庭教育センター</t>
  </si>
  <si>
    <t>391-0002</t>
  </si>
  <si>
    <t>茅野市塚原1-9-16</t>
  </si>
  <si>
    <t>0266-73-0888</t>
  </si>
  <si>
    <t>富士見町男女共同参画社会づくり条例</t>
  </si>
  <si>
    <t>すずらんⅢパートナーシップふじみ</t>
  </si>
  <si>
    <t>飯田市男女共同参画推進条例</t>
  </si>
  <si>
    <t>平成24年度</t>
  </si>
  <si>
    <t>駒ヶ根市男女共同参画計画</t>
  </si>
  <si>
    <t>政策推進課</t>
  </si>
  <si>
    <t>伊那市男女共同参画推進条例</t>
  </si>
  <si>
    <t>伊那市男女共同参画計画
「未来をひらく　共生のまち」</t>
  </si>
  <si>
    <t>人権尊重課</t>
  </si>
  <si>
    <t>松川村男女共同参画推進条例</t>
  </si>
  <si>
    <t>松川村男女共同参画社会推進計画</t>
  </si>
  <si>
    <t>H15.4～H24.3</t>
  </si>
  <si>
    <t>佐久市男女共同参画プラン</t>
  </si>
  <si>
    <t>行政経営部門</t>
  </si>
  <si>
    <t>小布施町男女共同参画社会推進条例</t>
  </si>
  <si>
    <t>小布施町男女共同参画基本計画</t>
  </si>
  <si>
    <t>男女共生参画室</t>
  </si>
  <si>
    <t>千曲市男女共同参画計画</t>
  </si>
  <si>
    <t>企画財政課</t>
  </si>
  <si>
    <t>大町市男女共同参画推進条例</t>
  </si>
  <si>
    <t>大町市男女共同参画計画</t>
  </si>
  <si>
    <t>人権推進室</t>
  </si>
  <si>
    <t>男女共同参画づくり条例</t>
  </si>
  <si>
    <t>高山村男女共同参画社会づくり計画</t>
  </si>
  <si>
    <t>東御市男女共同参画プラン</t>
  </si>
  <si>
    <t>平成22年</t>
  </si>
  <si>
    <t>まちづくり・男女共同参画推進課</t>
  </si>
  <si>
    <t>諏訪市男女共同参画推進条例</t>
  </si>
  <si>
    <t>諏訪市男女共同参画計画</t>
  </si>
  <si>
    <t>総務係</t>
  </si>
  <si>
    <t>まちづくり推進課</t>
  </si>
  <si>
    <t>男女共同参画大会宣言</t>
  </si>
  <si>
    <t>池田町笑顔輝く男女共同参画町づくり推進条例</t>
  </si>
  <si>
    <t>池田町男女共同参画プラン</t>
  </si>
  <si>
    <t>池田町公民館</t>
  </si>
  <si>
    <t>池田町大字池田</t>
  </si>
  <si>
    <t>信州新町男女共同参画計画書</t>
  </si>
  <si>
    <t>南箕輪村男女共同参画行動計画</t>
  </si>
  <si>
    <t>H19～23</t>
  </si>
  <si>
    <t>南箕輪村男女共同参画都市宣言</t>
  </si>
  <si>
    <t>第２次中川村男女共同参画計画</t>
  </si>
  <si>
    <t>H20.4～H25.3</t>
  </si>
  <si>
    <t>山形村男女共同参画計画</t>
  </si>
  <si>
    <t>木祖村男女共同参画基本計画</t>
  </si>
  <si>
    <t>男女共同参画推進課</t>
  </si>
  <si>
    <t>長野市男女共同参画推進条例</t>
  </si>
  <si>
    <t>長野市男女共同参画センター</t>
  </si>
  <si>
    <t>380-0814</t>
  </si>
  <si>
    <t>長野市大字鶴賀西鶴賀町1481-1</t>
  </si>
  <si>
    <t>http://www.city.nagano.nagano.jp/</t>
  </si>
  <si>
    <t/>
  </si>
  <si>
    <t>H19～H23</t>
  </si>
  <si>
    <t xml:space="preserve">H19.12～H24.12 </t>
  </si>
  <si>
    <t>H15.4～新計画策定まで</t>
  </si>
  <si>
    <t>H18.4～H22.3</t>
  </si>
  <si>
    <t xml:space="preserve">H16.4～H21.3 </t>
  </si>
  <si>
    <t xml:space="preserve">H17.4～H22.3 </t>
  </si>
  <si>
    <t xml:space="preserve">H20.4～H24.3 </t>
  </si>
  <si>
    <t>H19.4～</t>
  </si>
  <si>
    <t xml:space="preserve">H17.12～H21.12 </t>
  </si>
  <si>
    <t>H18.9～</t>
  </si>
  <si>
    <t>H15～新計画策定まで</t>
  </si>
  <si>
    <t>H14.4～H24.3</t>
  </si>
  <si>
    <t>H16.4～H22.3</t>
  </si>
  <si>
    <t xml:space="preserve">H18.4～H23.3 </t>
  </si>
  <si>
    <t xml:space="preserve">H17.4～22.3 </t>
  </si>
  <si>
    <t>386-0014</t>
  </si>
  <si>
    <t>399-8601</t>
  </si>
  <si>
    <t>0263-39-1105</t>
  </si>
  <si>
    <t>026-237-8303</t>
  </si>
  <si>
    <t>0268-27-2988</t>
  </si>
  <si>
    <t>0261-62-2058</t>
  </si>
  <si>
    <t>http://www.city.matsumoto.nagano.jp/</t>
  </si>
  <si>
    <t>H19.4～24.3</t>
  </si>
  <si>
    <t>H19.4～H24.3</t>
  </si>
  <si>
    <t>H20～H24</t>
  </si>
  <si>
    <t>H18.4～H23.3まで</t>
  </si>
  <si>
    <t>H18～H27</t>
  </si>
  <si>
    <t>H18.4～H23.3</t>
  </si>
  <si>
    <t>H16.4～21.3</t>
  </si>
  <si>
    <t>H20.4～25.3</t>
  </si>
  <si>
    <t>H19～24</t>
  </si>
  <si>
    <t>H16.4～H21.3</t>
  </si>
  <si>
    <t>H13.4～H23.3</t>
  </si>
  <si>
    <t>平成22年度</t>
  </si>
  <si>
    <t>平成24年度</t>
  </si>
  <si>
    <t>平成22年度</t>
  </si>
  <si>
    <t>○</t>
  </si>
  <si>
    <t>こころ豊かな社会を求めて木島平男女共同参画プラン</t>
  </si>
  <si>
    <t>H14.3～新計画策定まで</t>
  </si>
  <si>
    <t>H19～H23</t>
  </si>
  <si>
    <t>ほたるの里男女共同参画プラン（改訂版）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</si>
  <si>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</si>
  <si>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</si>
  <si>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</si>
  <si>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</si>
  <si>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</si>
  <si>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</si>
  <si>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</si>
  <si>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</si>
  <si>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</si>
  <si>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</si>
  <si>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</si>
  <si>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</si>
  <si>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</si>
  <si>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</si>
  <si>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</si>
  <si>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</si>
  <si>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</si>
  <si>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</si>
  <si>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</si>
  <si>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</si>
  <si>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</si>
  <si>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</si>
  <si>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</si>
  <si>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</si>
  <si>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平成23年度</t>
  </si>
  <si>
    <t>平成22年度</t>
  </si>
  <si>
    <t>平成24年度</t>
  </si>
  <si>
    <t>平成21年度</t>
  </si>
  <si>
    <t>平成20年度</t>
  </si>
  <si>
    <t>第４次飯田市男女共同参画計画
「ともに進める21いいだプラン」</t>
  </si>
  <si>
    <t>みとめあい ささえあい21 
長野市男女共同参画基本計画</t>
  </si>
  <si>
    <t>中野市男女共同参画計画
「共にいきいきなかのプラン２１」</t>
  </si>
  <si>
    <t>茅野市男女共同参画計画
はつらつプラン２１</t>
  </si>
  <si>
    <t>安曇野市男女共同参画計画
"認め合い　支え合い　輝く安曇野"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</si>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</sst>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mmm\-yyyy"/>
    <numFmt numFmtId="188" formatCode="#,##0.0;[Red]\-#,##0.0"/>
    <numFmt numFmtId="189" formatCode="#,##0.0_ ;[Red]\-#,##0.0\ "/>
    <numFmt numFmtId="190" formatCode="#,##0_ ;[Red]\-#,##0\ "/>
    <numFmt numFmtId="191" formatCode="0_);\(0\)"/>
    <numFmt numFmtId="192" formatCode="0.00_ "/>
    <numFmt numFmtId="193" formatCode="#,##0_ "/>
    <numFmt numFmtId="194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9" fontId="2" fillId="3" borderId="4" xfId="0" applyNumberFormat="1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7" xfId="0" applyFill="1" applyBorder="1" applyAlignment="1">
      <alignment/>
    </xf>
    <xf numFmtId="0" fontId="10" fillId="0" borderId="0" xfId="0" applyFont="1" applyAlignment="1">
      <alignment/>
    </xf>
    <xf numFmtId="186" fontId="2" fillId="2" borderId="3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9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186" fontId="2" fillId="2" borderId="1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2" borderId="2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5" xfId="0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2" borderId="2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57" fontId="2" fillId="2" borderId="1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horizontal="center" textRotation="255" wrapText="1"/>
    </xf>
    <xf numFmtId="193" fontId="2" fillId="2" borderId="2" xfId="0" applyNumberFormat="1" applyFont="1" applyFill="1" applyBorder="1" applyAlignment="1">
      <alignment vertical="top"/>
    </xf>
    <xf numFmtId="193" fontId="2" fillId="2" borderId="4" xfId="0" applyNumberFormat="1" applyFont="1" applyFill="1" applyBorder="1" applyAlignment="1">
      <alignment vertical="top"/>
    </xf>
    <xf numFmtId="193" fontId="2" fillId="2" borderId="3" xfId="0" applyNumberFormat="1" applyFont="1" applyFill="1" applyBorder="1" applyAlignment="1">
      <alignment vertical="top"/>
    </xf>
    <xf numFmtId="193" fontId="2" fillId="2" borderId="2" xfId="0" applyNumberFormat="1" applyFont="1" applyFill="1" applyBorder="1" applyAlignment="1">
      <alignment vertical="top" wrapText="1"/>
    </xf>
    <xf numFmtId="193" fontId="2" fillId="2" borderId="4" xfId="0" applyNumberFormat="1" applyFont="1" applyFill="1" applyBorder="1" applyAlignment="1">
      <alignment vertical="top" wrapText="1"/>
    </xf>
    <xf numFmtId="193" fontId="2" fillId="2" borderId="3" xfId="0" applyNumberFormat="1" applyFont="1" applyFill="1" applyBorder="1" applyAlignment="1">
      <alignment vertical="top" wrapText="1"/>
    </xf>
    <xf numFmtId="193" fontId="2" fillId="2" borderId="2" xfId="0" applyNumberFormat="1" applyFont="1" applyFill="1" applyBorder="1" applyAlignment="1">
      <alignment/>
    </xf>
    <xf numFmtId="193" fontId="2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193" fontId="2" fillId="2" borderId="27" xfId="0" applyNumberFormat="1" applyFont="1" applyFill="1" applyBorder="1" applyAlignment="1">
      <alignment vertical="center"/>
    </xf>
    <xf numFmtId="193" fontId="2" fillId="2" borderId="28" xfId="0" applyNumberFormat="1" applyFont="1" applyFill="1" applyBorder="1" applyAlignment="1">
      <alignment vertical="center"/>
    </xf>
    <xf numFmtId="193" fontId="0" fillId="3" borderId="6" xfId="0" applyNumberFormat="1" applyFont="1" applyFill="1" applyBorder="1" applyAlignment="1">
      <alignment vertical="center"/>
    </xf>
    <xf numFmtId="193" fontId="0" fillId="3" borderId="7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193" fontId="0" fillId="2" borderId="28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4" fillId="2" borderId="26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2" borderId="30" xfId="0" applyFont="1" applyFill="1" applyBorder="1" applyAlignment="1">
      <alignment vertical="top"/>
    </xf>
    <xf numFmtId="0" fontId="4" fillId="2" borderId="30" xfId="0" applyFont="1" applyFill="1" applyBorder="1" applyAlignment="1">
      <alignment vertical="top"/>
    </xf>
    <xf numFmtId="0" fontId="2" fillId="2" borderId="31" xfId="0" applyFont="1" applyFill="1" applyBorder="1" applyAlignment="1">
      <alignment vertical="top" wrapText="1"/>
    </xf>
    <xf numFmtId="186" fontId="2" fillId="2" borderId="32" xfId="0" applyNumberFormat="1" applyFont="1" applyFill="1" applyBorder="1" applyAlignment="1">
      <alignment vertical="center"/>
    </xf>
    <xf numFmtId="186" fontId="2" fillId="3" borderId="33" xfId="0" applyNumberFormat="1" applyFont="1" applyFill="1" applyBorder="1" applyAlignment="1">
      <alignment vertical="center"/>
    </xf>
    <xf numFmtId="57" fontId="2" fillId="2" borderId="3" xfId="0" applyNumberFormat="1" applyFont="1" applyFill="1" applyBorder="1" applyAlignment="1">
      <alignment horizontal="center"/>
    </xf>
    <xf numFmtId="186" fontId="2" fillId="0" borderId="1" xfId="0" applyNumberFormat="1" applyFont="1" applyBorder="1" applyAlignment="1">
      <alignment/>
    </xf>
    <xf numFmtId="186" fontId="2" fillId="0" borderId="4" xfId="0" applyNumberFormat="1" applyFont="1" applyBorder="1" applyAlignment="1">
      <alignment/>
    </xf>
    <xf numFmtId="186" fontId="2" fillId="2" borderId="3" xfId="0" applyNumberFormat="1" applyFont="1" applyFill="1" applyBorder="1" applyAlignment="1">
      <alignment wrapText="1"/>
    </xf>
    <xf numFmtId="186" fontId="2" fillId="2" borderId="2" xfId="0" applyNumberFormat="1" applyFont="1" applyFill="1" applyBorder="1" applyAlignment="1">
      <alignment/>
    </xf>
    <xf numFmtId="186" fontId="2" fillId="2" borderId="29" xfId="0" applyNumberFormat="1" applyFont="1" applyFill="1" applyBorder="1" applyAlignment="1">
      <alignment/>
    </xf>
    <xf numFmtId="186" fontId="2" fillId="3" borderId="7" xfId="0" applyNumberFormat="1" applyFont="1" applyFill="1" applyBorder="1" applyAlignment="1">
      <alignment/>
    </xf>
    <xf numFmtId="186" fontId="2" fillId="3" borderId="6" xfId="0" applyNumberFormat="1" applyFont="1" applyFill="1" applyBorder="1" applyAlignment="1">
      <alignment/>
    </xf>
    <xf numFmtId="186" fontId="2" fillId="3" borderId="8" xfId="0" applyNumberFormat="1" applyFont="1" applyFill="1" applyBorder="1" applyAlignment="1">
      <alignment/>
    </xf>
    <xf numFmtId="186" fontId="2" fillId="2" borderId="34" xfId="0" applyNumberFormat="1" applyFont="1" applyFill="1" applyBorder="1" applyAlignment="1">
      <alignment/>
    </xf>
    <xf numFmtId="186" fontId="2" fillId="3" borderId="35" xfId="0" applyNumberFormat="1" applyFont="1" applyFill="1" applyBorder="1" applyAlignment="1">
      <alignment/>
    </xf>
    <xf numFmtId="193" fontId="2" fillId="2" borderId="34" xfId="0" applyNumberFormat="1" applyFont="1" applyFill="1" applyBorder="1" applyAlignment="1">
      <alignment/>
    </xf>
    <xf numFmtId="193" fontId="2" fillId="3" borderId="36" xfId="0" applyNumberFormat="1" applyFont="1" applyFill="1" applyBorder="1" applyAlignment="1">
      <alignment/>
    </xf>
    <xf numFmtId="193" fontId="2" fillId="3" borderId="8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93" fontId="2" fillId="2" borderId="1" xfId="0" applyNumberFormat="1" applyFont="1" applyFill="1" applyBorder="1" applyAlignment="1">
      <alignment/>
    </xf>
    <xf numFmtId="194" fontId="2" fillId="2" borderId="21" xfId="0" applyNumberFormat="1" applyFont="1" applyFill="1" applyBorder="1" applyAlignment="1">
      <alignment/>
    </xf>
    <xf numFmtId="194" fontId="2" fillId="2" borderId="1" xfId="0" applyNumberFormat="1" applyFont="1" applyFill="1" applyBorder="1" applyAlignment="1">
      <alignment/>
    </xf>
    <xf numFmtId="193" fontId="2" fillId="2" borderId="21" xfId="0" applyNumberFormat="1" applyFont="1" applyFill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93" fontId="2" fillId="2" borderId="29" xfId="0" applyNumberFormat="1" applyFont="1" applyFill="1" applyBorder="1" applyAlignment="1">
      <alignment vertical="center"/>
    </xf>
    <xf numFmtId="179" fontId="2" fillId="3" borderId="28" xfId="0" applyNumberFormat="1" applyFont="1" applyFill="1" applyBorder="1" applyAlignment="1">
      <alignment vertical="center"/>
    </xf>
    <xf numFmtId="194" fontId="2" fillId="5" borderId="36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193" fontId="2" fillId="5" borderId="36" xfId="0" applyNumberFormat="1" applyFont="1" applyFill="1" applyBorder="1" applyAlignment="1">
      <alignment vertical="center"/>
    </xf>
    <xf numFmtId="193" fontId="2" fillId="2" borderId="5" xfId="0" applyNumberFormat="1" applyFont="1" applyFill="1" applyBorder="1" applyAlignment="1">
      <alignment vertical="center"/>
    </xf>
    <xf numFmtId="180" fontId="2" fillId="3" borderId="27" xfId="0" applyNumberFormat="1" applyFont="1" applyFill="1" applyBorder="1" applyAlignment="1">
      <alignment vertical="center"/>
    </xf>
    <xf numFmtId="180" fontId="2" fillId="3" borderId="28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193" fontId="2" fillId="2" borderId="39" xfId="0" applyNumberFormat="1" applyFont="1" applyFill="1" applyBorder="1" applyAlignment="1">
      <alignment vertical="center"/>
    </xf>
    <xf numFmtId="179" fontId="2" fillId="3" borderId="40" xfId="0" applyNumberFormat="1" applyFont="1" applyFill="1" applyBorder="1" applyAlignment="1">
      <alignment vertical="center"/>
    </xf>
    <xf numFmtId="194" fontId="2" fillId="2" borderId="41" xfId="0" applyNumberFormat="1" applyFont="1" applyFill="1" applyBorder="1" applyAlignment="1">
      <alignment vertical="center"/>
    </xf>
    <xf numFmtId="194" fontId="2" fillId="2" borderId="1" xfId="0" applyNumberFormat="1" applyFont="1" applyFill="1" applyBorder="1" applyAlignment="1">
      <alignment vertical="center"/>
    </xf>
    <xf numFmtId="194" fontId="2" fillId="2" borderId="25" xfId="0" applyNumberFormat="1" applyFont="1" applyFill="1" applyBorder="1" applyAlignment="1">
      <alignment vertical="center"/>
    </xf>
    <xf numFmtId="179" fontId="2" fillId="3" borderId="42" xfId="0" applyNumberFormat="1" applyFont="1" applyFill="1" applyBorder="1" applyAlignment="1">
      <alignment vertical="center"/>
    </xf>
    <xf numFmtId="193" fontId="2" fillId="2" borderId="41" xfId="0" applyNumberFormat="1" applyFont="1" applyFill="1" applyBorder="1" applyAlignment="1">
      <alignment vertical="center"/>
    </xf>
    <xf numFmtId="193" fontId="2" fillId="2" borderId="1" xfId="0" applyNumberFormat="1" applyFont="1" applyFill="1" applyBorder="1" applyAlignment="1">
      <alignment vertical="center"/>
    </xf>
    <xf numFmtId="193" fontId="2" fillId="2" borderId="25" xfId="0" applyNumberFormat="1" applyFont="1" applyFill="1" applyBorder="1" applyAlignment="1">
      <alignment vertical="center"/>
    </xf>
    <xf numFmtId="193" fontId="2" fillId="2" borderId="38" xfId="0" applyNumberFormat="1" applyFont="1" applyFill="1" applyBorder="1" applyAlignment="1">
      <alignment vertical="center"/>
    </xf>
    <xf numFmtId="180" fontId="2" fillId="3" borderId="43" xfId="0" applyNumberFormat="1" applyFont="1" applyFill="1" applyBorder="1" applyAlignment="1">
      <alignment vertical="center"/>
    </xf>
    <xf numFmtId="180" fontId="2" fillId="3" borderId="40" xfId="0" applyNumberFormat="1" applyFont="1" applyFill="1" applyBorder="1" applyAlignment="1">
      <alignment vertical="center"/>
    </xf>
    <xf numFmtId="179" fontId="2" fillId="3" borderId="1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193" fontId="2" fillId="2" borderId="45" xfId="0" applyNumberFormat="1" applyFont="1" applyFill="1" applyBorder="1" applyAlignment="1">
      <alignment vertical="center"/>
    </xf>
    <xf numFmtId="179" fontId="2" fillId="3" borderId="46" xfId="0" applyNumberFormat="1" applyFont="1" applyFill="1" applyBorder="1" applyAlignment="1">
      <alignment vertical="center"/>
    </xf>
    <xf numFmtId="179" fontId="2" fillId="3" borderId="4" xfId="0" applyNumberFormat="1" applyFont="1" applyFill="1" applyBorder="1" applyAlignment="1">
      <alignment vertical="center"/>
    </xf>
    <xf numFmtId="193" fontId="2" fillId="2" borderId="44" xfId="0" applyNumberFormat="1" applyFont="1" applyFill="1" applyBorder="1" applyAlignment="1">
      <alignment vertical="center"/>
    </xf>
    <xf numFmtId="180" fontId="2" fillId="3" borderId="47" xfId="0" applyNumberFormat="1" applyFont="1" applyFill="1" applyBorder="1" applyAlignment="1">
      <alignment vertical="center"/>
    </xf>
    <xf numFmtId="180" fontId="2" fillId="3" borderId="4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193" fontId="2" fillId="3" borderId="8" xfId="0" applyNumberFormat="1" applyFont="1" applyFill="1" applyBorder="1" applyAlignment="1">
      <alignment vertical="center"/>
    </xf>
    <xf numFmtId="194" fontId="2" fillId="3" borderId="36" xfId="0" applyNumberFormat="1" applyFont="1" applyFill="1" applyBorder="1" applyAlignment="1">
      <alignment vertical="center"/>
    </xf>
    <xf numFmtId="194" fontId="2" fillId="3" borderId="8" xfId="0" applyNumberFormat="1" applyFont="1" applyFill="1" applyBorder="1" applyAlignment="1">
      <alignment vertical="center"/>
    </xf>
    <xf numFmtId="193" fontId="2" fillId="3" borderId="36" xfId="0" applyNumberFormat="1" applyFont="1" applyFill="1" applyBorder="1" applyAlignment="1">
      <alignment vertical="center"/>
    </xf>
    <xf numFmtId="193" fontId="2" fillId="3" borderId="6" xfId="0" applyNumberFormat="1" applyFont="1" applyFill="1" applyBorder="1" applyAlignment="1">
      <alignment vertical="center"/>
    </xf>
    <xf numFmtId="180" fontId="2" fillId="3" borderId="7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textRotation="255" wrapText="1"/>
    </xf>
    <xf numFmtId="0" fontId="2" fillId="0" borderId="10" xfId="0" applyFont="1" applyBorder="1" applyAlignment="1">
      <alignment horizontal="center" textRotation="255" wrapText="1"/>
    </xf>
    <xf numFmtId="0" fontId="2" fillId="0" borderId="37" xfId="0" applyFont="1" applyBorder="1" applyAlignment="1">
      <alignment horizontal="center" textRotation="255" wrapText="1"/>
    </xf>
    <xf numFmtId="0" fontId="2" fillId="2" borderId="49" xfId="0" applyFont="1" applyFill="1" applyBorder="1" applyAlignment="1">
      <alignment horizontal="center" textRotation="255" shrinkToFit="1"/>
    </xf>
    <xf numFmtId="0" fontId="2" fillId="2" borderId="21" xfId="0" applyFont="1" applyFill="1" applyBorder="1" applyAlignment="1">
      <alignment horizontal="center" textRotation="255" shrinkToFit="1"/>
    </xf>
    <xf numFmtId="0" fontId="2" fillId="2" borderId="50" xfId="0" applyFont="1" applyFill="1" applyBorder="1" applyAlignment="1">
      <alignment horizontal="center" textRotation="255" shrinkToFit="1"/>
    </xf>
    <xf numFmtId="0" fontId="2" fillId="2" borderId="2" xfId="0" applyFont="1" applyFill="1" applyBorder="1" applyAlignment="1">
      <alignment horizontal="center" textRotation="255" shrinkToFit="1"/>
    </xf>
    <xf numFmtId="0" fontId="2" fillId="0" borderId="51" xfId="0" applyFont="1" applyBorder="1" applyAlignment="1">
      <alignment horizontal="center" textRotation="255" wrapText="1"/>
    </xf>
    <xf numFmtId="0" fontId="2" fillId="0" borderId="52" xfId="0" applyFont="1" applyBorder="1" applyAlignment="1">
      <alignment horizontal="center" textRotation="255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textRotation="255" wrapText="1"/>
    </xf>
    <xf numFmtId="0" fontId="0" fillId="0" borderId="52" xfId="0" applyBorder="1" applyAlignment="1">
      <alignment horizontal="center" textRotation="255" wrapText="1"/>
    </xf>
    <xf numFmtId="0" fontId="0" fillId="0" borderId="12" xfId="0" applyBorder="1" applyAlignment="1">
      <alignment horizontal="center" textRotation="255" wrapText="1"/>
    </xf>
    <xf numFmtId="0" fontId="2" fillId="2" borderId="48" xfId="0" applyFont="1" applyFill="1" applyBorder="1" applyAlignment="1">
      <alignment horizontal="center" textRotation="255" wrapText="1"/>
    </xf>
    <xf numFmtId="0" fontId="2" fillId="2" borderId="10" xfId="0" applyFont="1" applyFill="1" applyBorder="1" applyAlignment="1">
      <alignment horizontal="center" textRotation="255" wrapText="1"/>
    </xf>
    <xf numFmtId="0" fontId="2" fillId="2" borderId="37" xfId="0" applyFont="1" applyFill="1" applyBorder="1" applyAlignment="1">
      <alignment horizontal="center" textRotation="255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textRotation="255" wrapText="1"/>
    </xf>
    <xf numFmtId="0" fontId="2" fillId="2" borderId="54" xfId="0" applyFont="1" applyFill="1" applyBorder="1" applyAlignment="1">
      <alignment horizontal="center" textRotation="255" wrapText="1"/>
    </xf>
    <xf numFmtId="0" fontId="2" fillId="2" borderId="11" xfId="0" applyFont="1" applyFill="1" applyBorder="1" applyAlignment="1">
      <alignment horizontal="center" textRotation="255" wrapText="1"/>
    </xf>
    <xf numFmtId="0" fontId="2" fillId="2" borderId="51" xfId="0" applyFont="1" applyFill="1" applyBorder="1" applyAlignment="1">
      <alignment horizontal="center" textRotation="255" shrinkToFit="1"/>
    </xf>
    <xf numFmtId="0" fontId="2" fillId="2" borderId="52" xfId="0" applyFont="1" applyFill="1" applyBorder="1" applyAlignment="1">
      <alignment horizontal="center" textRotation="255" shrinkToFit="1"/>
    </xf>
    <xf numFmtId="0" fontId="2" fillId="2" borderId="12" xfId="0" applyFont="1" applyFill="1" applyBorder="1" applyAlignment="1">
      <alignment horizontal="center" textRotation="255" shrinkToFi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4" fillId="2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32" xfId="0" applyBorder="1" applyAlignment="1">
      <alignment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 wrapText="1"/>
    </xf>
    <xf numFmtId="0" fontId="0" fillId="0" borderId="52" xfId="0" applyBorder="1" applyAlignment="1">
      <alignment/>
    </xf>
    <xf numFmtId="0" fontId="0" fillId="0" borderId="12" xfId="0" applyBorder="1" applyAlignment="1">
      <alignment/>
    </xf>
    <xf numFmtId="0" fontId="2" fillId="2" borderId="48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37" xfId="0" applyFont="1" applyFill="1" applyBorder="1" applyAlignment="1">
      <alignment horizontal="center" vertical="distributed" textRotation="255"/>
    </xf>
    <xf numFmtId="0" fontId="2" fillId="2" borderId="51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5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2" borderId="25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6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48" xfId="0" applyFont="1" applyBorder="1" applyAlignment="1">
      <alignment horizontal="center" textRotation="255"/>
    </xf>
    <xf numFmtId="0" fontId="2" fillId="0" borderId="10" xfId="0" applyFont="1" applyBorder="1" applyAlignment="1">
      <alignment horizontal="center" textRotation="255"/>
    </xf>
    <xf numFmtId="0" fontId="2" fillId="0" borderId="37" xfId="0" applyFont="1" applyBorder="1" applyAlignment="1">
      <alignment horizontal="center" textRotation="255"/>
    </xf>
    <xf numFmtId="0" fontId="2" fillId="0" borderId="52" xfId="0" applyFont="1" applyBorder="1" applyAlignment="1">
      <alignment horizontal="center" textRotation="255"/>
    </xf>
    <xf numFmtId="0" fontId="2" fillId="0" borderId="12" xfId="0" applyFont="1" applyBorder="1" applyAlignment="1">
      <alignment horizontal="center" textRotation="255"/>
    </xf>
    <xf numFmtId="0" fontId="2" fillId="2" borderId="25" xfId="0" applyFont="1" applyFill="1" applyBorder="1" applyAlignment="1">
      <alignment vertical="center" textRotation="255"/>
    </xf>
    <xf numFmtId="0" fontId="2" fillId="2" borderId="1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/>
    </xf>
    <xf numFmtId="0" fontId="2" fillId="0" borderId="2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58" fontId="8" fillId="0" borderId="62" xfId="0" applyNumberFormat="1" applyFont="1" applyBorder="1" applyAlignment="1">
      <alignment horizontal="center" vertical="center"/>
    </xf>
    <xf numFmtId="58" fontId="8" fillId="0" borderId="63" xfId="0" applyNumberFormat="1" applyFont="1" applyBorder="1" applyAlignment="1">
      <alignment horizontal="center" vertical="center"/>
    </xf>
    <xf numFmtId="58" fontId="8" fillId="0" borderId="23" xfId="0" applyNumberFormat="1" applyFont="1" applyBorder="1" applyAlignment="1">
      <alignment horizontal="center" vertical="center"/>
    </xf>
    <xf numFmtId="58" fontId="8" fillId="0" borderId="6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2" borderId="55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66" xfId="0" applyFont="1" applyFill="1" applyBorder="1" applyAlignment="1">
      <alignment vertical="center" textRotation="255"/>
    </xf>
    <xf numFmtId="0" fontId="4" fillId="2" borderId="16" xfId="0" applyFont="1" applyFill="1" applyBorder="1" applyAlignment="1">
      <alignment vertical="center" textRotation="255"/>
    </xf>
    <xf numFmtId="0" fontId="4" fillId="2" borderId="6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 wrapText="1"/>
    </xf>
    <xf numFmtId="0" fontId="0" fillId="0" borderId="37" xfId="0" applyBorder="1" applyAlignment="1">
      <alignment/>
    </xf>
    <xf numFmtId="0" fontId="4" fillId="2" borderId="66" xfId="0" applyFont="1" applyFill="1" applyBorder="1" applyAlignment="1">
      <alignment vertical="center" textRotation="255" wrapText="1"/>
    </xf>
    <xf numFmtId="0" fontId="4" fillId="2" borderId="16" xfId="0" applyFont="1" applyFill="1" applyBorder="1" applyAlignment="1">
      <alignment vertical="center" textRotation="255" wrapText="1"/>
    </xf>
    <xf numFmtId="0" fontId="4" fillId="2" borderId="25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37" xfId="0" applyFont="1" applyFill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top" textRotation="255" wrapText="1"/>
    </xf>
    <xf numFmtId="0" fontId="2" fillId="0" borderId="52" xfId="0" applyFont="1" applyBorder="1" applyAlignment="1">
      <alignment horizontal="center" vertical="top" textRotation="255"/>
    </xf>
    <xf numFmtId="0" fontId="2" fillId="0" borderId="12" xfId="0" applyFont="1" applyBorder="1" applyAlignment="1">
      <alignment horizontal="center" vertical="top" textRotation="255"/>
    </xf>
    <xf numFmtId="0" fontId="4" fillId="2" borderId="2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left" vertical="center"/>
    </xf>
    <xf numFmtId="0" fontId="4" fillId="2" borderId="67" xfId="0" applyFont="1" applyFill="1" applyBorder="1" applyAlignment="1">
      <alignment vertical="center" textRotation="255"/>
    </xf>
    <xf numFmtId="0" fontId="4" fillId="2" borderId="13" xfId="0" applyFont="1" applyFill="1" applyBorder="1" applyAlignment="1">
      <alignment vertical="center" textRotation="255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4" fillId="2" borderId="6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179" fontId="2" fillId="3" borderId="9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7.875" style="2" customWidth="1"/>
    <col min="6" max="9" width="4.125" style="2" customWidth="1"/>
    <col min="10" max="10" width="28.625" style="2" customWidth="1"/>
    <col min="11" max="12" width="8.125" style="2" customWidth="1"/>
    <col min="13" max="13" width="4.625" style="2" customWidth="1"/>
    <col min="14" max="14" width="29.625" style="2" customWidth="1"/>
    <col min="15" max="15" width="15.875" style="2" customWidth="1"/>
    <col min="16" max="16" width="4.625" style="2" customWidth="1"/>
    <col min="18" max="16384" width="9.00390625" style="2" customWidth="1"/>
  </cols>
  <sheetData>
    <row r="1" ht="16.5" customHeight="1">
      <c r="A1" s="2" t="s">
        <v>21</v>
      </c>
    </row>
    <row r="2" ht="22.5" customHeight="1">
      <c r="A2" s="14" t="s">
        <v>25</v>
      </c>
    </row>
    <row r="3" ht="9.75" customHeight="1" thickBot="1"/>
    <row r="4" spans="1:16" s="1" customFormat="1" ht="31.5" customHeight="1">
      <c r="A4" s="197" t="s">
        <v>39</v>
      </c>
      <c r="B4" s="204" t="s">
        <v>332</v>
      </c>
      <c r="C4" s="200" t="s">
        <v>40</v>
      </c>
      <c r="D4" s="202" t="s">
        <v>24</v>
      </c>
      <c r="E4" s="208" t="s">
        <v>5</v>
      </c>
      <c r="F4" s="218" t="s">
        <v>37</v>
      </c>
      <c r="G4" s="211" t="s">
        <v>38</v>
      </c>
      <c r="H4" s="214" t="s">
        <v>333</v>
      </c>
      <c r="I4" s="221" t="s">
        <v>4</v>
      </c>
      <c r="J4" s="224" t="s">
        <v>28</v>
      </c>
      <c r="K4" s="225"/>
      <c r="L4" s="225"/>
      <c r="M4" s="226"/>
      <c r="N4" s="224" t="s">
        <v>54</v>
      </c>
      <c r="O4" s="225"/>
      <c r="P4" s="226"/>
    </row>
    <row r="5" spans="1:16" s="37" customFormat="1" ht="21.75" customHeight="1">
      <c r="A5" s="198"/>
      <c r="B5" s="205"/>
      <c r="C5" s="201"/>
      <c r="D5" s="203"/>
      <c r="E5" s="209"/>
      <c r="F5" s="219"/>
      <c r="G5" s="212"/>
      <c r="H5" s="215"/>
      <c r="I5" s="222"/>
      <c r="J5" s="206" t="s">
        <v>14</v>
      </c>
      <c r="K5" s="217"/>
      <c r="L5" s="207"/>
      <c r="M5" s="36" t="s">
        <v>15</v>
      </c>
      <c r="N5" s="206" t="s">
        <v>16</v>
      </c>
      <c r="O5" s="207"/>
      <c r="P5" s="36" t="s">
        <v>15</v>
      </c>
    </row>
    <row r="6" spans="1:16" s="1" customFormat="1" ht="43.5" customHeight="1">
      <c r="A6" s="199"/>
      <c r="B6" s="86"/>
      <c r="C6" s="201"/>
      <c r="D6" s="203"/>
      <c r="E6" s="210"/>
      <c r="F6" s="220"/>
      <c r="G6" s="213"/>
      <c r="H6" s="216"/>
      <c r="I6" s="223"/>
      <c r="J6" s="38" t="s">
        <v>34</v>
      </c>
      <c r="K6" s="39" t="s">
        <v>7</v>
      </c>
      <c r="L6" s="39" t="s">
        <v>8</v>
      </c>
      <c r="M6" s="40" t="s">
        <v>334</v>
      </c>
      <c r="N6" s="41" t="s">
        <v>35</v>
      </c>
      <c r="O6" s="42" t="s">
        <v>36</v>
      </c>
      <c r="P6" s="40" t="s">
        <v>334</v>
      </c>
    </row>
    <row r="7" spans="1:16" ht="22.5">
      <c r="A7" s="73">
        <v>20</v>
      </c>
      <c r="B7" s="74">
        <v>201</v>
      </c>
      <c r="C7" s="95" t="s">
        <v>57</v>
      </c>
      <c r="D7" s="96" t="s">
        <v>58</v>
      </c>
      <c r="E7" s="72" t="s">
        <v>284</v>
      </c>
      <c r="F7" s="87">
        <v>1</v>
      </c>
      <c r="G7" s="88">
        <v>1</v>
      </c>
      <c r="H7" s="89">
        <v>1</v>
      </c>
      <c r="I7" s="88">
        <v>1</v>
      </c>
      <c r="J7" s="95" t="s">
        <v>285</v>
      </c>
      <c r="K7" s="77">
        <v>37712</v>
      </c>
      <c r="L7" s="77">
        <v>37712</v>
      </c>
      <c r="M7" s="88"/>
      <c r="N7" s="97" t="s">
        <v>362</v>
      </c>
      <c r="O7" s="78" t="s">
        <v>194</v>
      </c>
      <c r="P7" s="88"/>
    </row>
    <row r="8" spans="1:16" ht="12.75" customHeight="1">
      <c r="A8" s="73">
        <v>20</v>
      </c>
      <c r="B8" s="74">
        <v>202</v>
      </c>
      <c r="C8" s="95" t="s">
        <v>57</v>
      </c>
      <c r="D8" s="96" t="s">
        <v>59</v>
      </c>
      <c r="E8" s="72" t="s">
        <v>205</v>
      </c>
      <c r="F8" s="87">
        <v>1</v>
      </c>
      <c r="G8" s="88">
        <v>1</v>
      </c>
      <c r="H8" s="89">
        <v>1</v>
      </c>
      <c r="I8" s="88">
        <v>1</v>
      </c>
      <c r="J8" s="95" t="s">
        <v>206</v>
      </c>
      <c r="K8" s="77">
        <v>37798</v>
      </c>
      <c r="L8" s="77">
        <v>37798</v>
      </c>
      <c r="M8" s="88"/>
      <c r="N8" s="97" t="s">
        <v>207</v>
      </c>
      <c r="O8" s="78" t="s">
        <v>208</v>
      </c>
      <c r="P8" s="88"/>
    </row>
    <row r="9" spans="1:16" ht="12.75" customHeight="1">
      <c r="A9" s="73">
        <v>20</v>
      </c>
      <c r="B9" s="74">
        <v>203</v>
      </c>
      <c r="C9" s="75" t="s">
        <v>60</v>
      </c>
      <c r="D9" s="76" t="s">
        <v>61</v>
      </c>
      <c r="E9" s="72" t="s">
        <v>174</v>
      </c>
      <c r="F9" s="87">
        <v>1</v>
      </c>
      <c r="G9" s="88">
        <v>1</v>
      </c>
      <c r="H9" s="89">
        <v>1</v>
      </c>
      <c r="I9" s="88">
        <v>1</v>
      </c>
      <c r="J9" s="95" t="s">
        <v>175</v>
      </c>
      <c r="K9" s="77">
        <v>39072</v>
      </c>
      <c r="L9" s="77">
        <v>39083</v>
      </c>
      <c r="M9" s="88"/>
      <c r="N9" s="97" t="s">
        <v>176</v>
      </c>
      <c r="O9" s="78" t="s">
        <v>313</v>
      </c>
      <c r="P9" s="88"/>
    </row>
    <row r="10" spans="1:16" ht="12.75" customHeight="1">
      <c r="A10" s="73">
        <v>20</v>
      </c>
      <c r="B10" s="74">
        <v>204</v>
      </c>
      <c r="C10" s="75" t="s">
        <v>57</v>
      </c>
      <c r="D10" s="76" t="s">
        <v>62</v>
      </c>
      <c r="E10" s="72" t="s">
        <v>167</v>
      </c>
      <c r="F10" s="87">
        <v>1</v>
      </c>
      <c r="G10" s="88">
        <v>2</v>
      </c>
      <c r="H10" s="89">
        <v>1</v>
      </c>
      <c r="I10" s="88">
        <v>1</v>
      </c>
      <c r="J10" s="95" t="s">
        <v>170</v>
      </c>
      <c r="K10" s="77">
        <v>38071</v>
      </c>
      <c r="L10" s="77">
        <v>38078</v>
      </c>
      <c r="M10" s="88"/>
      <c r="N10" s="72" t="s">
        <v>171</v>
      </c>
      <c r="O10" s="78" t="s">
        <v>172</v>
      </c>
      <c r="P10" s="88"/>
    </row>
    <row r="11" spans="1:16" ht="22.5">
      <c r="A11" s="73">
        <v>20</v>
      </c>
      <c r="B11" s="74">
        <v>205</v>
      </c>
      <c r="C11" s="75" t="s">
        <v>57</v>
      </c>
      <c r="D11" s="76" t="s">
        <v>63</v>
      </c>
      <c r="E11" s="72" t="s">
        <v>199</v>
      </c>
      <c r="F11" s="87">
        <v>1</v>
      </c>
      <c r="G11" s="88">
        <v>1</v>
      </c>
      <c r="H11" s="89">
        <v>1</v>
      </c>
      <c r="I11" s="88">
        <v>1</v>
      </c>
      <c r="J11" s="95" t="s">
        <v>242</v>
      </c>
      <c r="K11" s="77">
        <v>38712</v>
      </c>
      <c r="L11" s="77">
        <v>38808</v>
      </c>
      <c r="M11" s="88"/>
      <c r="N11" s="72" t="s">
        <v>361</v>
      </c>
      <c r="O11" s="78" t="s">
        <v>281</v>
      </c>
      <c r="P11" s="88"/>
    </row>
    <row r="12" spans="1:16" ht="25.5" customHeight="1">
      <c r="A12" s="73">
        <v>20</v>
      </c>
      <c r="B12" s="74">
        <v>206</v>
      </c>
      <c r="C12" s="75" t="s">
        <v>57</v>
      </c>
      <c r="D12" s="76" t="s">
        <v>64</v>
      </c>
      <c r="E12" s="72" t="s">
        <v>266</v>
      </c>
      <c r="F12" s="87">
        <v>1</v>
      </c>
      <c r="G12" s="88">
        <v>1</v>
      </c>
      <c r="H12" s="89">
        <v>1</v>
      </c>
      <c r="I12" s="88">
        <v>1</v>
      </c>
      <c r="J12" s="95" t="s">
        <v>267</v>
      </c>
      <c r="K12" s="77">
        <v>37705</v>
      </c>
      <c r="L12" s="77">
        <v>37712</v>
      </c>
      <c r="M12" s="88"/>
      <c r="N12" s="72" t="s">
        <v>268</v>
      </c>
      <c r="O12" s="78" t="s">
        <v>281</v>
      </c>
      <c r="P12" s="88"/>
    </row>
    <row r="13" spans="1:16" ht="12.75" customHeight="1">
      <c r="A13" s="73">
        <v>20</v>
      </c>
      <c r="B13" s="74">
        <v>207</v>
      </c>
      <c r="C13" s="75" t="s">
        <v>57</v>
      </c>
      <c r="D13" s="76" t="s">
        <v>65</v>
      </c>
      <c r="E13" s="72" t="s">
        <v>199</v>
      </c>
      <c r="F13" s="87">
        <v>1</v>
      </c>
      <c r="G13" s="88">
        <v>1</v>
      </c>
      <c r="H13" s="89">
        <v>1</v>
      </c>
      <c r="I13" s="88">
        <v>1</v>
      </c>
      <c r="J13" s="95"/>
      <c r="K13" s="77"/>
      <c r="L13" s="77"/>
      <c r="M13" s="88">
        <v>3</v>
      </c>
      <c r="N13" s="72" t="s">
        <v>216</v>
      </c>
      <c r="O13" s="78" t="s">
        <v>292</v>
      </c>
      <c r="P13" s="88"/>
    </row>
    <row r="14" spans="1:16" ht="12.75" customHeight="1">
      <c r="A14" s="73">
        <v>20</v>
      </c>
      <c r="B14" s="74">
        <v>208</v>
      </c>
      <c r="C14" s="75" t="s">
        <v>57</v>
      </c>
      <c r="D14" s="76" t="s">
        <v>66</v>
      </c>
      <c r="E14" s="72" t="s">
        <v>191</v>
      </c>
      <c r="F14" s="87">
        <v>1</v>
      </c>
      <c r="G14" s="88">
        <v>2</v>
      </c>
      <c r="H14" s="89">
        <v>1</v>
      </c>
      <c r="I14" s="88">
        <v>1</v>
      </c>
      <c r="J14" s="95" t="s">
        <v>214</v>
      </c>
      <c r="K14" s="77">
        <v>38804</v>
      </c>
      <c r="L14" s="77">
        <v>38808</v>
      </c>
      <c r="M14" s="88"/>
      <c r="N14" s="72" t="s">
        <v>215</v>
      </c>
      <c r="O14" s="78" t="s">
        <v>281</v>
      </c>
      <c r="P14" s="88"/>
    </row>
    <row r="15" spans="1:16" ht="12.75" customHeight="1">
      <c r="A15" s="73">
        <v>20</v>
      </c>
      <c r="B15" s="74">
        <v>209</v>
      </c>
      <c r="C15" s="75" t="s">
        <v>57</v>
      </c>
      <c r="D15" s="76" t="s">
        <v>67</v>
      </c>
      <c r="E15" s="72" t="s">
        <v>245</v>
      </c>
      <c r="F15" s="87">
        <v>1</v>
      </c>
      <c r="G15" s="88">
        <v>1</v>
      </c>
      <c r="H15" s="89">
        <v>1</v>
      </c>
      <c r="I15" s="88">
        <v>1</v>
      </c>
      <c r="J15" s="95" t="s">
        <v>246</v>
      </c>
      <c r="K15" s="77">
        <v>38807</v>
      </c>
      <c r="L15" s="77">
        <v>38807</v>
      </c>
      <c r="M15" s="88"/>
      <c r="N15" s="72" t="s">
        <v>247</v>
      </c>
      <c r="O15" s="78" t="s">
        <v>291</v>
      </c>
      <c r="P15" s="88"/>
    </row>
    <row r="16" spans="1:16" ht="12.75" customHeight="1">
      <c r="A16" s="73">
        <v>20</v>
      </c>
      <c r="B16" s="74">
        <v>210</v>
      </c>
      <c r="C16" s="75" t="s">
        <v>57</v>
      </c>
      <c r="D16" s="76" t="s">
        <v>68</v>
      </c>
      <c r="E16" s="72" t="s">
        <v>182</v>
      </c>
      <c r="F16" s="87">
        <v>2</v>
      </c>
      <c r="G16" s="88">
        <v>2</v>
      </c>
      <c r="H16" s="89">
        <v>1</v>
      </c>
      <c r="I16" s="88">
        <v>0</v>
      </c>
      <c r="J16" s="95"/>
      <c r="K16" s="77"/>
      <c r="L16" s="77"/>
      <c r="M16" s="88">
        <v>2</v>
      </c>
      <c r="N16" s="72" t="s">
        <v>244</v>
      </c>
      <c r="O16" s="78" t="s">
        <v>291</v>
      </c>
      <c r="P16" s="88"/>
    </row>
    <row r="17" spans="1:16" ht="22.5">
      <c r="A17" s="73">
        <v>20</v>
      </c>
      <c r="B17" s="74">
        <v>211</v>
      </c>
      <c r="C17" s="75" t="s">
        <v>57</v>
      </c>
      <c r="D17" s="76" t="s">
        <v>69</v>
      </c>
      <c r="E17" s="72" t="s">
        <v>197</v>
      </c>
      <c r="F17" s="87">
        <v>1</v>
      </c>
      <c r="G17" s="88">
        <v>1</v>
      </c>
      <c r="H17" s="89">
        <v>1</v>
      </c>
      <c r="I17" s="88">
        <v>1</v>
      </c>
      <c r="J17" s="95" t="s">
        <v>198</v>
      </c>
      <c r="K17" s="77">
        <v>39072</v>
      </c>
      <c r="L17" s="77">
        <v>39173</v>
      </c>
      <c r="M17" s="88"/>
      <c r="N17" s="72" t="s">
        <v>363</v>
      </c>
      <c r="O17" s="78" t="s">
        <v>314</v>
      </c>
      <c r="P17" s="88"/>
    </row>
    <row r="18" spans="1:16" ht="12.75" customHeight="1">
      <c r="A18" s="73">
        <v>20</v>
      </c>
      <c r="B18" s="74">
        <v>212</v>
      </c>
      <c r="C18" s="75" t="s">
        <v>57</v>
      </c>
      <c r="D18" s="76" t="s">
        <v>70</v>
      </c>
      <c r="E18" s="72" t="s">
        <v>258</v>
      </c>
      <c r="F18" s="87">
        <v>1</v>
      </c>
      <c r="G18" s="88">
        <v>1</v>
      </c>
      <c r="H18" s="89">
        <v>1</v>
      </c>
      <c r="I18" s="88">
        <v>1</v>
      </c>
      <c r="J18" s="95" t="s">
        <v>259</v>
      </c>
      <c r="K18" s="77">
        <v>38065</v>
      </c>
      <c r="L18" s="77">
        <v>38078</v>
      </c>
      <c r="M18" s="88"/>
      <c r="N18" s="72" t="s">
        <v>260</v>
      </c>
      <c r="O18" s="78" t="s">
        <v>315</v>
      </c>
      <c r="P18" s="88"/>
    </row>
    <row r="19" spans="1:16" ht="12.75" customHeight="1">
      <c r="A19" s="73">
        <v>20</v>
      </c>
      <c r="B19" s="74">
        <v>213</v>
      </c>
      <c r="C19" s="75" t="s">
        <v>57</v>
      </c>
      <c r="D19" s="76" t="s">
        <v>71</v>
      </c>
      <c r="E19" s="72" t="s">
        <v>191</v>
      </c>
      <c r="F19" s="87">
        <v>1</v>
      </c>
      <c r="G19" s="88">
        <v>1</v>
      </c>
      <c r="H19" s="89">
        <v>1</v>
      </c>
      <c r="I19" s="88">
        <v>0</v>
      </c>
      <c r="J19" s="95" t="s">
        <v>192</v>
      </c>
      <c r="K19" s="77">
        <v>39441</v>
      </c>
      <c r="L19" s="77">
        <v>39479</v>
      </c>
      <c r="M19" s="88"/>
      <c r="N19" s="72" t="s">
        <v>193</v>
      </c>
      <c r="O19" s="78" t="s">
        <v>194</v>
      </c>
      <c r="P19" s="88"/>
    </row>
    <row r="20" spans="1:16" ht="24">
      <c r="A20" s="73">
        <v>20</v>
      </c>
      <c r="B20" s="74">
        <v>214</v>
      </c>
      <c r="C20" s="75" t="s">
        <v>57</v>
      </c>
      <c r="D20" s="76" t="s">
        <v>72</v>
      </c>
      <c r="E20" s="72" t="s">
        <v>234</v>
      </c>
      <c r="F20" s="87">
        <v>1</v>
      </c>
      <c r="G20" s="88">
        <v>2</v>
      </c>
      <c r="H20" s="89">
        <v>0</v>
      </c>
      <c r="I20" s="88">
        <v>1</v>
      </c>
      <c r="J20" s="95" t="s">
        <v>235</v>
      </c>
      <c r="K20" s="77">
        <v>36966</v>
      </c>
      <c r="L20" s="77">
        <v>36980</v>
      </c>
      <c r="M20" s="88"/>
      <c r="N20" s="72" t="s">
        <v>364</v>
      </c>
      <c r="O20" s="78" t="s">
        <v>293</v>
      </c>
      <c r="P20" s="88"/>
    </row>
    <row r="21" spans="1:16" ht="12.75" customHeight="1">
      <c r="A21" s="73">
        <v>20</v>
      </c>
      <c r="B21" s="74">
        <v>215</v>
      </c>
      <c r="C21" s="75" t="s">
        <v>57</v>
      </c>
      <c r="D21" s="76" t="s">
        <v>73</v>
      </c>
      <c r="E21" s="72" t="s">
        <v>199</v>
      </c>
      <c r="F21" s="87">
        <v>2</v>
      </c>
      <c r="G21" s="88">
        <v>1</v>
      </c>
      <c r="H21" s="89">
        <v>1</v>
      </c>
      <c r="I21" s="88">
        <v>1</v>
      </c>
      <c r="J21" s="95" t="s">
        <v>200</v>
      </c>
      <c r="K21" s="77">
        <v>36609</v>
      </c>
      <c r="L21" s="77">
        <v>36617</v>
      </c>
      <c r="M21" s="88"/>
      <c r="N21" s="72" t="s">
        <v>201</v>
      </c>
      <c r="O21" s="78" t="s">
        <v>294</v>
      </c>
      <c r="P21" s="88"/>
    </row>
    <row r="22" spans="1:16" ht="12.75" customHeight="1">
      <c r="A22" s="73">
        <v>20</v>
      </c>
      <c r="B22" s="74">
        <v>217</v>
      </c>
      <c r="C22" s="75" t="s">
        <v>57</v>
      </c>
      <c r="D22" s="76" t="s">
        <v>74</v>
      </c>
      <c r="E22" s="72" t="s">
        <v>182</v>
      </c>
      <c r="F22" s="87">
        <v>2</v>
      </c>
      <c r="G22" s="88">
        <v>2</v>
      </c>
      <c r="H22" s="89">
        <v>1</v>
      </c>
      <c r="I22" s="88">
        <v>1</v>
      </c>
      <c r="J22" s="95"/>
      <c r="K22" s="77"/>
      <c r="L22" s="77"/>
      <c r="M22" s="88">
        <v>2</v>
      </c>
      <c r="N22" s="72" t="s">
        <v>252</v>
      </c>
      <c r="O22" s="78" t="s">
        <v>316</v>
      </c>
      <c r="P22" s="88"/>
    </row>
    <row r="23" spans="1:16" ht="12.75" customHeight="1">
      <c r="A23" s="73">
        <v>20</v>
      </c>
      <c r="B23" s="74">
        <v>218</v>
      </c>
      <c r="C23" s="75" t="s">
        <v>57</v>
      </c>
      <c r="D23" s="76" t="s">
        <v>75</v>
      </c>
      <c r="E23" s="72" t="s">
        <v>256</v>
      </c>
      <c r="F23" s="87">
        <v>1</v>
      </c>
      <c r="G23" s="88">
        <v>1</v>
      </c>
      <c r="H23" s="89">
        <v>1</v>
      </c>
      <c r="I23" s="88">
        <v>1</v>
      </c>
      <c r="J23" s="95"/>
      <c r="K23" s="77"/>
      <c r="L23" s="77"/>
      <c r="M23" s="88">
        <v>0</v>
      </c>
      <c r="N23" s="72" t="s">
        <v>257</v>
      </c>
      <c r="O23" s="78" t="s">
        <v>194</v>
      </c>
      <c r="P23" s="88"/>
    </row>
    <row r="24" spans="1:16" ht="12.75" customHeight="1">
      <c r="A24" s="73">
        <v>20</v>
      </c>
      <c r="B24" s="74">
        <v>219</v>
      </c>
      <c r="C24" s="75" t="s">
        <v>57</v>
      </c>
      <c r="D24" s="76" t="s">
        <v>76</v>
      </c>
      <c r="E24" s="72" t="s">
        <v>182</v>
      </c>
      <c r="F24" s="87">
        <v>2</v>
      </c>
      <c r="G24" s="88">
        <v>2</v>
      </c>
      <c r="H24" s="89">
        <v>1</v>
      </c>
      <c r="I24" s="88">
        <v>0</v>
      </c>
      <c r="J24" s="95"/>
      <c r="K24" s="77"/>
      <c r="L24" s="77"/>
      <c r="M24" s="88">
        <v>1</v>
      </c>
      <c r="N24" s="72" t="s">
        <v>264</v>
      </c>
      <c r="O24" s="78" t="s">
        <v>317</v>
      </c>
      <c r="P24" s="88"/>
    </row>
    <row r="25" spans="1:16" ht="22.5">
      <c r="A25" s="73">
        <v>20</v>
      </c>
      <c r="B25" s="74">
        <v>220</v>
      </c>
      <c r="C25" s="75" t="s">
        <v>57</v>
      </c>
      <c r="D25" s="76" t="s">
        <v>77</v>
      </c>
      <c r="E25" s="72" t="s">
        <v>248</v>
      </c>
      <c r="F25" s="87">
        <v>1</v>
      </c>
      <c r="G25" s="88">
        <v>2</v>
      </c>
      <c r="H25" s="89">
        <v>0</v>
      </c>
      <c r="I25" s="88">
        <v>0</v>
      </c>
      <c r="J25" s="95"/>
      <c r="K25" s="77"/>
      <c r="L25" s="77"/>
      <c r="M25" s="88">
        <v>1</v>
      </c>
      <c r="N25" s="72" t="s">
        <v>365</v>
      </c>
      <c r="O25" s="78" t="s">
        <v>281</v>
      </c>
      <c r="P25" s="88"/>
    </row>
    <row r="26" spans="1:16" ht="12.75" customHeight="1">
      <c r="A26" s="73">
        <v>20</v>
      </c>
      <c r="B26" s="74">
        <v>303</v>
      </c>
      <c r="C26" s="75" t="s">
        <v>57</v>
      </c>
      <c r="D26" s="76" t="s">
        <v>78</v>
      </c>
      <c r="E26" s="72" t="s">
        <v>150</v>
      </c>
      <c r="F26" s="87">
        <v>2</v>
      </c>
      <c r="G26" s="88">
        <v>2</v>
      </c>
      <c r="H26" s="89">
        <v>0</v>
      </c>
      <c r="I26" s="88">
        <v>0</v>
      </c>
      <c r="J26" s="95"/>
      <c r="K26" s="98"/>
      <c r="L26" s="98"/>
      <c r="M26" s="88">
        <v>2</v>
      </c>
      <c r="N26" s="72"/>
      <c r="O26" s="78" t="s">
        <v>290</v>
      </c>
      <c r="P26" s="88">
        <v>1</v>
      </c>
    </row>
    <row r="27" spans="1:16" ht="12.75" customHeight="1">
      <c r="A27" s="73">
        <v>20</v>
      </c>
      <c r="B27" s="74">
        <v>304</v>
      </c>
      <c r="C27" s="75" t="s">
        <v>57</v>
      </c>
      <c r="D27" s="76" t="s">
        <v>79</v>
      </c>
      <c r="E27" s="72" t="s">
        <v>159</v>
      </c>
      <c r="F27" s="87">
        <v>1</v>
      </c>
      <c r="G27" s="88">
        <v>2</v>
      </c>
      <c r="H27" s="89">
        <v>0</v>
      </c>
      <c r="I27" s="88">
        <v>0</v>
      </c>
      <c r="J27" s="95"/>
      <c r="K27" s="77"/>
      <c r="L27" s="77"/>
      <c r="M27" s="88">
        <v>0</v>
      </c>
      <c r="N27" s="72"/>
      <c r="O27" s="78" t="s">
        <v>290</v>
      </c>
      <c r="P27" s="88">
        <v>0</v>
      </c>
    </row>
    <row r="28" spans="1:16" ht="12.75" customHeight="1">
      <c r="A28" s="73">
        <v>20</v>
      </c>
      <c r="B28" s="74">
        <v>305</v>
      </c>
      <c r="C28" s="75" t="s">
        <v>57</v>
      </c>
      <c r="D28" s="76" t="s">
        <v>80</v>
      </c>
      <c r="E28" s="72" t="s">
        <v>163</v>
      </c>
      <c r="F28" s="87">
        <v>2</v>
      </c>
      <c r="G28" s="88">
        <v>2</v>
      </c>
      <c r="H28" s="89">
        <v>1</v>
      </c>
      <c r="I28" s="88">
        <v>1</v>
      </c>
      <c r="J28" s="95"/>
      <c r="K28" s="77"/>
      <c r="L28" s="77"/>
      <c r="M28" s="88">
        <v>0</v>
      </c>
      <c r="N28" s="72"/>
      <c r="O28" s="78" t="s">
        <v>290</v>
      </c>
      <c r="P28" s="88">
        <v>0</v>
      </c>
    </row>
    <row r="29" spans="1:16" ht="12.75" customHeight="1">
      <c r="A29" s="73">
        <v>20</v>
      </c>
      <c r="B29" s="74">
        <v>306</v>
      </c>
      <c r="C29" s="75" t="s">
        <v>57</v>
      </c>
      <c r="D29" s="76" t="s">
        <v>81</v>
      </c>
      <c r="E29" s="72" t="s">
        <v>151</v>
      </c>
      <c r="F29" s="87">
        <v>1</v>
      </c>
      <c r="G29" s="88">
        <v>2</v>
      </c>
      <c r="H29" s="89">
        <v>0</v>
      </c>
      <c r="I29" s="88">
        <v>0</v>
      </c>
      <c r="J29" s="95"/>
      <c r="K29" s="77"/>
      <c r="L29" s="77"/>
      <c r="M29" s="88">
        <v>0</v>
      </c>
      <c r="N29" s="72"/>
      <c r="O29" s="78" t="s">
        <v>290</v>
      </c>
      <c r="P29" s="88">
        <v>0</v>
      </c>
    </row>
    <row r="30" spans="1:16" ht="12.75" customHeight="1">
      <c r="A30" s="73">
        <v>20</v>
      </c>
      <c r="B30" s="74">
        <v>307</v>
      </c>
      <c r="C30" s="75" t="s">
        <v>57</v>
      </c>
      <c r="D30" s="76" t="s">
        <v>82</v>
      </c>
      <c r="E30" s="72" t="s">
        <v>158</v>
      </c>
      <c r="F30" s="87">
        <v>1</v>
      </c>
      <c r="G30" s="88">
        <v>2</v>
      </c>
      <c r="H30" s="89">
        <v>0</v>
      </c>
      <c r="I30" s="88">
        <v>0</v>
      </c>
      <c r="J30" s="95"/>
      <c r="K30" s="77"/>
      <c r="L30" s="77"/>
      <c r="M30" s="88">
        <v>0</v>
      </c>
      <c r="N30" s="72"/>
      <c r="O30" s="78" t="s">
        <v>290</v>
      </c>
      <c r="P30" s="88">
        <v>0</v>
      </c>
    </row>
    <row r="31" spans="1:16" ht="12.75" customHeight="1">
      <c r="A31" s="73">
        <v>20</v>
      </c>
      <c r="B31" s="74">
        <v>309</v>
      </c>
      <c r="C31" s="75" t="s">
        <v>57</v>
      </c>
      <c r="D31" s="76" t="s">
        <v>83</v>
      </c>
      <c r="E31" s="72" t="s">
        <v>159</v>
      </c>
      <c r="F31" s="87">
        <v>1</v>
      </c>
      <c r="G31" s="88">
        <v>2</v>
      </c>
      <c r="H31" s="89">
        <v>0</v>
      </c>
      <c r="I31" s="88">
        <v>0</v>
      </c>
      <c r="J31" s="95"/>
      <c r="K31" s="77"/>
      <c r="L31" s="77"/>
      <c r="M31" s="88">
        <v>3</v>
      </c>
      <c r="N31" s="72"/>
      <c r="O31" s="78" t="s">
        <v>290</v>
      </c>
      <c r="P31" s="88">
        <v>0</v>
      </c>
    </row>
    <row r="32" spans="1:16" ht="12.75" customHeight="1">
      <c r="A32" s="73">
        <v>20</v>
      </c>
      <c r="B32" s="74">
        <v>321</v>
      </c>
      <c r="C32" s="75" t="s">
        <v>57</v>
      </c>
      <c r="D32" s="76" t="s">
        <v>84</v>
      </c>
      <c r="E32" s="72" t="s">
        <v>167</v>
      </c>
      <c r="F32" s="87">
        <v>1</v>
      </c>
      <c r="G32" s="88">
        <v>2</v>
      </c>
      <c r="H32" s="89">
        <v>1</v>
      </c>
      <c r="I32" s="88">
        <v>1</v>
      </c>
      <c r="J32" s="95"/>
      <c r="K32" s="77"/>
      <c r="L32" s="77"/>
      <c r="M32" s="88">
        <v>3</v>
      </c>
      <c r="N32" s="72" t="s">
        <v>168</v>
      </c>
      <c r="O32" s="78" t="s">
        <v>295</v>
      </c>
      <c r="P32" s="88"/>
    </row>
    <row r="33" spans="1:16" ht="12.75" customHeight="1">
      <c r="A33" s="73">
        <v>20</v>
      </c>
      <c r="B33" s="74">
        <v>323</v>
      </c>
      <c r="C33" s="75" t="s">
        <v>57</v>
      </c>
      <c r="D33" s="76" t="s">
        <v>85</v>
      </c>
      <c r="E33" s="72" t="s">
        <v>258</v>
      </c>
      <c r="F33" s="87">
        <v>1</v>
      </c>
      <c r="G33" s="88">
        <v>2</v>
      </c>
      <c r="H33" s="89">
        <v>0</v>
      </c>
      <c r="I33" s="88">
        <v>0</v>
      </c>
      <c r="J33" s="95"/>
      <c r="K33" s="77"/>
      <c r="L33" s="77"/>
      <c r="M33" s="88">
        <v>0</v>
      </c>
      <c r="N33" s="72"/>
      <c r="O33" s="78" t="s">
        <v>290</v>
      </c>
      <c r="P33" s="88">
        <v>1</v>
      </c>
    </row>
    <row r="34" spans="1:16" ht="12.75" customHeight="1">
      <c r="A34" s="73">
        <v>20</v>
      </c>
      <c r="B34" s="74">
        <v>324</v>
      </c>
      <c r="C34" s="75" t="s">
        <v>57</v>
      </c>
      <c r="D34" s="76" t="s">
        <v>86</v>
      </c>
      <c r="E34" s="72" t="s">
        <v>189</v>
      </c>
      <c r="F34" s="87">
        <v>2</v>
      </c>
      <c r="G34" s="88">
        <v>2</v>
      </c>
      <c r="H34" s="89">
        <v>0</v>
      </c>
      <c r="I34" s="88">
        <v>0</v>
      </c>
      <c r="J34" s="95"/>
      <c r="K34" s="77"/>
      <c r="L34" s="77"/>
      <c r="M34" s="88">
        <v>3</v>
      </c>
      <c r="N34" s="72" t="s">
        <v>190</v>
      </c>
      <c r="O34" s="78" t="s">
        <v>296</v>
      </c>
      <c r="P34" s="88"/>
    </row>
    <row r="35" spans="1:16" ht="12.75" customHeight="1">
      <c r="A35" s="73">
        <v>20</v>
      </c>
      <c r="B35" s="74">
        <v>349</v>
      </c>
      <c r="C35" s="75" t="s">
        <v>57</v>
      </c>
      <c r="D35" s="76" t="s">
        <v>87</v>
      </c>
      <c r="E35" s="72" t="s">
        <v>158</v>
      </c>
      <c r="F35" s="87">
        <v>1</v>
      </c>
      <c r="G35" s="88">
        <v>2</v>
      </c>
      <c r="H35" s="89">
        <v>0</v>
      </c>
      <c r="I35" s="88">
        <v>0</v>
      </c>
      <c r="J35" s="95"/>
      <c r="K35" s="77"/>
      <c r="L35" s="77"/>
      <c r="M35" s="88">
        <v>3</v>
      </c>
      <c r="N35" s="72" t="s">
        <v>203</v>
      </c>
      <c r="O35" s="78" t="s">
        <v>297</v>
      </c>
      <c r="P35" s="88"/>
    </row>
    <row r="36" spans="1:16" ht="12.75" customHeight="1">
      <c r="A36" s="73">
        <v>20</v>
      </c>
      <c r="B36" s="74">
        <v>350</v>
      </c>
      <c r="C36" s="75" t="s">
        <v>57</v>
      </c>
      <c r="D36" s="76" t="s">
        <v>88</v>
      </c>
      <c r="E36" s="72" t="s">
        <v>182</v>
      </c>
      <c r="F36" s="87">
        <v>2</v>
      </c>
      <c r="G36" s="88">
        <v>2</v>
      </c>
      <c r="H36" s="89">
        <v>0</v>
      </c>
      <c r="I36" s="88">
        <v>0</v>
      </c>
      <c r="J36" s="95"/>
      <c r="K36" s="77"/>
      <c r="L36" s="77"/>
      <c r="M36" s="88">
        <v>0</v>
      </c>
      <c r="N36" s="72" t="s">
        <v>229</v>
      </c>
      <c r="O36" s="78" t="s">
        <v>298</v>
      </c>
      <c r="P36" s="88"/>
    </row>
    <row r="37" spans="1:16" ht="27" customHeight="1">
      <c r="A37" s="73">
        <v>20</v>
      </c>
      <c r="B37" s="74">
        <v>361</v>
      </c>
      <c r="C37" s="75" t="s">
        <v>57</v>
      </c>
      <c r="D37" s="76" t="s">
        <v>89</v>
      </c>
      <c r="E37" s="72" t="s">
        <v>186</v>
      </c>
      <c r="F37" s="87">
        <v>1</v>
      </c>
      <c r="G37" s="88">
        <v>2</v>
      </c>
      <c r="H37" s="89">
        <v>1</v>
      </c>
      <c r="I37" s="88">
        <v>1</v>
      </c>
      <c r="J37" s="72" t="s">
        <v>187</v>
      </c>
      <c r="K37" s="77">
        <v>37979</v>
      </c>
      <c r="L37" s="77">
        <v>38078</v>
      </c>
      <c r="M37" s="88"/>
      <c r="N37" s="72" t="s">
        <v>188</v>
      </c>
      <c r="O37" s="78" t="s">
        <v>318</v>
      </c>
      <c r="P37" s="88"/>
    </row>
    <row r="38" spans="1:16" ht="12.75" customHeight="1">
      <c r="A38" s="73">
        <v>20</v>
      </c>
      <c r="B38" s="74">
        <v>362</v>
      </c>
      <c r="C38" s="75" t="s">
        <v>57</v>
      </c>
      <c r="D38" s="76" t="s">
        <v>90</v>
      </c>
      <c r="E38" s="72" t="s">
        <v>182</v>
      </c>
      <c r="F38" s="87">
        <v>2</v>
      </c>
      <c r="G38" s="88">
        <v>2</v>
      </c>
      <c r="H38" s="89">
        <v>1</v>
      </c>
      <c r="I38" s="88">
        <v>0</v>
      </c>
      <c r="J38" s="95" t="s">
        <v>240</v>
      </c>
      <c r="K38" s="77">
        <v>38435</v>
      </c>
      <c r="L38" s="77">
        <v>38443</v>
      </c>
      <c r="M38" s="88"/>
      <c r="N38" s="72" t="s">
        <v>241</v>
      </c>
      <c r="O38" s="78" t="s">
        <v>297</v>
      </c>
      <c r="P38" s="88"/>
    </row>
    <row r="39" spans="1:16" ht="12.75" customHeight="1">
      <c r="A39" s="73">
        <v>20</v>
      </c>
      <c r="B39" s="74">
        <v>363</v>
      </c>
      <c r="C39" s="75" t="s">
        <v>57</v>
      </c>
      <c r="D39" s="76" t="s">
        <v>91</v>
      </c>
      <c r="E39" s="72" t="s">
        <v>195</v>
      </c>
      <c r="F39" s="87">
        <v>2</v>
      </c>
      <c r="G39" s="88">
        <v>2</v>
      </c>
      <c r="H39" s="89">
        <v>0</v>
      </c>
      <c r="I39" s="88">
        <v>0</v>
      </c>
      <c r="J39" s="95"/>
      <c r="K39" s="77"/>
      <c r="L39" s="77"/>
      <c r="M39" s="88">
        <v>2</v>
      </c>
      <c r="N39" s="72"/>
      <c r="O39" s="78" t="s">
        <v>290</v>
      </c>
      <c r="P39" s="88">
        <v>1</v>
      </c>
    </row>
    <row r="40" spans="1:16" ht="12.75" customHeight="1">
      <c r="A40" s="73">
        <v>20</v>
      </c>
      <c r="B40" s="74">
        <v>382</v>
      </c>
      <c r="C40" s="75" t="s">
        <v>57</v>
      </c>
      <c r="D40" s="76" t="s">
        <v>92</v>
      </c>
      <c r="E40" s="72" t="s">
        <v>223</v>
      </c>
      <c r="F40" s="87">
        <v>2</v>
      </c>
      <c r="G40" s="88">
        <v>2</v>
      </c>
      <c r="H40" s="89">
        <v>0</v>
      </c>
      <c r="I40" s="88">
        <v>1</v>
      </c>
      <c r="J40" s="95" t="s">
        <v>224</v>
      </c>
      <c r="K40" s="77">
        <v>38975</v>
      </c>
      <c r="L40" s="77">
        <v>38975</v>
      </c>
      <c r="M40" s="88"/>
      <c r="N40" s="72" t="s">
        <v>331</v>
      </c>
      <c r="O40" s="78" t="s">
        <v>305</v>
      </c>
      <c r="P40" s="88"/>
    </row>
    <row r="41" spans="1:16" ht="12.75" customHeight="1">
      <c r="A41" s="73">
        <v>20</v>
      </c>
      <c r="B41" s="74">
        <v>383</v>
      </c>
      <c r="C41" s="75" t="s">
        <v>57</v>
      </c>
      <c r="D41" s="76" t="s">
        <v>93</v>
      </c>
      <c r="E41" s="72" t="s">
        <v>182</v>
      </c>
      <c r="F41" s="87">
        <v>2</v>
      </c>
      <c r="G41" s="88">
        <v>2</v>
      </c>
      <c r="H41" s="89">
        <v>0</v>
      </c>
      <c r="I41" s="88">
        <v>1</v>
      </c>
      <c r="J41" s="95"/>
      <c r="K41" s="77"/>
      <c r="L41" s="77"/>
      <c r="M41" s="88">
        <v>2</v>
      </c>
      <c r="N41" s="72" t="s">
        <v>227</v>
      </c>
      <c r="O41" s="78" t="s">
        <v>299</v>
      </c>
      <c r="P41" s="88"/>
    </row>
    <row r="42" spans="1:16" ht="12.75" customHeight="1">
      <c r="A42" s="73">
        <v>20</v>
      </c>
      <c r="B42" s="74">
        <v>384</v>
      </c>
      <c r="C42" s="75" t="s">
        <v>57</v>
      </c>
      <c r="D42" s="76" t="s">
        <v>94</v>
      </c>
      <c r="E42" s="72" t="s">
        <v>161</v>
      </c>
      <c r="F42" s="87">
        <v>2</v>
      </c>
      <c r="G42" s="88">
        <v>2</v>
      </c>
      <c r="H42" s="89">
        <v>1</v>
      </c>
      <c r="I42" s="88">
        <v>1</v>
      </c>
      <c r="J42" s="95"/>
      <c r="K42" s="77"/>
      <c r="L42" s="77"/>
      <c r="M42" s="88">
        <v>3</v>
      </c>
      <c r="N42" s="72" t="s">
        <v>162</v>
      </c>
      <c r="O42" s="78" t="s">
        <v>319</v>
      </c>
      <c r="P42" s="88"/>
    </row>
    <row r="43" spans="1:16" ht="12.75" customHeight="1">
      <c r="A43" s="73">
        <v>20</v>
      </c>
      <c r="B43" s="74">
        <v>385</v>
      </c>
      <c r="C43" s="75" t="s">
        <v>57</v>
      </c>
      <c r="D43" s="76" t="s">
        <v>95</v>
      </c>
      <c r="E43" s="72" t="s">
        <v>163</v>
      </c>
      <c r="F43" s="87">
        <v>2</v>
      </c>
      <c r="G43" s="88">
        <v>2</v>
      </c>
      <c r="H43" s="89">
        <v>1</v>
      </c>
      <c r="I43" s="88">
        <v>1</v>
      </c>
      <c r="J43" s="95"/>
      <c r="K43" s="77"/>
      <c r="L43" s="77"/>
      <c r="M43" s="88">
        <v>3</v>
      </c>
      <c r="N43" s="72" t="s">
        <v>277</v>
      </c>
      <c r="O43" s="78" t="s">
        <v>278</v>
      </c>
      <c r="P43" s="88"/>
    </row>
    <row r="44" spans="1:16" ht="12.75" customHeight="1">
      <c r="A44" s="73">
        <v>20</v>
      </c>
      <c r="B44" s="74">
        <v>386</v>
      </c>
      <c r="C44" s="75" t="s">
        <v>57</v>
      </c>
      <c r="D44" s="76" t="s">
        <v>96</v>
      </c>
      <c r="E44" s="72" t="s">
        <v>163</v>
      </c>
      <c r="F44" s="87">
        <v>2</v>
      </c>
      <c r="G44" s="88">
        <v>2</v>
      </c>
      <c r="H44" s="89">
        <v>0</v>
      </c>
      <c r="I44" s="88">
        <v>0</v>
      </c>
      <c r="J44" s="95"/>
      <c r="K44" s="77"/>
      <c r="L44" s="77"/>
      <c r="M44" s="88">
        <v>0</v>
      </c>
      <c r="N44" s="72" t="s">
        <v>280</v>
      </c>
      <c r="O44" s="78" t="s">
        <v>281</v>
      </c>
      <c r="P44" s="88"/>
    </row>
    <row r="45" spans="1:16" ht="12.75" customHeight="1">
      <c r="A45" s="73">
        <v>20</v>
      </c>
      <c r="B45" s="74">
        <v>388</v>
      </c>
      <c r="C45" s="75" t="s">
        <v>57</v>
      </c>
      <c r="D45" s="76" t="s">
        <v>97</v>
      </c>
      <c r="E45" s="72" t="s">
        <v>161</v>
      </c>
      <c r="F45" s="87">
        <v>2</v>
      </c>
      <c r="G45" s="88">
        <v>2</v>
      </c>
      <c r="H45" s="89">
        <v>0</v>
      </c>
      <c r="I45" s="88">
        <v>0</v>
      </c>
      <c r="J45" s="95"/>
      <c r="K45" s="77"/>
      <c r="L45" s="77"/>
      <c r="M45" s="88">
        <v>0</v>
      </c>
      <c r="N45" s="72"/>
      <c r="O45" s="78" t="s">
        <v>290</v>
      </c>
      <c r="P45" s="88">
        <v>1</v>
      </c>
    </row>
    <row r="46" spans="1:16" ht="12.75" customHeight="1">
      <c r="A46" s="73">
        <v>20</v>
      </c>
      <c r="B46" s="74">
        <v>402</v>
      </c>
      <c r="C46" s="75" t="s">
        <v>57</v>
      </c>
      <c r="D46" s="76" t="s">
        <v>98</v>
      </c>
      <c r="E46" s="72" t="s">
        <v>182</v>
      </c>
      <c r="F46" s="87">
        <v>2</v>
      </c>
      <c r="G46" s="88">
        <v>2</v>
      </c>
      <c r="H46" s="89">
        <v>1</v>
      </c>
      <c r="I46" s="88">
        <v>1</v>
      </c>
      <c r="J46" s="95" t="s">
        <v>183</v>
      </c>
      <c r="K46" s="77">
        <v>39516</v>
      </c>
      <c r="L46" s="77">
        <v>39539</v>
      </c>
      <c r="M46" s="88"/>
      <c r="N46" s="72" t="s">
        <v>184</v>
      </c>
      <c r="O46" s="78" t="s">
        <v>318</v>
      </c>
      <c r="P46" s="88"/>
    </row>
    <row r="47" spans="1:16" ht="12.75" customHeight="1">
      <c r="A47" s="73">
        <v>20</v>
      </c>
      <c r="B47" s="74">
        <v>403</v>
      </c>
      <c r="C47" s="75" t="s">
        <v>57</v>
      </c>
      <c r="D47" s="76" t="s">
        <v>99</v>
      </c>
      <c r="E47" s="72" t="s">
        <v>159</v>
      </c>
      <c r="F47" s="87">
        <v>1</v>
      </c>
      <c r="G47" s="88">
        <v>2</v>
      </c>
      <c r="H47" s="89">
        <v>0</v>
      </c>
      <c r="I47" s="88">
        <v>0</v>
      </c>
      <c r="J47" s="95"/>
      <c r="K47" s="77"/>
      <c r="L47" s="77"/>
      <c r="M47" s="88">
        <v>3</v>
      </c>
      <c r="N47" s="72"/>
      <c r="O47" s="78" t="s">
        <v>290</v>
      </c>
      <c r="P47" s="88">
        <v>0</v>
      </c>
    </row>
    <row r="48" spans="1:16" ht="12.75" customHeight="1">
      <c r="A48" s="73">
        <v>20</v>
      </c>
      <c r="B48" s="74">
        <v>404</v>
      </c>
      <c r="C48" s="75" t="s">
        <v>57</v>
      </c>
      <c r="D48" s="76" t="s">
        <v>100</v>
      </c>
      <c r="E48" s="72" t="s">
        <v>166</v>
      </c>
      <c r="F48" s="87">
        <v>1</v>
      </c>
      <c r="G48" s="88">
        <v>2</v>
      </c>
      <c r="H48" s="89">
        <v>0</v>
      </c>
      <c r="I48" s="88">
        <v>0</v>
      </c>
      <c r="J48" s="95"/>
      <c r="K48" s="77"/>
      <c r="L48" s="77"/>
      <c r="M48" s="88">
        <v>2</v>
      </c>
      <c r="N48" s="72"/>
      <c r="O48" s="78" t="s">
        <v>290</v>
      </c>
      <c r="P48" s="88">
        <v>1</v>
      </c>
    </row>
    <row r="49" spans="1:16" ht="12.75" customHeight="1">
      <c r="A49" s="73">
        <v>20</v>
      </c>
      <c r="B49" s="74">
        <v>406</v>
      </c>
      <c r="C49" s="75" t="s">
        <v>57</v>
      </c>
      <c r="D49" s="76" t="s">
        <v>101</v>
      </c>
      <c r="E49" s="72" t="s">
        <v>159</v>
      </c>
      <c r="F49" s="87">
        <v>1</v>
      </c>
      <c r="G49" s="88">
        <v>2</v>
      </c>
      <c r="H49" s="89">
        <v>0</v>
      </c>
      <c r="I49" s="88">
        <v>0</v>
      </c>
      <c r="J49" s="95"/>
      <c r="K49" s="77"/>
      <c r="L49" s="77"/>
      <c r="M49" s="88">
        <v>0</v>
      </c>
      <c r="N49" s="72"/>
      <c r="O49" s="78" t="s">
        <v>290</v>
      </c>
      <c r="P49" s="88">
        <v>0</v>
      </c>
    </row>
    <row r="50" spans="1:16" ht="12.75" customHeight="1">
      <c r="A50" s="73">
        <v>20</v>
      </c>
      <c r="B50" s="74">
        <v>407</v>
      </c>
      <c r="C50" s="75" t="s">
        <v>57</v>
      </c>
      <c r="D50" s="76" t="s">
        <v>102</v>
      </c>
      <c r="E50" s="72" t="s">
        <v>159</v>
      </c>
      <c r="F50" s="87">
        <v>1</v>
      </c>
      <c r="G50" s="88">
        <v>2</v>
      </c>
      <c r="H50" s="89">
        <v>0</v>
      </c>
      <c r="I50" s="88">
        <v>0</v>
      </c>
      <c r="J50" s="95"/>
      <c r="K50" s="77"/>
      <c r="L50" s="77"/>
      <c r="M50" s="88">
        <v>3</v>
      </c>
      <c r="N50" s="72"/>
      <c r="O50" s="78" t="s">
        <v>290</v>
      </c>
      <c r="P50" s="88">
        <v>0</v>
      </c>
    </row>
    <row r="51" spans="1:16" ht="12.75" customHeight="1">
      <c r="A51" s="73">
        <v>20</v>
      </c>
      <c r="B51" s="74">
        <v>409</v>
      </c>
      <c r="C51" s="75" t="s">
        <v>57</v>
      </c>
      <c r="D51" s="76" t="s">
        <v>103</v>
      </c>
      <c r="E51" s="72" t="s">
        <v>151</v>
      </c>
      <c r="F51" s="87">
        <v>1</v>
      </c>
      <c r="G51" s="88">
        <v>2</v>
      </c>
      <c r="H51" s="89">
        <v>0</v>
      </c>
      <c r="I51" s="88">
        <v>0</v>
      </c>
      <c r="J51" s="95"/>
      <c r="K51" s="77"/>
      <c r="L51" s="77"/>
      <c r="M51" s="88">
        <v>0</v>
      </c>
      <c r="N51" s="72"/>
      <c r="O51" s="78" t="s">
        <v>290</v>
      </c>
      <c r="P51" s="88">
        <v>0</v>
      </c>
    </row>
    <row r="52" spans="1:16" ht="12.75" customHeight="1">
      <c r="A52" s="73">
        <v>20</v>
      </c>
      <c r="B52" s="74">
        <v>410</v>
      </c>
      <c r="C52" s="75" t="s">
        <v>57</v>
      </c>
      <c r="D52" s="76" t="s">
        <v>104</v>
      </c>
      <c r="E52" s="72" t="s">
        <v>151</v>
      </c>
      <c r="F52" s="87">
        <v>1</v>
      </c>
      <c r="G52" s="88">
        <v>2</v>
      </c>
      <c r="H52" s="89">
        <v>0</v>
      </c>
      <c r="I52" s="88">
        <v>0</v>
      </c>
      <c r="J52" s="95"/>
      <c r="K52" s="77"/>
      <c r="L52" s="77"/>
      <c r="M52" s="88">
        <v>0</v>
      </c>
      <c r="N52" s="72"/>
      <c r="O52" s="78" t="s">
        <v>290</v>
      </c>
      <c r="P52" s="88">
        <v>0</v>
      </c>
    </row>
    <row r="53" spans="1:16" ht="12.75" customHeight="1">
      <c r="A53" s="73">
        <v>20</v>
      </c>
      <c r="B53" s="74">
        <v>411</v>
      </c>
      <c r="C53" s="75" t="s">
        <v>57</v>
      </c>
      <c r="D53" s="76" t="s">
        <v>105</v>
      </c>
      <c r="E53" s="72" t="s">
        <v>159</v>
      </c>
      <c r="F53" s="87">
        <v>1</v>
      </c>
      <c r="G53" s="88">
        <v>2</v>
      </c>
      <c r="H53" s="89">
        <v>0</v>
      </c>
      <c r="I53" s="88">
        <v>0</v>
      </c>
      <c r="J53" s="95"/>
      <c r="K53" s="77"/>
      <c r="L53" s="77"/>
      <c r="M53" s="88">
        <v>0</v>
      </c>
      <c r="N53" s="72"/>
      <c r="O53" s="78" t="s">
        <v>290</v>
      </c>
      <c r="P53" s="88">
        <v>0</v>
      </c>
    </row>
    <row r="54" spans="1:16" ht="12.75" customHeight="1">
      <c r="A54" s="73">
        <v>20</v>
      </c>
      <c r="B54" s="74">
        <v>412</v>
      </c>
      <c r="C54" s="75" t="s">
        <v>57</v>
      </c>
      <c r="D54" s="76" t="s">
        <v>106</v>
      </c>
      <c r="E54" s="72" t="s">
        <v>151</v>
      </c>
      <c r="F54" s="87">
        <v>1</v>
      </c>
      <c r="G54" s="88">
        <v>2</v>
      </c>
      <c r="H54" s="89">
        <v>0</v>
      </c>
      <c r="I54" s="88">
        <v>0</v>
      </c>
      <c r="J54" s="95"/>
      <c r="K54" s="77"/>
      <c r="L54" s="77"/>
      <c r="M54" s="88">
        <v>0</v>
      </c>
      <c r="N54" s="72"/>
      <c r="O54" s="78" t="s">
        <v>290</v>
      </c>
      <c r="P54" s="88">
        <v>0</v>
      </c>
    </row>
    <row r="55" spans="1:16" ht="12.75" customHeight="1">
      <c r="A55" s="73">
        <v>20</v>
      </c>
      <c r="B55" s="74">
        <v>413</v>
      </c>
      <c r="C55" s="75" t="s">
        <v>57</v>
      </c>
      <c r="D55" s="76" t="s">
        <v>107</v>
      </c>
      <c r="E55" s="72" t="s">
        <v>151</v>
      </c>
      <c r="F55" s="87">
        <v>1</v>
      </c>
      <c r="G55" s="88">
        <v>2</v>
      </c>
      <c r="H55" s="89">
        <v>0</v>
      </c>
      <c r="I55" s="88">
        <v>0</v>
      </c>
      <c r="J55" s="95"/>
      <c r="K55" s="77"/>
      <c r="L55" s="77"/>
      <c r="M55" s="88">
        <v>0</v>
      </c>
      <c r="N55" s="72"/>
      <c r="O55" s="78" t="s">
        <v>290</v>
      </c>
      <c r="P55" s="88">
        <v>0</v>
      </c>
    </row>
    <row r="56" spans="1:16" ht="12.75" customHeight="1">
      <c r="A56" s="73">
        <v>20</v>
      </c>
      <c r="B56" s="74">
        <v>414</v>
      </c>
      <c r="C56" s="75" t="s">
        <v>57</v>
      </c>
      <c r="D56" s="76" t="s">
        <v>108</v>
      </c>
      <c r="E56" s="72" t="s">
        <v>213</v>
      </c>
      <c r="F56" s="87">
        <v>2</v>
      </c>
      <c r="G56" s="88">
        <v>2</v>
      </c>
      <c r="H56" s="89">
        <v>0</v>
      </c>
      <c r="I56" s="88">
        <v>0</v>
      </c>
      <c r="J56" s="95"/>
      <c r="K56" s="77"/>
      <c r="L56" s="77"/>
      <c r="M56" s="88">
        <v>0</v>
      </c>
      <c r="N56" s="72"/>
      <c r="O56" s="78" t="s">
        <v>290</v>
      </c>
      <c r="P56" s="88">
        <v>0</v>
      </c>
    </row>
    <row r="57" spans="1:16" ht="12.75" customHeight="1">
      <c r="A57" s="73">
        <v>20</v>
      </c>
      <c r="B57" s="74">
        <v>415</v>
      </c>
      <c r="C57" s="75" t="s">
        <v>57</v>
      </c>
      <c r="D57" s="76" t="s">
        <v>109</v>
      </c>
      <c r="E57" s="72" t="s">
        <v>225</v>
      </c>
      <c r="F57" s="87">
        <v>2</v>
      </c>
      <c r="G57" s="88">
        <v>2</v>
      </c>
      <c r="H57" s="89">
        <v>0</v>
      </c>
      <c r="I57" s="88">
        <v>0</v>
      </c>
      <c r="J57" s="95"/>
      <c r="K57" s="77"/>
      <c r="L57" s="77"/>
      <c r="M57" s="88">
        <v>0</v>
      </c>
      <c r="N57" s="72" t="s">
        <v>226</v>
      </c>
      <c r="O57" s="78" t="s">
        <v>320</v>
      </c>
      <c r="P57" s="88"/>
    </row>
    <row r="58" spans="1:16" ht="12.75" customHeight="1">
      <c r="A58" s="73">
        <v>20</v>
      </c>
      <c r="B58" s="74">
        <v>416</v>
      </c>
      <c r="C58" s="75" t="s">
        <v>57</v>
      </c>
      <c r="D58" s="76" t="s">
        <v>110</v>
      </c>
      <c r="E58" s="72" t="s">
        <v>163</v>
      </c>
      <c r="F58" s="87">
        <v>2</v>
      </c>
      <c r="G58" s="88">
        <v>1</v>
      </c>
      <c r="H58" s="89">
        <v>0</v>
      </c>
      <c r="I58" s="88">
        <v>0</v>
      </c>
      <c r="J58" s="95"/>
      <c r="K58" s="77"/>
      <c r="L58" s="77"/>
      <c r="M58" s="88">
        <v>3</v>
      </c>
      <c r="N58" s="72" t="s">
        <v>164</v>
      </c>
      <c r="O58" s="78" t="s">
        <v>300</v>
      </c>
      <c r="P58" s="88"/>
    </row>
    <row r="59" spans="1:16" ht="12.75" customHeight="1">
      <c r="A59" s="73">
        <v>20</v>
      </c>
      <c r="B59" s="74">
        <v>417</v>
      </c>
      <c r="C59" s="75" t="s">
        <v>57</v>
      </c>
      <c r="D59" s="76" t="s">
        <v>111</v>
      </c>
      <c r="E59" s="72" t="s">
        <v>228</v>
      </c>
      <c r="F59" s="87">
        <v>1</v>
      </c>
      <c r="G59" s="88">
        <v>2</v>
      </c>
      <c r="H59" s="89">
        <v>0</v>
      </c>
      <c r="I59" s="88">
        <v>0</v>
      </c>
      <c r="J59" s="95"/>
      <c r="K59" s="77"/>
      <c r="L59" s="77"/>
      <c r="M59" s="88">
        <v>0</v>
      </c>
      <c r="N59" s="72"/>
      <c r="O59" s="78" t="s">
        <v>290</v>
      </c>
      <c r="P59" s="88">
        <v>0</v>
      </c>
    </row>
    <row r="60" spans="1:16" ht="12.75" customHeight="1">
      <c r="A60" s="73">
        <v>20</v>
      </c>
      <c r="B60" s="74">
        <v>422</v>
      </c>
      <c r="C60" s="75" t="s">
        <v>57</v>
      </c>
      <c r="D60" s="76" t="s">
        <v>112</v>
      </c>
      <c r="E60" s="72" t="s">
        <v>158</v>
      </c>
      <c r="F60" s="87">
        <v>1</v>
      </c>
      <c r="G60" s="88">
        <v>2</v>
      </c>
      <c r="H60" s="89">
        <v>0</v>
      </c>
      <c r="I60" s="88">
        <v>0</v>
      </c>
      <c r="J60" s="95"/>
      <c r="K60" s="77"/>
      <c r="L60" s="77"/>
      <c r="M60" s="88">
        <v>0</v>
      </c>
      <c r="N60" s="72"/>
      <c r="O60" s="78"/>
      <c r="P60" s="88">
        <v>0</v>
      </c>
    </row>
    <row r="61" spans="1:16" ht="24">
      <c r="A61" s="73">
        <v>20</v>
      </c>
      <c r="B61" s="74">
        <v>423</v>
      </c>
      <c r="C61" s="75" t="s">
        <v>57</v>
      </c>
      <c r="D61" s="76" t="s">
        <v>113</v>
      </c>
      <c r="E61" s="72" t="s">
        <v>218</v>
      </c>
      <c r="F61" s="87">
        <v>1</v>
      </c>
      <c r="G61" s="88">
        <v>2</v>
      </c>
      <c r="H61" s="89">
        <v>0</v>
      </c>
      <c r="I61" s="88">
        <v>0</v>
      </c>
      <c r="J61" s="95"/>
      <c r="K61" s="77"/>
      <c r="L61" s="77"/>
      <c r="M61" s="88">
        <v>3</v>
      </c>
      <c r="N61" s="72" t="s">
        <v>219</v>
      </c>
      <c r="O61" s="78" t="s">
        <v>301</v>
      </c>
      <c r="P61" s="88"/>
    </row>
    <row r="62" spans="1:16" ht="12.75" customHeight="1">
      <c r="A62" s="73">
        <v>20</v>
      </c>
      <c r="B62" s="74">
        <v>425</v>
      </c>
      <c r="C62" s="75" t="s">
        <v>57</v>
      </c>
      <c r="D62" s="76" t="s">
        <v>114</v>
      </c>
      <c r="E62" s="72" t="s">
        <v>158</v>
      </c>
      <c r="F62" s="87">
        <v>1</v>
      </c>
      <c r="G62" s="88">
        <v>2</v>
      </c>
      <c r="H62" s="89">
        <v>0</v>
      </c>
      <c r="I62" s="88">
        <v>0</v>
      </c>
      <c r="J62" s="95"/>
      <c r="K62" s="77"/>
      <c r="L62" s="77"/>
      <c r="M62" s="88">
        <v>0</v>
      </c>
      <c r="N62" s="72" t="s">
        <v>283</v>
      </c>
      <c r="O62" s="78" t="s">
        <v>321</v>
      </c>
      <c r="P62" s="88"/>
    </row>
    <row r="63" spans="1:16" ht="12.75" customHeight="1">
      <c r="A63" s="73">
        <v>20</v>
      </c>
      <c r="B63" s="74">
        <v>429</v>
      </c>
      <c r="C63" s="75" t="s">
        <v>57</v>
      </c>
      <c r="D63" s="76" t="s">
        <v>115</v>
      </c>
      <c r="E63" s="72" t="s">
        <v>151</v>
      </c>
      <c r="F63" s="87">
        <v>1</v>
      </c>
      <c r="G63" s="88">
        <v>2</v>
      </c>
      <c r="H63" s="89">
        <v>0</v>
      </c>
      <c r="I63" s="88">
        <v>0</v>
      </c>
      <c r="J63" s="95"/>
      <c r="K63" s="77"/>
      <c r="L63" s="77"/>
      <c r="M63" s="88">
        <v>0</v>
      </c>
      <c r="N63" s="72"/>
      <c r="O63" s="78" t="s">
        <v>290</v>
      </c>
      <c r="P63" s="88">
        <v>0</v>
      </c>
    </row>
    <row r="64" spans="1:16" ht="12.75" customHeight="1">
      <c r="A64" s="73">
        <v>20</v>
      </c>
      <c r="B64" s="74">
        <v>430</v>
      </c>
      <c r="C64" s="75" t="s">
        <v>57</v>
      </c>
      <c r="D64" s="76" t="s">
        <v>116</v>
      </c>
      <c r="E64" s="72" t="s">
        <v>160</v>
      </c>
      <c r="F64" s="87">
        <v>1</v>
      </c>
      <c r="G64" s="88">
        <v>2</v>
      </c>
      <c r="H64" s="89">
        <v>0</v>
      </c>
      <c r="I64" s="88">
        <v>0</v>
      </c>
      <c r="J64" s="95"/>
      <c r="K64" s="77"/>
      <c r="L64" s="77"/>
      <c r="M64" s="88">
        <v>3</v>
      </c>
      <c r="N64" s="72"/>
      <c r="O64" s="78" t="s">
        <v>290</v>
      </c>
      <c r="P64" s="88">
        <v>1</v>
      </c>
    </row>
    <row r="65" spans="1:16" ht="12.75" customHeight="1">
      <c r="A65" s="73">
        <v>20</v>
      </c>
      <c r="B65" s="74">
        <v>432</v>
      </c>
      <c r="C65" s="75" t="s">
        <v>57</v>
      </c>
      <c r="D65" s="76" t="s">
        <v>117</v>
      </c>
      <c r="E65" s="72" t="s">
        <v>165</v>
      </c>
      <c r="F65" s="87">
        <v>1</v>
      </c>
      <c r="G65" s="88">
        <v>2</v>
      </c>
      <c r="H65" s="89">
        <v>0</v>
      </c>
      <c r="I65" s="88">
        <v>1</v>
      </c>
      <c r="J65" s="95"/>
      <c r="K65" s="77"/>
      <c r="L65" s="77"/>
      <c r="M65" s="88">
        <v>0</v>
      </c>
      <c r="N65" s="72"/>
      <c r="O65" s="78" t="s">
        <v>290</v>
      </c>
      <c r="P65" s="88">
        <v>1</v>
      </c>
    </row>
    <row r="66" spans="1:16" ht="12.75" customHeight="1">
      <c r="A66" s="73">
        <v>20</v>
      </c>
      <c r="B66" s="74">
        <v>446</v>
      </c>
      <c r="C66" s="75" t="s">
        <v>57</v>
      </c>
      <c r="D66" s="76" t="s">
        <v>118</v>
      </c>
      <c r="E66" s="72" t="s">
        <v>151</v>
      </c>
      <c r="F66" s="87">
        <v>1</v>
      </c>
      <c r="G66" s="88">
        <v>2</v>
      </c>
      <c r="H66" s="89">
        <v>0</v>
      </c>
      <c r="I66" s="88">
        <v>0</v>
      </c>
      <c r="J66" s="95"/>
      <c r="K66" s="77"/>
      <c r="L66" s="77"/>
      <c r="M66" s="88">
        <v>0</v>
      </c>
      <c r="N66" s="72"/>
      <c r="O66" s="78" t="s">
        <v>290</v>
      </c>
      <c r="P66" s="88">
        <v>0</v>
      </c>
    </row>
    <row r="67" spans="1:16" ht="12.75" customHeight="1">
      <c r="A67" s="73">
        <v>20</v>
      </c>
      <c r="B67" s="74">
        <v>448</v>
      </c>
      <c r="C67" s="75" t="s">
        <v>57</v>
      </c>
      <c r="D67" s="76" t="s">
        <v>119</v>
      </c>
      <c r="E67" s="72" t="s">
        <v>269</v>
      </c>
      <c r="F67" s="87">
        <v>2</v>
      </c>
      <c r="G67" s="88">
        <v>2</v>
      </c>
      <c r="H67" s="89">
        <v>0</v>
      </c>
      <c r="I67" s="88">
        <v>0</v>
      </c>
      <c r="J67" s="95"/>
      <c r="K67" s="77"/>
      <c r="L67" s="77"/>
      <c r="M67" s="88">
        <v>0</v>
      </c>
      <c r="N67" s="72"/>
      <c r="O67" s="78" t="s">
        <v>290</v>
      </c>
      <c r="P67" s="88">
        <v>0</v>
      </c>
    </row>
    <row r="68" spans="1:16" ht="12.75" customHeight="1">
      <c r="A68" s="73">
        <v>20</v>
      </c>
      <c r="B68" s="74">
        <v>449</v>
      </c>
      <c r="C68" s="75" t="s">
        <v>57</v>
      </c>
      <c r="D68" s="76" t="s">
        <v>120</v>
      </c>
      <c r="E68" s="72" t="s">
        <v>158</v>
      </c>
      <c r="F68" s="87">
        <v>1</v>
      </c>
      <c r="G68" s="88">
        <v>2</v>
      </c>
      <c r="H68" s="89">
        <v>0</v>
      </c>
      <c r="I68" s="88">
        <v>1</v>
      </c>
      <c r="J68" s="95"/>
      <c r="K68" s="77"/>
      <c r="L68" s="77"/>
      <c r="M68" s="88">
        <v>0</v>
      </c>
      <c r="N68" s="72" t="s">
        <v>204</v>
      </c>
      <c r="O68" s="78" t="s">
        <v>320</v>
      </c>
      <c r="P68" s="88"/>
    </row>
    <row r="69" spans="1:16" ht="12.75" customHeight="1">
      <c r="A69" s="73">
        <v>20</v>
      </c>
      <c r="B69" s="74">
        <v>450</v>
      </c>
      <c r="C69" s="75" t="s">
        <v>57</v>
      </c>
      <c r="D69" s="76" t="s">
        <v>121</v>
      </c>
      <c r="E69" s="72" t="s">
        <v>228</v>
      </c>
      <c r="F69" s="87">
        <v>1</v>
      </c>
      <c r="G69" s="88">
        <v>2</v>
      </c>
      <c r="H69" s="89">
        <v>0</v>
      </c>
      <c r="I69" s="88">
        <v>0</v>
      </c>
      <c r="J69" s="95"/>
      <c r="K69" s="77"/>
      <c r="L69" s="77"/>
      <c r="M69" s="88">
        <v>0</v>
      </c>
      <c r="N69" s="72" t="s">
        <v>282</v>
      </c>
      <c r="O69" s="78" t="s">
        <v>322</v>
      </c>
      <c r="P69" s="88"/>
    </row>
    <row r="70" spans="1:16" ht="12.75" customHeight="1">
      <c r="A70" s="73">
        <v>20</v>
      </c>
      <c r="B70" s="74">
        <v>451</v>
      </c>
      <c r="C70" s="75" t="s">
        <v>57</v>
      </c>
      <c r="D70" s="76" t="s">
        <v>122</v>
      </c>
      <c r="E70" s="72" t="s">
        <v>159</v>
      </c>
      <c r="F70" s="87">
        <v>1</v>
      </c>
      <c r="G70" s="88">
        <v>2</v>
      </c>
      <c r="H70" s="89">
        <v>1</v>
      </c>
      <c r="I70" s="88">
        <v>0</v>
      </c>
      <c r="J70" s="95"/>
      <c r="K70" s="77"/>
      <c r="L70" s="77"/>
      <c r="M70" s="88">
        <v>2</v>
      </c>
      <c r="N70" s="72" t="s">
        <v>222</v>
      </c>
      <c r="O70" s="78" t="s">
        <v>281</v>
      </c>
      <c r="P70" s="88"/>
    </row>
    <row r="71" spans="1:16" ht="12.75" customHeight="1">
      <c r="A71" s="73">
        <v>20</v>
      </c>
      <c r="B71" s="74">
        <v>452</v>
      </c>
      <c r="C71" s="75" t="s">
        <v>57</v>
      </c>
      <c r="D71" s="76" t="s">
        <v>123</v>
      </c>
      <c r="E71" s="72" t="s">
        <v>185</v>
      </c>
      <c r="F71" s="87">
        <v>1</v>
      </c>
      <c r="G71" s="88">
        <v>2</v>
      </c>
      <c r="H71" s="89">
        <v>0</v>
      </c>
      <c r="I71" s="88">
        <v>0</v>
      </c>
      <c r="J71" s="95"/>
      <c r="K71" s="77"/>
      <c r="L71" s="77"/>
      <c r="M71" s="88">
        <v>2</v>
      </c>
      <c r="N71" s="72"/>
      <c r="O71" s="78" t="s">
        <v>290</v>
      </c>
      <c r="P71" s="88">
        <v>1</v>
      </c>
    </row>
    <row r="72" spans="1:16" ht="24.75" customHeight="1">
      <c r="A72" s="79">
        <v>20</v>
      </c>
      <c r="B72" s="80">
        <v>481</v>
      </c>
      <c r="C72" s="81" t="s">
        <v>57</v>
      </c>
      <c r="D72" s="82" t="s">
        <v>124</v>
      </c>
      <c r="E72" s="72" t="s">
        <v>195</v>
      </c>
      <c r="F72" s="90">
        <v>2</v>
      </c>
      <c r="G72" s="91">
        <v>2</v>
      </c>
      <c r="H72" s="92">
        <v>1</v>
      </c>
      <c r="I72" s="91">
        <v>1</v>
      </c>
      <c r="J72" s="72" t="s">
        <v>272</v>
      </c>
      <c r="K72" s="85">
        <v>38332</v>
      </c>
      <c r="L72" s="85">
        <v>38353</v>
      </c>
      <c r="M72" s="91"/>
      <c r="N72" s="72" t="s">
        <v>273</v>
      </c>
      <c r="O72" s="78" t="s">
        <v>302</v>
      </c>
      <c r="P72" s="91"/>
    </row>
    <row r="73" spans="1:16" ht="12.75" customHeight="1">
      <c r="A73" s="73">
        <v>20</v>
      </c>
      <c r="B73" s="74">
        <v>482</v>
      </c>
      <c r="C73" s="75" t="s">
        <v>57</v>
      </c>
      <c r="D73" s="76" t="s">
        <v>125</v>
      </c>
      <c r="E73" s="72" t="s">
        <v>189</v>
      </c>
      <c r="F73" s="87">
        <v>2</v>
      </c>
      <c r="G73" s="88">
        <v>2</v>
      </c>
      <c r="H73" s="89">
        <v>1</v>
      </c>
      <c r="I73" s="88">
        <v>1</v>
      </c>
      <c r="J73" s="95" t="s">
        <v>249</v>
      </c>
      <c r="K73" s="77">
        <v>38421</v>
      </c>
      <c r="L73" s="77">
        <v>38443</v>
      </c>
      <c r="M73" s="88"/>
      <c r="N73" s="72" t="s">
        <v>250</v>
      </c>
      <c r="O73" s="78" t="s">
        <v>251</v>
      </c>
      <c r="P73" s="88"/>
    </row>
    <row r="74" spans="1:16" ht="12.75" customHeight="1">
      <c r="A74" s="73">
        <v>20</v>
      </c>
      <c r="B74" s="74">
        <v>485</v>
      </c>
      <c r="C74" s="75" t="s">
        <v>57</v>
      </c>
      <c r="D74" s="76" t="s">
        <v>126</v>
      </c>
      <c r="E74" s="72" t="s">
        <v>159</v>
      </c>
      <c r="F74" s="87">
        <v>1</v>
      </c>
      <c r="G74" s="88">
        <v>2</v>
      </c>
      <c r="H74" s="89">
        <v>1</v>
      </c>
      <c r="I74" s="88">
        <v>0</v>
      </c>
      <c r="J74" s="95"/>
      <c r="K74" s="77"/>
      <c r="L74" s="77"/>
      <c r="M74" s="88">
        <v>1</v>
      </c>
      <c r="N74" s="72" t="s">
        <v>196</v>
      </c>
      <c r="O74" s="78" t="s">
        <v>281</v>
      </c>
      <c r="P74" s="88"/>
    </row>
    <row r="75" spans="1:16" ht="12.75" customHeight="1">
      <c r="A75" s="73">
        <v>20</v>
      </c>
      <c r="B75" s="74">
        <v>486</v>
      </c>
      <c r="C75" s="75" t="s">
        <v>57</v>
      </c>
      <c r="D75" s="76" t="s">
        <v>127</v>
      </c>
      <c r="E75" s="72" t="s">
        <v>158</v>
      </c>
      <c r="F75" s="87">
        <v>1</v>
      </c>
      <c r="G75" s="88">
        <v>2</v>
      </c>
      <c r="H75" s="89">
        <v>0</v>
      </c>
      <c r="I75" s="88">
        <v>0</v>
      </c>
      <c r="J75" s="95"/>
      <c r="K75" s="77"/>
      <c r="L75" s="77"/>
      <c r="M75" s="88">
        <v>2</v>
      </c>
      <c r="N75" s="72"/>
      <c r="O75" s="78" t="s">
        <v>290</v>
      </c>
      <c r="P75" s="88">
        <v>1</v>
      </c>
    </row>
    <row r="76" spans="1:16" ht="22.5">
      <c r="A76" s="73">
        <v>20</v>
      </c>
      <c r="B76" s="74">
        <v>521</v>
      </c>
      <c r="C76" s="75" t="s">
        <v>57</v>
      </c>
      <c r="D76" s="76" t="s">
        <v>128</v>
      </c>
      <c r="E76" s="72" t="s">
        <v>152</v>
      </c>
      <c r="F76" s="87">
        <v>1</v>
      </c>
      <c r="G76" s="88">
        <v>1</v>
      </c>
      <c r="H76" s="89">
        <v>1</v>
      </c>
      <c r="I76" s="88">
        <v>0</v>
      </c>
      <c r="J76" s="95"/>
      <c r="K76" s="77"/>
      <c r="L76" s="77"/>
      <c r="M76" s="88">
        <v>3</v>
      </c>
      <c r="N76" s="72" t="s">
        <v>153</v>
      </c>
      <c r="O76" s="78" t="s">
        <v>323</v>
      </c>
      <c r="P76" s="88"/>
    </row>
    <row r="77" spans="1:16" ht="12.75" customHeight="1">
      <c r="A77" s="73">
        <v>20</v>
      </c>
      <c r="B77" s="74">
        <v>541</v>
      </c>
      <c r="C77" s="75" t="s">
        <v>57</v>
      </c>
      <c r="D77" s="76" t="s">
        <v>129</v>
      </c>
      <c r="E77" s="72" t="s">
        <v>253</v>
      </c>
      <c r="F77" s="87">
        <v>1</v>
      </c>
      <c r="G77" s="88">
        <v>2</v>
      </c>
      <c r="H77" s="89">
        <v>1</v>
      </c>
      <c r="I77" s="88">
        <v>1</v>
      </c>
      <c r="J77" s="95" t="s">
        <v>254</v>
      </c>
      <c r="K77" s="77">
        <v>37154</v>
      </c>
      <c r="L77" s="77">
        <v>37154</v>
      </c>
      <c r="M77" s="88"/>
      <c r="N77" s="72" t="s">
        <v>255</v>
      </c>
      <c r="O77" s="78" t="s">
        <v>319</v>
      </c>
      <c r="P77" s="88"/>
    </row>
    <row r="78" spans="1:16" ht="12.75" customHeight="1">
      <c r="A78" s="73">
        <v>20</v>
      </c>
      <c r="B78" s="74">
        <v>543</v>
      </c>
      <c r="C78" s="75" t="s">
        <v>57</v>
      </c>
      <c r="D78" s="76" t="s">
        <v>130</v>
      </c>
      <c r="E78" s="72" t="s">
        <v>261</v>
      </c>
      <c r="F78" s="87">
        <v>1</v>
      </c>
      <c r="G78" s="88">
        <v>2</v>
      </c>
      <c r="H78" s="89">
        <v>0</v>
      </c>
      <c r="I78" s="88">
        <v>1</v>
      </c>
      <c r="J78" s="95" t="s">
        <v>262</v>
      </c>
      <c r="K78" s="77">
        <v>37712</v>
      </c>
      <c r="L78" s="77">
        <v>37712</v>
      </c>
      <c r="M78" s="88"/>
      <c r="N78" s="72" t="s">
        <v>263</v>
      </c>
      <c r="O78" s="78" t="s">
        <v>303</v>
      </c>
      <c r="P78" s="88"/>
    </row>
    <row r="79" spans="1:16" ht="12.75" customHeight="1">
      <c r="A79" s="73">
        <v>20</v>
      </c>
      <c r="B79" s="74">
        <v>561</v>
      </c>
      <c r="C79" s="75" t="s">
        <v>57</v>
      </c>
      <c r="D79" s="76" t="s">
        <v>131</v>
      </c>
      <c r="E79" s="72" t="s">
        <v>220</v>
      </c>
      <c r="F79" s="87">
        <v>1</v>
      </c>
      <c r="G79" s="88">
        <v>2</v>
      </c>
      <c r="H79" s="89">
        <v>1</v>
      </c>
      <c r="I79" s="88">
        <v>1</v>
      </c>
      <c r="J79" s="95"/>
      <c r="K79" s="77"/>
      <c r="L79" s="77"/>
      <c r="M79" s="88">
        <v>0</v>
      </c>
      <c r="N79" s="72" t="s">
        <v>221</v>
      </c>
      <c r="O79" s="78" t="s">
        <v>304</v>
      </c>
      <c r="P79" s="88"/>
    </row>
    <row r="80" spans="1:16" ht="24">
      <c r="A80" s="73">
        <v>20</v>
      </c>
      <c r="B80" s="74">
        <v>562</v>
      </c>
      <c r="C80" s="75" t="s">
        <v>57</v>
      </c>
      <c r="D80" s="76" t="s">
        <v>132</v>
      </c>
      <c r="E80" s="72" t="s">
        <v>182</v>
      </c>
      <c r="F80" s="87">
        <v>2</v>
      </c>
      <c r="G80" s="88">
        <v>2</v>
      </c>
      <c r="H80" s="89">
        <v>0</v>
      </c>
      <c r="I80" s="88">
        <v>0</v>
      </c>
      <c r="J80" s="95"/>
      <c r="K80" s="77"/>
      <c r="L80" s="77"/>
      <c r="M80" s="88">
        <v>0</v>
      </c>
      <c r="N80" s="72" t="s">
        <v>328</v>
      </c>
      <c r="O80" s="78" t="s">
        <v>329</v>
      </c>
      <c r="P80" s="88"/>
    </row>
    <row r="81" spans="1:16" ht="12.75" customHeight="1">
      <c r="A81" s="73">
        <v>20</v>
      </c>
      <c r="B81" s="74">
        <v>563</v>
      </c>
      <c r="C81" s="75" t="s">
        <v>57</v>
      </c>
      <c r="D81" s="76" t="s">
        <v>133</v>
      </c>
      <c r="E81" s="72" t="s">
        <v>161</v>
      </c>
      <c r="F81" s="87">
        <v>2</v>
      </c>
      <c r="G81" s="88">
        <v>2</v>
      </c>
      <c r="H81" s="89">
        <v>0</v>
      </c>
      <c r="I81" s="88">
        <v>0</v>
      </c>
      <c r="J81" s="95"/>
      <c r="K81" s="77"/>
      <c r="L81" s="77"/>
      <c r="M81" s="88">
        <v>0</v>
      </c>
      <c r="N81" s="72"/>
      <c r="O81" s="78" t="s">
        <v>290</v>
      </c>
      <c r="P81" s="88">
        <v>0</v>
      </c>
    </row>
    <row r="82" spans="1:16" ht="12.75" customHeight="1">
      <c r="A82" s="73">
        <v>20</v>
      </c>
      <c r="B82" s="74">
        <v>581</v>
      </c>
      <c r="C82" s="75" t="s">
        <v>57</v>
      </c>
      <c r="D82" s="76" t="s">
        <v>134</v>
      </c>
      <c r="E82" s="72" t="s">
        <v>151</v>
      </c>
      <c r="F82" s="87">
        <v>1</v>
      </c>
      <c r="G82" s="88">
        <v>2</v>
      </c>
      <c r="H82" s="89">
        <v>0</v>
      </c>
      <c r="I82" s="88">
        <v>0</v>
      </c>
      <c r="J82" s="95"/>
      <c r="K82" s="77"/>
      <c r="L82" s="77"/>
      <c r="M82" s="88">
        <v>3</v>
      </c>
      <c r="N82" s="72" t="s">
        <v>276</v>
      </c>
      <c r="O82" s="78" t="s">
        <v>295</v>
      </c>
      <c r="P82" s="88"/>
    </row>
    <row r="83" spans="1:16" ht="12.75" customHeight="1">
      <c r="A83" s="73">
        <v>20</v>
      </c>
      <c r="B83" s="74">
        <v>583</v>
      </c>
      <c r="C83" s="75" t="s">
        <v>57</v>
      </c>
      <c r="D83" s="76" t="s">
        <v>135</v>
      </c>
      <c r="E83" s="72" t="s">
        <v>158</v>
      </c>
      <c r="F83" s="87">
        <v>1</v>
      </c>
      <c r="G83" s="88">
        <v>1</v>
      </c>
      <c r="H83" s="89">
        <v>0</v>
      </c>
      <c r="I83" s="88">
        <v>1</v>
      </c>
      <c r="J83" s="95" t="s">
        <v>180</v>
      </c>
      <c r="K83" s="77">
        <v>38523</v>
      </c>
      <c r="L83" s="77">
        <v>38534</v>
      </c>
      <c r="M83" s="88"/>
      <c r="N83" s="72" t="s">
        <v>181</v>
      </c>
      <c r="O83" s="78" t="s">
        <v>330</v>
      </c>
      <c r="P83" s="88"/>
    </row>
    <row r="84" spans="1:16" ht="12.75" customHeight="1">
      <c r="A84" s="73">
        <v>20</v>
      </c>
      <c r="B84" s="74">
        <v>588</v>
      </c>
      <c r="C84" s="75" t="s">
        <v>57</v>
      </c>
      <c r="D84" s="76" t="s">
        <v>136</v>
      </c>
      <c r="E84" s="72" t="s">
        <v>158</v>
      </c>
      <c r="F84" s="87">
        <v>1</v>
      </c>
      <c r="G84" s="88">
        <v>2</v>
      </c>
      <c r="H84" s="89">
        <v>0</v>
      </c>
      <c r="I84" s="88">
        <v>0</v>
      </c>
      <c r="J84" s="95"/>
      <c r="K84" s="77"/>
      <c r="L84" s="77"/>
      <c r="M84" s="88">
        <v>0</v>
      </c>
      <c r="N84" s="72"/>
      <c r="O84" s="78"/>
      <c r="P84" s="88">
        <v>0</v>
      </c>
    </row>
    <row r="85" spans="1:16" ht="12.75" customHeight="1">
      <c r="A85" s="73">
        <v>20</v>
      </c>
      <c r="B85" s="74">
        <v>589</v>
      </c>
      <c r="C85" s="75" t="s">
        <v>57</v>
      </c>
      <c r="D85" s="76" t="s">
        <v>137</v>
      </c>
      <c r="E85" s="72" t="s">
        <v>159</v>
      </c>
      <c r="F85" s="87">
        <v>1</v>
      </c>
      <c r="G85" s="88">
        <v>2</v>
      </c>
      <c r="H85" s="89">
        <v>1</v>
      </c>
      <c r="I85" s="88">
        <v>0</v>
      </c>
      <c r="J85" s="95"/>
      <c r="K85" s="77"/>
      <c r="L85" s="77"/>
      <c r="M85" s="88">
        <v>0</v>
      </c>
      <c r="N85" s="72"/>
      <c r="O85" s="78"/>
      <c r="P85" s="88">
        <v>0</v>
      </c>
    </row>
    <row r="86" spans="1:16" ht="12.75" customHeight="1">
      <c r="A86" s="73">
        <v>20</v>
      </c>
      <c r="B86" s="74">
        <v>590</v>
      </c>
      <c r="C86" s="75" t="s">
        <v>57</v>
      </c>
      <c r="D86" s="76" t="s">
        <v>138</v>
      </c>
      <c r="E86" s="72" t="s">
        <v>270</v>
      </c>
      <c r="F86" s="87">
        <v>1</v>
      </c>
      <c r="G86" s="88">
        <v>2</v>
      </c>
      <c r="H86" s="89">
        <v>0</v>
      </c>
      <c r="I86" s="88">
        <v>0</v>
      </c>
      <c r="J86" s="95"/>
      <c r="K86" s="77"/>
      <c r="L86" s="77"/>
      <c r="M86" s="88">
        <v>2</v>
      </c>
      <c r="N86" s="72"/>
      <c r="O86" s="78"/>
      <c r="P86" s="88">
        <v>1</v>
      </c>
    </row>
    <row r="87" spans="1:16" ht="12.75" customHeight="1" thickBot="1">
      <c r="A87" s="73">
        <v>20</v>
      </c>
      <c r="B87" s="74">
        <v>602</v>
      </c>
      <c r="C87" s="75" t="s">
        <v>57</v>
      </c>
      <c r="D87" s="76" t="s">
        <v>139</v>
      </c>
      <c r="E87" s="72" t="s">
        <v>158</v>
      </c>
      <c r="F87" s="87">
        <v>1</v>
      </c>
      <c r="G87" s="88">
        <v>2</v>
      </c>
      <c r="H87" s="89">
        <v>0</v>
      </c>
      <c r="I87" s="88">
        <v>0</v>
      </c>
      <c r="J87" s="95"/>
      <c r="K87" s="77"/>
      <c r="L87" s="77"/>
      <c r="M87" s="88">
        <v>0</v>
      </c>
      <c r="N87" s="72"/>
      <c r="O87" s="78"/>
      <c r="P87" s="88">
        <v>0</v>
      </c>
    </row>
    <row r="88" spans="1:16" ht="16.5" customHeight="1" thickBot="1">
      <c r="A88" s="99"/>
      <c r="B88" s="100">
        <v>1000</v>
      </c>
      <c r="C88" s="196" t="s">
        <v>10</v>
      </c>
      <c r="D88" s="196"/>
      <c r="E88" s="101"/>
      <c r="F88" s="102"/>
      <c r="G88" s="103"/>
      <c r="H88" s="104">
        <f>SUM(H7:H87)</f>
        <v>32</v>
      </c>
      <c r="I88" s="105">
        <f>SUM(I7:I87)</f>
        <v>31</v>
      </c>
      <c r="J88" s="106">
        <f>COUNTA(J7:J87)</f>
        <v>22</v>
      </c>
      <c r="K88" s="107"/>
      <c r="L88" s="107"/>
      <c r="M88" s="108"/>
      <c r="N88" s="106">
        <f>COUNTA(N7:N87)</f>
        <v>48</v>
      </c>
      <c r="O88" s="107"/>
      <c r="P88" s="108"/>
    </row>
  </sheetData>
  <mergeCells count="14">
    <mergeCell ref="N5:O5"/>
    <mergeCell ref="E4:E6"/>
    <mergeCell ref="G4:G6"/>
    <mergeCell ref="H4:H6"/>
    <mergeCell ref="J5:L5"/>
    <mergeCell ref="F4:F6"/>
    <mergeCell ref="I4:I6"/>
    <mergeCell ref="J4:M4"/>
    <mergeCell ref="N4:P4"/>
    <mergeCell ref="C88:D88"/>
    <mergeCell ref="A4:A6"/>
    <mergeCell ref="C4:C6"/>
    <mergeCell ref="D4:D6"/>
    <mergeCell ref="B4:B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&amp;R（長野県）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21.625" style="2" customWidth="1"/>
    <col min="6" max="6" width="11.125" style="2" customWidth="1"/>
    <col min="7" max="7" width="8.625" style="2" customWidth="1"/>
    <col min="8" max="8" width="24.253906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14" t="s">
        <v>47</v>
      </c>
    </row>
    <row r="3" ht="12.75" thickBot="1"/>
    <row r="4" spans="1:20" s="1" customFormat="1" ht="19.5" customHeight="1">
      <c r="A4" s="240" t="s">
        <v>39</v>
      </c>
      <c r="B4" s="243" t="s">
        <v>366</v>
      </c>
      <c r="C4" s="246" t="s">
        <v>336</v>
      </c>
      <c r="D4" s="249" t="s">
        <v>337</v>
      </c>
      <c r="E4" s="224" t="s">
        <v>51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233" t="s">
        <v>26</v>
      </c>
    </row>
    <row r="5" spans="1:20" s="1" customFormat="1" ht="19.5" customHeight="1">
      <c r="A5" s="241"/>
      <c r="B5" s="244"/>
      <c r="C5" s="247"/>
      <c r="D5" s="250"/>
      <c r="E5" s="51"/>
      <c r="F5" s="48"/>
      <c r="G5" s="52"/>
      <c r="H5" s="52"/>
      <c r="I5" s="52"/>
      <c r="J5" s="52"/>
      <c r="K5" s="206" t="s">
        <v>367</v>
      </c>
      <c r="L5" s="217"/>
      <c r="M5" s="217"/>
      <c r="N5" s="217"/>
      <c r="O5" s="217"/>
      <c r="P5" s="217"/>
      <c r="Q5" s="217"/>
      <c r="R5" s="217"/>
      <c r="S5" s="239"/>
      <c r="T5" s="234"/>
    </row>
    <row r="6" spans="1:20" s="1" customFormat="1" ht="19.5" customHeight="1">
      <c r="A6" s="241"/>
      <c r="B6" s="244"/>
      <c r="C6" s="247"/>
      <c r="D6" s="250"/>
      <c r="E6" s="236" t="s">
        <v>368</v>
      </c>
      <c r="F6" s="43"/>
      <c r="G6" s="227" t="s">
        <v>45</v>
      </c>
      <c r="H6" s="227"/>
      <c r="I6" s="227"/>
      <c r="J6" s="228"/>
      <c r="K6" s="229" t="s">
        <v>52</v>
      </c>
      <c r="L6" s="230"/>
      <c r="M6" s="231"/>
      <c r="N6" s="228" t="s">
        <v>53</v>
      </c>
      <c r="O6" s="230"/>
      <c r="P6" s="231"/>
      <c r="Q6" s="228" t="s">
        <v>369</v>
      </c>
      <c r="R6" s="230"/>
      <c r="S6" s="238"/>
      <c r="T6" s="234"/>
    </row>
    <row r="7" spans="1:20" ht="49.5" customHeight="1">
      <c r="A7" s="242"/>
      <c r="B7" s="245"/>
      <c r="C7" s="248"/>
      <c r="D7" s="251"/>
      <c r="E7" s="237"/>
      <c r="F7" s="46" t="s">
        <v>41</v>
      </c>
      <c r="G7" s="47" t="s">
        <v>42</v>
      </c>
      <c r="H7" s="47" t="s">
        <v>44</v>
      </c>
      <c r="I7" s="47" t="s">
        <v>43</v>
      </c>
      <c r="J7" s="49" t="s">
        <v>338</v>
      </c>
      <c r="K7" s="115" t="s">
        <v>370</v>
      </c>
      <c r="L7" s="109" t="s">
        <v>371</v>
      </c>
      <c r="M7" s="116" t="s">
        <v>46</v>
      </c>
      <c r="N7" s="110" t="s">
        <v>370</v>
      </c>
      <c r="O7" s="109" t="s">
        <v>371</v>
      </c>
      <c r="P7" s="111" t="s">
        <v>46</v>
      </c>
      <c r="Q7" s="116" t="s">
        <v>370</v>
      </c>
      <c r="R7" s="109" t="s">
        <v>371</v>
      </c>
      <c r="S7" s="116" t="s">
        <v>46</v>
      </c>
      <c r="T7" s="235"/>
    </row>
    <row r="8" spans="1:20" ht="24">
      <c r="A8" s="73">
        <v>20</v>
      </c>
      <c r="B8" s="74">
        <v>201</v>
      </c>
      <c r="C8" s="95" t="s">
        <v>57</v>
      </c>
      <c r="D8" s="96" t="s">
        <v>58</v>
      </c>
      <c r="E8" s="112" t="s">
        <v>286</v>
      </c>
      <c r="F8" s="98"/>
      <c r="G8" s="98" t="s">
        <v>287</v>
      </c>
      <c r="H8" s="113" t="s">
        <v>288</v>
      </c>
      <c r="I8" s="98" t="s">
        <v>309</v>
      </c>
      <c r="J8" s="83" t="s">
        <v>289</v>
      </c>
      <c r="K8" s="6"/>
      <c r="L8" s="61" t="s">
        <v>327</v>
      </c>
      <c r="M8" s="4"/>
      <c r="N8" s="61" t="s">
        <v>327</v>
      </c>
      <c r="O8" s="4"/>
      <c r="P8" s="4"/>
      <c r="Q8" s="4"/>
      <c r="R8" s="4"/>
      <c r="S8" s="10"/>
      <c r="T8" s="120">
        <v>1</v>
      </c>
    </row>
    <row r="9" spans="1:20" ht="24">
      <c r="A9" s="73">
        <v>20</v>
      </c>
      <c r="B9" s="74">
        <v>202</v>
      </c>
      <c r="C9" s="75" t="s">
        <v>57</v>
      </c>
      <c r="D9" s="76" t="s">
        <v>59</v>
      </c>
      <c r="E9" s="112" t="s">
        <v>209</v>
      </c>
      <c r="F9" s="98" t="s">
        <v>210</v>
      </c>
      <c r="G9" s="98" t="s">
        <v>211</v>
      </c>
      <c r="H9" s="113" t="s">
        <v>212</v>
      </c>
      <c r="I9" s="98" t="s">
        <v>308</v>
      </c>
      <c r="J9" s="83" t="s">
        <v>312</v>
      </c>
      <c r="K9" s="60" t="s">
        <v>157</v>
      </c>
      <c r="L9" s="4"/>
      <c r="M9" s="4"/>
      <c r="N9" s="61" t="s">
        <v>327</v>
      </c>
      <c r="O9" s="4"/>
      <c r="P9" s="4"/>
      <c r="Q9" s="4"/>
      <c r="R9" s="4"/>
      <c r="S9" s="10"/>
      <c r="T9" s="120">
        <v>1</v>
      </c>
    </row>
    <row r="10" spans="1:20" ht="24">
      <c r="A10" s="73">
        <v>20</v>
      </c>
      <c r="B10" s="74">
        <v>203</v>
      </c>
      <c r="C10" s="75" t="s">
        <v>60</v>
      </c>
      <c r="D10" s="76" t="s">
        <v>61</v>
      </c>
      <c r="E10" s="112" t="s">
        <v>177</v>
      </c>
      <c r="F10" s="98"/>
      <c r="G10" s="98" t="s">
        <v>306</v>
      </c>
      <c r="H10" s="113" t="s">
        <v>178</v>
      </c>
      <c r="I10" s="98" t="s">
        <v>310</v>
      </c>
      <c r="J10" s="83" t="s">
        <v>179</v>
      </c>
      <c r="K10" s="60" t="s">
        <v>157</v>
      </c>
      <c r="L10" s="4"/>
      <c r="M10" s="4"/>
      <c r="N10" s="61" t="s">
        <v>327</v>
      </c>
      <c r="O10" s="4"/>
      <c r="P10" s="4"/>
      <c r="Q10" s="4"/>
      <c r="R10" s="4"/>
      <c r="S10" s="10"/>
      <c r="T10" s="120">
        <v>0</v>
      </c>
    </row>
    <row r="11" spans="1:20" ht="12.75" customHeight="1">
      <c r="A11" s="73">
        <v>20</v>
      </c>
      <c r="B11" s="74">
        <v>204</v>
      </c>
      <c r="C11" s="75" t="s">
        <v>57</v>
      </c>
      <c r="D11" s="76" t="s">
        <v>62</v>
      </c>
      <c r="E11" s="112"/>
      <c r="F11" s="98"/>
      <c r="G11" s="98"/>
      <c r="H11" s="113"/>
      <c r="I11" s="98"/>
      <c r="J11" s="83"/>
      <c r="K11" s="6"/>
      <c r="L11" s="4"/>
      <c r="M11" s="4"/>
      <c r="N11" s="4"/>
      <c r="O11" s="4"/>
      <c r="P11" s="4"/>
      <c r="Q11" s="4"/>
      <c r="R11" s="4"/>
      <c r="S11" s="10"/>
      <c r="T11" s="120">
        <v>1</v>
      </c>
    </row>
    <row r="12" spans="1:20" ht="12.75" customHeight="1">
      <c r="A12" s="73">
        <v>20</v>
      </c>
      <c r="B12" s="74">
        <v>205</v>
      </c>
      <c r="C12" s="75" t="s">
        <v>57</v>
      </c>
      <c r="D12" s="76" t="s">
        <v>63</v>
      </c>
      <c r="E12" s="112"/>
      <c r="F12" s="98"/>
      <c r="G12" s="98"/>
      <c r="H12" s="113"/>
      <c r="I12" s="98"/>
      <c r="J12" s="83"/>
      <c r="K12" s="6"/>
      <c r="L12" s="4"/>
      <c r="M12" s="4"/>
      <c r="N12" s="4"/>
      <c r="O12" s="4"/>
      <c r="P12" s="4"/>
      <c r="Q12" s="4"/>
      <c r="R12" s="4"/>
      <c r="S12" s="10"/>
      <c r="T12" s="120">
        <v>1</v>
      </c>
    </row>
    <row r="13" spans="1:20" ht="12.75" customHeight="1">
      <c r="A13" s="73">
        <v>20</v>
      </c>
      <c r="B13" s="74">
        <v>206</v>
      </c>
      <c r="C13" s="75" t="s">
        <v>57</v>
      </c>
      <c r="D13" s="76" t="s">
        <v>64</v>
      </c>
      <c r="E13" s="112"/>
      <c r="F13" s="98"/>
      <c r="G13" s="98"/>
      <c r="H13" s="113"/>
      <c r="I13" s="98"/>
      <c r="J13" s="83"/>
      <c r="K13" s="6"/>
      <c r="L13" s="4"/>
      <c r="M13" s="4"/>
      <c r="N13" s="4"/>
      <c r="O13" s="4"/>
      <c r="P13" s="4"/>
      <c r="Q13" s="4"/>
      <c r="R13" s="4"/>
      <c r="S13" s="10"/>
      <c r="T13" s="120">
        <v>0</v>
      </c>
    </row>
    <row r="14" spans="1:20" ht="12.75" customHeight="1">
      <c r="A14" s="73">
        <v>20</v>
      </c>
      <c r="B14" s="74">
        <v>207</v>
      </c>
      <c r="C14" s="75" t="s">
        <v>57</v>
      </c>
      <c r="D14" s="76" t="s">
        <v>65</v>
      </c>
      <c r="E14" s="112"/>
      <c r="F14" s="98"/>
      <c r="G14" s="98"/>
      <c r="H14" s="113"/>
      <c r="I14" s="98"/>
      <c r="J14" s="83"/>
      <c r="K14" s="6"/>
      <c r="L14" s="4"/>
      <c r="M14" s="4"/>
      <c r="N14" s="4"/>
      <c r="O14" s="4"/>
      <c r="P14" s="4"/>
      <c r="Q14" s="4"/>
      <c r="R14" s="4"/>
      <c r="S14" s="10"/>
      <c r="T14" s="120">
        <v>0</v>
      </c>
    </row>
    <row r="15" spans="1:20" ht="12.75" customHeight="1">
      <c r="A15" s="73">
        <v>20</v>
      </c>
      <c r="B15" s="74">
        <v>208</v>
      </c>
      <c r="C15" s="75" t="s">
        <v>57</v>
      </c>
      <c r="D15" s="76" t="s">
        <v>66</v>
      </c>
      <c r="E15" s="112"/>
      <c r="F15" s="98"/>
      <c r="G15" s="98"/>
      <c r="H15" s="113"/>
      <c r="I15" s="98"/>
      <c r="J15" s="83"/>
      <c r="K15" s="6"/>
      <c r="L15" s="4"/>
      <c r="M15" s="4"/>
      <c r="N15" s="4"/>
      <c r="O15" s="4"/>
      <c r="P15" s="4"/>
      <c r="Q15" s="4"/>
      <c r="R15" s="4"/>
      <c r="S15" s="10"/>
      <c r="T15" s="120">
        <v>1</v>
      </c>
    </row>
    <row r="16" spans="1:20" ht="12.75" customHeight="1">
      <c r="A16" s="73">
        <v>20</v>
      </c>
      <c r="B16" s="74">
        <v>209</v>
      </c>
      <c r="C16" s="75" t="s">
        <v>57</v>
      </c>
      <c r="D16" s="76" t="s">
        <v>67</v>
      </c>
      <c r="E16" s="112"/>
      <c r="F16" s="98"/>
      <c r="G16" s="98"/>
      <c r="H16" s="113"/>
      <c r="I16" s="98"/>
      <c r="J16" s="83"/>
      <c r="K16" s="6"/>
      <c r="L16" s="4"/>
      <c r="M16" s="4"/>
      <c r="N16" s="4"/>
      <c r="O16" s="4"/>
      <c r="P16" s="4"/>
      <c r="Q16" s="4"/>
      <c r="R16" s="4"/>
      <c r="S16" s="10"/>
      <c r="T16" s="120">
        <v>0</v>
      </c>
    </row>
    <row r="17" spans="1:20" ht="12.75" customHeight="1">
      <c r="A17" s="73">
        <v>20</v>
      </c>
      <c r="B17" s="74">
        <v>210</v>
      </c>
      <c r="C17" s="75" t="s">
        <v>57</v>
      </c>
      <c r="D17" s="76" t="s">
        <v>68</v>
      </c>
      <c r="E17" s="112"/>
      <c r="F17" s="98"/>
      <c r="G17" s="98"/>
      <c r="H17" s="113"/>
      <c r="I17" s="98"/>
      <c r="J17" s="83"/>
      <c r="K17" s="6"/>
      <c r="L17" s="4"/>
      <c r="M17" s="4"/>
      <c r="N17" s="4"/>
      <c r="O17" s="4"/>
      <c r="P17" s="4"/>
      <c r="Q17" s="4"/>
      <c r="R17" s="4"/>
      <c r="S17" s="10"/>
      <c r="T17" s="120">
        <v>0</v>
      </c>
    </row>
    <row r="18" spans="1:20" ht="12.75" customHeight="1">
      <c r="A18" s="73">
        <v>20</v>
      </c>
      <c r="B18" s="74">
        <v>211</v>
      </c>
      <c r="C18" s="75" t="s">
        <v>57</v>
      </c>
      <c r="D18" s="76" t="s">
        <v>69</v>
      </c>
      <c r="E18" s="112"/>
      <c r="F18" s="98"/>
      <c r="G18" s="98"/>
      <c r="H18" s="113"/>
      <c r="I18" s="98"/>
      <c r="J18" s="83"/>
      <c r="K18" s="6"/>
      <c r="L18" s="4"/>
      <c r="M18" s="4"/>
      <c r="N18" s="4"/>
      <c r="O18" s="4"/>
      <c r="P18" s="4"/>
      <c r="Q18" s="4"/>
      <c r="R18" s="4"/>
      <c r="S18" s="10"/>
      <c r="T18" s="120">
        <v>1</v>
      </c>
    </row>
    <row r="19" spans="1:20" ht="12.75" customHeight="1">
      <c r="A19" s="73">
        <v>20</v>
      </c>
      <c r="B19" s="74">
        <v>212</v>
      </c>
      <c r="C19" s="75" t="s">
        <v>57</v>
      </c>
      <c r="D19" s="76" t="s">
        <v>70</v>
      </c>
      <c r="E19" s="112"/>
      <c r="F19" s="98"/>
      <c r="G19" s="98"/>
      <c r="H19" s="113"/>
      <c r="I19" s="98"/>
      <c r="J19" s="83"/>
      <c r="K19" s="6"/>
      <c r="L19" s="4"/>
      <c r="M19" s="4"/>
      <c r="N19" s="4"/>
      <c r="O19" s="4"/>
      <c r="P19" s="4"/>
      <c r="Q19" s="4"/>
      <c r="R19" s="4"/>
      <c r="S19" s="10"/>
      <c r="T19" s="120">
        <v>0</v>
      </c>
    </row>
    <row r="20" spans="1:20" ht="12.75" customHeight="1">
      <c r="A20" s="73">
        <v>20</v>
      </c>
      <c r="B20" s="74">
        <v>213</v>
      </c>
      <c r="C20" s="75" t="s">
        <v>57</v>
      </c>
      <c r="D20" s="76" t="s">
        <v>71</v>
      </c>
      <c r="E20" s="112"/>
      <c r="F20" s="98"/>
      <c r="G20" s="98"/>
      <c r="H20" s="113"/>
      <c r="I20" s="98"/>
      <c r="J20" s="83"/>
      <c r="K20" s="6"/>
      <c r="L20" s="4"/>
      <c r="M20" s="4"/>
      <c r="N20" s="4"/>
      <c r="O20" s="4"/>
      <c r="P20" s="4"/>
      <c r="Q20" s="4"/>
      <c r="R20" s="4"/>
      <c r="S20" s="10"/>
      <c r="T20" s="120">
        <v>0</v>
      </c>
    </row>
    <row r="21" spans="1:20" ht="12.75" customHeight="1">
      <c r="A21" s="73">
        <v>20</v>
      </c>
      <c r="B21" s="74">
        <v>214</v>
      </c>
      <c r="C21" s="75" t="s">
        <v>57</v>
      </c>
      <c r="D21" s="76" t="s">
        <v>72</v>
      </c>
      <c r="E21" s="112" t="s">
        <v>236</v>
      </c>
      <c r="F21" s="98"/>
      <c r="G21" s="98" t="s">
        <v>237</v>
      </c>
      <c r="H21" s="113" t="s">
        <v>238</v>
      </c>
      <c r="I21" s="98" t="s">
        <v>239</v>
      </c>
      <c r="J21" s="83"/>
      <c r="K21" s="60" t="s">
        <v>157</v>
      </c>
      <c r="L21" s="4"/>
      <c r="M21" s="4"/>
      <c r="N21" s="61" t="s">
        <v>327</v>
      </c>
      <c r="O21" s="4"/>
      <c r="P21" s="4"/>
      <c r="Q21" s="4"/>
      <c r="R21" s="4"/>
      <c r="S21" s="10"/>
      <c r="T21" s="120">
        <v>1</v>
      </c>
    </row>
    <row r="22" spans="1:20" ht="12.75" customHeight="1">
      <c r="A22" s="73">
        <v>20</v>
      </c>
      <c r="B22" s="74">
        <v>215</v>
      </c>
      <c r="C22" s="75" t="s">
        <v>57</v>
      </c>
      <c r="D22" s="76" t="s">
        <v>73</v>
      </c>
      <c r="E22" s="112"/>
      <c r="F22" s="98"/>
      <c r="G22" s="98"/>
      <c r="H22" s="113"/>
      <c r="I22" s="98"/>
      <c r="J22" s="83"/>
      <c r="K22" s="6"/>
      <c r="L22" s="4"/>
      <c r="M22" s="4"/>
      <c r="N22" s="4"/>
      <c r="O22" s="4"/>
      <c r="P22" s="4"/>
      <c r="Q22" s="4"/>
      <c r="R22" s="4"/>
      <c r="S22" s="10"/>
      <c r="T22" s="120">
        <v>0</v>
      </c>
    </row>
    <row r="23" spans="1:20" ht="12.75" customHeight="1">
      <c r="A23" s="73">
        <v>20</v>
      </c>
      <c r="B23" s="74">
        <v>217</v>
      </c>
      <c r="C23" s="75" t="s">
        <v>57</v>
      </c>
      <c r="D23" s="76" t="s">
        <v>74</v>
      </c>
      <c r="E23" s="112"/>
      <c r="F23" s="98"/>
      <c r="G23" s="98"/>
      <c r="H23" s="113"/>
      <c r="I23" s="98"/>
      <c r="J23" s="83"/>
      <c r="K23" s="6"/>
      <c r="L23" s="4"/>
      <c r="M23" s="4"/>
      <c r="N23" s="4"/>
      <c r="O23" s="4"/>
      <c r="P23" s="4"/>
      <c r="Q23" s="4"/>
      <c r="R23" s="4"/>
      <c r="S23" s="10"/>
      <c r="T23" s="120">
        <v>0</v>
      </c>
    </row>
    <row r="24" spans="1:20" ht="12.75" customHeight="1">
      <c r="A24" s="73">
        <v>20</v>
      </c>
      <c r="B24" s="74">
        <v>218</v>
      </c>
      <c r="C24" s="75" t="s">
        <v>57</v>
      </c>
      <c r="D24" s="76" t="s">
        <v>75</v>
      </c>
      <c r="E24" s="112"/>
      <c r="F24" s="98"/>
      <c r="G24" s="98"/>
      <c r="H24" s="113"/>
      <c r="I24" s="98"/>
      <c r="J24" s="83"/>
      <c r="K24" s="6"/>
      <c r="L24" s="4"/>
      <c r="M24" s="4"/>
      <c r="N24" s="4"/>
      <c r="O24" s="4"/>
      <c r="P24" s="4"/>
      <c r="Q24" s="4"/>
      <c r="R24" s="4"/>
      <c r="S24" s="10"/>
      <c r="T24" s="120">
        <v>0</v>
      </c>
    </row>
    <row r="25" spans="1:20" ht="12.75" customHeight="1">
      <c r="A25" s="73">
        <v>20</v>
      </c>
      <c r="B25" s="74">
        <v>219</v>
      </c>
      <c r="C25" s="75" t="s">
        <v>57</v>
      </c>
      <c r="D25" s="76" t="s">
        <v>76</v>
      </c>
      <c r="E25" s="112"/>
      <c r="F25" s="98"/>
      <c r="G25" s="98"/>
      <c r="H25" s="113"/>
      <c r="I25" s="98"/>
      <c r="J25" s="83"/>
      <c r="K25" s="6"/>
      <c r="L25" s="4"/>
      <c r="M25" s="4"/>
      <c r="N25" s="4"/>
      <c r="O25" s="4"/>
      <c r="P25" s="4"/>
      <c r="Q25" s="4"/>
      <c r="R25" s="4"/>
      <c r="S25" s="10"/>
      <c r="T25" s="120">
        <v>0</v>
      </c>
    </row>
    <row r="26" spans="1:20" ht="12.75" customHeight="1">
      <c r="A26" s="73">
        <v>20</v>
      </c>
      <c r="B26" s="74">
        <v>220</v>
      </c>
      <c r="C26" s="75" t="s">
        <v>57</v>
      </c>
      <c r="D26" s="76" t="s">
        <v>77</v>
      </c>
      <c r="E26" s="112"/>
      <c r="F26" s="98"/>
      <c r="G26" s="98"/>
      <c r="H26" s="113"/>
      <c r="I26" s="98"/>
      <c r="J26" s="83"/>
      <c r="K26" s="6"/>
      <c r="L26" s="4"/>
      <c r="M26" s="4"/>
      <c r="N26" s="4"/>
      <c r="O26" s="4"/>
      <c r="P26" s="4"/>
      <c r="Q26" s="4"/>
      <c r="R26" s="4"/>
      <c r="S26" s="10"/>
      <c r="T26" s="120">
        <v>0</v>
      </c>
    </row>
    <row r="27" spans="1:20" ht="12.75" customHeight="1">
      <c r="A27" s="73">
        <v>20</v>
      </c>
      <c r="B27" s="74">
        <v>303</v>
      </c>
      <c r="C27" s="75" t="s">
        <v>57</v>
      </c>
      <c r="D27" s="76" t="s">
        <v>78</v>
      </c>
      <c r="E27" s="112"/>
      <c r="F27" s="98"/>
      <c r="G27" s="98"/>
      <c r="H27" s="113"/>
      <c r="I27" s="98"/>
      <c r="J27" s="83"/>
      <c r="K27" s="6"/>
      <c r="L27" s="4"/>
      <c r="M27" s="4"/>
      <c r="N27" s="4"/>
      <c r="O27" s="4"/>
      <c r="P27" s="4"/>
      <c r="Q27" s="4"/>
      <c r="R27" s="4"/>
      <c r="S27" s="10"/>
      <c r="T27" s="120">
        <v>0</v>
      </c>
    </row>
    <row r="28" spans="1:20" ht="12.75" customHeight="1">
      <c r="A28" s="73">
        <v>20</v>
      </c>
      <c r="B28" s="74">
        <v>304</v>
      </c>
      <c r="C28" s="75" t="s">
        <v>57</v>
      </c>
      <c r="D28" s="76" t="s">
        <v>79</v>
      </c>
      <c r="E28" s="112"/>
      <c r="F28" s="98"/>
      <c r="G28" s="98"/>
      <c r="H28" s="113"/>
      <c r="I28" s="98"/>
      <c r="J28" s="83"/>
      <c r="K28" s="6"/>
      <c r="L28" s="4"/>
      <c r="M28" s="4"/>
      <c r="N28" s="4"/>
      <c r="O28" s="4"/>
      <c r="P28" s="4"/>
      <c r="Q28" s="4"/>
      <c r="R28" s="4"/>
      <c r="S28" s="10"/>
      <c r="T28" s="120">
        <v>0</v>
      </c>
    </row>
    <row r="29" spans="1:20" ht="12.75" customHeight="1">
      <c r="A29" s="73">
        <v>20</v>
      </c>
      <c r="B29" s="74">
        <v>305</v>
      </c>
      <c r="C29" s="75" t="s">
        <v>57</v>
      </c>
      <c r="D29" s="76" t="s">
        <v>80</v>
      </c>
      <c r="E29" s="112"/>
      <c r="F29" s="98"/>
      <c r="G29" s="98"/>
      <c r="H29" s="113"/>
      <c r="I29" s="98"/>
      <c r="J29" s="83"/>
      <c r="K29" s="6"/>
      <c r="L29" s="4"/>
      <c r="M29" s="4"/>
      <c r="N29" s="4"/>
      <c r="O29" s="4"/>
      <c r="P29" s="4"/>
      <c r="Q29" s="4"/>
      <c r="R29" s="4"/>
      <c r="S29" s="10"/>
      <c r="T29" s="120">
        <v>1</v>
      </c>
    </row>
    <row r="30" spans="1:20" ht="12.75" customHeight="1">
      <c r="A30" s="73">
        <v>20</v>
      </c>
      <c r="B30" s="74">
        <v>306</v>
      </c>
      <c r="C30" s="75" t="s">
        <v>57</v>
      </c>
      <c r="D30" s="76" t="s">
        <v>81</v>
      </c>
      <c r="E30" s="112"/>
      <c r="F30" s="98"/>
      <c r="G30" s="98"/>
      <c r="H30" s="113"/>
      <c r="I30" s="98"/>
      <c r="J30" s="83"/>
      <c r="K30" s="6"/>
      <c r="L30" s="4"/>
      <c r="M30" s="4"/>
      <c r="N30" s="4"/>
      <c r="O30" s="4"/>
      <c r="P30" s="4"/>
      <c r="Q30" s="4"/>
      <c r="R30" s="4"/>
      <c r="S30" s="10"/>
      <c r="T30" s="120">
        <v>0</v>
      </c>
    </row>
    <row r="31" spans="1:20" ht="12.75" customHeight="1">
      <c r="A31" s="73">
        <v>20</v>
      </c>
      <c r="B31" s="74">
        <v>307</v>
      </c>
      <c r="C31" s="75" t="s">
        <v>57</v>
      </c>
      <c r="D31" s="76" t="s">
        <v>82</v>
      </c>
      <c r="E31" s="112"/>
      <c r="F31" s="98"/>
      <c r="G31" s="98"/>
      <c r="H31" s="113"/>
      <c r="I31" s="98"/>
      <c r="J31" s="83"/>
      <c r="K31" s="6"/>
      <c r="L31" s="4"/>
      <c r="M31" s="4"/>
      <c r="N31" s="4"/>
      <c r="O31" s="4"/>
      <c r="P31" s="4"/>
      <c r="Q31" s="4"/>
      <c r="R31" s="4"/>
      <c r="S31" s="10"/>
      <c r="T31" s="120">
        <v>0</v>
      </c>
    </row>
    <row r="32" spans="1:20" ht="12.75" customHeight="1">
      <c r="A32" s="73">
        <v>20</v>
      </c>
      <c r="B32" s="74">
        <v>309</v>
      </c>
      <c r="C32" s="75" t="s">
        <v>57</v>
      </c>
      <c r="D32" s="76" t="s">
        <v>83</v>
      </c>
      <c r="E32" s="112"/>
      <c r="F32" s="98"/>
      <c r="G32" s="98"/>
      <c r="H32" s="113"/>
      <c r="I32" s="98"/>
      <c r="J32" s="83"/>
      <c r="K32" s="6"/>
      <c r="L32" s="4"/>
      <c r="M32" s="4"/>
      <c r="N32" s="4"/>
      <c r="O32" s="4"/>
      <c r="P32" s="4"/>
      <c r="Q32" s="4"/>
      <c r="R32" s="4"/>
      <c r="S32" s="10"/>
      <c r="T32" s="120">
        <v>0</v>
      </c>
    </row>
    <row r="33" spans="1:20" ht="12.75" customHeight="1">
      <c r="A33" s="73">
        <v>20</v>
      </c>
      <c r="B33" s="74">
        <v>321</v>
      </c>
      <c r="C33" s="75" t="s">
        <v>57</v>
      </c>
      <c r="D33" s="76" t="s">
        <v>84</v>
      </c>
      <c r="E33" s="112"/>
      <c r="F33" s="98"/>
      <c r="G33" s="98"/>
      <c r="H33" s="113"/>
      <c r="I33" s="98"/>
      <c r="J33" s="83"/>
      <c r="K33" s="6"/>
      <c r="L33" s="4"/>
      <c r="M33" s="4"/>
      <c r="N33" s="4"/>
      <c r="O33" s="4"/>
      <c r="P33" s="4"/>
      <c r="Q33" s="4"/>
      <c r="R33" s="4"/>
      <c r="S33" s="10"/>
      <c r="T33" s="120">
        <v>0</v>
      </c>
    </row>
    <row r="34" spans="1:20" ht="12.75" customHeight="1">
      <c r="A34" s="73">
        <v>20</v>
      </c>
      <c r="B34" s="74">
        <v>323</v>
      </c>
      <c r="C34" s="75" t="s">
        <v>57</v>
      </c>
      <c r="D34" s="76" t="s">
        <v>85</v>
      </c>
      <c r="E34" s="112"/>
      <c r="F34" s="98"/>
      <c r="G34" s="98"/>
      <c r="H34" s="113"/>
      <c r="I34" s="98"/>
      <c r="J34" s="83"/>
      <c r="K34" s="6"/>
      <c r="L34" s="4"/>
      <c r="M34" s="4"/>
      <c r="N34" s="4"/>
      <c r="O34" s="4"/>
      <c r="P34" s="4"/>
      <c r="Q34" s="4"/>
      <c r="R34" s="4"/>
      <c r="S34" s="10"/>
      <c r="T34" s="120">
        <v>0</v>
      </c>
    </row>
    <row r="35" spans="1:20" ht="12.75" customHeight="1">
      <c r="A35" s="73">
        <v>20</v>
      </c>
      <c r="B35" s="74">
        <v>324</v>
      </c>
      <c r="C35" s="75" t="s">
        <v>57</v>
      </c>
      <c r="D35" s="76" t="s">
        <v>86</v>
      </c>
      <c r="E35" s="112"/>
      <c r="F35" s="98"/>
      <c r="G35" s="98"/>
      <c r="H35" s="113"/>
      <c r="I35" s="98"/>
      <c r="J35" s="83"/>
      <c r="K35" s="6"/>
      <c r="L35" s="4"/>
      <c r="M35" s="4"/>
      <c r="N35" s="4"/>
      <c r="O35" s="4"/>
      <c r="P35" s="4"/>
      <c r="Q35" s="4"/>
      <c r="R35" s="4"/>
      <c r="S35" s="10"/>
      <c r="T35" s="120">
        <v>0</v>
      </c>
    </row>
    <row r="36" spans="1:20" ht="12.75" customHeight="1">
      <c r="A36" s="73">
        <v>20</v>
      </c>
      <c r="B36" s="74">
        <v>349</v>
      </c>
      <c r="C36" s="75" t="s">
        <v>57</v>
      </c>
      <c r="D36" s="76" t="s">
        <v>87</v>
      </c>
      <c r="E36" s="112"/>
      <c r="F36" s="98"/>
      <c r="G36" s="98"/>
      <c r="H36" s="113"/>
      <c r="I36" s="98"/>
      <c r="J36" s="83"/>
      <c r="K36" s="6"/>
      <c r="L36" s="4"/>
      <c r="M36" s="4"/>
      <c r="N36" s="4"/>
      <c r="O36" s="4"/>
      <c r="P36" s="4"/>
      <c r="Q36" s="4"/>
      <c r="R36" s="4"/>
      <c r="S36" s="10"/>
      <c r="T36" s="120">
        <v>1</v>
      </c>
    </row>
    <row r="37" spans="1:20" ht="12.75" customHeight="1">
      <c r="A37" s="73">
        <v>20</v>
      </c>
      <c r="B37" s="74">
        <v>350</v>
      </c>
      <c r="C37" s="75" t="s">
        <v>57</v>
      </c>
      <c r="D37" s="76" t="s">
        <v>88</v>
      </c>
      <c r="E37" s="112" t="s">
        <v>230</v>
      </c>
      <c r="F37" s="98"/>
      <c r="G37" s="98" t="s">
        <v>231</v>
      </c>
      <c r="H37" s="113" t="s">
        <v>232</v>
      </c>
      <c r="I37" s="98" t="s">
        <v>233</v>
      </c>
      <c r="J37" s="83"/>
      <c r="K37" s="60" t="s">
        <v>157</v>
      </c>
      <c r="L37" s="4"/>
      <c r="M37" s="4"/>
      <c r="N37" s="61" t="s">
        <v>327</v>
      </c>
      <c r="O37" s="4"/>
      <c r="P37" s="4"/>
      <c r="Q37" s="61" t="s">
        <v>327</v>
      </c>
      <c r="R37" s="4"/>
      <c r="S37" s="10"/>
      <c r="T37" s="120">
        <v>1</v>
      </c>
    </row>
    <row r="38" spans="1:20" ht="12.75" customHeight="1">
      <c r="A38" s="73">
        <v>20</v>
      </c>
      <c r="B38" s="74">
        <v>361</v>
      </c>
      <c r="C38" s="75" t="s">
        <v>57</v>
      </c>
      <c r="D38" s="76" t="s">
        <v>89</v>
      </c>
      <c r="E38" s="112"/>
      <c r="F38" s="98"/>
      <c r="G38" s="98"/>
      <c r="H38" s="113"/>
      <c r="I38" s="98"/>
      <c r="J38" s="83"/>
      <c r="K38" s="6"/>
      <c r="L38" s="4"/>
      <c r="M38" s="4"/>
      <c r="N38" s="4"/>
      <c r="O38" s="4"/>
      <c r="P38" s="4"/>
      <c r="Q38" s="4"/>
      <c r="R38" s="4"/>
      <c r="S38" s="10"/>
      <c r="T38" s="120">
        <v>1</v>
      </c>
    </row>
    <row r="39" spans="1:20" ht="12.75" customHeight="1">
      <c r="A39" s="73">
        <v>20</v>
      </c>
      <c r="B39" s="74">
        <v>362</v>
      </c>
      <c r="C39" s="75" t="s">
        <v>57</v>
      </c>
      <c r="D39" s="76" t="s">
        <v>90</v>
      </c>
      <c r="E39" s="112"/>
      <c r="F39" s="98"/>
      <c r="G39" s="98"/>
      <c r="H39" s="113"/>
      <c r="I39" s="98"/>
      <c r="J39" s="83"/>
      <c r="K39" s="6"/>
      <c r="L39" s="4"/>
      <c r="M39" s="4"/>
      <c r="N39" s="4"/>
      <c r="O39" s="4"/>
      <c r="P39" s="4"/>
      <c r="Q39" s="4"/>
      <c r="R39" s="4"/>
      <c r="S39" s="10"/>
      <c r="T39" s="120">
        <v>0</v>
      </c>
    </row>
    <row r="40" spans="1:20" ht="12.75" customHeight="1">
      <c r="A40" s="73">
        <v>20</v>
      </c>
      <c r="B40" s="74">
        <v>363</v>
      </c>
      <c r="C40" s="75" t="s">
        <v>57</v>
      </c>
      <c r="D40" s="76" t="s">
        <v>91</v>
      </c>
      <c r="E40" s="112"/>
      <c r="F40" s="98"/>
      <c r="G40" s="98"/>
      <c r="H40" s="113"/>
      <c r="I40" s="98"/>
      <c r="J40" s="83"/>
      <c r="K40" s="6"/>
      <c r="L40" s="4"/>
      <c r="M40" s="4"/>
      <c r="N40" s="4"/>
      <c r="O40" s="4"/>
      <c r="P40" s="4"/>
      <c r="Q40" s="4"/>
      <c r="R40" s="4"/>
      <c r="S40" s="10"/>
      <c r="T40" s="120">
        <v>0</v>
      </c>
    </row>
    <row r="41" spans="1:20" ht="12.75" customHeight="1">
      <c r="A41" s="73">
        <v>20</v>
      </c>
      <c r="B41" s="74">
        <v>382</v>
      </c>
      <c r="C41" s="75" t="s">
        <v>57</v>
      </c>
      <c r="D41" s="76" t="s">
        <v>92</v>
      </c>
      <c r="E41" s="112"/>
      <c r="F41" s="98"/>
      <c r="G41" s="98"/>
      <c r="H41" s="113"/>
      <c r="I41" s="98"/>
      <c r="J41" s="83"/>
      <c r="K41" s="6"/>
      <c r="L41" s="4"/>
      <c r="M41" s="4"/>
      <c r="N41" s="4"/>
      <c r="O41" s="4"/>
      <c r="P41" s="4"/>
      <c r="Q41" s="4"/>
      <c r="R41" s="4"/>
      <c r="S41" s="10"/>
      <c r="T41" s="120">
        <v>1</v>
      </c>
    </row>
    <row r="42" spans="1:20" ht="12.75" customHeight="1">
      <c r="A42" s="73">
        <v>20</v>
      </c>
      <c r="B42" s="74">
        <v>383</v>
      </c>
      <c r="C42" s="75" t="s">
        <v>57</v>
      </c>
      <c r="D42" s="76" t="s">
        <v>93</v>
      </c>
      <c r="E42" s="112"/>
      <c r="F42" s="98"/>
      <c r="G42" s="98"/>
      <c r="H42" s="113"/>
      <c r="I42" s="98"/>
      <c r="J42" s="83"/>
      <c r="K42" s="6"/>
      <c r="L42" s="4"/>
      <c r="M42" s="4"/>
      <c r="N42" s="4"/>
      <c r="O42" s="4"/>
      <c r="P42" s="4"/>
      <c r="Q42" s="4"/>
      <c r="R42" s="4"/>
      <c r="S42" s="10"/>
      <c r="T42" s="120">
        <v>1</v>
      </c>
    </row>
    <row r="43" spans="1:20" ht="12.75" customHeight="1">
      <c r="A43" s="73">
        <v>20</v>
      </c>
      <c r="B43" s="74">
        <v>384</v>
      </c>
      <c r="C43" s="75" t="s">
        <v>57</v>
      </c>
      <c r="D43" s="76" t="s">
        <v>94</v>
      </c>
      <c r="E43" s="112"/>
      <c r="F43" s="98"/>
      <c r="G43" s="98"/>
      <c r="H43" s="113"/>
      <c r="I43" s="98"/>
      <c r="J43" s="83"/>
      <c r="K43" s="6"/>
      <c r="L43" s="4"/>
      <c r="M43" s="4"/>
      <c r="N43" s="4"/>
      <c r="O43" s="4"/>
      <c r="P43" s="4"/>
      <c r="Q43" s="4"/>
      <c r="R43" s="4"/>
      <c r="S43" s="10"/>
      <c r="T43" s="120">
        <v>0</v>
      </c>
    </row>
    <row r="44" spans="1:20" ht="12.75" customHeight="1">
      <c r="A44" s="73">
        <v>20</v>
      </c>
      <c r="B44" s="74">
        <v>385</v>
      </c>
      <c r="C44" s="75" t="s">
        <v>57</v>
      </c>
      <c r="D44" s="76" t="s">
        <v>95</v>
      </c>
      <c r="E44" s="112"/>
      <c r="F44" s="98"/>
      <c r="G44" s="98"/>
      <c r="H44" s="113"/>
      <c r="I44" s="98"/>
      <c r="J44" s="83"/>
      <c r="K44" s="6"/>
      <c r="L44" s="4"/>
      <c r="M44" s="4"/>
      <c r="N44" s="4"/>
      <c r="O44" s="4"/>
      <c r="P44" s="4"/>
      <c r="Q44" s="4"/>
      <c r="R44" s="4"/>
      <c r="S44" s="10"/>
      <c r="T44" s="120">
        <v>1</v>
      </c>
    </row>
    <row r="45" spans="1:20" ht="12.75" customHeight="1">
      <c r="A45" s="73">
        <v>20</v>
      </c>
      <c r="B45" s="74">
        <v>386</v>
      </c>
      <c r="C45" s="75" t="s">
        <v>57</v>
      </c>
      <c r="D45" s="76" t="s">
        <v>96</v>
      </c>
      <c r="E45" s="112"/>
      <c r="F45" s="98"/>
      <c r="G45" s="98"/>
      <c r="H45" s="113"/>
      <c r="I45" s="98"/>
      <c r="J45" s="83"/>
      <c r="K45" s="6"/>
      <c r="L45" s="4"/>
      <c r="M45" s="4"/>
      <c r="N45" s="4"/>
      <c r="O45" s="4"/>
      <c r="P45" s="4"/>
      <c r="Q45" s="4"/>
      <c r="R45" s="4"/>
      <c r="S45" s="10"/>
      <c r="T45" s="120">
        <v>0</v>
      </c>
    </row>
    <row r="46" spans="1:20" ht="12.75" customHeight="1">
      <c r="A46" s="73">
        <v>20</v>
      </c>
      <c r="B46" s="74">
        <v>388</v>
      </c>
      <c r="C46" s="75" t="s">
        <v>57</v>
      </c>
      <c r="D46" s="76" t="s">
        <v>97</v>
      </c>
      <c r="E46" s="112"/>
      <c r="F46" s="98"/>
      <c r="G46" s="98"/>
      <c r="H46" s="113"/>
      <c r="I46" s="98"/>
      <c r="J46" s="83"/>
      <c r="K46" s="6"/>
      <c r="L46" s="4"/>
      <c r="M46" s="4"/>
      <c r="N46" s="4"/>
      <c r="O46" s="4"/>
      <c r="P46" s="4"/>
      <c r="Q46" s="4"/>
      <c r="R46" s="4"/>
      <c r="S46" s="10"/>
      <c r="T46" s="120">
        <v>0</v>
      </c>
    </row>
    <row r="47" spans="1:20" ht="12.75" customHeight="1">
      <c r="A47" s="73">
        <v>20</v>
      </c>
      <c r="B47" s="74">
        <v>402</v>
      </c>
      <c r="C47" s="75" t="s">
        <v>57</v>
      </c>
      <c r="D47" s="76" t="s">
        <v>98</v>
      </c>
      <c r="E47" s="112"/>
      <c r="F47" s="98"/>
      <c r="G47" s="98"/>
      <c r="H47" s="113"/>
      <c r="I47" s="98"/>
      <c r="J47" s="83"/>
      <c r="K47" s="6"/>
      <c r="L47" s="4"/>
      <c r="M47" s="4"/>
      <c r="N47" s="4"/>
      <c r="O47" s="4"/>
      <c r="P47" s="4"/>
      <c r="Q47" s="4"/>
      <c r="R47" s="4"/>
      <c r="S47" s="10"/>
      <c r="T47" s="120">
        <v>0</v>
      </c>
    </row>
    <row r="48" spans="1:20" ht="12.75" customHeight="1">
      <c r="A48" s="73">
        <v>20</v>
      </c>
      <c r="B48" s="74">
        <v>403</v>
      </c>
      <c r="C48" s="75" t="s">
        <v>57</v>
      </c>
      <c r="D48" s="76" t="s">
        <v>99</v>
      </c>
      <c r="E48" s="112"/>
      <c r="F48" s="98"/>
      <c r="G48" s="98"/>
      <c r="H48" s="113"/>
      <c r="I48" s="98"/>
      <c r="J48" s="83"/>
      <c r="K48" s="6"/>
      <c r="L48" s="4"/>
      <c r="M48" s="4"/>
      <c r="N48" s="4"/>
      <c r="O48" s="4"/>
      <c r="P48" s="4"/>
      <c r="Q48" s="4"/>
      <c r="R48" s="4"/>
      <c r="S48" s="10"/>
      <c r="T48" s="120">
        <v>0</v>
      </c>
    </row>
    <row r="49" spans="1:20" ht="12.75" customHeight="1">
      <c r="A49" s="73">
        <v>20</v>
      </c>
      <c r="B49" s="74">
        <v>404</v>
      </c>
      <c r="C49" s="75" t="s">
        <v>57</v>
      </c>
      <c r="D49" s="76" t="s">
        <v>100</v>
      </c>
      <c r="E49" s="112"/>
      <c r="F49" s="98"/>
      <c r="G49" s="98"/>
      <c r="H49" s="113"/>
      <c r="I49" s="98"/>
      <c r="J49" s="83"/>
      <c r="K49" s="6"/>
      <c r="L49" s="4"/>
      <c r="M49" s="4"/>
      <c r="N49" s="4"/>
      <c r="O49" s="4"/>
      <c r="P49" s="4"/>
      <c r="Q49" s="4"/>
      <c r="R49" s="4"/>
      <c r="S49" s="10"/>
      <c r="T49" s="120">
        <v>0</v>
      </c>
    </row>
    <row r="50" spans="1:20" ht="12.75" customHeight="1">
      <c r="A50" s="73">
        <v>20</v>
      </c>
      <c r="B50" s="74">
        <v>406</v>
      </c>
      <c r="C50" s="75" t="s">
        <v>57</v>
      </c>
      <c r="D50" s="76" t="s">
        <v>101</v>
      </c>
      <c r="E50" s="112"/>
      <c r="F50" s="98"/>
      <c r="G50" s="98"/>
      <c r="H50" s="113"/>
      <c r="I50" s="98"/>
      <c r="J50" s="83"/>
      <c r="K50" s="6"/>
      <c r="L50" s="4"/>
      <c r="M50" s="4"/>
      <c r="N50" s="4"/>
      <c r="O50" s="4"/>
      <c r="P50" s="4"/>
      <c r="Q50" s="4"/>
      <c r="R50" s="4"/>
      <c r="S50" s="10"/>
      <c r="T50" s="120">
        <v>1</v>
      </c>
    </row>
    <row r="51" spans="1:20" ht="12.75" customHeight="1">
      <c r="A51" s="73">
        <v>20</v>
      </c>
      <c r="B51" s="74">
        <v>407</v>
      </c>
      <c r="C51" s="75" t="s">
        <v>57</v>
      </c>
      <c r="D51" s="76" t="s">
        <v>102</v>
      </c>
      <c r="E51" s="112"/>
      <c r="F51" s="98"/>
      <c r="G51" s="98"/>
      <c r="H51" s="113"/>
      <c r="I51" s="98"/>
      <c r="J51" s="83"/>
      <c r="K51" s="6"/>
      <c r="L51" s="4"/>
      <c r="M51" s="4"/>
      <c r="N51" s="4"/>
      <c r="O51" s="4"/>
      <c r="P51" s="4"/>
      <c r="Q51" s="4"/>
      <c r="R51" s="4"/>
      <c r="S51" s="10"/>
      <c r="T51" s="120">
        <v>0</v>
      </c>
    </row>
    <row r="52" spans="1:20" ht="12.75" customHeight="1">
      <c r="A52" s="73">
        <v>20</v>
      </c>
      <c r="B52" s="74">
        <v>409</v>
      </c>
      <c r="C52" s="75" t="s">
        <v>57</v>
      </c>
      <c r="D52" s="76" t="s">
        <v>103</v>
      </c>
      <c r="E52" s="112"/>
      <c r="F52" s="98"/>
      <c r="G52" s="98"/>
      <c r="H52" s="113"/>
      <c r="I52" s="98"/>
      <c r="J52" s="83"/>
      <c r="K52" s="6"/>
      <c r="L52" s="4"/>
      <c r="M52" s="4"/>
      <c r="N52" s="4"/>
      <c r="O52" s="4"/>
      <c r="P52" s="4"/>
      <c r="Q52" s="4"/>
      <c r="R52" s="4"/>
      <c r="S52" s="10"/>
      <c r="T52" s="120">
        <v>0</v>
      </c>
    </row>
    <row r="53" spans="1:20" ht="12.75" customHeight="1">
      <c r="A53" s="73">
        <v>20</v>
      </c>
      <c r="B53" s="74">
        <v>410</v>
      </c>
      <c r="C53" s="75" t="s">
        <v>57</v>
      </c>
      <c r="D53" s="76" t="s">
        <v>104</v>
      </c>
      <c r="E53" s="112"/>
      <c r="F53" s="98"/>
      <c r="G53" s="98"/>
      <c r="H53" s="113"/>
      <c r="I53" s="98"/>
      <c r="J53" s="83"/>
      <c r="K53" s="6"/>
      <c r="L53" s="4"/>
      <c r="M53" s="4"/>
      <c r="N53" s="4"/>
      <c r="O53" s="4"/>
      <c r="P53" s="4"/>
      <c r="Q53" s="4"/>
      <c r="R53" s="4"/>
      <c r="S53" s="10"/>
      <c r="T53" s="120">
        <v>0</v>
      </c>
    </row>
    <row r="54" spans="1:20" ht="12.75" customHeight="1">
      <c r="A54" s="73">
        <v>20</v>
      </c>
      <c r="B54" s="74">
        <v>411</v>
      </c>
      <c r="C54" s="75" t="s">
        <v>57</v>
      </c>
      <c r="D54" s="76" t="s">
        <v>105</v>
      </c>
      <c r="E54" s="112"/>
      <c r="F54" s="98"/>
      <c r="G54" s="98"/>
      <c r="H54" s="113"/>
      <c r="I54" s="98"/>
      <c r="J54" s="83"/>
      <c r="K54" s="6"/>
      <c r="L54" s="4"/>
      <c r="M54" s="4"/>
      <c r="N54" s="4"/>
      <c r="O54" s="4"/>
      <c r="P54" s="4"/>
      <c r="Q54" s="4"/>
      <c r="R54" s="4"/>
      <c r="S54" s="10"/>
      <c r="T54" s="120">
        <v>0</v>
      </c>
    </row>
    <row r="55" spans="1:20" ht="12.75" customHeight="1">
      <c r="A55" s="73">
        <v>20</v>
      </c>
      <c r="B55" s="74">
        <v>412</v>
      </c>
      <c r="C55" s="75" t="s">
        <v>57</v>
      </c>
      <c r="D55" s="76" t="s">
        <v>106</v>
      </c>
      <c r="E55" s="112"/>
      <c r="F55" s="98"/>
      <c r="G55" s="98"/>
      <c r="H55" s="113"/>
      <c r="I55" s="98"/>
      <c r="J55" s="83"/>
      <c r="K55" s="6"/>
      <c r="L55" s="4"/>
      <c r="M55" s="4"/>
      <c r="N55" s="4"/>
      <c r="O55" s="4"/>
      <c r="P55" s="4"/>
      <c r="Q55" s="4"/>
      <c r="R55" s="4"/>
      <c r="S55" s="10"/>
      <c r="T55" s="120">
        <v>0</v>
      </c>
    </row>
    <row r="56" spans="1:20" ht="12.75" customHeight="1">
      <c r="A56" s="73">
        <v>20</v>
      </c>
      <c r="B56" s="74">
        <v>413</v>
      </c>
      <c r="C56" s="75" t="s">
        <v>57</v>
      </c>
      <c r="D56" s="76" t="s">
        <v>107</v>
      </c>
      <c r="E56" s="112"/>
      <c r="F56" s="98"/>
      <c r="G56" s="98"/>
      <c r="H56" s="113"/>
      <c r="I56" s="98"/>
      <c r="J56" s="83"/>
      <c r="K56" s="6"/>
      <c r="L56" s="4"/>
      <c r="M56" s="4"/>
      <c r="N56" s="4"/>
      <c r="O56" s="4"/>
      <c r="P56" s="4"/>
      <c r="Q56" s="4"/>
      <c r="R56" s="4"/>
      <c r="S56" s="10"/>
      <c r="T56" s="120">
        <v>0</v>
      </c>
    </row>
    <row r="57" spans="1:20" ht="12.75" customHeight="1">
      <c r="A57" s="73">
        <v>20</v>
      </c>
      <c r="B57" s="74">
        <v>414</v>
      </c>
      <c r="C57" s="75" t="s">
        <v>57</v>
      </c>
      <c r="D57" s="76" t="s">
        <v>108</v>
      </c>
      <c r="E57" s="112"/>
      <c r="F57" s="98"/>
      <c r="G57" s="98"/>
      <c r="H57" s="113"/>
      <c r="I57" s="98"/>
      <c r="J57" s="83"/>
      <c r="K57" s="6"/>
      <c r="L57" s="4"/>
      <c r="M57" s="4"/>
      <c r="N57" s="4"/>
      <c r="O57" s="4"/>
      <c r="P57" s="4"/>
      <c r="Q57" s="4"/>
      <c r="R57" s="4"/>
      <c r="S57" s="10"/>
      <c r="T57" s="120">
        <v>0</v>
      </c>
    </row>
    <row r="58" spans="1:20" ht="12.75" customHeight="1">
      <c r="A58" s="73">
        <v>20</v>
      </c>
      <c r="B58" s="74">
        <v>415</v>
      </c>
      <c r="C58" s="75" t="s">
        <v>57</v>
      </c>
      <c r="D58" s="76" t="s">
        <v>109</v>
      </c>
      <c r="E58" s="112"/>
      <c r="F58" s="98"/>
      <c r="G58" s="98"/>
      <c r="H58" s="113"/>
      <c r="I58" s="98"/>
      <c r="J58" s="83"/>
      <c r="K58" s="6"/>
      <c r="L58" s="4"/>
      <c r="M58" s="4"/>
      <c r="N58" s="4"/>
      <c r="O58" s="4"/>
      <c r="P58" s="4"/>
      <c r="Q58" s="4"/>
      <c r="R58" s="4"/>
      <c r="S58" s="10"/>
      <c r="T58" s="120">
        <v>0</v>
      </c>
    </row>
    <row r="59" spans="1:20" ht="12.75" customHeight="1">
      <c r="A59" s="73">
        <v>20</v>
      </c>
      <c r="B59" s="74">
        <v>416</v>
      </c>
      <c r="C59" s="75" t="s">
        <v>57</v>
      </c>
      <c r="D59" s="76" t="s">
        <v>110</v>
      </c>
      <c r="E59" s="112"/>
      <c r="F59" s="98"/>
      <c r="G59" s="98"/>
      <c r="H59" s="113"/>
      <c r="I59" s="98"/>
      <c r="J59" s="83"/>
      <c r="K59" s="6"/>
      <c r="L59" s="4"/>
      <c r="M59" s="4"/>
      <c r="N59" s="4"/>
      <c r="O59" s="4"/>
      <c r="P59" s="4"/>
      <c r="Q59" s="4"/>
      <c r="R59" s="4"/>
      <c r="S59" s="10"/>
      <c r="T59" s="120">
        <v>0</v>
      </c>
    </row>
    <row r="60" spans="1:20" ht="12.75" customHeight="1">
      <c r="A60" s="73">
        <v>20</v>
      </c>
      <c r="B60" s="74">
        <v>417</v>
      </c>
      <c r="C60" s="75" t="s">
        <v>57</v>
      </c>
      <c r="D60" s="76" t="s">
        <v>111</v>
      </c>
      <c r="E60" s="112"/>
      <c r="F60" s="98"/>
      <c r="G60" s="98"/>
      <c r="H60" s="113"/>
      <c r="I60" s="98"/>
      <c r="J60" s="83"/>
      <c r="K60" s="6"/>
      <c r="L60" s="4"/>
      <c r="M60" s="4"/>
      <c r="N60" s="4"/>
      <c r="O60" s="4"/>
      <c r="P60" s="4"/>
      <c r="Q60" s="4"/>
      <c r="R60" s="4"/>
      <c r="S60" s="10"/>
      <c r="T60" s="120">
        <v>0</v>
      </c>
    </row>
    <row r="61" spans="1:20" ht="12.75" customHeight="1">
      <c r="A61" s="73">
        <v>20</v>
      </c>
      <c r="B61" s="74">
        <v>422</v>
      </c>
      <c r="C61" s="75" t="s">
        <v>57</v>
      </c>
      <c r="D61" s="76" t="s">
        <v>112</v>
      </c>
      <c r="E61" s="112"/>
      <c r="F61" s="98"/>
      <c r="G61" s="98"/>
      <c r="H61" s="113"/>
      <c r="I61" s="98"/>
      <c r="J61" s="83"/>
      <c r="K61" s="6"/>
      <c r="L61" s="4"/>
      <c r="M61" s="4"/>
      <c r="N61" s="4"/>
      <c r="O61" s="4"/>
      <c r="P61" s="4"/>
      <c r="Q61" s="4"/>
      <c r="R61" s="4"/>
      <c r="S61" s="10"/>
      <c r="T61" s="120">
        <v>0</v>
      </c>
    </row>
    <row r="62" spans="1:20" ht="12.75" customHeight="1">
      <c r="A62" s="73">
        <v>20</v>
      </c>
      <c r="B62" s="74">
        <v>423</v>
      </c>
      <c r="C62" s="75" t="s">
        <v>57</v>
      </c>
      <c r="D62" s="76" t="s">
        <v>113</v>
      </c>
      <c r="E62" s="112"/>
      <c r="F62" s="98"/>
      <c r="G62" s="98"/>
      <c r="H62" s="113"/>
      <c r="I62" s="98"/>
      <c r="J62" s="83"/>
      <c r="K62" s="6"/>
      <c r="L62" s="4"/>
      <c r="M62" s="4"/>
      <c r="N62" s="4"/>
      <c r="O62" s="4"/>
      <c r="P62" s="4"/>
      <c r="Q62" s="4"/>
      <c r="R62" s="4"/>
      <c r="S62" s="10"/>
      <c r="T62" s="120">
        <v>0</v>
      </c>
    </row>
    <row r="63" spans="1:20" ht="12.75" customHeight="1">
      <c r="A63" s="73">
        <v>20</v>
      </c>
      <c r="B63" s="74">
        <v>425</v>
      </c>
      <c r="C63" s="75" t="s">
        <v>57</v>
      </c>
      <c r="D63" s="76" t="s">
        <v>114</v>
      </c>
      <c r="E63" s="112"/>
      <c r="F63" s="98"/>
      <c r="G63" s="98"/>
      <c r="H63" s="113"/>
      <c r="I63" s="98"/>
      <c r="J63" s="83"/>
      <c r="K63" s="6"/>
      <c r="L63" s="4"/>
      <c r="M63" s="4"/>
      <c r="N63" s="4"/>
      <c r="O63" s="4"/>
      <c r="P63" s="4"/>
      <c r="Q63" s="4"/>
      <c r="R63" s="4"/>
      <c r="S63" s="10"/>
      <c r="T63" s="120">
        <v>1</v>
      </c>
    </row>
    <row r="64" spans="1:20" ht="12.75" customHeight="1">
      <c r="A64" s="73">
        <v>20</v>
      </c>
      <c r="B64" s="74">
        <v>429</v>
      </c>
      <c r="C64" s="75" t="s">
        <v>57</v>
      </c>
      <c r="D64" s="76" t="s">
        <v>115</v>
      </c>
      <c r="E64" s="112"/>
      <c r="F64" s="98"/>
      <c r="G64" s="98"/>
      <c r="H64" s="113"/>
      <c r="I64" s="98"/>
      <c r="J64" s="83"/>
      <c r="K64" s="6"/>
      <c r="L64" s="4"/>
      <c r="M64" s="4"/>
      <c r="N64" s="4"/>
      <c r="O64" s="4"/>
      <c r="P64" s="4"/>
      <c r="Q64" s="4"/>
      <c r="R64" s="4"/>
      <c r="S64" s="10"/>
      <c r="T64" s="120">
        <v>0</v>
      </c>
    </row>
    <row r="65" spans="1:20" ht="12.75" customHeight="1">
      <c r="A65" s="73">
        <v>20</v>
      </c>
      <c r="B65" s="74">
        <v>430</v>
      </c>
      <c r="C65" s="75" t="s">
        <v>57</v>
      </c>
      <c r="D65" s="76" t="s">
        <v>116</v>
      </c>
      <c r="E65" s="112"/>
      <c r="F65" s="98"/>
      <c r="G65" s="98"/>
      <c r="H65" s="113"/>
      <c r="I65" s="98"/>
      <c r="J65" s="83"/>
      <c r="K65" s="6"/>
      <c r="L65" s="4"/>
      <c r="M65" s="4"/>
      <c r="N65" s="4"/>
      <c r="O65" s="4"/>
      <c r="P65" s="4"/>
      <c r="Q65" s="4"/>
      <c r="R65" s="4"/>
      <c r="S65" s="10"/>
      <c r="T65" s="120">
        <v>0</v>
      </c>
    </row>
    <row r="66" spans="1:20" ht="12.75" customHeight="1">
      <c r="A66" s="73">
        <v>20</v>
      </c>
      <c r="B66" s="74">
        <v>432</v>
      </c>
      <c r="C66" s="75" t="s">
        <v>57</v>
      </c>
      <c r="D66" s="76" t="s">
        <v>117</v>
      </c>
      <c r="E66" s="112"/>
      <c r="F66" s="98"/>
      <c r="G66" s="98"/>
      <c r="H66" s="113"/>
      <c r="I66" s="98"/>
      <c r="J66" s="83"/>
      <c r="K66" s="6"/>
      <c r="L66" s="4"/>
      <c r="M66" s="4"/>
      <c r="N66" s="4"/>
      <c r="O66" s="4"/>
      <c r="P66" s="4"/>
      <c r="Q66" s="4"/>
      <c r="R66" s="4"/>
      <c r="S66" s="10"/>
      <c r="T66" s="120">
        <v>0</v>
      </c>
    </row>
    <row r="67" spans="1:20" ht="12.75" customHeight="1">
      <c r="A67" s="73">
        <v>20</v>
      </c>
      <c r="B67" s="74">
        <v>446</v>
      </c>
      <c r="C67" s="75" t="s">
        <v>57</v>
      </c>
      <c r="D67" s="76" t="s">
        <v>118</v>
      </c>
      <c r="E67" s="112"/>
      <c r="F67" s="98"/>
      <c r="G67" s="98"/>
      <c r="H67" s="113"/>
      <c r="I67" s="98"/>
      <c r="J67" s="83"/>
      <c r="K67" s="6"/>
      <c r="L67" s="4"/>
      <c r="M67" s="4"/>
      <c r="N67" s="4"/>
      <c r="O67" s="4"/>
      <c r="P67" s="4"/>
      <c r="Q67" s="4"/>
      <c r="R67" s="4"/>
      <c r="S67" s="10"/>
      <c r="T67" s="120">
        <v>0</v>
      </c>
    </row>
    <row r="68" spans="1:20" ht="12.75" customHeight="1">
      <c r="A68" s="73">
        <v>20</v>
      </c>
      <c r="B68" s="74">
        <v>448</v>
      </c>
      <c r="C68" s="75" t="s">
        <v>57</v>
      </c>
      <c r="D68" s="76" t="s">
        <v>119</v>
      </c>
      <c r="E68" s="112"/>
      <c r="F68" s="98"/>
      <c r="G68" s="98"/>
      <c r="H68" s="113"/>
      <c r="I68" s="98"/>
      <c r="J68" s="83"/>
      <c r="K68" s="6"/>
      <c r="L68" s="4"/>
      <c r="M68" s="4"/>
      <c r="N68" s="4"/>
      <c r="O68" s="4"/>
      <c r="P68" s="4"/>
      <c r="Q68" s="4"/>
      <c r="R68" s="4"/>
      <c r="S68" s="10"/>
      <c r="T68" s="120">
        <v>0</v>
      </c>
    </row>
    <row r="69" spans="1:20" ht="12.75" customHeight="1">
      <c r="A69" s="73">
        <v>20</v>
      </c>
      <c r="B69" s="74">
        <v>449</v>
      </c>
      <c r="C69" s="75" t="s">
        <v>57</v>
      </c>
      <c r="D69" s="76" t="s">
        <v>120</v>
      </c>
      <c r="E69" s="112"/>
      <c r="F69" s="98"/>
      <c r="G69" s="98"/>
      <c r="H69" s="113"/>
      <c r="I69" s="98"/>
      <c r="J69" s="83"/>
      <c r="K69" s="6"/>
      <c r="L69" s="4"/>
      <c r="M69" s="4"/>
      <c r="N69" s="4"/>
      <c r="O69" s="4"/>
      <c r="P69" s="4"/>
      <c r="Q69" s="4"/>
      <c r="R69" s="4"/>
      <c r="S69" s="10"/>
      <c r="T69" s="120">
        <v>0</v>
      </c>
    </row>
    <row r="70" spans="1:20" ht="12.75" customHeight="1">
      <c r="A70" s="73">
        <v>20</v>
      </c>
      <c r="B70" s="74">
        <v>450</v>
      </c>
      <c r="C70" s="75" t="s">
        <v>57</v>
      </c>
      <c r="D70" s="76" t="s">
        <v>121</v>
      </c>
      <c r="E70" s="112"/>
      <c r="F70" s="98"/>
      <c r="G70" s="98"/>
      <c r="H70" s="113"/>
      <c r="I70" s="98"/>
      <c r="J70" s="83"/>
      <c r="K70" s="6"/>
      <c r="L70" s="4"/>
      <c r="M70" s="4"/>
      <c r="N70" s="4"/>
      <c r="O70" s="4"/>
      <c r="P70" s="4"/>
      <c r="Q70" s="4"/>
      <c r="R70" s="4"/>
      <c r="S70" s="10"/>
      <c r="T70" s="120">
        <v>0</v>
      </c>
    </row>
    <row r="71" spans="1:20" ht="12.75" customHeight="1">
      <c r="A71" s="73">
        <v>20</v>
      </c>
      <c r="B71" s="74">
        <v>451</v>
      </c>
      <c r="C71" s="75" t="s">
        <v>57</v>
      </c>
      <c r="D71" s="76" t="s">
        <v>122</v>
      </c>
      <c r="E71" s="112"/>
      <c r="F71" s="98"/>
      <c r="G71" s="98"/>
      <c r="H71" s="113"/>
      <c r="I71" s="98"/>
      <c r="J71" s="83"/>
      <c r="K71" s="6"/>
      <c r="L71" s="4"/>
      <c r="M71" s="4"/>
      <c r="N71" s="4"/>
      <c r="O71" s="4"/>
      <c r="P71" s="4"/>
      <c r="Q71" s="4"/>
      <c r="R71" s="4"/>
      <c r="S71" s="10"/>
      <c r="T71" s="120">
        <v>0</v>
      </c>
    </row>
    <row r="72" spans="1:20" ht="12.75" customHeight="1">
      <c r="A72" s="73">
        <v>20</v>
      </c>
      <c r="B72" s="74">
        <v>452</v>
      </c>
      <c r="C72" s="75" t="s">
        <v>57</v>
      </c>
      <c r="D72" s="76" t="s">
        <v>123</v>
      </c>
      <c r="E72" s="112"/>
      <c r="F72" s="98"/>
      <c r="G72" s="98"/>
      <c r="H72" s="113"/>
      <c r="I72" s="98"/>
      <c r="J72" s="83"/>
      <c r="K72" s="6"/>
      <c r="L72" s="4"/>
      <c r="M72" s="4"/>
      <c r="N72" s="4"/>
      <c r="O72" s="4"/>
      <c r="P72" s="4"/>
      <c r="Q72" s="4"/>
      <c r="R72" s="4"/>
      <c r="S72" s="10"/>
      <c r="T72" s="120">
        <v>0</v>
      </c>
    </row>
    <row r="73" spans="1:20" ht="12.75" customHeight="1">
      <c r="A73" s="73">
        <v>20</v>
      </c>
      <c r="B73" s="74">
        <v>481</v>
      </c>
      <c r="C73" s="75" t="s">
        <v>57</v>
      </c>
      <c r="D73" s="76" t="s">
        <v>124</v>
      </c>
      <c r="E73" s="112" t="s">
        <v>274</v>
      </c>
      <c r="F73" s="98"/>
      <c r="G73" s="98" t="s">
        <v>307</v>
      </c>
      <c r="H73" s="113" t="s">
        <v>275</v>
      </c>
      <c r="I73" s="98" t="s">
        <v>311</v>
      </c>
      <c r="J73" s="83"/>
      <c r="K73" s="60" t="s">
        <v>157</v>
      </c>
      <c r="L73" s="4"/>
      <c r="M73" s="4"/>
      <c r="N73" s="61" t="s">
        <v>327</v>
      </c>
      <c r="O73" s="4"/>
      <c r="P73" s="4"/>
      <c r="Q73" s="4"/>
      <c r="R73" s="4"/>
      <c r="S73" s="10"/>
      <c r="T73" s="120">
        <v>1</v>
      </c>
    </row>
    <row r="74" spans="1:20" ht="12.75" customHeight="1">
      <c r="A74" s="73">
        <v>20</v>
      </c>
      <c r="B74" s="74">
        <v>482</v>
      </c>
      <c r="C74" s="75" t="s">
        <v>57</v>
      </c>
      <c r="D74" s="76" t="s">
        <v>125</v>
      </c>
      <c r="E74" s="112"/>
      <c r="F74" s="98"/>
      <c r="G74" s="98"/>
      <c r="H74" s="113"/>
      <c r="I74" s="98"/>
      <c r="J74" s="83"/>
      <c r="K74" s="6"/>
      <c r="L74" s="4"/>
      <c r="M74" s="4"/>
      <c r="N74" s="4"/>
      <c r="O74" s="4"/>
      <c r="P74" s="4"/>
      <c r="Q74" s="4"/>
      <c r="R74" s="4"/>
      <c r="S74" s="10"/>
      <c r="T74" s="120">
        <v>0</v>
      </c>
    </row>
    <row r="75" spans="1:20" ht="12.75" customHeight="1">
      <c r="A75" s="73">
        <v>20</v>
      </c>
      <c r="B75" s="74">
        <v>485</v>
      </c>
      <c r="C75" s="75" t="s">
        <v>57</v>
      </c>
      <c r="D75" s="76" t="s">
        <v>126</v>
      </c>
      <c r="E75" s="112"/>
      <c r="F75" s="98"/>
      <c r="G75" s="98"/>
      <c r="H75" s="113"/>
      <c r="I75" s="98"/>
      <c r="J75" s="83"/>
      <c r="K75" s="6"/>
      <c r="L75" s="4"/>
      <c r="M75" s="4"/>
      <c r="N75" s="4"/>
      <c r="O75" s="4"/>
      <c r="P75" s="4"/>
      <c r="Q75" s="4"/>
      <c r="R75" s="4"/>
      <c r="S75" s="10"/>
      <c r="T75" s="120">
        <v>1</v>
      </c>
    </row>
    <row r="76" spans="1:20" ht="12.75" customHeight="1">
      <c r="A76" s="73">
        <v>20</v>
      </c>
      <c r="B76" s="74">
        <v>486</v>
      </c>
      <c r="C76" s="75" t="s">
        <v>57</v>
      </c>
      <c r="D76" s="76" t="s">
        <v>127</v>
      </c>
      <c r="E76" s="112"/>
      <c r="F76" s="98"/>
      <c r="G76" s="98"/>
      <c r="H76" s="113"/>
      <c r="I76" s="98"/>
      <c r="J76" s="83"/>
      <c r="K76" s="6"/>
      <c r="L76" s="4"/>
      <c r="M76" s="4"/>
      <c r="N76" s="4"/>
      <c r="O76" s="4"/>
      <c r="P76" s="4"/>
      <c r="Q76" s="4"/>
      <c r="R76" s="4"/>
      <c r="S76" s="10"/>
      <c r="T76" s="120">
        <v>0</v>
      </c>
    </row>
    <row r="77" spans="1:20" ht="12.75" customHeight="1">
      <c r="A77" s="73">
        <v>20</v>
      </c>
      <c r="B77" s="74">
        <v>521</v>
      </c>
      <c r="C77" s="75" t="s">
        <v>57</v>
      </c>
      <c r="D77" s="76" t="s">
        <v>128</v>
      </c>
      <c r="E77" s="112" t="s">
        <v>154</v>
      </c>
      <c r="F77" s="114"/>
      <c r="G77" s="98" t="s">
        <v>155</v>
      </c>
      <c r="H77" s="113" t="s">
        <v>156</v>
      </c>
      <c r="I77" s="98"/>
      <c r="J77" s="83"/>
      <c r="K77" s="60" t="s">
        <v>157</v>
      </c>
      <c r="L77" s="4"/>
      <c r="M77" s="4"/>
      <c r="N77" s="61" t="s">
        <v>327</v>
      </c>
      <c r="O77" s="4"/>
      <c r="P77" s="4"/>
      <c r="Q77" s="4"/>
      <c r="R77" s="4"/>
      <c r="S77" s="10"/>
      <c r="T77" s="120">
        <v>0</v>
      </c>
    </row>
    <row r="78" spans="1:20" ht="12.75" customHeight="1">
      <c r="A78" s="73">
        <v>20</v>
      </c>
      <c r="B78" s="74">
        <v>541</v>
      </c>
      <c r="C78" s="75" t="s">
        <v>57</v>
      </c>
      <c r="D78" s="76" t="s">
        <v>129</v>
      </c>
      <c r="E78" s="112"/>
      <c r="F78" s="98"/>
      <c r="G78" s="98"/>
      <c r="H78" s="113"/>
      <c r="I78" s="98"/>
      <c r="J78" s="83"/>
      <c r="K78" s="6"/>
      <c r="L78" s="4"/>
      <c r="M78" s="4"/>
      <c r="N78" s="4"/>
      <c r="O78" s="4"/>
      <c r="P78" s="4"/>
      <c r="Q78" s="4"/>
      <c r="R78" s="4"/>
      <c r="S78" s="10"/>
      <c r="T78" s="120">
        <v>0</v>
      </c>
    </row>
    <row r="79" spans="1:20" ht="12.75" customHeight="1">
      <c r="A79" s="73">
        <v>20</v>
      </c>
      <c r="B79" s="74">
        <v>543</v>
      </c>
      <c r="C79" s="75" t="s">
        <v>57</v>
      </c>
      <c r="D79" s="76" t="s">
        <v>130</v>
      </c>
      <c r="E79" s="112"/>
      <c r="F79" s="98"/>
      <c r="G79" s="98"/>
      <c r="H79" s="113"/>
      <c r="I79" s="98"/>
      <c r="J79" s="83"/>
      <c r="K79" s="6"/>
      <c r="L79" s="4"/>
      <c r="M79" s="4"/>
      <c r="N79" s="4"/>
      <c r="O79" s="4"/>
      <c r="P79" s="4"/>
      <c r="Q79" s="4"/>
      <c r="R79" s="4"/>
      <c r="S79" s="10"/>
      <c r="T79" s="120">
        <v>0</v>
      </c>
    </row>
    <row r="80" spans="1:20" ht="12.75" customHeight="1">
      <c r="A80" s="73">
        <v>20</v>
      </c>
      <c r="B80" s="74">
        <v>561</v>
      </c>
      <c r="C80" s="75" t="s">
        <v>57</v>
      </c>
      <c r="D80" s="76" t="s">
        <v>131</v>
      </c>
      <c r="E80" s="112"/>
      <c r="F80" s="98"/>
      <c r="G80" s="98"/>
      <c r="H80" s="113"/>
      <c r="I80" s="98"/>
      <c r="J80" s="83"/>
      <c r="K80" s="6"/>
      <c r="L80" s="4"/>
      <c r="M80" s="4"/>
      <c r="N80" s="4"/>
      <c r="O80" s="4"/>
      <c r="P80" s="4"/>
      <c r="Q80" s="4"/>
      <c r="R80" s="4"/>
      <c r="S80" s="10"/>
      <c r="T80" s="120">
        <v>0</v>
      </c>
    </row>
    <row r="81" spans="1:20" ht="12.75" customHeight="1">
      <c r="A81" s="73">
        <v>20</v>
      </c>
      <c r="B81" s="74">
        <v>562</v>
      </c>
      <c r="C81" s="75" t="s">
        <v>57</v>
      </c>
      <c r="D81" s="76" t="s">
        <v>132</v>
      </c>
      <c r="E81" s="112"/>
      <c r="F81" s="98"/>
      <c r="G81" s="98"/>
      <c r="H81" s="113"/>
      <c r="I81" s="98"/>
      <c r="J81" s="83"/>
      <c r="K81" s="6"/>
      <c r="L81" s="4"/>
      <c r="M81" s="4"/>
      <c r="N81" s="4"/>
      <c r="O81" s="4"/>
      <c r="P81" s="4"/>
      <c r="Q81" s="4"/>
      <c r="R81" s="4"/>
      <c r="S81" s="10"/>
      <c r="T81" s="120">
        <v>0</v>
      </c>
    </row>
    <row r="82" spans="1:20" ht="12.75" customHeight="1">
      <c r="A82" s="73">
        <v>20</v>
      </c>
      <c r="B82" s="74">
        <v>563</v>
      </c>
      <c r="C82" s="75" t="s">
        <v>57</v>
      </c>
      <c r="D82" s="76" t="s">
        <v>133</v>
      </c>
      <c r="E82" s="112"/>
      <c r="F82" s="98"/>
      <c r="G82" s="98"/>
      <c r="H82" s="113"/>
      <c r="I82" s="98"/>
      <c r="J82" s="83"/>
      <c r="K82" s="6"/>
      <c r="L82" s="4"/>
      <c r="M82" s="4"/>
      <c r="N82" s="4"/>
      <c r="O82" s="4"/>
      <c r="P82" s="4"/>
      <c r="Q82" s="4"/>
      <c r="R82" s="4"/>
      <c r="S82" s="10"/>
      <c r="T82" s="120">
        <v>0</v>
      </c>
    </row>
    <row r="83" spans="1:20" ht="12.75" customHeight="1">
      <c r="A83" s="73">
        <v>20</v>
      </c>
      <c r="B83" s="74">
        <v>581</v>
      </c>
      <c r="C83" s="75" t="s">
        <v>57</v>
      </c>
      <c r="D83" s="76" t="s">
        <v>134</v>
      </c>
      <c r="E83" s="112"/>
      <c r="F83" s="98"/>
      <c r="G83" s="98"/>
      <c r="H83" s="113"/>
      <c r="I83" s="98"/>
      <c r="J83" s="83"/>
      <c r="K83" s="6"/>
      <c r="L83" s="4"/>
      <c r="M83" s="4"/>
      <c r="N83" s="4"/>
      <c r="O83" s="4"/>
      <c r="P83" s="4"/>
      <c r="Q83" s="4"/>
      <c r="R83" s="4"/>
      <c r="S83" s="10"/>
      <c r="T83" s="120">
        <v>0</v>
      </c>
    </row>
    <row r="84" spans="1:20" ht="12.75" customHeight="1">
      <c r="A84" s="73">
        <v>20</v>
      </c>
      <c r="B84" s="74">
        <v>583</v>
      </c>
      <c r="C84" s="75" t="s">
        <v>57</v>
      </c>
      <c r="D84" s="76" t="s">
        <v>135</v>
      </c>
      <c r="E84" s="112"/>
      <c r="F84" s="98"/>
      <c r="G84" s="98"/>
      <c r="H84" s="113"/>
      <c r="I84" s="98"/>
      <c r="J84" s="83"/>
      <c r="K84" s="6"/>
      <c r="L84" s="4"/>
      <c r="M84" s="4"/>
      <c r="N84" s="4"/>
      <c r="O84" s="4"/>
      <c r="P84" s="4"/>
      <c r="Q84" s="4"/>
      <c r="R84" s="4"/>
      <c r="S84" s="10"/>
      <c r="T84" s="120">
        <v>0</v>
      </c>
    </row>
    <row r="85" spans="1:20" ht="12.75" customHeight="1">
      <c r="A85" s="73">
        <v>20</v>
      </c>
      <c r="B85" s="74">
        <v>588</v>
      </c>
      <c r="C85" s="75" t="s">
        <v>57</v>
      </c>
      <c r="D85" s="76" t="s">
        <v>136</v>
      </c>
      <c r="E85" s="112"/>
      <c r="F85" s="98"/>
      <c r="G85" s="98"/>
      <c r="H85" s="113"/>
      <c r="I85" s="98"/>
      <c r="J85" s="83"/>
      <c r="K85" s="6"/>
      <c r="L85" s="4"/>
      <c r="M85" s="4"/>
      <c r="N85" s="4"/>
      <c r="O85" s="4"/>
      <c r="P85" s="4"/>
      <c r="Q85" s="4"/>
      <c r="R85" s="4"/>
      <c r="S85" s="10"/>
      <c r="T85" s="120">
        <v>0</v>
      </c>
    </row>
    <row r="86" spans="1:20" ht="12.75" customHeight="1">
      <c r="A86" s="73">
        <v>20</v>
      </c>
      <c r="B86" s="74">
        <v>589</v>
      </c>
      <c r="C86" s="75" t="s">
        <v>57</v>
      </c>
      <c r="D86" s="76" t="s">
        <v>137</v>
      </c>
      <c r="E86" s="112"/>
      <c r="F86" s="98"/>
      <c r="G86" s="98"/>
      <c r="H86" s="113"/>
      <c r="I86" s="98"/>
      <c r="J86" s="83"/>
      <c r="K86" s="6"/>
      <c r="L86" s="4"/>
      <c r="M86" s="4"/>
      <c r="N86" s="4"/>
      <c r="O86" s="4"/>
      <c r="P86" s="4"/>
      <c r="Q86" s="4"/>
      <c r="R86" s="4"/>
      <c r="S86" s="10"/>
      <c r="T86" s="120">
        <v>0</v>
      </c>
    </row>
    <row r="87" spans="1:20" ht="12.75" customHeight="1">
      <c r="A87" s="73">
        <v>20</v>
      </c>
      <c r="B87" s="74">
        <v>590</v>
      </c>
      <c r="C87" s="75" t="s">
        <v>57</v>
      </c>
      <c r="D87" s="76" t="s">
        <v>138</v>
      </c>
      <c r="E87" s="112"/>
      <c r="F87" s="98"/>
      <c r="G87" s="98"/>
      <c r="H87" s="113"/>
      <c r="I87" s="98"/>
      <c r="J87" s="84"/>
      <c r="K87" s="6"/>
      <c r="L87" s="4"/>
      <c r="M87" s="4"/>
      <c r="N87" s="4"/>
      <c r="O87" s="4"/>
      <c r="P87" s="4"/>
      <c r="Q87" s="4"/>
      <c r="R87" s="4"/>
      <c r="S87" s="10"/>
      <c r="T87" s="120">
        <v>0</v>
      </c>
    </row>
    <row r="88" spans="1:20" ht="12.75" customHeight="1" thickBot="1">
      <c r="A88" s="73">
        <v>20</v>
      </c>
      <c r="B88" s="74">
        <v>602</v>
      </c>
      <c r="C88" s="75" t="s">
        <v>57</v>
      </c>
      <c r="D88" s="76" t="s">
        <v>139</v>
      </c>
      <c r="E88" s="112"/>
      <c r="F88" s="117"/>
      <c r="G88" s="117"/>
      <c r="H88" s="118"/>
      <c r="I88" s="117"/>
      <c r="J88" s="119"/>
      <c r="K88" s="6"/>
      <c r="L88" s="4"/>
      <c r="M88" s="4"/>
      <c r="N88" s="4"/>
      <c r="O88" s="4"/>
      <c r="P88" s="4"/>
      <c r="Q88" s="4"/>
      <c r="R88" s="4"/>
      <c r="S88" s="10"/>
      <c r="T88" s="120">
        <v>0</v>
      </c>
    </row>
    <row r="89" spans="1:20" ht="16.5" customHeight="1" thickBot="1">
      <c r="A89" s="11"/>
      <c r="B89" s="12">
        <v>1000</v>
      </c>
      <c r="C89" s="232" t="s">
        <v>10</v>
      </c>
      <c r="D89" s="232"/>
      <c r="E89" s="44">
        <f>COUNTA(E8:E88)</f>
        <v>7</v>
      </c>
      <c r="F89" s="45"/>
      <c r="G89" s="45"/>
      <c r="H89" s="45"/>
      <c r="I89" s="45"/>
      <c r="J89" s="50"/>
      <c r="K89" s="18">
        <f>COUNTA(K8:K88)</f>
        <v>6</v>
      </c>
      <c r="L89" s="17">
        <f>COUNTA(L8:L88)</f>
        <v>1</v>
      </c>
      <c r="M89" s="17"/>
      <c r="N89" s="17">
        <f>COUNTA(N8:N88)</f>
        <v>7</v>
      </c>
      <c r="O89" s="17"/>
      <c r="P89" s="17"/>
      <c r="Q89" s="17">
        <f>COUNTA(Q8:Q88)</f>
        <v>1</v>
      </c>
      <c r="R89" s="17"/>
      <c r="S89" s="35"/>
      <c r="T89" s="121">
        <f>SUM(T8:T88)</f>
        <v>18</v>
      </c>
    </row>
    <row r="91" ht="12">
      <c r="D91" s="13"/>
    </row>
  </sheetData>
  <mergeCells count="13">
    <mergeCell ref="A4:A7"/>
    <mergeCell ref="B4:B7"/>
    <mergeCell ref="C4:C7"/>
    <mergeCell ref="D4:D7"/>
    <mergeCell ref="G6:J6"/>
    <mergeCell ref="K6:M6"/>
    <mergeCell ref="C89:D89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&amp;R（長野県）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88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5.75390625" style="2" customWidth="1"/>
    <col min="3" max="3" width="8.50390625" style="2" customWidth="1"/>
    <col min="4" max="4" width="9.25390625" style="2" customWidth="1"/>
    <col min="5" max="5" width="10.00390625" style="2" customWidth="1"/>
    <col min="6" max="6" width="32.125" style="2" customWidth="1"/>
    <col min="7" max="11" width="5.875" style="2" customWidth="1"/>
    <col min="12" max="12" width="6.375" style="2" customWidth="1"/>
    <col min="13" max="13" width="4.75390625" style="2" customWidth="1"/>
    <col min="14" max="16" width="6.375" style="2" customWidth="1"/>
    <col min="17" max="17" width="7.375" style="2" customWidth="1"/>
    <col min="18" max="19" width="6.37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14" t="s">
        <v>56</v>
      </c>
      <c r="E2" s="26"/>
    </row>
    <row r="3" ht="12.75" thickBot="1"/>
    <row r="4" spans="1:19" s="1" customFormat="1" ht="24" customHeight="1">
      <c r="A4" s="273" t="s">
        <v>39</v>
      </c>
      <c r="B4" s="204" t="s">
        <v>335</v>
      </c>
      <c r="C4" s="246" t="s">
        <v>0</v>
      </c>
      <c r="D4" s="249" t="s">
        <v>24</v>
      </c>
      <c r="E4" s="256" t="s">
        <v>48</v>
      </c>
      <c r="F4" s="257"/>
      <c r="G4" s="257"/>
      <c r="H4" s="53"/>
      <c r="I4" s="260" t="s">
        <v>55</v>
      </c>
      <c r="J4" s="257"/>
      <c r="K4" s="257"/>
      <c r="L4" s="257"/>
      <c r="M4" s="257"/>
      <c r="N4" s="257"/>
      <c r="O4" s="257"/>
      <c r="P4" s="257"/>
      <c r="Q4" s="257"/>
      <c r="R4" s="257"/>
      <c r="S4" s="261"/>
    </row>
    <row r="5" spans="1:19" s="1" customFormat="1" ht="46.5" customHeight="1">
      <c r="A5" s="274"/>
      <c r="B5" s="276"/>
      <c r="C5" s="247"/>
      <c r="D5" s="250"/>
      <c r="E5" s="254" t="s">
        <v>31</v>
      </c>
      <c r="F5" s="227" t="s">
        <v>11</v>
      </c>
      <c r="G5" s="258" t="s">
        <v>12</v>
      </c>
      <c r="H5" s="252" t="s">
        <v>13</v>
      </c>
      <c r="I5" s="270" t="s">
        <v>339</v>
      </c>
      <c r="J5" s="271" t="s">
        <v>340</v>
      </c>
      <c r="K5" s="262" t="s">
        <v>341</v>
      </c>
      <c r="L5" s="264" t="s">
        <v>342</v>
      </c>
      <c r="M5" s="280" t="s">
        <v>343</v>
      </c>
      <c r="N5" s="266" t="s">
        <v>344</v>
      </c>
      <c r="O5" s="282" t="s">
        <v>345</v>
      </c>
      <c r="P5" s="264" t="s">
        <v>342</v>
      </c>
      <c r="Q5" s="278" t="s">
        <v>33</v>
      </c>
      <c r="R5" s="262" t="s">
        <v>346</v>
      </c>
      <c r="S5" s="268" t="s">
        <v>342</v>
      </c>
    </row>
    <row r="6" spans="1:19" ht="27" customHeight="1">
      <c r="A6" s="275"/>
      <c r="B6" s="277"/>
      <c r="C6" s="248"/>
      <c r="D6" s="251"/>
      <c r="E6" s="255"/>
      <c r="F6" s="227"/>
      <c r="G6" s="259"/>
      <c r="H6" s="253"/>
      <c r="I6" s="210"/>
      <c r="J6" s="272"/>
      <c r="K6" s="263"/>
      <c r="L6" s="265"/>
      <c r="M6" s="281"/>
      <c r="N6" s="267"/>
      <c r="O6" s="283"/>
      <c r="P6" s="265"/>
      <c r="Q6" s="279"/>
      <c r="R6" s="263"/>
      <c r="S6" s="269"/>
    </row>
    <row r="7" spans="1:19" ht="12.75" customHeight="1">
      <c r="A7" s="7">
        <v>20</v>
      </c>
      <c r="B7" s="8">
        <v>201</v>
      </c>
      <c r="C7" s="55" t="s">
        <v>57</v>
      </c>
      <c r="D7" s="56" t="s">
        <v>58</v>
      </c>
      <c r="E7" s="122"/>
      <c r="F7" s="59"/>
      <c r="G7" s="123"/>
      <c r="H7" s="124"/>
      <c r="I7" s="125">
        <v>1</v>
      </c>
      <c r="J7" s="126">
        <v>1</v>
      </c>
      <c r="K7" s="126">
        <v>0</v>
      </c>
      <c r="L7" s="28">
        <f>IF(J7=""," ",ROUND(K7/J7*100,1))</f>
        <v>0</v>
      </c>
      <c r="M7" s="131"/>
      <c r="N7" s="54"/>
      <c r="O7" s="126"/>
      <c r="P7" s="28" t="str">
        <f>IF(O7=""," ",ROUND(O7/N7*100,1))</f>
        <v> </v>
      </c>
      <c r="Q7" s="133">
        <v>460</v>
      </c>
      <c r="R7" s="93">
        <v>4</v>
      </c>
      <c r="S7" s="15">
        <f>IF(Q7=""," ",ROUND(R7/Q7*100,1))</f>
        <v>0.9</v>
      </c>
    </row>
    <row r="8" spans="1:19" ht="12.75" customHeight="1">
      <c r="A8" s="7">
        <v>20</v>
      </c>
      <c r="B8" s="8">
        <v>202</v>
      </c>
      <c r="C8" s="57" t="s">
        <v>57</v>
      </c>
      <c r="D8" s="58" t="s">
        <v>59</v>
      </c>
      <c r="E8" s="122"/>
      <c r="F8" s="59"/>
      <c r="G8" s="123"/>
      <c r="H8" s="124"/>
      <c r="I8" s="125">
        <v>1</v>
      </c>
      <c r="J8" s="126">
        <v>1</v>
      </c>
      <c r="K8" s="126"/>
      <c r="L8" s="28">
        <f aca="true" t="shared" si="0" ref="L8:L32">IF(J8=""," ",ROUND(K8/J8*100,1))</f>
        <v>0</v>
      </c>
      <c r="M8" s="131"/>
      <c r="N8" s="54"/>
      <c r="O8" s="126"/>
      <c r="P8" s="28" t="str">
        <f aca="true" t="shared" si="1" ref="P8:P32">IF(O8=""," ",ROUND(O8/N8*100,1))</f>
        <v> </v>
      </c>
      <c r="Q8" s="133">
        <v>464</v>
      </c>
      <c r="R8" s="93">
        <v>3</v>
      </c>
      <c r="S8" s="15">
        <f aca="true" t="shared" si="2" ref="S8:S17">IF(Q8=""," ",ROUND(R8/Q8*100,1))</f>
        <v>0.6</v>
      </c>
    </row>
    <row r="9" spans="1:19" ht="12.75" customHeight="1">
      <c r="A9" s="7">
        <v>20</v>
      </c>
      <c r="B9" s="8">
        <v>203</v>
      </c>
      <c r="C9" s="57" t="s">
        <v>60</v>
      </c>
      <c r="D9" s="58" t="s">
        <v>61</v>
      </c>
      <c r="E9" s="122"/>
      <c r="F9" s="59"/>
      <c r="G9" s="123"/>
      <c r="H9" s="124"/>
      <c r="I9" s="125">
        <v>1</v>
      </c>
      <c r="J9" s="126">
        <v>1</v>
      </c>
      <c r="K9" s="126"/>
      <c r="L9" s="28">
        <f t="shared" si="0"/>
        <v>0</v>
      </c>
      <c r="M9" s="131"/>
      <c r="N9" s="54"/>
      <c r="O9" s="126"/>
      <c r="P9" s="28" t="str">
        <f t="shared" si="1"/>
        <v> </v>
      </c>
      <c r="Q9" s="133">
        <v>238</v>
      </c>
      <c r="R9" s="93">
        <v>3</v>
      </c>
      <c r="S9" s="15">
        <f t="shared" si="2"/>
        <v>1.3</v>
      </c>
    </row>
    <row r="10" spans="1:19" ht="12.75" customHeight="1">
      <c r="A10" s="7">
        <v>20</v>
      </c>
      <c r="B10" s="8">
        <v>204</v>
      </c>
      <c r="C10" s="57" t="s">
        <v>57</v>
      </c>
      <c r="D10" s="58" t="s">
        <v>62</v>
      </c>
      <c r="E10" s="122"/>
      <c r="F10" s="59"/>
      <c r="G10" s="123"/>
      <c r="H10" s="124"/>
      <c r="I10" s="125">
        <v>1</v>
      </c>
      <c r="J10" s="126">
        <v>1</v>
      </c>
      <c r="K10" s="126"/>
      <c r="L10" s="28">
        <f t="shared" si="0"/>
        <v>0</v>
      </c>
      <c r="M10" s="131"/>
      <c r="N10" s="54"/>
      <c r="O10" s="126"/>
      <c r="P10" s="28" t="str">
        <f t="shared" si="1"/>
        <v> </v>
      </c>
      <c r="Q10" s="133">
        <v>21</v>
      </c>
      <c r="R10" s="93"/>
      <c r="S10" s="15">
        <f t="shared" si="2"/>
        <v>0</v>
      </c>
    </row>
    <row r="11" spans="1:19" ht="12.75" customHeight="1">
      <c r="A11" s="7">
        <v>20</v>
      </c>
      <c r="B11" s="8">
        <v>205</v>
      </c>
      <c r="C11" s="57" t="s">
        <v>57</v>
      </c>
      <c r="D11" s="58" t="s">
        <v>63</v>
      </c>
      <c r="E11" s="122"/>
      <c r="F11" s="59"/>
      <c r="G11" s="123"/>
      <c r="H11" s="124"/>
      <c r="I11" s="125">
        <v>1</v>
      </c>
      <c r="J11" s="126">
        <v>1</v>
      </c>
      <c r="K11" s="126">
        <v>0</v>
      </c>
      <c r="L11" s="28">
        <f t="shared" si="0"/>
        <v>0</v>
      </c>
      <c r="M11" s="131"/>
      <c r="N11" s="54"/>
      <c r="O11" s="126"/>
      <c r="P11" s="28" t="str">
        <f t="shared" si="1"/>
        <v> </v>
      </c>
      <c r="Q11" s="133">
        <v>20</v>
      </c>
      <c r="R11" s="93">
        <v>0</v>
      </c>
      <c r="S11" s="15">
        <f t="shared" si="2"/>
        <v>0</v>
      </c>
    </row>
    <row r="12" spans="1:19" ht="12.75" customHeight="1">
      <c r="A12" s="7">
        <v>20</v>
      </c>
      <c r="B12" s="8">
        <v>206</v>
      </c>
      <c r="C12" s="57" t="s">
        <v>57</v>
      </c>
      <c r="D12" s="58" t="s">
        <v>64</v>
      </c>
      <c r="E12" s="122"/>
      <c r="F12" s="59"/>
      <c r="G12" s="123"/>
      <c r="H12" s="124"/>
      <c r="I12" s="125">
        <v>1</v>
      </c>
      <c r="J12" s="126">
        <v>1</v>
      </c>
      <c r="K12" s="126"/>
      <c r="L12" s="28">
        <f t="shared" si="0"/>
        <v>0</v>
      </c>
      <c r="M12" s="131"/>
      <c r="N12" s="54"/>
      <c r="O12" s="126"/>
      <c r="P12" s="28" t="str">
        <f t="shared" si="1"/>
        <v> </v>
      </c>
      <c r="Q12" s="133">
        <v>91</v>
      </c>
      <c r="R12" s="93">
        <v>1</v>
      </c>
      <c r="S12" s="15">
        <f t="shared" si="2"/>
        <v>1.1</v>
      </c>
    </row>
    <row r="13" spans="1:19" ht="12.75" customHeight="1">
      <c r="A13" s="7">
        <v>20</v>
      </c>
      <c r="B13" s="8">
        <v>207</v>
      </c>
      <c r="C13" s="57" t="s">
        <v>57</v>
      </c>
      <c r="D13" s="58" t="s">
        <v>65</v>
      </c>
      <c r="E13" s="122"/>
      <c r="F13" s="59"/>
      <c r="G13" s="123"/>
      <c r="H13" s="124"/>
      <c r="I13" s="125">
        <v>1</v>
      </c>
      <c r="J13" s="126">
        <v>1</v>
      </c>
      <c r="K13" s="126">
        <v>0</v>
      </c>
      <c r="L13" s="28">
        <f t="shared" si="0"/>
        <v>0</v>
      </c>
      <c r="M13" s="131"/>
      <c r="N13" s="54"/>
      <c r="O13" s="126"/>
      <c r="P13" s="28" t="str">
        <f t="shared" si="1"/>
        <v> </v>
      </c>
      <c r="Q13" s="133">
        <v>69</v>
      </c>
      <c r="R13" s="93">
        <v>0</v>
      </c>
      <c r="S13" s="15">
        <f t="shared" si="2"/>
        <v>0</v>
      </c>
    </row>
    <row r="14" spans="1:19" ht="12.75" customHeight="1">
      <c r="A14" s="7">
        <v>20</v>
      </c>
      <c r="B14" s="8">
        <v>208</v>
      </c>
      <c r="C14" s="57" t="s">
        <v>57</v>
      </c>
      <c r="D14" s="58" t="s">
        <v>66</v>
      </c>
      <c r="E14" s="122"/>
      <c r="F14" s="59"/>
      <c r="G14" s="123"/>
      <c r="H14" s="124"/>
      <c r="I14" s="125">
        <v>1</v>
      </c>
      <c r="J14" s="126">
        <v>1</v>
      </c>
      <c r="K14" s="126">
        <v>0</v>
      </c>
      <c r="L14" s="28">
        <f t="shared" si="0"/>
        <v>0</v>
      </c>
      <c r="M14" s="131"/>
      <c r="N14" s="54"/>
      <c r="O14" s="126"/>
      <c r="P14" s="28" t="str">
        <f t="shared" si="1"/>
        <v> </v>
      </c>
      <c r="Q14" s="133">
        <v>68</v>
      </c>
      <c r="R14" s="93">
        <v>0</v>
      </c>
      <c r="S14" s="15">
        <f t="shared" si="2"/>
        <v>0</v>
      </c>
    </row>
    <row r="15" spans="1:19" ht="12.75" customHeight="1">
      <c r="A15" s="7">
        <v>20</v>
      </c>
      <c r="B15" s="8">
        <v>209</v>
      </c>
      <c r="C15" s="57" t="s">
        <v>57</v>
      </c>
      <c r="D15" s="58" t="s">
        <v>67</v>
      </c>
      <c r="E15" s="122"/>
      <c r="F15" s="59"/>
      <c r="G15" s="123"/>
      <c r="H15" s="124"/>
      <c r="I15" s="125">
        <v>1</v>
      </c>
      <c r="J15" s="126">
        <v>2</v>
      </c>
      <c r="K15" s="126"/>
      <c r="L15" s="28">
        <f t="shared" si="0"/>
        <v>0</v>
      </c>
      <c r="M15" s="131"/>
      <c r="N15" s="54"/>
      <c r="O15" s="126"/>
      <c r="P15" s="28" t="str">
        <f t="shared" si="1"/>
        <v> </v>
      </c>
      <c r="Q15" s="133">
        <v>88</v>
      </c>
      <c r="R15" s="93"/>
      <c r="S15" s="15">
        <f t="shared" si="2"/>
        <v>0</v>
      </c>
    </row>
    <row r="16" spans="1:19" ht="12.75" customHeight="1">
      <c r="A16" s="7">
        <v>20</v>
      </c>
      <c r="B16" s="8">
        <v>210</v>
      </c>
      <c r="C16" s="57" t="s">
        <v>57</v>
      </c>
      <c r="D16" s="58" t="s">
        <v>68</v>
      </c>
      <c r="E16" s="122"/>
      <c r="F16" s="59"/>
      <c r="G16" s="123"/>
      <c r="H16" s="124"/>
      <c r="I16" s="125">
        <v>1</v>
      </c>
      <c r="J16" s="126">
        <v>1</v>
      </c>
      <c r="K16" s="126">
        <v>0</v>
      </c>
      <c r="L16" s="28">
        <f t="shared" si="0"/>
        <v>0</v>
      </c>
      <c r="M16" s="131"/>
      <c r="N16" s="54"/>
      <c r="O16" s="126"/>
      <c r="P16" s="28" t="str">
        <f t="shared" si="1"/>
        <v> </v>
      </c>
      <c r="Q16" s="133">
        <v>16</v>
      </c>
      <c r="R16" s="93">
        <v>0</v>
      </c>
      <c r="S16" s="15">
        <f t="shared" si="2"/>
        <v>0</v>
      </c>
    </row>
    <row r="17" spans="1:19" ht="12.75" customHeight="1">
      <c r="A17" s="7">
        <v>20</v>
      </c>
      <c r="B17" s="8">
        <v>211</v>
      </c>
      <c r="C17" s="57" t="s">
        <v>57</v>
      </c>
      <c r="D17" s="58" t="s">
        <v>69</v>
      </c>
      <c r="E17" s="122"/>
      <c r="F17" s="59"/>
      <c r="G17" s="123"/>
      <c r="H17" s="124"/>
      <c r="I17" s="125">
        <v>1</v>
      </c>
      <c r="J17" s="126">
        <v>1</v>
      </c>
      <c r="K17" s="126">
        <v>0</v>
      </c>
      <c r="L17" s="28">
        <f t="shared" si="0"/>
        <v>0</v>
      </c>
      <c r="M17" s="131"/>
      <c r="N17" s="54"/>
      <c r="O17" s="126"/>
      <c r="P17" s="28" t="str">
        <f t="shared" si="1"/>
        <v> </v>
      </c>
      <c r="Q17" s="133">
        <v>76</v>
      </c>
      <c r="R17" s="93">
        <v>0</v>
      </c>
      <c r="S17" s="15">
        <f t="shared" si="2"/>
        <v>0</v>
      </c>
    </row>
    <row r="18" spans="1:19" ht="12.75" customHeight="1">
      <c r="A18" s="7">
        <v>20</v>
      </c>
      <c r="B18" s="8">
        <v>212</v>
      </c>
      <c r="C18" s="57" t="s">
        <v>57</v>
      </c>
      <c r="D18" s="58" t="s">
        <v>70</v>
      </c>
      <c r="E18" s="122"/>
      <c r="F18" s="59"/>
      <c r="G18" s="123"/>
      <c r="H18" s="124"/>
      <c r="I18" s="125">
        <v>1</v>
      </c>
      <c r="J18" s="126">
        <v>1</v>
      </c>
      <c r="K18" s="126">
        <v>0</v>
      </c>
      <c r="L18" s="28">
        <f t="shared" si="0"/>
        <v>0</v>
      </c>
      <c r="M18" s="131"/>
      <c r="N18" s="54"/>
      <c r="O18" s="126"/>
      <c r="P18" s="28" t="str">
        <f t="shared" si="1"/>
        <v> </v>
      </c>
      <c r="Q18" s="133">
        <v>99</v>
      </c>
      <c r="R18" s="93">
        <v>0</v>
      </c>
      <c r="S18" s="15">
        <v>0</v>
      </c>
    </row>
    <row r="19" spans="1:19" ht="12.75" customHeight="1">
      <c r="A19" s="7">
        <v>20</v>
      </c>
      <c r="B19" s="8">
        <v>213</v>
      </c>
      <c r="C19" s="57" t="s">
        <v>57</v>
      </c>
      <c r="D19" s="58" t="s">
        <v>71</v>
      </c>
      <c r="E19" s="122"/>
      <c r="F19" s="59"/>
      <c r="G19" s="123"/>
      <c r="H19" s="124"/>
      <c r="I19" s="125">
        <v>1</v>
      </c>
      <c r="J19" s="126">
        <v>1</v>
      </c>
      <c r="K19" s="126">
        <v>0</v>
      </c>
      <c r="L19" s="28">
        <f t="shared" si="0"/>
        <v>0</v>
      </c>
      <c r="M19" s="131"/>
      <c r="N19" s="54"/>
      <c r="O19" s="126"/>
      <c r="P19" s="28" t="str">
        <f t="shared" si="1"/>
        <v> </v>
      </c>
      <c r="Q19" s="133">
        <v>107</v>
      </c>
      <c r="R19" s="93">
        <v>0</v>
      </c>
      <c r="S19" s="15">
        <f aca="true" t="shared" si="3" ref="S19:S32">IF(Q19=""," ",ROUND(R19/Q19*100,1))</f>
        <v>0</v>
      </c>
    </row>
    <row r="20" spans="1:19" ht="12.75" customHeight="1">
      <c r="A20" s="7">
        <v>20</v>
      </c>
      <c r="B20" s="8">
        <v>214</v>
      </c>
      <c r="C20" s="57" t="s">
        <v>57</v>
      </c>
      <c r="D20" s="58" t="s">
        <v>72</v>
      </c>
      <c r="E20" s="138"/>
      <c r="F20" s="59"/>
      <c r="G20" s="123"/>
      <c r="H20" s="124"/>
      <c r="I20" s="125">
        <v>1</v>
      </c>
      <c r="J20" s="126">
        <v>1</v>
      </c>
      <c r="K20" s="126">
        <v>0</v>
      </c>
      <c r="L20" s="28">
        <f t="shared" si="0"/>
        <v>0</v>
      </c>
      <c r="M20" s="131"/>
      <c r="N20" s="54"/>
      <c r="O20" s="126"/>
      <c r="P20" s="28" t="str">
        <f t="shared" si="1"/>
        <v> </v>
      </c>
      <c r="Q20" s="133">
        <v>111</v>
      </c>
      <c r="R20" s="93">
        <v>1</v>
      </c>
      <c r="S20" s="15">
        <f t="shared" si="3"/>
        <v>0.9</v>
      </c>
    </row>
    <row r="21" spans="1:19" ht="12.75" customHeight="1">
      <c r="A21" s="7">
        <v>20</v>
      </c>
      <c r="B21" s="8">
        <v>215</v>
      </c>
      <c r="C21" s="57" t="s">
        <v>57</v>
      </c>
      <c r="D21" s="58" t="s">
        <v>73</v>
      </c>
      <c r="E21" s="122">
        <v>34593</v>
      </c>
      <c r="F21" s="59" t="s">
        <v>202</v>
      </c>
      <c r="G21" s="123">
        <v>2</v>
      </c>
      <c r="H21" s="124">
        <v>1</v>
      </c>
      <c r="I21" s="125">
        <v>1</v>
      </c>
      <c r="J21" s="126">
        <v>1</v>
      </c>
      <c r="K21" s="126"/>
      <c r="L21" s="28">
        <f t="shared" si="0"/>
        <v>0</v>
      </c>
      <c r="M21" s="131"/>
      <c r="N21" s="54"/>
      <c r="O21" s="126"/>
      <c r="P21" s="28" t="str">
        <f t="shared" si="1"/>
        <v> </v>
      </c>
      <c r="Q21" s="133">
        <v>66</v>
      </c>
      <c r="R21" s="93"/>
      <c r="S21" s="15">
        <f t="shared" si="3"/>
        <v>0</v>
      </c>
    </row>
    <row r="22" spans="1:19" ht="12.75" customHeight="1">
      <c r="A22" s="7">
        <v>20</v>
      </c>
      <c r="B22" s="8">
        <v>217</v>
      </c>
      <c r="C22" s="57" t="s">
        <v>57</v>
      </c>
      <c r="D22" s="58" t="s">
        <v>74</v>
      </c>
      <c r="E22" s="122"/>
      <c r="F22" s="59"/>
      <c r="G22" s="123"/>
      <c r="H22" s="124"/>
      <c r="I22" s="125">
        <v>1</v>
      </c>
      <c r="J22" s="126">
        <v>1</v>
      </c>
      <c r="K22" s="126">
        <v>0</v>
      </c>
      <c r="L22" s="28">
        <f t="shared" si="0"/>
        <v>0</v>
      </c>
      <c r="M22" s="131"/>
      <c r="N22" s="54"/>
      <c r="O22" s="126"/>
      <c r="P22" s="28" t="str">
        <f t="shared" si="1"/>
        <v> </v>
      </c>
      <c r="Q22" s="133">
        <v>239</v>
      </c>
      <c r="R22" s="93">
        <v>0</v>
      </c>
      <c r="S22" s="15">
        <f t="shared" si="3"/>
        <v>0</v>
      </c>
    </row>
    <row r="23" spans="1:19" ht="12.75" customHeight="1">
      <c r="A23" s="7">
        <v>20</v>
      </c>
      <c r="B23" s="8">
        <v>218</v>
      </c>
      <c r="C23" s="57" t="s">
        <v>57</v>
      </c>
      <c r="D23" s="58" t="s">
        <v>75</v>
      </c>
      <c r="E23" s="122"/>
      <c r="F23" s="59"/>
      <c r="G23" s="123"/>
      <c r="H23" s="124"/>
      <c r="I23" s="125">
        <v>1</v>
      </c>
      <c r="J23" s="126">
        <v>1</v>
      </c>
      <c r="K23" s="126">
        <v>0</v>
      </c>
      <c r="L23" s="28">
        <f t="shared" si="0"/>
        <v>0</v>
      </c>
      <c r="M23" s="131"/>
      <c r="N23" s="54"/>
      <c r="O23" s="126"/>
      <c r="P23" s="28" t="str">
        <f t="shared" si="1"/>
        <v> </v>
      </c>
      <c r="Q23" s="133">
        <v>73</v>
      </c>
      <c r="R23" s="93">
        <v>0</v>
      </c>
      <c r="S23" s="15">
        <f t="shared" si="3"/>
        <v>0</v>
      </c>
    </row>
    <row r="24" spans="1:19" ht="12.75" customHeight="1">
      <c r="A24" s="7">
        <v>20</v>
      </c>
      <c r="B24" s="8">
        <v>219</v>
      </c>
      <c r="C24" s="57" t="s">
        <v>57</v>
      </c>
      <c r="D24" s="58" t="s">
        <v>76</v>
      </c>
      <c r="E24" s="122"/>
      <c r="F24" s="59"/>
      <c r="G24" s="123"/>
      <c r="H24" s="124"/>
      <c r="I24" s="125">
        <v>1</v>
      </c>
      <c r="J24" s="126">
        <v>1</v>
      </c>
      <c r="K24" s="126">
        <v>0</v>
      </c>
      <c r="L24" s="28">
        <f t="shared" si="0"/>
        <v>0</v>
      </c>
      <c r="M24" s="131"/>
      <c r="N24" s="54"/>
      <c r="O24" s="126"/>
      <c r="P24" s="28" t="str">
        <f t="shared" si="1"/>
        <v> </v>
      </c>
      <c r="Q24" s="133">
        <v>71</v>
      </c>
      <c r="R24" s="93">
        <v>1</v>
      </c>
      <c r="S24" s="15">
        <f t="shared" si="3"/>
        <v>1.4</v>
      </c>
    </row>
    <row r="25" spans="1:19" ht="12.75" customHeight="1">
      <c r="A25" s="7">
        <v>20</v>
      </c>
      <c r="B25" s="8">
        <v>220</v>
      </c>
      <c r="C25" s="57" t="s">
        <v>57</v>
      </c>
      <c r="D25" s="58" t="s">
        <v>77</v>
      </c>
      <c r="E25" s="122"/>
      <c r="F25" s="59"/>
      <c r="G25" s="123"/>
      <c r="H25" s="124"/>
      <c r="I25" s="125">
        <v>1</v>
      </c>
      <c r="J25" s="126">
        <v>1</v>
      </c>
      <c r="K25" s="126">
        <v>0</v>
      </c>
      <c r="L25" s="28">
        <f t="shared" si="0"/>
        <v>0</v>
      </c>
      <c r="M25" s="131"/>
      <c r="N25" s="54"/>
      <c r="O25" s="126"/>
      <c r="P25" s="28" t="str">
        <f t="shared" si="1"/>
        <v> </v>
      </c>
      <c r="Q25" s="133">
        <v>83</v>
      </c>
      <c r="R25" s="93">
        <v>0</v>
      </c>
      <c r="S25" s="15">
        <f t="shared" si="3"/>
        <v>0</v>
      </c>
    </row>
    <row r="26" spans="1:19" ht="12.75" customHeight="1">
      <c r="A26" s="7">
        <v>20</v>
      </c>
      <c r="B26" s="8">
        <v>303</v>
      </c>
      <c r="C26" s="57" t="s">
        <v>57</v>
      </c>
      <c r="D26" s="58" t="s">
        <v>78</v>
      </c>
      <c r="E26" s="122"/>
      <c r="F26" s="59"/>
      <c r="G26" s="123"/>
      <c r="H26" s="124"/>
      <c r="I26" s="125"/>
      <c r="J26" s="126"/>
      <c r="K26" s="126"/>
      <c r="L26" s="28" t="str">
        <f t="shared" si="0"/>
        <v> </v>
      </c>
      <c r="M26" s="131">
        <v>1</v>
      </c>
      <c r="N26" s="54">
        <v>0</v>
      </c>
      <c r="O26" s="126"/>
      <c r="P26" s="28" t="str">
        <f t="shared" si="1"/>
        <v> </v>
      </c>
      <c r="Q26" s="133">
        <v>35</v>
      </c>
      <c r="R26" s="93">
        <v>0</v>
      </c>
      <c r="S26" s="15">
        <f t="shared" si="3"/>
        <v>0</v>
      </c>
    </row>
    <row r="27" spans="1:19" ht="12.75" customHeight="1">
      <c r="A27" s="7">
        <v>20</v>
      </c>
      <c r="B27" s="8">
        <v>304</v>
      </c>
      <c r="C27" s="57" t="s">
        <v>57</v>
      </c>
      <c r="D27" s="58" t="s">
        <v>79</v>
      </c>
      <c r="E27" s="122"/>
      <c r="F27" s="59"/>
      <c r="G27" s="123"/>
      <c r="H27" s="124"/>
      <c r="I27" s="125"/>
      <c r="J27" s="126"/>
      <c r="K27" s="126"/>
      <c r="L27" s="28" t="str">
        <f t="shared" si="0"/>
        <v> </v>
      </c>
      <c r="M27" s="131">
        <v>1</v>
      </c>
      <c r="N27" s="54">
        <v>1</v>
      </c>
      <c r="O27" s="126"/>
      <c r="P27" s="28" t="str">
        <f t="shared" si="1"/>
        <v> </v>
      </c>
      <c r="Q27" s="133">
        <v>8</v>
      </c>
      <c r="R27" s="93">
        <v>0</v>
      </c>
      <c r="S27" s="15">
        <f t="shared" si="3"/>
        <v>0</v>
      </c>
    </row>
    <row r="28" spans="1:19" ht="12.75" customHeight="1">
      <c r="A28" s="7">
        <v>20</v>
      </c>
      <c r="B28" s="8">
        <v>305</v>
      </c>
      <c r="C28" s="57" t="s">
        <v>57</v>
      </c>
      <c r="D28" s="58" t="s">
        <v>80</v>
      </c>
      <c r="E28" s="122"/>
      <c r="F28" s="59"/>
      <c r="G28" s="123"/>
      <c r="H28" s="124"/>
      <c r="I28" s="125"/>
      <c r="J28" s="126"/>
      <c r="K28" s="126"/>
      <c r="L28" s="28" t="str">
        <f t="shared" si="0"/>
        <v> </v>
      </c>
      <c r="M28" s="131">
        <v>1</v>
      </c>
      <c r="N28" s="54">
        <v>1</v>
      </c>
      <c r="O28" s="126"/>
      <c r="P28" s="28" t="str">
        <f t="shared" si="1"/>
        <v> </v>
      </c>
      <c r="Q28" s="133">
        <v>6</v>
      </c>
      <c r="R28" s="93"/>
      <c r="S28" s="15">
        <f t="shared" si="3"/>
        <v>0</v>
      </c>
    </row>
    <row r="29" spans="1:19" ht="12.75" customHeight="1">
      <c r="A29" s="7">
        <v>20</v>
      </c>
      <c r="B29" s="8">
        <v>306</v>
      </c>
      <c r="C29" s="57" t="s">
        <v>57</v>
      </c>
      <c r="D29" s="58" t="s">
        <v>81</v>
      </c>
      <c r="E29" s="122"/>
      <c r="F29" s="59"/>
      <c r="G29" s="123"/>
      <c r="H29" s="124"/>
      <c r="I29" s="125"/>
      <c r="J29" s="126"/>
      <c r="K29" s="126"/>
      <c r="L29" s="28" t="str">
        <f t="shared" si="0"/>
        <v> </v>
      </c>
      <c r="M29" s="131">
        <v>1</v>
      </c>
      <c r="N29" s="54">
        <v>0</v>
      </c>
      <c r="O29" s="126"/>
      <c r="P29" s="28" t="str">
        <f t="shared" si="1"/>
        <v> </v>
      </c>
      <c r="Q29" s="133">
        <v>10</v>
      </c>
      <c r="R29" s="93">
        <v>0</v>
      </c>
      <c r="S29" s="15">
        <f t="shared" si="3"/>
        <v>0</v>
      </c>
    </row>
    <row r="30" spans="1:19" ht="12.75" customHeight="1">
      <c r="A30" s="7">
        <v>20</v>
      </c>
      <c r="B30" s="8">
        <v>307</v>
      </c>
      <c r="C30" s="57" t="s">
        <v>57</v>
      </c>
      <c r="D30" s="58" t="s">
        <v>82</v>
      </c>
      <c r="E30" s="122"/>
      <c r="F30" s="59"/>
      <c r="G30" s="123"/>
      <c r="H30" s="124"/>
      <c r="I30" s="125"/>
      <c r="J30" s="126"/>
      <c r="K30" s="126"/>
      <c r="L30" s="28" t="str">
        <f t="shared" si="0"/>
        <v> </v>
      </c>
      <c r="M30" s="131">
        <v>1</v>
      </c>
      <c r="N30" s="54">
        <v>0</v>
      </c>
      <c r="O30" s="126"/>
      <c r="P30" s="28" t="str">
        <f t="shared" si="1"/>
        <v> </v>
      </c>
      <c r="Q30" s="133">
        <v>9</v>
      </c>
      <c r="R30" s="93">
        <v>0</v>
      </c>
      <c r="S30" s="15">
        <f t="shared" si="3"/>
        <v>0</v>
      </c>
    </row>
    <row r="31" spans="1:19" ht="12.75" customHeight="1">
      <c r="A31" s="7">
        <v>20</v>
      </c>
      <c r="B31" s="8">
        <v>309</v>
      </c>
      <c r="C31" s="57" t="s">
        <v>57</v>
      </c>
      <c r="D31" s="58" t="s">
        <v>83</v>
      </c>
      <c r="E31" s="122"/>
      <c r="F31" s="59"/>
      <c r="G31" s="123"/>
      <c r="H31" s="124"/>
      <c r="I31" s="125"/>
      <c r="J31" s="126"/>
      <c r="K31" s="126"/>
      <c r="L31" s="28" t="str">
        <f t="shared" si="0"/>
        <v> </v>
      </c>
      <c r="M31" s="131">
        <v>1</v>
      </c>
      <c r="N31" s="54"/>
      <c r="O31" s="126"/>
      <c r="P31" s="28" t="str">
        <f t="shared" si="1"/>
        <v> </v>
      </c>
      <c r="Q31" s="133">
        <v>58</v>
      </c>
      <c r="R31" s="93"/>
      <c r="S31" s="15">
        <f t="shared" si="3"/>
        <v>0</v>
      </c>
    </row>
    <row r="32" spans="1:19" ht="12.75" customHeight="1">
      <c r="A32" s="7">
        <v>20</v>
      </c>
      <c r="B32" s="8">
        <v>321</v>
      </c>
      <c r="C32" s="57" t="s">
        <v>57</v>
      </c>
      <c r="D32" s="58" t="s">
        <v>84</v>
      </c>
      <c r="E32" s="122"/>
      <c r="F32" s="59"/>
      <c r="G32" s="123"/>
      <c r="H32" s="124"/>
      <c r="I32" s="125"/>
      <c r="J32" s="126"/>
      <c r="K32" s="126"/>
      <c r="L32" s="28" t="str">
        <f t="shared" si="0"/>
        <v> </v>
      </c>
      <c r="M32" s="131">
        <v>1</v>
      </c>
      <c r="N32" s="54">
        <v>1</v>
      </c>
      <c r="O32" s="126"/>
      <c r="P32" s="28" t="str">
        <f t="shared" si="1"/>
        <v> </v>
      </c>
      <c r="Q32" s="133">
        <v>30</v>
      </c>
      <c r="R32" s="93">
        <v>0</v>
      </c>
      <c r="S32" s="15">
        <f t="shared" si="3"/>
        <v>0</v>
      </c>
    </row>
    <row r="33" spans="1:19" ht="12.75" customHeight="1">
      <c r="A33" s="7">
        <v>20</v>
      </c>
      <c r="B33" s="8">
        <v>323</v>
      </c>
      <c r="C33" s="57" t="s">
        <v>57</v>
      </c>
      <c r="D33" s="58" t="s">
        <v>85</v>
      </c>
      <c r="E33" s="122"/>
      <c r="F33" s="59"/>
      <c r="G33" s="123"/>
      <c r="H33" s="124"/>
      <c r="I33" s="125"/>
      <c r="J33" s="126"/>
      <c r="K33" s="126"/>
      <c r="L33" s="28" t="str">
        <f>IF(J33=""," ",ROUND(K33/J33*100,1))</f>
        <v> </v>
      </c>
      <c r="M33" s="131">
        <v>1</v>
      </c>
      <c r="N33" s="54">
        <v>1</v>
      </c>
      <c r="O33" s="126"/>
      <c r="P33" s="28" t="str">
        <f>IF(O33=""," ",ROUND(O33/N33*100,1))</f>
        <v> </v>
      </c>
      <c r="Q33" s="133">
        <v>20</v>
      </c>
      <c r="R33" s="93">
        <v>0</v>
      </c>
      <c r="S33" s="15">
        <f>IF(Q33=""," ",ROUND(R33/Q33*100,1))</f>
        <v>0</v>
      </c>
    </row>
    <row r="34" spans="1:19" ht="12.75" customHeight="1">
      <c r="A34" s="7">
        <v>20</v>
      </c>
      <c r="B34" s="8">
        <v>324</v>
      </c>
      <c r="C34" s="57" t="s">
        <v>57</v>
      </c>
      <c r="D34" s="58" t="s">
        <v>86</v>
      </c>
      <c r="E34" s="122"/>
      <c r="F34" s="59"/>
      <c r="G34" s="123"/>
      <c r="H34" s="124"/>
      <c r="I34" s="125"/>
      <c r="J34" s="126"/>
      <c r="K34" s="126"/>
      <c r="L34" s="28" t="str">
        <f aca="true" t="shared" si="4" ref="L34:L42">IF(J34=""," ",ROUND(K34/J34*100,1))</f>
        <v> </v>
      </c>
      <c r="M34" s="131">
        <v>1</v>
      </c>
      <c r="N34" s="54">
        <v>1</v>
      </c>
      <c r="O34" s="126"/>
      <c r="P34" s="28" t="str">
        <f aca="true" t="shared" si="5" ref="P34:P42">IF(O34=""," ",ROUND(O34/N34*100,1))</f>
        <v> </v>
      </c>
      <c r="Q34" s="133">
        <v>45</v>
      </c>
      <c r="R34" s="93">
        <v>2</v>
      </c>
      <c r="S34" s="15">
        <f aca="true" t="shared" si="6" ref="S34:S42">IF(Q34=""," ",ROUND(R34/Q34*100,1))</f>
        <v>4.4</v>
      </c>
    </row>
    <row r="35" spans="1:19" ht="12.75" customHeight="1">
      <c r="A35" s="7">
        <v>20</v>
      </c>
      <c r="B35" s="8">
        <v>349</v>
      </c>
      <c r="C35" s="57" t="s">
        <v>57</v>
      </c>
      <c r="D35" s="58" t="s">
        <v>87</v>
      </c>
      <c r="E35" s="122"/>
      <c r="F35" s="59"/>
      <c r="G35" s="123"/>
      <c r="H35" s="124"/>
      <c r="I35" s="125"/>
      <c r="J35" s="126"/>
      <c r="K35" s="126"/>
      <c r="L35" s="28" t="str">
        <f t="shared" si="4"/>
        <v> </v>
      </c>
      <c r="M35" s="131">
        <v>1</v>
      </c>
      <c r="N35" s="54"/>
      <c r="O35" s="126"/>
      <c r="P35" s="28" t="str">
        <f t="shared" si="5"/>
        <v> </v>
      </c>
      <c r="Q35" s="133">
        <v>12</v>
      </c>
      <c r="R35" s="93">
        <v>0</v>
      </c>
      <c r="S35" s="15">
        <f t="shared" si="6"/>
        <v>0</v>
      </c>
    </row>
    <row r="36" spans="1:19" ht="12.75" customHeight="1">
      <c r="A36" s="7">
        <v>20</v>
      </c>
      <c r="B36" s="8">
        <v>350</v>
      </c>
      <c r="C36" s="57" t="s">
        <v>57</v>
      </c>
      <c r="D36" s="58" t="s">
        <v>88</v>
      </c>
      <c r="E36" s="122"/>
      <c r="F36" s="59"/>
      <c r="G36" s="123"/>
      <c r="H36" s="124"/>
      <c r="I36" s="125"/>
      <c r="J36" s="126"/>
      <c r="K36" s="126"/>
      <c r="L36" s="28" t="str">
        <f t="shared" si="4"/>
        <v> </v>
      </c>
      <c r="M36" s="131">
        <v>1</v>
      </c>
      <c r="N36" s="54">
        <v>1</v>
      </c>
      <c r="O36" s="126"/>
      <c r="P36" s="28" t="str">
        <f t="shared" si="5"/>
        <v> </v>
      </c>
      <c r="Q36" s="133">
        <v>16</v>
      </c>
      <c r="R36" s="93">
        <v>0</v>
      </c>
      <c r="S36" s="15">
        <f t="shared" si="6"/>
        <v>0</v>
      </c>
    </row>
    <row r="37" spans="1:19" ht="12.75" customHeight="1">
      <c r="A37" s="7">
        <v>20</v>
      </c>
      <c r="B37" s="8">
        <v>361</v>
      </c>
      <c r="C37" s="57" t="s">
        <v>57</v>
      </c>
      <c r="D37" s="58" t="s">
        <v>89</v>
      </c>
      <c r="E37" s="122"/>
      <c r="F37" s="59"/>
      <c r="G37" s="123"/>
      <c r="H37" s="124"/>
      <c r="I37" s="125"/>
      <c r="J37" s="126"/>
      <c r="K37" s="126"/>
      <c r="L37" s="28" t="str">
        <f t="shared" si="4"/>
        <v> </v>
      </c>
      <c r="M37" s="131">
        <v>1</v>
      </c>
      <c r="N37" s="54">
        <v>1</v>
      </c>
      <c r="O37" s="126"/>
      <c r="P37" s="28" t="str">
        <f t="shared" si="5"/>
        <v> </v>
      </c>
      <c r="Q37" s="133">
        <v>10</v>
      </c>
      <c r="R37" s="93">
        <v>0</v>
      </c>
      <c r="S37" s="15">
        <f t="shared" si="6"/>
        <v>0</v>
      </c>
    </row>
    <row r="38" spans="1:19" ht="12.75" customHeight="1">
      <c r="A38" s="7">
        <v>20</v>
      </c>
      <c r="B38" s="8">
        <v>362</v>
      </c>
      <c r="C38" s="57" t="s">
        <v>57</v>
      </c>
      <c r="D38" s="58" t="s">
        <v>90</v>
      </c>
      <c r="E38" s="122"/>
      <c r="F38" s="59"/>
      <c r="G38" s="123"/>
      <c r="H38" s="124"/>
      <c r="I38" s="125"/>
      <c r="J38" s="126"/>
      <c r="K38" s="126"/>
      <c r="L38" s="28" t="str">
        <f t="shared" si="4"/>
        <v> </v>
      </c>
      <c r="M38" s="131">
        <v>1</v>
      </c>
      <c r="N38" s="54">
        <v>1</v>
      </c>
      <c r="O38" s="126"/>
      <c r="P38" s="28" t="str">
        <f t="shared" si="5"/>
        <v> </v>
      </c>
      <c r="Q38" s="133">
        <v>38</v>
      </c>
      <c r="R38" s="93">
        <v>0</v>
      </c>
      <c r="S38" s="15">
        <f t="shared" si="6"/>
        <v>0</v>
      </c>
    </row>
    <row r="39" spans="1:19" ht="12.75" customHeight="1">
      <c r="A39" s="7">
        <v>20</v>
      </c>
      <c r="B39" s="8">
        <v>363</v>
      </c>
      <c r="C39" s="57" t="s">
        <v>57</v>
      </c>
      <c r="D39" s="58" t="s">
        <v>91</v>
      </c>
      <c r="E39" s="122"/>
      <c r="F39" s="59"/>
      <c r="G39" s="123"/>
      <c r="H39" s="124"/>
      <c r="I39" s="125"/>
      <c r="J39" s="126"/>
      <c r="K39" s="126"/>
      <c r="L39" s="28" t="str">
        <f t="shared" si="4"/>
        <v> </v>
      </c>
      <c r="M39" s="131">
        <v>1</v>
      </c>
      <c r="N39" s="54"/>
      <c r="O39" s="126"/>
      <c r="P39" s="28" t="str">
        <f t="shared" si="5"/>
        <v> </v>
      </c>
      <c r="Q39" s="133">
        <v>15</v>
      </c>
      <c r="R39" s="93"/>
      <c r="S39" s="15">
        <f t="shared" si="6"/>
        <v>0</v>
      </c>
    </row>
    <row r="40" spans="1:19" ht="12.75" customHeight="1">
      <c r="A40" s="7">
        <v>20</v>
      </c>
      <c r="B40" s="8">
        <v>382</v>
      </c>
      <c r="C40" s="57" t="s">
        <v>57</v>
      </c>
      <c r="D40" s="58" t="s">
        <v>92</v>
      </c>
      <c r="E40" s="122"/>
      <c r="F40" s="59"/>
      <c r="G40" s="123"/>
      <c r="H40" s="124"/>
      <c r="I40" s="125"/>
      <c r="J40" s="126"/>
      <c r="K40" s="126"/>
      <c r="L40" s="28" t="str">
        <f t="shared" si="4"/>
        <v> </v>
      </c>
      <c r="M40" s="131">
        <v>1</v>
      </c>
      <c r="N40" s="54">
        <v>1</v>
      </c>
      <c r="O40" s="126"/>
      <c r="P40" s="28" t="str">
        <f t="shared" si="5"/>
        <v> </v>
      </c>
      <c r="Q40" s="133">
        <v>17</v>
      </c>
      <c r="R40" s="93">
        <v>0</v>
      </c>
      <c r="S40" s="15">
        <f t="shared" si="6"/>
        <v>0</v>
      </c>
    </row>
    <row r="41" spans="1:19" ht="12.75" customHeight="1">
      <c r="A41" s="7">
        <v>20</v>
      </c>
      <c r="B41" s="8">
        <v>383</v>
      </c>
      <c r="C41" s="57" t="s">
        <v>57</v>
      </c>
      <c r="D41" s="58" t="s">
        <v>93</v>
      </c>
      <c r="E41" s="122"/>
      <c r="F41" s="59"/>
      <c r="G41" s="123"/>
      <c r="H41" s="124"/>
      <c r="I41" s="125"/>
      <c r="J41" s="126"/>
      <c r="K41" s="126"/>
      <c r="L41" s="28" t="str">
        <f t="shared" si="4"/>
        <v> </v>
      </c>
      <c r="M41" s="131">
        <v>1</v>
      </c>
      <c r="N41" s="54">
        <v>2</v>
      </c>
      <c r="O41" s="126"/>
      <c r="P41" s="28" t="str">
        <f t="shared" si="5"/>
        <v> </v>
      </c>
      <c r="Q41" s="133">
        <v>15</v>
      </c>
      <c r="R41" s="93"/>
      <c r="S41" s="15">
        <f t="shared" si="6"/>
        <v>0</v>
      </c>
    </row>
    <row r="42" spans="1:19" ht="12.75" customHeight="1">
      <c r="A42" s="7">
        <v>20</v>
      </c>
      <c r="B42" s="8">
        <v>384</v>
      </c>
      <c r="C42" s="57" t="s">
        <v>57</v>
      </c>
      <c r="D42" s="58" t="s">
        <v>94</v>
      </c>
      <c r="E42" s="122"/>
      <c r="F42" s="59"/>
      <c r="G42" s="123"/>
      <c r="H42" s="124"/>
      <c r="I42" s="125"/>
      <c r="J42" s="126"/>
      <c r="K42" s="126"/>
      <c r="L42" s="28" t="str">
        <f t="shared" si="4"/>
        <v> </v>
      </c>
      <c r="M42" s="131">
        <v>1</v>
      </c>
      <c r="N42" s="54">
        <v>1</v>
      </c>
      <c r="O42" s="126"/>
      <c r="P42" s="28" t="str">
        <f t="shared" si="5"/>
        <v> </v>
      </c>
      <c r="Q42" s="133">
        <v>4</v>
      </c>
      <c r="R42" s="93">
        <v>0</v>
      </c>
      <c r="S42" s="15">
        <f t="shared" si="6"/>
        <v>0</v>
      </c>
    </row>
    <row r="43" spans="1:19" ht="12.75" customHeight="1">
      <c r="A43" s="7">
        <v>20</v>
      </c>
      <c r="B43" s="8">
        <v>385</v>
      </c>
      <c r="C43" s="57" t="s">
        <v>57</v>
      </c>
      <c r="D43" s="58" t="s">
        <v>95</v>
      </c>
      <c r="E43" s="122">
        <v>37505</v>
      </c>
      <c r="F43" s="59" t="s">
        <v>279</v>
      </c>
      <c r="G43" s="123">
        <v>2</v>
      </c>
      <c r="H43" s="124">
        <v>1</v>
      </c>
      <c r="I43" s="125"/>
      <c r="J43" s="126"/>
      <c r="K43" s="126"/>
      <c r="L43" s="28" t="str">
        <f aca="true" t="shared" si="7" ref="L43:L48">IF(J43=""," ",ROUND(K43/J43*100,1))</f>
        <v> </v>
      </c>
      <c r="M43" s="131">
        <v>1</v>
      </c>
      <c r="N43" s="54">
        <v>1</v>
      </c>
      <c r="O43" s="126"/>
      <c r="P43" s="28" t="str">
        <f aca="true" t="shared" si="8" ref="P43:P48">IF(O43=""," ",ROUND(O43/N43*100,1))</f>
        <v> </v>
      </c>
      <c r="Q43" s="133">
        <v>12</v>
      </c>
      <c r="R43" s="93">
        <v>0</v>
      </c>
      <c r="S43" s="15">
        <f aca="true" t="shared" si="9" ref="S43:S48">IF(Q43=""," ",ROUND(R43/Q43*100,1))</f>
        <v>0</v>
      </c>
    </row>
    <row r="44" spans="1:19" ht="12.75" customHeight="1">
      <c r="A44" s="7">
        <v>20</v>
      </c>
      <c r="B44" s="8">
        <v>386</v>
      </c>
      <c r="C44" s="57" t="s">
        <v>57</v>
      </c>
      <c r="D44" s="58" t="s">
        <v>96</v>
      </c>
      <c r="E44" s="122"/>
      <c r="F44" s="59"/>
      <c r="G44" s="123"/>
      <c r="H44" s="124"/>
      <c r="I44" s="125"/>
      <c r="J44" s="126"/>
      <c r="K44" s="126"/>
      <c r="L44" s="28" t="str">
        <f t="shared" si="7"/>
        <v> </v>
      </c>
      <c r="M44" s="131">
        <v>1</v>
      </c>
      <c r="N44" s="54">
        <v>1</v>
      </c>
      <c r="O44" s="126"/>
      <c r="P44" s="28" t="str">
        <f t="shared" si="8"/>
        <v> </v>
      </c>
      <c r="Q44" s="133">
        <v>27</v>
      </c>
      <c r="R44" s="93">
        <v>0</v>
      </c>
      <c r="S44" s="15">
        <f t="shared" si="9"/>
        <v>0</v>
      </c>
    </row>
    <row r="45" spans="1:19" ht="12.75" customHeight="1">
      <c r="A45" s="7">
        <v>20</v>
      </c>
      <c r="B45" s="8">
        <v>388</v>
      </c>
      <c r="C45" s="57" t="s">
        <v>57</v>
      </c>
      <c r="D45" s="58" t="s">
        <v>97</v>
      </c>
      <c r="E45" s="122"/>
      <c r="F45" s="59"/>
      <c r="G45" s="123"/>
      <c r="H45" s="124"/>
      <c r="I45" s="125"/>
      <c r="J45" s="126"/>
      <c r="K45" s="126"/>
      <c r="L45" s="28" t="str">
        <f t="shared" si="7"/>
        <v> </v>
      </c>
      <c r="M45" s="131">
        <v>1</v>
      </c>
      <c r="N45" s="54">
        <v>1</v>
      </c>
      <c r="O45" s="126"/>
      <c r="P45" s="28" t="str">
        <f t="shared" si="8"/>
        <v> </v>
      </c>
      <c r="Q45" s="133">
        <v>11</v>
      </c>
      <c r="R45" s="93">
        <v>0</v>
      </c>
      <c r="S45" s="15">
        <f t="shared" si="9"/>
        <v>0</v>
      </c>
    </row>
    <row r="46" spans="1:19" ht="12.75" customHeight="1">
      <c r="A46" s="7">
        <v>20</v>
      </c>
      <c r="B46" s="8">
        <v>402</v>
      </c>
      <c r="C46" s="57" t="s">
        <v>57</v>
      </c>
      <c r="D46" s="58" t="s">
        <v>98</v>
      </c>
      <c r="E46" s="122"/>
      <c r="F46" s="59"/>
      <c r="G46" s="123"/>
      <c r="H46" s="124"/>
      <c r="I46" s="125"/>
      <c r="J46" s="126"/>
      <c r="K46" s="126"/>
      <c r="L46" s="28" t="str">
        <f t="shared" si="7"/>
        <v> </v>
      </c>
      <c r="M46" s="131">
        <v>1</v>
      </c>
      <c r="N46" s="54">
        <v>1</v>
      </c>
      <c r="O46" s="126"/>
      <c r="P46" s="28" t="str">
        <f t="shared" si="8"/>
        <v> </v>
      </c>
      <c r="Q46" s="133">
        <v>74</v>
      </c>
      <c r="R46" s="93">
        <v>0</v>
      </c>
      <c r="S46" s="15">
        <f t="shared" si="9"/>
        <v>0</v>
      </c>
    </row>
    <row r="47" spans="1:19" ht="12.75" customHeight="1">
      <c r="A47" s="7">
        <v>20</v>
      </c>
      <c r="B47" s="8">
        <v>403</v>
      </c>
      <c r="C47" s="57" t="s">
        <v>57</v>
      </c>
      <c r="D47" s="58" t="s">
        <v>99</v>
      </c>
      <c r="E47" s="122"/>
      <c r="F47" s="59"/>
      <c r="G47" s="123"/>
      <c r="H47" s="124"/>
      <c r="I47" s="125"/>
      <c r="J47" s="126"/>
      <c r="K47" s="126"/>
      <c r="L47" s="28" t="str">
        <f t="shared" si="7"/>
        <v> </v>
      </c>
      <c r="M47" s="131">
        <v>1</v>
      </c>
      <c r="N47" s="54">
        <v>1</v>
      </c>
      <c r="O47" s="126"/>
      <c r="P47" s="28" t="str">
        <f t="shared" si="8"/>
        <v> </v>
      </c>
      <c r="Q47" s="133">
        <v>7</v>
      </c>
      <c r="R47" s="93">
        <v>0</v>
      </c>
      <c r="S47" s="15">
        <f t="shared" si="9"/>
        <v>0</v>
      </c>
    </row>
    <row r="48" spans="1:19" ht="12.75" customHeight="1">
      <c r="A48" s="7">
        <v>20</v>
      </c>
      <c r="B48" s="8">
        <v>404</v>
      </c>
      <c r="C48" s="57" t="s">
        <v>57</v>
      </c>
      <c r="D48" s="58" t="s">
        <v>100</v>
      </c>
      <c r="E48" s="122"/>
      <c r="F48" s="59"/>
      <c r="G48" s="123"/>
      <c r="H48" s="124"/>
      <c r="I48" s="125"/>
      <c r="J48" s="126"/>
      <c r="K48" s="126"/>
      <c r="L48" s="28" t="str">
        <f t="shared" si="7"/>
        <v> </v>
      </c>
      <c r="M48" s="131">
        <v>1</v>
      </c>
      <c r="N48" s="54">
        <v>1</v>
      </c>
      <c r="O48" s="126"/>
      <c r="P48" s="28" t="str">
        <f t="shared" si="8"/>
        <v> </v>
      </c>
      <c r="Q48" s="133">
        <v>63</v>
      </c>
      <c r="R48" s="93">
        <v>2</v>
      </c>
      <c r="S48" s="15">
        <f t="shared" si="9"/>
        <v>3.2</v>
      </c>
    </row>
    <row r="49" spans="1:19" ht="12.75" customHeight="1">
      <c r="A49" s="7">
        <v>20</v>
      </c>
      <c r="B49" s="8">
        <v>406</v>
      </c>
      <c r="C49" s="57" t="s">
        <v>57</v>
      </c>
      <c r="D49" s="58" t="s">
        <v>101</v>
      </c>
      <c r="E49" s="122"/>
      <c r="F49" s="59"/>
      <c r="G49" s="123"/>
      <c r="H49" s="124"/>
      <c r="I49" s="125"/>
      <c r="J49" s="126"/>
      <c r="K49" s="126"/>
      <c r="L49" s="28" t="str">
        <f>IF(J49=""," ",ROUND(K49/J49*100,1))</f>
        <v> </v>
      </c>
      <c r="M49" s="131">
        <v>1</v>
      </c>
      <c r="N49" s="54">
        <v>1</v>
      </c>
      <c r="O49" s="126"/>
      <c r="P49" s="28" t="str">
        <f>IF(O49=""," ",ROUND(O49/N49*100,1))</f>
        <v> </v>
      </c>
      <c r="Q49" s="133">
        <v>2</v>
      </c>
      <c r="R49" s="93"/>
      <c r="S49" s="15">
        <f>IF(Q49=""," ",ROUND(R49/Q49*100,1))</f>
        <v>0</v>
      </c>
    </row>
    <row r="50" spans="1:19" ht="12.75" customHeight="1">
      <c r="A50" s="7">
        <v>20</v>
      </c>
      <c r="B50" s="8">
        <v>407</v>
      </c>
      <c r="C50" s="57" t="s">
        <v>57</v>
      </c>
      <c r="D50" s="58" t="s">
        <v>102</v>
      </c>
      <c r="E50" s="122"/>
      <c r="F50" s="59"/>
      <c r="G50" s="123"/>
      <c r="H50" s="124"/>
      <c r="I50" s="125"/>
      <c r="J50" s="126"/>
      <c r="K50" s="126"/>
      <c r="L50" s="28" t="str">
        <f>IF(J50=""," ",ROUND(K50/J50*100,1))</f>
        <v> </v>
      </c>
      <c r="M50" s="131">
        <v>1</v>
      </c>
      <c r="N50" s="54"/>
      <c r="O50" s="126"/>
      <c r="P50" s="28" t="str">
        <f>IF(O50=""," ",ROUND(O50/N50*100,1))</f>
        <v> </v>
      </c>
      <c r="Q50" s="133">
        <v>7</v>
      </c>
      <c r="R50" s="93">
        <v>0</v>
      </c>
      <c r="S50" s="15">
        <f>IF(Q50=""," ",ROUND(R50/Q50*100,1))</f>
        <v>0</v>
      </c>
    </row>
    <row r="51" spans="1:19" ht="12.75" customHeight="1">
      <c r="A51" s="7">
        <v>20</v>
      </c>
      <c r="B51" s="8">
        <v>409</v>
      </c>
      <c r="C51" s="57" t="s">
        <v>57</v>
      </c>
      <c r="D51" s="58" t="s">
        <v>103</v>
      </c>
      <c r="E51" s="122"/>
      <c r="F51" s="59"/>
      <c r="G51" s="123"/>
      <c r="H51" s="124"/>
      <c r="I51" s="125"/>
      <c r="J51" s="126"/>
      <c r="K51" s="126"/>
      <c r="L51" s="28" t="str">
        <f>IF(J51=""," ",ROUND(K51/J51*100,1))</f>
        <v> </v>
      </c>
      <c r="M51" s="131">
        <v>1</v>
      </c>
      <c r="N51" s="54">
        <v>0</v>
      </c>
      <c r="O51" s="126"/>
      <c r="P51" s="28" t="str">
        <f>IF(O51=""," ",ROUND(O51/N51*100,1))</f>
        <v> </v>
      </c>
      <c r="Q51" s="133">
        <v>10</v>
      </c>
      <c r="R51" s="93">
        <v>0</v>
      </c>
      <c r="S51" s="15">
        <f>IF(Q51=""," ",ROUND(R51/Q51*100,1))</f>
        <v>0</v>
      </c>
    </row>
    <row r="52" spans="1:19" ht="12.75" customHeight="1">
      <c r="A52" s="7">
        <v>20</v>
      </c>
      <c r="B52" s="8">
        <v>410</v>
      </c>
      <c r="C52" s="57" t="s">
        <v>57</v>
      </c>
      <c r="D52" s="58" t="s">
        <v>104</v>
      </c>
      <c r="E52" s="122"/>
      <c r="F52" s="59"/>
      <c r="G52" s="123"/>
      <c r="H52" s="124"/>
      <c r="I52" s="125"/>
      <c r="J52" s="126"/>
      <c r="K52" s="126"/>
      <c r="L52" s="28" t="str">
        <f>IF(J52=""," ",ROUND(K52/J52*100,1))</f>
        <v> </v>
      </c>
      <c r="M52" s="131">
        <v>1</v>
      </c>
      <c r="N52" s="54">
        <v>1</v>
      </c>
      <c r="O52" s="126"/>
      <c r="P52" s="28" t="str">
        <f>IF(O52=""," ",ROUND(O52/N52*100,1))</f>
        <v> </v>
      </c>
      <c r="Q52" s="133">
        <v>23</v>
      </c>
      <c r="R52" s="93">
        <v>0</v>
      </c>
      <c r="S52" s="15">
        <f>IF(Q52=""," ",ROUND(R52/Q52*100,1))</f>
        <v>0</v>
      </c>
    </row>
    <row r="53" spans="1:19" ht="12.75" customHeight="1">
      <c r="A53" s="7">
        <v>20</v>
      </c>
      <c r="B53" s="8">
        <v>411</v>
      </c>
      <c r="C53" s="57" t="s">
        <v>57</v>
      </c>
      <c r="D53" s="58" t="s">
        <v>105</v>
      </c>
      <c r="E53" s="122"/>
      <c r="F53" s="59"/>
      <c r="G53" s="123"/>
      <c r="H53" s="124"/>
      <c r="I53" s="125"/>
      <c r="J53" s="126"/>
      <c r="K53" s="126"/>
      <c r="L53" s="28" t="str">
        <f aca="true" t="shared" si="10" ref="L53:L58">IF(J53=""," ",ROUND(K53/J53*100,1))</f>
        <v> </v>
      </c>
      <c r="M53" s="131">
        <v>1</v>
      </c>
      <c r="N53" s="54">
        <v>1</v>
      </c>
      <c r="O53" s="126"/>
      <c r="P53" s="28" t="str">
        <f aca="true" t="shared" si="11" ref="P53:P58">IF(O53=""," ",ROUND(O53/N53*100,1))</f>
        <v> </v>
      </c>
      <c r="Q53" s="133">
        <v>15</v>
      </c>
      <c r="R53" s="93"/>
      <c r="S53" s="15">
        <f aca="true" t="shared" si="12" ref="S53:S58">IF(Q53=""," ",ROUND(R53/Q53*100,1))</f>
        <v>0</v>
      </c>
    </row>
    <row r="54" spans="1:19" ht="12.75" customHeight="1">
      <c r="A54" s="7">
        <v>20</v>
      </c>
      <c r="B54" s="8">
        <v>412</v>
      </c>
      <c r="C54" s="57" t="s">
        <v>57</v>
      </c>
      <c r="D54" s="58" t="s">
        <v>106</v>
      </c>
      <c r="E54" s="122"/>
      <c r="F54" s="59"/>
      <c r="G54" s="123"/>
      <c r="H54" s="124"/>
      <c r="I54" s="125"/>
      <c r="J54" s="126"/>
      <c r="K54" s="126"/>
      <c r="L54" s="28" t="str">
        <f t="shared" si="10"/>
        <v> </v>
      </c>
      <c r="M54" s="131">
        <v>1</v>
      </c>
      <c r="N54" s="54"/>
      <c r="O54" s="126"/>
      <c r="P54" s="28" t="str">
        <f t="shared" si="11"/>
        <v> </v>
      </c>
      <c r="Q54" s="133">
        <v>7</v>
      </c>
      <c r="R54" s="93"/>
      <c r="S54" s="15">
        <f t="shared" si="12"/>
        <v>0</v>
      </c>
    </row>
    <row r="55" spans="1:19" ht="12.75" customHeight="1">
      <c r="A55" s="7">
        <v>20</v>
      </c>
      <c r="B55" s="8">
        <v>413</v>
      </c>
      <c r="C55" s="57" t="s">
        <v>57</v>
      </c>
      <c r="D55" s="58" t="s">
        <v>107</v>
      </c>
      <c r="E55" s="122"/>
      <c r="F55" s="59"/>
      <c r="G55" s="123"/>
      <c r="H55" s="124"/>
      <c r="I55" s="125"/>
      <c r="J55" s="126"/>
      <c r="K55" s="126"/>
      <c r="L55" s="28" t="str">
        <f t="shared" si="10"/>
        <v> </v>
      </c>
      <c r="M55" s="131">
        <v>1</v>
      </c>
      <c r="N55" s="54">
        <v>1</v>
      </c>
      <c r="O55" s="126"/>
      <c r="P55" s="28" t="str">
        <f t="shared" si="11"/>
        <v> </v>
      </c>
      <c r="Q55" s="133">
        <v>39</v>
      </c>
      <c r="R55" s="93">
        <v>3</v>
      </c>
      <c r="S55" s="15">
        <f t="shared" si="12"/>
        <v>7.7</v>
      </c>
    </row>
    <row r="56" spans="1:19" ht="12.75" customHeight="1">
      <c r="A56" s="7">
        <v>20</v>
      </c>
      <c r="B56" s="8">
        <v>414</v>
      </c>
      <c r="C56" s="57" t="s">
        <v>57</v>
      </c>
      <c r="D56" s="58" t="s">
        <v>108</v>
      </c>
      <c r="E56" s="122"/>
      <c r="F56" s="59"/>
      <c r="G56" s="123"/>
      <c r="H56" s="124"/>
      <c r="I56" s="125"/>
      <c r="J56" s="126"/>
      <c r="K56" s="126"/>
      <c r="L56" s="28" t="str">
        <f t="shared" si="10"/>
        <v> </v>
      </c>
      <c r="M56" s="131">
        <v>1</v>
      </c>
      <c r="N56" s="54">
        <v>0</v>
      </c>
      <c r="O56" s="126"/>
      <c r="P56" s="28" t="str">
        <f t="shared" si="11"/>
        <v> </v>
      </c>
      <c r="Q56" s="133">
        <v>19</v>
      </c>
      <c r="R56" s="93"/>
      <c r="S56" s="15">
        <f t="shared" si="12"/>
        <v>0</v>
      </c>
    </row>
    <row r="57" spans="1:19" ht="12.75" customHeight="1">
      <c r="A57" s="7">
        <v>20</v>
      </c>
      <c r="B57" s="8">
        <v>415</v>
      </c>
      <c r="C57" s="57" t="s">
        <v>57</v>
      </c>
      <c r="D57" s="58" t="s">
        <v>109</v>
      </c>
      <c r="E57" s="122"/>
      <c r="F57" s="59"/>
      <c r="G57" s="123"/>
      <c r="H57" s="124"/>
      <c r="I57" s="125"/>
      <c r="J57" s="126"/>
      <c r="K57" s="126"/>
      <c r="L57" s="28" t="str">
        <f t="shared" si="10"/>
        <v> </v>
      </c>
      <c r="M57" s="131">
        <v>1</v>
      </c>
      <c r="N57" s="54">
        <v>1</v>
      </c>
      <c r="O57" s="126"/>
      <c r="P57" s="28" t="str">
        <f t="shared" si="11"/>
        <v> </v>
      </c>
      <c r="Q57" s="133">
        <v>8</v>
      </c>
      <c r="R57" s="93">
        <v>0</v>
      </c>
      <c r="S57" s="15">
        <f t="shared" si="12"/>
        <v>0</v>
      </c>
    </row>
    <row r="58" spans="1:19" ht="12.75" customHeight="1">
      <c r="A58" s="7">
        <v>20</v>
      </c>
      <c r="B58" s="8">
        <v>416</v>
      </c>
      <c r="C58" s="57" t="s">
        <v>57</v>
      </c>
      <c r="D58" s="58" t="s">
        <v>110</v>
      </c>
      <c r="E58" s="122"/>
      <c r="F58" s="59"/>
      <c r="G58" s="123"/>
      <c r="H58" s="124"/>
      <c r="I58" s="125"/>
      <c r="J58" s="126"/>
      <c r="K58" s="126"/>
      <c r="L58" s="28" t="str">
        <f t="shared" si="10"/>
        <v> </v>
      </c>
      <c r="M58" s="131">
        <v>1</v>
      </c>
      <c r="N58" s="54">
        <v>1</v>
      </c>
      <c r="O58" s="126"/>
      <c r="P58" s="28" t="str">
        <f t="shared" si="11"/>
        <v> </v>
      </c>
      <c r="Q58" s="133">
        <v>7</v>
      </c>
      <c r="R58" s="93">
        <v>0</v>
      </c>
      <c r="S58" s="15">
        <f t="shared" si="12"/>
        <v>0</v>
      </c>
    </row>
    <row r="59" spans="1:19" ht="12.75" customHeight="1">
      <c r="A59" s="7">
        <v>20</v>
      </c>
      <c r="B59" s="8">
        <v>417</v>
      </c>
      <c r="C59" s="57" t="s">
        <v>57</v>
      </c>
      <c r="D59" s="58" t="s">
        <v>111</v>
      </c>
      <c r="E59" s="122"/>
      <c r="F59" s="59"/>
      <c r="G59" s="123"/>
      <c r="H59" s="124"/>
      <c r="I59" s="125"/>
      <c r="J59" s="126"/>
      <c r="K59" s="126"/>
      <c r="L59" s="28" t="str">
        <f>IF(J59=""," ",ROUND(K59/J59*100,1))</f>
        <v> </v>
      </c>
      <c r="M59" s="131">
        <v>1</v>
      </c>
      <c r="N59" s="54">
        <v>1</v>
      </c>
      <c r="O59" s="126"/>
      <c r="P59" s="28" t="str">
        <f>IF(O59=""," ",ROUND(O59/N59*100,1))</f>
        <v> </v>
      </c>
      <c r="Q59" s="133">
        <v>27</v>
      </c>
      <c r="R59" s="93">
        <v>1</v>
      </c>
      <c r="S59" s="15">
        <f>IF(Q59=""," ",ROUND(R59/Q59*100,1))</f>
        <v>3.7</v>
      </c>
    </row>
    <row r="60" spans="1:19" ht="12.75" customHeight="1">
      <c r="A60" s="7">
        <v>20</v>
      </c>
      <c r="B60" s="8">
        <v>422</v>
      </c>
      <c r="C60" s="57" t="s">
        <v>57</v>
      </c>
      <c r="D60" s="58" t="s">
        <v>112</v>
      </c>
      <c r="E60" s="122"/>
      <c r="F60" s="59"/>
      <c r="G60" s="123"/>
      <c r="H60" s="124"/>
      <c r="I60" s="125"/>
      <c r="J60" s="126"/>
      <c r="K60" s="126"/>
      <c r="L60" s="28" t="str">
        <f>IF(J60=""," ",ROUND(K60/J60*100,1))</f>
        <v> </v>
      </c>
      <c r="M60" s="131">
        <v>1</v>
      </c>
      <c r="N60" s="54">
        <v>1</v>
      </c>
      <c r="O60" s="126"/>
      <c r="P60" s="28" t="str">
        <f>IF(O60=""," ",ROUND(O60/N60*100,1))</f>
        <v> </v>
      </c>
      <c r="Q60" s="133">
        <v>39</v>
      </c>
      <c r="R60" s="93">
        <v>0</v>
      </c>
      <c r="S60" s="15">
        <f>IF(Q60=""," ",ROUND(R60/Q60*100,1))</f>
        <v>0</v>
      </c>
    </row>
    <row r="61" spans="1:19" ht="12.75" customHeight="1">
      <c r="A61" s="7">
        <v>20</v>
      </c>
      <c r="B61" s="8">
        <v>423</v>
      </c>
      <c r="C61" s="57" t="s">
        <v>57</v>
      </c>
      <c r="D61" s="58" t="s">
        <v>113</v>
      </c>
      <c r="E61" s="122"/>
      <c r="F61" s="59"/>
      <c r="G61" s="123"/>
      <c r="H61" s="124"/>
      <c r="I61" s="125"/>
      <c r="J61" s="126"/>
      <c r="K61" s="126"/>
      <c r="L61" s="28" t="str">
        <f>IF(J61=""," ",ROUND(K61/J61*100,1))</f>
        <v> </v>
      </c>
      <c r="M61" s="131">
        <v>1</v>
      </c>
      <c r="N61" s="54">
        <v>1</v>
      </c>
      <c r="O61" s="126"/>
      <c r="P61" s="28" t="str">
        <f>IF(O61=""," ",ROUND(O61/N61*100,1))</f>
        <v> </v>
      </c>
      <c r="Q61" s="133">
        <v>61</v>
      </c>
      <c r="R61" s="93">
        <v>2</v>
      </c>
      <c r="S61" s="15">
        <f>IF(Q61=""," ",ROUND(R61/Q61*100,1))</f>
        <v>3.3</v>
      </c>
    </row>
    <row r="62" spans="1:19" ht="12.75" customHeight="1">
      <c r="A62" s="7">
        <v>20</v>
      </c>
      <c r="B62" s="8">
        <v>425</v>
      </c>
      <c r="C62" s="57" t="s">
        <v>57</v>
      </c>
      <c r="D62" s="58" t="s">
        <v>114</v>
      </c>
      <c r="E62" s="122"/>
      <c r="F62" s="59"/>
      <c r="G62" s="123"/>
      <c r="H62" s="124"/>
      <c r="I62" s="125"/>
      <c r="J62" s="126"/>
      <c r="K62" s="126"/>
      <c r="L62" s="28" t="str">
        <f>IF(J62=""," ",ROUND(K62/J62*100,1))</f>
        <v> </v>
      </c>
      <c r="M62" s="131">
        <v>1</v>
      </c>
      <c r="N62" s="54">
        <v>1</v>
      </c>
      <c r="O62" s="126"/>
      <c r="P62" s="28" t="str">
        <f>IF(O62=""," ",ROUND(O62/N62*100,1))</f>
        <v> </v>
      </c>
      <c r="Q62" s="133">
        <v>22</v>
      </c>
      <c r="R62" s="93">
        <v>0</v>
      </c>
      <c r="S62" s="15">
        <f>IF(Q62=""," ",ROUND(R62/Q62*100,1))</f>
        <v>0</v>
      </c>
    </row>
    <row r="63" spans="1:19" ht="12.75" customHeight="1">
      <c r="A63" s="7">
        <v>20</v>
      </c>
      <c r="B63" s="8">
        <v>429</v>
      </c>
      <c r="C63" s="57" t="s">
        <v>57</v>
      </c>
      <c r="D63" s="58" t="s">
        <v>115</v>
      </c>
      <c r="E63" s="122"/>
      <c r="F63" s="59"/>
      <c r="G63" s="123"/>
      <c r="H63" s="124"/>
      <c r="I63" s="125"/>
      <c r="J63" s="126"/>
      <c r="K63" s="126"/>
      <c r="L63" s="28" t="str">
        <f aca="true" t="shared" si="13" ref="L63:L68">IF(J63=""," ",ROUND(K63/J63*100,1))</f>
        <v> </v>
      </c>
      <c r="M63" s="131">
        <v>1</v>
      </c>
      <c r="N63" s="54">
        <v>0</v>
      </c>
      <c r="O63" s="126"/>
      <c r="P63" s="28" t="str">
        <f aca="true" t="shared" si="14" ref="P63:P68">IF(O63=""," ",ROUND(O63/N63*100,1))</f>
        <v> </v>
      </c>
      <c r="Q63" s="133">
        <v>9</v>
      </c>
      <c r="R63" s="93">
        <v>0</v>
      </c>
      <c r="S63" s="15">
        <f aca="true" t="shared" si="15" ref="S63:S68">IF(Q63=""," ",ROUND(R63/Q63*100,1))</f>
        <v>0</v>
      </c>
    </row>
    <row r="64" spans="1:19" ht="12.75" customHeight="1">
      <c r="A64" s="7">
        <v>20</v>
      </c>
      <c r="B64" s="8">
        <v>430</v>
      </c>
      <c r="C64" s="57" t="s">
        <v>57</v>
      </c>
      <c r="D64" s="58" t="s">
        <v>116</v>
      </c>
      <c r="E64" s="122"/>
      <c r="F64" s="59"/>
      <c r="G64" s="123"/>
      <c r="H64" s="124"/>
      <c r="I64" s="125"/>
      <c r="J64" s="126"/>
      <c r="K64" s="126"/>
      <c r="L64" s="28" t="str">
        <f t="shared" si="13"/>
        <v> </v>
      </c>
      <c r="M64" s="131">
        <v>1</v>
      </c>
      <c r="N64" s="54">
        <v>1</v>
      </c>
      <c r="O64" s="126"/>
      <c r="P64" s="28" t="str">
        <f t="shared" si="14"/>
        <v> </v>
      </c>
      <c r="Q64" s="133">
        <v>47</v>
      </c>
      <c r="R64" s="93">
        <v>5</v>
      </c>
      <c r="S64" s="15">
        <f t="shared" si="15"/>
        <v>10.6</v>
      </c>
    </row>
    <row r="65" spans="1:19" ht="12.75" customHeight="1">
      <c r="A65" s="7">
        <v>20</v>
      </c>
      <c r="B65" s="8">
        <v>432</v>
      </c>
      <c r="C65" s="57" t="s">
        <v>57</v>
      </c>
      <c r="D65" s="58" t="s">
        <v>117</v>
      </c>
      <c r="E65" s="122"/>
      <c r="F65" s="59"/>
      <c r="G65" s="123"/>
      <c r="H65" s="124"/>
      <c r="I65" s="125"/>
      <c r="J65" s="126"/>
      <c r="K65" s="126"/>
      <c r="L65" s="28" t="str">
        <f t="shared" si="13"/>
        <v> </v>
      </c>
      <c r="M65" s="131">
        <v>1</v>
      </c>
      <c r="N65" s="54">
        <v>1</v>
      </c>
      <c r="O65" s="126"/>
      <c r="P65" s="28" t="str">
        <f t="shared" si="14"/>
        <v> </v>
      </c>
      <c r="Q65" s="133">
        <v>65</v>
      </c>
      <c r="R65" s="93">
        <v>1</v>
      </c>
      <c r="S65" s="15">
        <f t="shared" si="15"/>
        <v>1.5</v>
      </c>
    </row>
    <row r="66" spans="1:19" ht="12.75" customHeight="1">
      <c r="A66" s="7">
        <v>20</v>
      </c>
      <c r="B66" s="8">
        <v>446</v>
      </c>
      <c r="C66" s="57" t="s">
        <v>57</v>
      </c>
      <c r="D66" s="58" t="s">
        <v>118</v>
      </c>
      <c r="E66" s="122"/>
      <c r="F66" s="59"/>
      <c r="G66" s="123"/>
      <c r="H66" s="124"/>
      <c r="I66" s="125"/>
      <c r="J66" s="126"/>
      <c r="K66" s="126"/>
      <c r="L66" s="28" t="str">
        <f t="shared" si="13"/>
        <v> </v>
      </c>
      <c r="M66" s="131">
        <v>1</v>
      </c>
      <c r="N66" s="54">
        <v>1</v>
      </c>
      <c r="O66" s="126"/>
      <c r="P66" s="28" t="str">
        <f t="shared" si="14"/>
        <v> </v>
      </c>
      <c r="Q66" s="133">
        <v>28</v>
      </c>
      <c r="R66" s="93">
        <v>0</v>
      </c>
      <c r="S66" s="15">
        <f t="shared" si="15"/>
        <v>0</v>
      </c>
    </row>
    <row r="67" spans="1:19" ht="12.75" customHeight="1">
      <c r="A67" s="7">
        <v>20</v>
      </c>
      <c r="B67" s="8">
        <v>448</v>
      </c>
      <c r="C67" s="57" t="s">
        <v>57</v>
      </c>
      <c r="D67" s="58" t="s">
        <v>119</v>
      </c>
      <c r="E67" s="122"/>
      <c r="F67" s="59"/>
      <c r="G67" s="123"/>
      <c r="H67" s="124"/>
      <c r="I67" s="125"/>
      <c r="J67" s="126"/>
      <c r="K67" s="126"/>
      <c r="L67" s="28" t="str">
        <f t="shared" si="13"/>
        <v> </v>
      </c>
      <c r="M67" s="131">
        <v>1</v>
      </c>
      <c r="N67" s="54">
        <v>1</v>
      </c>
      <c r="O67" s="126">
        <v>1</v>
      </c>
      <c r="P67" s="28">
        <f t="shared" si="14"/>
        <v>100</v>
      </c>
      <c r="Q67" s="133">
        <v>10</v>
      </c>
      <c r="R67" s="93"/>
      <c r="S67" s="15">
        <f t="shared" si="15"/>
        <v>0</v>
      </c>
    </row>
    <row r="68" spans="1:19" ht="12.75" customHeight="1">
      <c r="A68" s="7">
        <v>20</v>
      </c>
      <c r="B68" s="8">
        <v>449</v>
      </c>
      <c r="C68" s="57" t="s">
        <v>57</v>
      </c>
      <c r="D68" s="58" t="s">
        <v>120</v>
      </c>
      <c r="E68" s="122"/>
      <c r="F68" s="59"/>
      <c r="G68" s="123"/>
      <c r="H68" s="124"/>
      <c r="I68" s="125"/>
      <c r="J68" s="126"/>
      <c r="K68" s="126"/>
      <c r="L68" s="28" t="str">
        <f t="shared" si="13"/>
        <v> </v>
      </c>
      <c r="M68" s="131">
        <v>1</v>
      </c>
      <c r="N68" s="54">
        <v>1</v>
      </c>
      <c r="O68" s="126"/>
      <c r="P68" s="28" t="str">
        <f t="shared" si="14"/>
        <v> </v>
      </c>
      <c r="Q68" s="133">
        <v>27</v>
      </c>
      <c r="R68" s="93">
        <v>1</v>
      </c>
      <c r="S68" s="15">
        <f t="shared" si="15"/>
        <v>3.7</v>
      </c>
    </row>
    <row r="69" spans="1:19" ht="12.75" customHeight="1">
      <c r="A69" s="7">
        <v>20</v>
      </c>
      <c r="B69" s="8">
        <v>450</v>
      </c>
      <c r="C69" s="57" t="s">
        <v>57</v>
      </c>
      <c r="D69" s="58" t="s">
        <v>121</v>
      </c>
      <c r="E69" s="122"/>
      <c r="F69" s="59"/>
      <c r="G69" s="123"/>
      <c r="H69" s="124"/>
      <c r="I69" s="125"/>
      <c r="J69" s="126"/>
      <c r="K69" s="126"/>
      <c r="L69" s="28" t="str">
        <f>IF(J69=""," ",ROUND(K69/J69*100,1))</f>
        <v> </v>
      </c>
      <c r="M69" s="131">
        <v>1</v>
      </c>
      <c r="N69" s="54">
        <v>1</v>
      </c>
      <c r="O69" s="126"/>
      <c r="P69" s="28" t="str">
        <f>IF(O69=""," ",ROUND(O69/N69*100,1))</f>
        <v> </v>
      </c>
      <c r="Q69" s="133">
        <v>6</v>
      </c>
      <c r="R69" s="93"/>
      <c r="S69" s="15">
        <f>IF(Q69=""," ",ROUND(R69/Q69*100,1))</f>
        <v>0</v>
      </c>
    </row>
    <row r="70" spans="1:19" ht="12.75" customHeight="1">
      <c r="A70" s="7">
        <v>20</v>
      </c>
      <c r="B70" s="8">
        <v>451</v>
      </c>
      <c r="C70" s="57" t="s">
        <v>57</v>
      </c>
      <c r="D70" s="58" t="s">
        <v>122</v>
      </c>
      <c r="E70" s="122"/>
      <c r="F70" s="59"/>
      <c r="G70" s="123"/>
      <c r="H70" s="124"/>
      <c r="I70" s="125"/>
      <c r="J70" s="126"/>
      <c r="K70" s="126"/>
      <c r="L70" s="28" t="str">
        <f aca="true" t="shared" si="16" ref="L70:L75">IF(J70=""," ",ROUND(K70/J70*100,1))</f>
        <v> </v>
      </c>
      <c r="M70" s="131">
        <v>1</v>
      </c>
      <c r="N70" s="54"/>
      <c r="O70" s="126"/>
      <c r="P70" s="28" t="str">
        <f aca="true" t="shared" si="17" ref="P70:P75">IF(O70=""," ",ROUND(O70/N70*100,1))</f>
        <v> </v>
      </c>
      <c r="Q70" s="133">
        <v>5</v>
      </c>
      <c r="R70" s="93"/>
      <c r="S70" s="15">
        <f aca="true" t="shared" si="18" ref="S70:S75">IF(Q70=""," ",ROUND(R70/Q70*100,1))</f>
        <v>0</v>
      </c>
    </row>
    <row r="71" spans="1:19" ht="12.75" customHeight="1">
      <c r="A71" s="7">
        <v>20</v>
      </c>
      <c r="B71" s="8">
        <v>452</v>
      </c>
      <c r="C71" s="57" t="s">
        <v>57</v>
      </c>
      <c r="D71" s="58" t="s">
        <v>123</v>
      </c>
      <c r="E71" s="122"/>
      <c r="F71" s="59"/>
      <c r="G71" s="123"/>
      <c r="H71" s="124"/>
      <c r="I71" s="125"/>
      <c r="J71" s="126"/>
      <c r="K71" s="126"/>
      <c r="L71" s="28" t="str">
        <f t="shared" si="16"/>
        <v> </v>
      </c>
      <c r="M71" s="131">
        <v>1</v>
      </c>
      <c r="N71" s="54">
        <v>1</v>
      </c>
      <c r="O71" s="126"/>
      <c r="P71" s="28" t="str">
        <f t="shared" si="17"/>
        <v> </v>
      </c>
      <c r="Q71" s="133">
        <v>21</v>
      </c>
      <c r="R71" s="93"/>
      <c r="S71" s="15">
        <f t="shared" si="18"/>
        <v>0</v>
      </c>
    </row>
    <row r="72" spans="1:19" ht="12.75" customHeight="1">
      <c r="A72" s="7">
        <v>20</v>
      </c>
      <c r="B72" s="8">
        <v>481</v>
      </c>
      <c r="C72" s="57" t="s">
        <v>57</v>
      </c>
      <c r="D72" s="58" t="s">
        <v>124</v>
      </c>
      <c r="E72" s="122"/>
      <c r="F72" s="59"/>
      <c r="G72" s="123"/>
      <c r="H72" s="124"/>
      <c r="I72" s="125"/>
      <c r="J72" s="126"/>
      <c r="K72" s="126"/>
      <c r="L72" s="28" t="str">
        <f t="shared" si="16"/>
        <v> </v>
      </c>
      <c r="M72" s="131">
        <v>1</v>
      </c>
      <c r="N72" s="54">
        <v>1</v>
      </c>
      <c r="O72" s="126"/>
      <c r="P72" s="28" t="str">
        <f t="shared" si="17"/>
        <v> </v>
      </c>
      <c r="Q72" s="133">
        <v>33</v>
      </c>
      <c r="R72" s="93">
        <v>0</v>
      </c>
      <c r="S72" s="15">
        <f t="shared" si="18"/>
        <v>0</v>
      </c>
    </row>
    <row r="73" spans="1:19" ht="12.75" customHeight="1">
      <c r="A73" s="7">
        <v>20</v>
      </c>
      <c r="B73" s="8">
        <v>482</v>
      </c>
      <c r="C73" s="57" t="s">
        <v>57</v>
      </c>
      <c r="D73" s="58" t="s">
        <v>125</v>
      </c>
      <c r="E73" s="122"/>
      <c r="F73" s="59"/>
      <c r="G73" s="123"/>
      <c r="H73" s="124"/>
      <c r="I73" s="125"/>
      <c r="J73" s="126"/>
      <c r="K73" s="126"/>
      <c r="L73" s="28" t="str">
        <f t="shared" si="16"/>
        <v> </v>
      </c>
      <c r="M73" s="131">
        <v>1</v>
      </c>
      <c r="N73" s="54">
        <v>1</v>
      </c>
      <c r="O73" s="126"/>
      <c r="P73" s="28" t="str">
        <f t="shared" si="17"/>
        <v> </v>
      </c>
      <c r="Q73" s="133">
        <v>17</v>
      </c>
      <c r="R73" s="93">
        <v>0</v>
      </c>
      <c r="S73" s="15">
        <f t="shared" si="18"/>
        <v>0</v>
      </c>
    </row>
    <row r="74" spans="1:19" ht="12.75" customHeight="1">
      <c r="A74" s="7">
        <v>20</v>
      </c>
      <c r="B74" s="8">
        <v>485</v>
      </c>
      <c r="C74" s="57" t="s">
        <v>57</v>
      </c>
      <c r="D74" s="58" t="s">
        <v>126</v>
      </c>
      <c r="E74" s="122"/>
      <c r="F74" s="59"/>
      <c r="G74" s="123"/>
      <c r="H74" s="124"/>
      <c r="I74" s="125"/>
      <c r="J74" s="126"/>
      <c r="K74" s="126"/>
      <c r="L74" s="28" t="str">
        <f t="shared" si="16"/>
        <v> </v>
      </c>
      <c r="M74" s="131">
        <v>1</v>
      </c>
      <c r="N74" s="54">
        <v>1</v>
      </c>
      <c r="O74" s="126"/>
      <c r="P74" s="28" t="str">
        <f t="shared" si="17"/>
        <v> </v>
      </c>
      <c r="Q74" s="133">
        <v>29</v>
      </c>
      <c r="R74" s="93">
        <v>1</v>
      </c>
      <c r="S74" s="15">
        <f t="shared" si="18"/>
        <v>3.4</v>
      </c>
    </row>
    <row r="75" spans="1:19" ht="12.75" customHeight="1">
      <c r="A75" s="7">
        <v>20</v>
      </c>
      <c r="B75" s="8">
        <v>486</v>
      </c>
      <c r="C75" s="57" t="s">
        <v>57</v>
      </c>
      <c r="D75" s="58" t="s">
        <v>127</v>
      </c>
      <c r="E75" s="122"/>
      <c r="F75" s="59"/>
      <c r="G75" s="123"/>
      <c r="H75" s="124"/>
      <c r="I75" s="125"/>
      <c r="J75" s="126"/>
      <c r="K75" s="126"/>
      <c r="L75" s="28" t="str">
        <f t="shared" si="16"/>
        <v> </v>
      </c>
      <c r="M75" s="131">
        <v>1</v>
      </c>
      <c r="N75" s="54">
        <v>1</v>
      </c>
      <c r="O75" s="126"/>
      <c r="P75" s="28" t="str">
        <f t="shared" si="17"/>
        <v> </v>
      </c>
      <c r="Q75" s="133">
        <v>53</v>
      </c>
      <c r="R75" s="93">
        <v>0</v>
      </c>
      <c r="S75" s="15">
        <f t="shared" si="18"/>
        <v>0</v>
      </c>
    </row>
    <row r="76" spans="1:19" ht="12.75" customHeight="1">
      <c r="A76" s="7">
        <v>20</v>
      </c>
      <c r="B76" s="8">
        <v>521</v>
      </c>
      <c r="C76" s="57" t="s">
        <v>57</v>
      </c>
      <c r="D76" s="58" t="s">
        <v>128</v>
      </c>
      <c r="E76" s="122"/>
      <c r="F76" s="59"/>
      <c r="G76" s="123"/>
      <c r="H76" s="124"/>
      <c r="I76" s="125"/>
      <c r="J76" s="126"/>
      <c r="K76" s="126"/>
      <c r="L76" s="28" t="str">
        <f aca="true" t="shared" si="19" ref="L76:L81">IF(J76=""," ",ROUND(K76/J76*100,1))</f>
        <v> </v>
      </c>
      <c r="M76" s="131">
        <v>1</v>
      </c>
      <c r="N76" s="54">
        <v>1</v>
      </c>
      <c r="O76" s="126"/>
      <c r="P76" s="28" t="str">
        <f aca="true" t="shared" si="20" ref="P76:P81">IF(O76=""," ",ROUND(O76/N76*100,1))</f>
        <v> </v>
      </c>
      <c r="Q76" s="133">
        <v>27</v>
      </c>
      <c r="R76" s="93">
        <v>0</v>
      </c>
      <c r="S76" s="15">
        <f aca="true" t="shared" si="21" ref="S76:S81">IF(Q76=""," ",ROUND(R76/Q76*100,1))</f>
        <v>0</v>
      </c>
    </row>
    <row r="77" spans="1:19" ht="12.75" customHeight="1">
      <c r="A77" s="7">
        <v>20</v>
      </c>
      <c r="B77" s="8">
        <v>541</v>
      </c>
      <c r="C77" s="57" t="s">
        <v>57</v>
      </c>
      <c r="D77" s="58" t="s">
        <v>129</v>
      </c>
      <c r="E77" s="122"/>
      <c r="F77" s="59"/>
      <c r="G77" s="123"/>
      <c r="H77" s="124"/>
      <c r="I77" s="125"/>
      <c r="J77" s="126"/>
      <c r="K77" s="126"/>
      <c r="L77" s="28" t="str">
        <f t="shared" si="19"/>
        <v> </v>
      </c>
      <c r="M77" s="131">
        <v>1</v>
      </c>
      <c r="N77" s="54">
        <v>1</v>
      </c>
      <c r="O77" s="126"/>
      <c r="P77" s="28" t="str">
        <f t="shared" si="20"/>
        <v> </v>
      </c>
      <c r="Q77" s="133">
        <v>28</v>
      </c>
      <c r="R77" s="93">
        <v>0</v>
      </c>
      <c r="S77" s="15">
        <f t="shared" si="21"/>
        <v>0</v>
      </c>
    </row>
    <row r="78" spans="1:19" ht="12.75" customHeight="1">
      <c r="A78" s="7">
        <v>20</v>
      </c>
      <c r="B78" s="8">
        <v>543</v>
      </c>
      <c r="C78" s="57" t="s">
        <v>57</v>
      </c>
      <c r="D78" s="58" t="s">
        <v>130</v>
      </c>
      <c r="E78" s="122"/>
      <c r="F78" s="59"/>
      <c r="G78" s="123"/>
      <c r="H78" s="124"/>
      <c r="I78" s="125"/>
      <c r="J78" s="126"/>
      <c r="K78" s="126"/>
      <c r="L78" s="28" t="str">
        <f t="shared" si="19"/>
        <v> </v>
      </c>
      <c r="M78" s="131">
        <v>1</v>
      </c>
      <c r="N78" s="54">
        <v>1</v>
      </c>
      <c r="O78" s="126"/>
      <c r="P78" s="28" t="str">
        <f t="shared" si="20"/>
        <v> </v>
      </c>
      <c r="Q78" s="133">
        <v>26</v>
      </c>
      <c r="R78" s="93">
        <v>0</v>
      </c>
      <c r="S78" s="15">
        <f t="shared" si="21"/>
        <v>0</v>
      </c>
    </row>
    <row r="79" spans="1:19" ht="12.75" customHeight="1">
      <c r="A79" s="7">
        <v>20</v>
      </c>
      <c r="B79" s="8">
        <v>561</v>
      </c>
      <c r="C79" s="57" t="s">
        <v>57</v>
      </c>
      <c r="D79" s="58" t="s">
        <v>131</v>
      </c>
      <c r="E79" s="122"/>
      <c r="F79" s="59"/>
      <c r="G79" s="123"/>
      <c r="H79" s="124"/>
      <c r="I79" s="125"/>
      <c r="J79" s="126"/>
      <c r="K79" s="126"/>
      <c r="L79" s="28" t="str">
        <f t="shared" si="19"/>
        <v> </v>
      </c>
      <c r="M79" s="131">
        <v>1</v>
      </c>
      <c r="N79" s="54">
        <v>1</v>
      </c>
      <c r="O79" s="126"/>
      <c r="P79" s="28" t="str">
        <f t="shared" si="20"/>
        <v> </v>
      </c>
      <c r="Q79" s="133">
        <v>16</v>
      </c>
      <c r="R79" s="93">
        <v>0</v>
      </c>
      <c r="S79" s="15">
        <f t="shared" si="21"/>
        <v>0</v>
      </c>
    </row>
    <row r="80" spans="1:19" ht="12.75" customHeight="1">
      <c r="A80" s="7">
        <v>20</v>
      </c>
      <c r="B80" s="8">
        <v>562</v>
      </c>
      <c r="C80" s="57" t="s">
        <v>57</v>
      </c>
      <c r="D80" s="58" t="s">
        <v>132</v>
      </c>
      <c r="E80" s="122"/>
      <c r="F80" s="59"/>
      <c r="G80" s="123"/>
      <c r="H80" s="124"/>
      <c r="I80" s="125"/>
      <c r="J80" s="126"/>
      <c r="K80" s="126"/>
      <c r="L80" s="28" t="str">
        <f t="shared" si="19"/>
        <v> </v>
      </c>
      <c r="M80" s="131">
        <v>1</v>
      </c>
      <c r="N80" s="54">
        <v>1</v>
      </c>
      <c r="O80" s="126"/>
      <c r="P80" s="28" t="str">
        <f t="shared" si="20"/>
        <v> </v>
      </c>
      <c r="Q80" s="133">
        <v>26</v>
      </c>
      <c r="R80" s="93">
        <v>0</v>
      </c>
      <c r="S80" s="15">
        <f t="shared" si="21"/>
        <v>0</v>
      </c>
    </row>
    <row r="81" spans="1:19" ht="12.75" customHeight="1">
      <c r="A81" s="7">
        <v>20</v>
      </c>
      <c r="B81" s="8">
        <v>563</v>
      </c>
      <c r="C81" s="57" t="s">
        <v>57</v>
      </c>
      <c r="D81" s="58" t="s">
        <v>133</v>
      </c>
      <c r="E81" s="122"/>
      <c r="F81" s="59"/>
      <c r="G81" s="123"/>
      <c r="H81" s="124"/>
      <c r="I81" s="125"/>
      <c r="J81" s="126"/>
      <c r="K81" s="126"/>
      <c r="L81" s="28" t="str">
        <f t="shared" si="19"/>
        <v> </v>
      </c>
      <c r="M81" s="131">
        <v>1</v>
      </c>
      <c r="N81" s="54">
        <v>1</v>
      </c>
      <c r="O81" s="126"/>
      <c r="P81" s="28" t="str">
        <f t="shared" si="20"/>
        <v> </v>
      </c>
      <c r="Q81" s="133">
        <v>20</v>
      </c>
      <c r="R81" s="93"/>
      <c r="S81" s="15">
        <f t="shared" si="21"/>
        <v>0</v>
      </c>
    </row>
    <row r="82" spans="1:19" ht="12.75" customHeight="1">
      <c r="A82" s="7">
        <v>20</v>
      </c>
      <c r="B82" s="8">
        <v>581</v>
      </c>
      <c r="C82" s="57" t="s">
        <v>57</v>
      </c>
      <c r="D82" s="58" t="s">
        <v>134</v>
      </c>
      <c r="E82" s="122"/>
      <c r="F82" s="59"/>
      <c r="G82" s="123"/>
      <c r="H82" s="124"/>
      <c r="I82" s="125"/>
      <c r="J82" s="126"/>
      <c r="K82" s="126"/>
      <c r="L82" s="28" t="str">
        <f aca="true" t="shared" si="22" ref="L82:L88">IF(J82=""," ",ROUND(K82/J82*100,1))</f>
        <v> </v>
      </c>
      <c r="M82" s="131">
        <v>1</v>
      </c>
      <c r="N82" s="54">
        <v>1</v>
      </c>
      <c r="O82" s="126"/>
      <c r="P82" s="28" t="str">
        <f aca="true" t="shared" si="23" ref="P82:P87">IF(O82=""," ",ROUND(O82/N82*100,1))</f>
        <v> </v>
      </c>
      <c r="Q82" s="133">
        <v>15</v>
      </c>
      <c r="R82" s="93">
        <v>0</v>
      </c>
      <c r="S82" s="15">
        <f aca="true" t="shared" si="24" ref="S82:S88">IF(Q82=""," ",ROUND(R82/Q82*100,1))</f>
        <v>0</v>
      </c>
    </row>
    <row r="83" spans="1:19" ht="12.75" customHeight="1">
      <c r="A83" s="7">
        <v>20</v>
      </c>
      <c r="B83" s="8">
        <v>583</v>
      </c>
      <c r="C83" s="57" t="s">
        <v>57</v>
      </c>
      <c r="D83" s="58" t="s">
        <v>135</v>
      </c>
      <c r="E83" s="122"/>
      <c r="F83" s="59"/>
      <c r="G83" s="123"/>
      <c r="H83" s="124"/>
      <c r="I83" s="125"/>
      <c r="J83" s="126"/>
      <c r="K83" s="126"/>
      <c r="L83" s="28" t="str">
        <f t="shared" si="22"/>
        <v> </v>
      </c>
      <c r="M83" s="131">
        <v>1</v>
      </c>
      <c r="N83" s="54">
        <v>1</v>
      </c>
      <c r="O83" s="126"/>
      <c r="P83" s="28" t="str">
        <f t="shared" si="23"/>
        <v> </v>
      </c>
      <c r="Q83" s="133">
        <v>8</v>
      </c>
      <c r="R83" s="93">
        <v>0</v>
      </c>
      <c r="S83" s="15">
        <f t="shared" si="24"/>
        <v>0</v>
      </c>
    </row>
    <row r="84" spans="1:19" ht="12.75" customHeight="1">
      <c r="A84" s="7">
        <v>20</v>
      </c>
      <c r="B84" s="8">
        <v>588</v>
      </c>
      <c r="C84" s="57" t="s">
        <v>57</v>
      </c>
      <c r="D84" s="58" t="s">
        <v>136</v>
      </c>
      <c r="E84" s="122"/>
      <c r="F84" s="59"/>
      <c r="G84" s="123"/>
      <c r="H84" s="124"/>
      <c r="I84" s="125"/>
      <c r="J84" s="126"/>
      <c r="K84" s="126"/>
      <c r="L84" s="28" t="str">
        <f t="shared" si="22"/>
        <v> </v>
      </c>
      <c r="M84" s="131">
        <v>1</v>
      </c>
      <c r="N84" s="54">
        <v>1</v>
      </c>
      <c r="O84" s="126"/>
      <c r="P84" s="28" t="str">
        <f t="shared" si="23"/>
        <v> </v>
      </c>
      <c r="Q84" s="133">
        <v>20</v>
      </c>
      <c r="R84" s="93">
        <v>0</v>
      </c>
      <c r="S84" s="15">
        <f t="shared" si="24"/>
        <v>0</v>
      </c>
    </row>
    <row r="85" spans="1:19" ht="12.75" customHeight="1">
      <c r="A85" s="7">
        <v>20</v>
      </c>
      <c r="B85" s="8">
        <v>589</v>
      </c>
      <c r="C85" s="57" t="s">
        <v>57</v>
      </c>
      <c r="D85" s="58" t="s">
        <v>137</v>
      </c>
      <c r="E85" s="122"/>
      <c r="F85" s="59"/>
      <c r="G85" s="123"/>
      <c r="H85" s="124"/>
      <c r="I85" s="125"/>
      <c r="J85" s="126"/>
      <c r="K85" s="126"/>
      <c r="L85" s="28" t="str">
        <f t="shared" si="22"/>
        <v> </v>
      </c>
      <c r="M85" s="131">
        <v>1</v>
      </c>
      <c r="N85" s="54">
        <v>1</v>
      </c>
      <c r="O85" s="126"/>
      <c r="P85" s="28" t="str">
        <f t="shared" si="23"/>
        <v> </v>
      </c>
      <c r="Q85" s="133">
        <v>11</v>
      </c>
      <c r="R85" s="93">
        <v>0</v>
      </c>
      <c r="S85" s="15">
        <f t="shared" si="24"/>
        <v>0</v>
      </c>
    </row>
    <row r="86" spans="1:19" ht="12.75" customHeight="1">
      <c r="A86" s="7">
        <v>20</v>
      </c>
      <c r="B86" s="8">
        <v>590</v>
      </c>
      <c r="C86" s="57" t="s">
        <v>57</v>
      </c>
      <c r="D86" s="58" t="s">
        <v>138</v>
      </c>
      <c r="E86" s="122">
        <v>38760</v>
      </c>
      <c r="F86" s="59" t="s">
        <v>271</v>
      </c>
      <c r="G86" s="123">
        <v>1</v>
      </c>
      <c r="H86" s="124">
        <v>0</v>
      </c>
      <c r="I86" s="27"/>
      <c r="J86" s="126"/>
      <c r="K86" s="126"/>
      <c r="L86" s="28" t="str">
        <f t="shared" si="22"/>
        <v> </v>
      </c>
      <c r="M86" s="131">
        <v>1</v>
      </c>
      <c r="N86" s="54">
        <v>1</v>
      </c>
      <c r="O86" s="126"/>
      <c r="P86" s="28" t="str">
        <f t="shared" si="23"/>
        <v> </v>
      </c>
      <c r="Q86" s="133">
        <v>27</v>
      </c>
      <c r="R86" s="93">
        <v>0</v>
      </c>
      <c r="S86" s="15">
        <f t="shared" si="24"/>
        <v>0</v>
      </c>
    </row>
    <row r="87" spans="1:19" ht="12.75" customHeight="1" thickBot="1">
      <c r="A87" s="7">
        <v>20</v>
      </c>
      <c r="B87" s="8">
        <v>602</v>
      </c>
      <c r="C87" s="57" t="s">
        <v>57</v>
      </c>
      <c r="D87" s="58" t="s">
        <v>139</v>
      </c>
      <c r="E87" s="122"/>
      <c r="F87" s="62"/>
      <c r="G87" s="123"/>
      <c r="H87" s="124"/>
      <c r="I87" s="27"/>
      <c r="J87" s="126"/>
      <c r="K87" s="126"/>
      <c r="L87" s="28" t="str">
        <f t="shared" si="22"/>
        <v> </v>
      </c>
      <c r="M87" s="131">
        <v>1</v>
      </c>
      <c r="N87" s="54"/>
      <c r="O87" s="126"/>
      <c r="P87" s="28" t="str">
        <f t="shared" si="23"/>
        <v> </v>
      </c>
      <c r="Q87" s="133">
        <v>31</v>
      </c>
      <c r="R87" s="93">
        <v>0</v>
      </c>
      <c r="S87" s="15">
        <f t="shared" si="24"/>
        <v>0</v>
      </c>
    </row>
    <row r="88" spans="1:19" ht="16.5" customHeight="1" thickBot="1">
      <c r="A88" s="11"/>
      <c r="B88" s="12">
        <v>1000</v>
      </c>
      <c r="C88" s="232" t="s">
        <v>10</v>
      </c>
      <c r="D88" s="232"/>
      <c r="E88" s="9"/>
      <c r="F88" s="34">
        <f>COUNTA(F7:F87)</f>
        <v>3</v>
      </c>
      <c r="G88" s="127"/>
      <c r="H88" s="128">
        <f>SUM(H7:H87)</f>
        <v>2</v>
      </c>
      <c r="I88" s="129">
        <f>COUNTA(I7:I87)</f>
        <v>19</v>
      </c>
      <c r="J88" s="130">
        <f>SUM(J7:J87)</f>
        <v>20</v>
      </c>
      <c r="K88" s="130">
        <f>SUM(K7:K87)</f>
        <v>0</v>
      </c>
      <c r="L88" s="29">
        <f t="shared" si="22"/>
        <v>0</v>
      </c>
      <c r="M88" s="132">
        <f>COUNTA(M7:M87)</f>
        <v>62</v>
      </c>
      <c r="N88" s="130">
        <f>SUM(N7:N87)</f>
        <v>50</v>
      </c>
      <c r="O88" s="130">
        <f>SUM(O7:O87)</f>
        <v>1</v>
      </c>
      <c r="P88" s="29">
        <f>IF(N88=""," ",ROUND(O88/N88*100,1))</f>
        <v>2</v>
      </c>
      <c r="Q88" s="134">
        <f>SUM(Q7:Q87)</f>
        <v>3893</v>
      </c>
      <c r="R88" s="135">
        <f>SUM(R7:R87)</f>
        <v>31</v>
      </c>
      <c r="S88" s="16">
        <f t="shared" si="24"/>
        <v>0.8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88:D88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&amp;R（長野県）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375" style="2" customWidth="1"/>
    <col min="5" max="5" width="5.50390625" style="2" customWidth="1"/>
    <col min="6" max="6" width="10.625" style="2" customWidth="1"/>
    <col min="7" max="7" width="5.375" style="2" customWidth="1"/>
    <col min="8" max="8" width="5.125" style="2" customWidth="1"/>
    <col min="9" max="9" width="6.625" style="2" customWidth="1"/>
    <col min="10" max="10" width="5.625" style="2" customWidth="1"/>
    <col min="11" max="11" width="5.875" style="2" customWidth="1"/>
    <col min="12" max="13" width="5.125" style="2" customWidth="1"/>
    <col min="14" max="14" width="6.125" style="2" customWidth="1"/>
    <col min="15" max="15" width="5.375" style="2" customWidth="1"/>
    <col min="16" max="16" width="5.875" style="2" customWidth="1"/>
    <col min="17" max="18" width="5.125" style="2" customWidth="1"/>
    <col min="19" max="19" width="6.125" style="2" customWidth="1"/>
    <col min="20" max="20" width="5.125" style="2" customWidth="1"/>
    <col min="21" max="21" width="5.875" style="2" customWidth="1"/>
    <col min="22" max="22" width="6.00390625" style="2" customWidth="1"/>
    <col min="23" max="23" width="5.125" style="2" customWidth="1"/>
    <col min="24" max="24" width="5.875" style="2" customWidth="1"/>
    <col min="25" max="27" width="6.12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14" t="s">
        <v>23</v>
      </c>
      <c r="B2" s="3"/>
    </row>
    <row r="3" spans="1:19" ht="15" thickBot="1">
      <c r="A3" s="14"/>
      <c r="B3" s="33" t="s">
        <v>30</v>
      </c>
      <c r="S3" s="319"/>
    </row>
    <row r="4" spans="1:27" s="31" customFormat="1" ht="19.5" customHeight="1" thickBot="1">
      <c r="A4" s="30"/>
      <c r="B4" s="63">
        <v>1</v>
      </c>
      <c r="C4" s="284">
        <v>39539</v>
      </c>
      <c r="D4" s="285"/>
      <c r="E4" s="64">
        <v>2</v>
      </c>
      <c r="F4" s="286">
        <v>39569</v>
      </c>
      <c r="G4" s="285"/>
      <c r="H4" s="287"/>
      <c r="I4" s="65">
        <v>3</v>
      </c>
      <c r="J4" s="284" t="s">
        <v>29</v>
      </c>
      <c r="K4" s="285"/>
      <c r="L4" s="285"/>
      <c r="M4" s="287"/>
      <c r="AA4" s="32"/>
    </row>
    <row r="5" spans="1:27" ht="9.75" customHeight="1" thickBot="1">
      <c r="A5"/>
      <c r="B5" s="21"/>
      <c r="C5" s="21"/>
      <c r="D5" s="21"/>
      <c r="E5" s="21"/>
      <c r="F5" s="21"/>
      <c r="G5" s="21"/>
      <c r="H5" s="21"/>
      <c r="I5" s="22"/>
      <c r="J5" s="23"/>
      <c r="K5" s="23"/>
      <c r="L5" s="21"/>
      <c r="M5" s="21"/>
      <c r="N5" s="21"/>
      <c r="O5" s="21"/>
      <c r="P5" s="21"/>
      <c r="Q5" s="21"/>
      <c r="R5" s="21"/>
      <c r="S5" s="22"/>
      <c r="T5" s="23"/>
      <c r="U5" s="23"/>
      <c r="V5" s="21"/>
      <c r="W5" s="21"/>
      <c r="X5" s="23"/>
      <c r="Y5" s="23"/>
      <c r="Z5" s="23"/>
      <c r="AA5"/>
    </row>
    <row r="6" spans="1:27" ht="13.5" customHeight="1" thickBot="1">
      <c r="A6"/>
      <c r="B6" s="21"/>
      <c r="C6" s="21"/>
      <c r="D6" s="21"/>
      <c r="E6" s="288" t="s">
        <v>347</v>
      </c>
      <c r="F6" s="289"/>
      <c r="G6" s="25">
        <v>1</v>
      </c>
      <c r="H6" s="24"/>
      <c r="I6" s="24"/>
      <c r="J6" s="24"/>
      <c r="K6" s="24"/>
      <c r="L6" s="288" t="s">
        <v>27</v>
      </c>
      <c r="M6" s="320"/>
      <c r="N6" s="289"/>
      <c r="O6" s="25">
        <v>1</v>
      </c>
      <c r="P6" s="21"/>
      <c r="Q6" s="288" t="s">
        <v>27</v>
      </c>
      <c r="R6" s="320"/>
      <c r="S6" s="289"/>
      <c r="T6" s="25">
        <v>1</v>
      </c>
      <c r="U6" s="23"/>
      <c r="V6" s="288" t="s">
        <v>27</v>
      </c>
      <c r="W6" s="320"/>
      <c r="X6" s="289"/>
      <c r="Y6" s="25">
        <v>1</v>
      </c>
      <c r="Z6" s="23"/>
      <c r="AA6"/>
    </row>
    <row r="7" spans="1:27" ht="31.5" customHeight="1">
      <c r="A7" s="240" t="s">
        <v>39</v>
      </c>
      <c r="B7" s="308" t="s">
        <v>348</v>
      </c>
      <c r="C7" s="305" t="s">
        <v>0</v>
      </c>
      <c r="D7" s="249" t="s">
        <v>24</v>
      </c>
      <c r="E7" s="292" t="s">
        <v>349</v>
      </c>
      <c r="F7" s="293"/>
      <c r="G7" s="293"/>
      <c r="H7" s="293"/>
      <c r="I7" s="293"/>
      <c r="J7" s="293"/>
      <c r="K7" s="294"/>
      <c r="L7" s="292" t="s">
        <v>6</v>
      </c>
      <c r="M7" s="293"/>
      <c r="N7" s="293"/>
      <c r="O7" s="293"/>
      <c r="P7" s="294"/>
      <c r="Q7" s="292" t="s">
        <v>3</v>
      </c>
      <c r="R7" s="293"/>
      <c r="S7" s="293"/>
      <c r="T7" s="293"/>
      <c r="U7" s="294"/>
      <c r="V7" s="316" t="s">
        <v>49</v>
      </c>
      <c r="W7" s="317"/>
      <c r="X7" s="317"/>
      <c r="Y7" s="317"/>
      <c r="Z7" s="317"/>
      <c r="AA7" s="318"/>
    </row>
    <row r="8" spans="1:27" ht="15" customHeight="1">
      <c r="A8" s="241"/>
      <c r="B8" s="309"/>
      <c r="C8" s="306"/>
      <c r="D8" s="250"/>
      <c r="E8" s="299" t="s">
        <v>350</v>
      </c>
      <c r="F8" s="303" t="s">
        <v>351</v>
      </c>
      <c r="G8" s="301" t="s">
        <v>2</v>
      </c>
      <c r="H8" s="66"/>
      <c r="I8" s="295" t="s">
        <v>1</v>
      </c>
      <c r="J8" s="66"/>
      <c r="K8" s="297" t="s">
        <v>342</v>
      </c>
      <c r="L8" s="301" t="s">
        <v>2</v>
      </c>
      <c r="M8" s="66"/>
      <c r="N8" s="295" t="s">
        <v>1</v>
      </c>
      <c r="O8" s="66"/>
      <c r="P8" s="297" t="s">
        <v>342</v>
      </c>
      <c r="Q8" s="301" t="s">
        <v>2</v>
      </c>
      <c r="R8" s="66"/>
      <c r="S8" s="295" t="s">
        <v>1</v>
      </c>
      <c r="T8" s="66"/>
      <c r="U8" s="297" t="s">
        <v>342</v>
      </c>
      <c r="V8" s="314" t="s">
        <v>17</v>
      </c>
      <c r="W8" s="66"/>
      <c r="X8" s="321" t="s">
        <v>342</v>
      </c>
      <c r="Y8" s="311" t="s">
        <v>18</v>
      </c>
      <c r="Z8" s="312"/>
      <c r="AA8" s="313"/>
    </row>
    <row r="9" spans="1:27" ht="61.5" customHeight="1">
      <c r="A9" s="242"/>
      <c r="B9" s="310"/>
      <c r="C9" s="307"/>
      <c r="D9" s="251"/>
      <c r="E9" s="300"/>
      <c r="F9" s="304"/>
      <c r="G9" s="302"/>
      <c r="H9" s="67" t="s">
        <v>352</v>
      </c>
      <c r="I9" s="296"/>
      <c r="J9" s="68" t="s">
        <v>353</v>
      </c>
      <c r="K9" s="298"/>
      <c r="L9" s="302"/>
      <c r="M9" s="67" t="s">
        <v>352</v>
      </c>
      <c r="N9" s="296"/>
      <c r="O9" s="69" t="s">
        <v>353</v>
      </c>
      <c r="P9" s="298"/>
      <c r="Q9" s="302"/>
      <c r="R9" s="67" t="s">
        <v>352</v>
      </c>
      <c r="S9" s="296"/>
      <c r="T9" s="68" t="s">
        <v>353</v>
      </c>
      <c r="U9" s="298"/>
      <c r="V9" s="315"/>
      <c r="W9" s="68" t="s">
        <v>354</v>
      </c>
      <c r="X9" s="322"/>
      <c r="Y9" s="70" t="s">
        <v>355</v>
      </c>
      <c r="Z9" s="67" t="s">
        <v>354</v>
      </c>
      <c r="AA9" s="71" t="s">
        <v>342</v>
      </c>
    </row>
    <row r="10" spans="1:27" ht="12.75" customHeight="1">
      <c r="A10" s="7">
        <v>20</v>
      </c>
      <c r="B10" s="5">
        <v>201</v>
      </c>
      <c r="C10" s="55" t="s">
        <v>57</v>
      </c>
      <c r="D10" s="56" t="s">
        <v>58</v>
      </c>
      <c r="E10" s="136">
        <v>40</v>
      </c>
      <c r="F10" s="137" t="s">
        <v>324</v>
      </c>
      <c r="G10" s="139">
        <v>66</v>
      </c>
      <c r="H10" s="139">
        <v>63</v>
      </c>
      <c r="I10" s="139">
        <v>827</v>
      </c>
      <c r="J10" s="139">
        <v>312</v>
      </c>
      <c r="K10" s="15">
        <f>IF(G10=""," ",ROUND(J10/I10*100,1))</f>
        <v>37.7</v>
      </c>
      <c r="L10" s="140">
        <v>47</v>
      </c>
      <c r="M10" s="141">
        <v>42</v>
      </c>
      <c r="N10" s="141">
        <v>1015</v>
      </c>
      <c r="O10" s="141">
        <v>337</v>
      </c>
      <c r="P10" s="15">
        <f>IF(L10=""," ",ROUND(O10/N10*100,1))</f>
        <v>33.2</v>
      </c>
      <c r="Q10" s="142">
        <v>6</v>
      </c>
      <c r="R10" s="139">
        <v>4</v>
      </c>
      <c r="S10" s="139">
        <v>67</v>
      </c>
      <c r="T10" s="139">
        <v>7</v>
      </c>
      <c r="U10" s="15">
        <f>IF(Q10=""," ",ROUND(T10/S10*100,1))</f>
        <v>10.4</v>
      </c>
      <c r="V10" s="94">
        <v>169</v>
      </c>
      <c r="W10" s="139">
        <v>8</v>
      </c>
      <c r="X10" s="20">
        <f>IF(V10=""," ",ROUND(W10/V10*100,1))</f>
        <v>4.7</v>
      </c>
      <c r="Y10" s="139">
        <v>105</v>
      </c>
      <c r="Z10" s="139">
        <v>8</v>
      </c>
      <c r="AA10" s="19">
        <f>IF(Y10=""," ",ROUND(Z10/Y10*100,1))</f>
        <v>7.6</v>
      </c>
    </row>
    <row r="11" spans="1:27" ht="12.75" customHeight="1">
      <c r="A11" s="7">
        <v>20</v>
      </c>
      <c r="B11" s="5">
        <v>202</v>
      </c>
      <c r="C11" s="55" t="s">
        <v>57</v>
      </c>
      <c r="D11" s="56" t="s">
        <v>59</v>
      </c>
      <c r="E11" s="136">
        <v>45</v>
      </c>
      <c r="F11" s="137" t="s">
        <v>325</v>
      </c>
      <c r="G11" s="139">
        <v>105</v>
      </c>
      <c r="H11" s="139">
        <v>93</v>
      </c>
      <c r="I11" s="139">
        <v>2834</v>
      </c>
      <c r="J11" s="139">
        <v>877</v>
      </c>
      <c r="K11" s="15">
        <f aca="true" t="shared" si="0" ref="K11:K35">IF(G11=""," ",ROUND(J11/I11*100,1))</f>
        <v>30.9</v>
      </c>
      <c r="L11" s="140">
        <v>33</v>
      </c>
      <c r="M11" s="141">
        <v>31</v>
      </c>
      <c r="N11" s="141">
        <v>610</v>
      </c>
      <c r="O11" s="141">
        <v>166</v>
      </c>
      <c r="P11" s="15">
        <f aca="true" t="shared" si="1" ref="P11:P35">IF(L11=""," ",ROUND(O11/N11*100,1))</f>
        <v>27.2</v>
      </c>
      <c r="Q11" s="142">
        <v>6</v>
      </c>
      <c r="R11" s="139">
        <v>4</v>
      </c>
      <c r="S11" s="139">
        <v>67</v>
      </c>
      <c r="T11" s="139">
        <v>5</v>
      </c>
      <c r="U11" s="15">
        <f aca="true" t="shared" si="2" ref="U11:U35">IF(Q11=""," ",ROUND(T11/S11*100,1))</f>
        <v>7.5</v>
      </c>
      <c r="V11" s="94">
        <v>115</v>
      </c>
      <c r="W11" s="139">
        <v>3</v>
      </c>
      <c r="X11" s="20">
        <f aca="true" t="shared" si="3" ref="X11:X30">IF(V11=""," ",ROUND(W11/V11*100,1))</f>
        <v>2.6</v>
      </c>
      <c r="Y11" s="139">
        <v>115</v>
      </c>
      <c r="Z11" s="139">
        <v>3</v>
      </c>
      <c r="AA11" s="19">
        <f aca="true" t="shared" si="4" ref="AA11:AA35">IF(Y11=""," ",ROUND(Z11/Y11*100,1))</f>
        <v>2.6</v>
      </c>
    </row>
    <row r="12" spans="1:27" ht="12.75" customHeight="1">
      <c r="A12" s="7">
        <v>20</v>
      </c>
      <c r="B12" s="5">
        <v>203</v>
      </c>
      <c r="C12" s="55" t="s">
        <v>60</v>
      </c>
      <c r="D12" s="56" t="s">
        <v>61</v>
      </c>
      <c r="E12" s="136">
        <v>40</v>
      </c>
      <c r="F12" s="137" t="s">
        <v>326</v>
      </c>
      <c r="G12" s="139">
        <v>37</v>
      </c>
      <c r="H12" s="139">
        <v>36</v>
      </c>
      <c r="I12" s="139">
        <v>731</v>
      </c>
      <c r="J12" s="139">
        <v>255</v>
      </c>
      <c r="K12" s="15">
        <f t="shared" si="0"/>
        <v>34.9</v>
      </c>
      <c r="L12" s="140">
        <v>37</v>
      </c>
      <c r="M12" s="141">
        <v>36</v>
      </c>
      <c r="N12" s="141">
        <v>731</v>
      </c>
      <c r="O12" s="141">
        <v>255</v>
      </c>
      <c r="P12" s="15">
        <f t="shared" si="1"/>
        <v>34.9</v>
      </c>
      <c r="Q12" s="142">
        <v>6</v>
      </c>
      <c r="R12" s="139">
        <v>4</v>
      </c>
      <c r="S12" s="139">
        <v>64</v>
      </c>
      <c r="T12" s="139">
        <v>9</v>
      </c>
      <c r="U12" s="15">
        <f t="shared" si="2"/>
        <v>14.1</v>
      </c>
      <c r="V12" s="94">
        <v>129</v>
      </c>
      <c r="W12" s="139">
        <v>3</v>
      </c>
      <c r="X12" s="20">
        <f t="shared" si="3"/>
        <v>2.3</v>
      </c>
      <c r="Y12" s="139">
        <v>97</v>
      </c>
      <c r="Z12" s="139">
        <v>1</v>
      </c>
      <c r="AA12" s="19">
        <f t="shared" si="4"/>
        <v>1</v>
      </c>
    </row>
    <row r="13" spans="1:27" ht="12.75" customHeight="1">
      <c r="A13" s="7">
        <v>20</v>
      </c>
      <c r="B13" s="5">
        <v>204</v>
      </c>
      <c r="C13" s="55" t="s">
        <v>57</v>
      </c>
      <c r="D13" s="56" t="s">
        <v>62</v>
      </c>
      <c r="E13" s="136">
        <v>35</v>
      </c>
      <c r="F13" s="137" t="s">
        <v>173</v>
      </c>
      <c r="G13" s="139">
        <v>32</v>
      </c>
      <c r="H13" s="139">
        <v>30</v>
      </c>
      <c r="I13" s="139">
        <v>654</v>
      </c>
      <c r="J13" s="139">
        <v>181</v>
      </c>
      <c r="K13" s="15">
        <f t="shared" si="0"/>
        <v>27.7</v>
      </c>
      <c r="L13" s="140">
        <v>19</v>
      </c>
      <c r="M13" s="141">
        <v>17</v>
      </c>
      <c r="N13" s="141">
        <v>252</v>
      </c>
      <c r="O13" s="141">
        <v>52</v>
      </c>
      <c r="P13" s="15">
        <f t="shared" si="1"/>
        <v>20.6</v>
      </c>
      <c r="Q13" s="142">
        <v>6</v>
      </c>
      <c r="R13" s="139">
        <v>4</v>
      </c>
      <c r="S13" s="139">
        <v>35</v>
      </c>
      <c r="T13" s="139">
        <v>5</v>
      </c>
      <c r="U13" s="15">
        <f t="shared" si="2"/>
        <v>14.3</v>
      </c>
      <c r="V13" s="94">
        <v>66</v>
      </c>
      <c r="W13" s="139">
        <v>7</v>
      </c>
      <c r="X13" s="20">
        <f t="shared" si="3"/>
        <v>10.6</v>
      </c>
      <c r="Y13" s="139">
        <v>57</v>
      </c>
      <c r="Z13" s="139">
        <v>4</v>
      </c>
      <c r="AA13" s="19">
        <f t="shared" si="4"/>
        <v>7</v>
      </c>
    </row>
    <row r="14" spans="1:27" ht="12.75" customHeight="1">
      <c r="A14" s="7">
        <v>20</v>
      </c>
      <c r="B14" s="5">
        <v>205</v>
      </c>
      <c r="C14" s="55" t="s">
        <v>57</v>
      </c>
      <c r="D14" s="56" t="s">
        <v>63</v>
      </c>
      <c r="E14" s="136">
        <v>30</v>
      </c>
      <c r="F14" s="137" t="s">
        <v>243</v>
      </c>
      <c r="G14" s="139">
        <v>90</v>
      </c>
      <c r="H14" s="139">
        <v>75</v>
      </c>
      <c r="I14" s="139">
        <v>1920</v>
      </c>
      <c r="J14" s="139">
        <v>576</v>
      </c>
      <c r="K14" s="15">
        <f t="shared" si="0"/>
        <v>30</v>
      </c>
      <c r="L14" s="140">
        <v>38</v>
      </c>
      <c r="M14" s="141">
        <v>32</v>
      </c>
      <c r="N14" s="141">
        <v>564</v>
      </c>
      <c r="O14" s="141">
        <v>132</v>
      </c>
      <c r="P14" s="15">
        <f t="shared" si="1"/>
        <v>23.4</v>
      </c>
      <c r="Q14" s="142">
        <v>6</v>
      </c>
      <c r="R14" s="139">
        <v>4</v>
      </c>
      <c r="S14" s="139">
        <v>53</v>
      </c>
      <c r="T14" s="139">
        <v>8</v>
      </c>
      <c r="U14" s="15">
        <f t="shared" si="2"/>
        <v>15.1</v>
      </c>
      <c r="V14" s="94">
        <v>80</v>
      </c>
      <c r="W14" s="139">
        <v>5</v>
      </c>
      <c r="X14" s="20">
        <f t="shared" si="3"/>
        <v>6.3</v>
      </c>
      <c r="Y14" s="139">
        <v>60</v>
      </c>
      <c r="Z14" s="139">
        <v>2</v>
      </c>
      <c r="AA14" s="19">
        <f t="shared" si="4"/>
        <v>3.3</v>
      </c>
    </row>
    <row r="15" spans="1:27" ht="12.75" customHeight="1">
      <c r="A15" s="7">
        <v>20</v>
      </c>
      <c r="B15" s="5">
        <v>206</v>
      </c>
      <c r="C15" s="55" t="s">
        <v>57</v>
      </c>
      <c r="D15" s="56" t="s">
        <v>64</v>
      </c>
      <c r="E15" s="136">
        <v>40</v>
      </c>
      <c r="F15" s="137" t="s">
        <v>325</v>
      </c>
      <c r="G15" s="139">
        <v>41</v>
      </c>
      <c r="H15" s="139">
        <v>38</v>
      </c>
      <c r="I15" s="139">
        <v>575</v>
      </c>
      <c r="J15" s="139">
        <v>195</v>
      </c>
      <c r="K15" s="15">
        <f t="shared" si="0"/>
        <v>33.9</v>
      </c>
      <c r="L15" s="140">
        <v>31</v>
      </c>
      <c r="M15" s="141">
        <v>29</v>
      </c>
      <c r="N15" s="141">
        <v>377</v>
      </c>
      <c r="O15" s="141">
        <v>121</v>
      </c>
      <c r="P15" s="15">
        <f t="shared" si="1"/>
        <v>32.1</v>
      </c>
      <c r="Q15" s="142">
        <v>6</v>
      </c>
      <c r="R15" s="139">
        <v>4</v>
      </c>
      <c r="S15" s="139">
        <v>43</v>
      </c>
      <c r="T15" s="139">
        <v>6</v>
      </c>
      <c r="U15" s="15">
        <f t="shared" si="2"/>
        <v>14</v>
      </c>
      <c r="V15" s="94">
        <v>42</v>
      </c>
      <c r="W15" s="139"/>
      <c r="X15" s="20">
        <f t="shared" si="3"/>
        <v>0</v>
      </c>
      <c r="Y15" s="139">
        <v>39</v>
      </c>
      <c r="Z15" s="139"/>
      <c r="AA15" s="19">
        <f t="shared" si="4"/>
        <v>0</v>
      </c>
    </row>
    <row r="16" spans="1:27" ht="12.75" customHeight="1">
      <c r="A16" s="7">
        <v>20</v>
      </c>
      <c r="B16" s="5">
        <v>207</v>
      </c>
      <c r="C16" s="55" t="s">
        <v>57</v>
      </c>
      <c r="D16" s="56" t="s">
        <v>65</v>
      </c>
      <c r="E16" s="136">
        <v>35</v>
      </c>
      <c r="F16" s="137" t="s">
        <v>217</v>
      </c>
      <c r="G16" s="139">
        <v>58</v>
      </c>
      <c r="H16" s="139">
        <v>48</v>
      </c>
      <c r="I16" s="139">
        <v>1014</v>
      </c>
      <c r="J16" s="139">
        <v>287</v>
      </c>
      <c r="K16" s="15">
        <f t="shared" si="0"/>
        <v>28.3</v>
      </c>
      <c r="L16" s="140">
        <v>32</v>
      </c>
      <c r="M16" s="141">
        <v>26</v>
      </c>
      <c r="N16" s="141">
        <v>514</v>
      </c>
      <c r="O16" s="141">
        <v>143</v>
      </c>
      <c r="P16" s="15">
        <f t="shared" si="1"/>
        <v>27.8</v>
      </c>
      <c r="Q16" s="142">
        <v>6</v>
      </c>
      <c r="R16" s="139">
        <v>5</v>
      </c>
      <c r="S16" s="139">
        <v>38</v>
      </c>
      <c r="T16" s="139">
        <v>7</v>
      </c>
      <c r="U16" s="15">
        <f t="shared" si="2"/>
        <v>18.4</v>
      </c>
      <c r="V16" s="94">
        <v>48</v>
      </c>
      <c r="W16" s="139">
        <v>1</v>
      </c>
      <c r="X16" s="20">
        <f t="shared" si="3"/>
        <v>2.1</v>
      </c>
      <c r="Y16" s="139">
        <v>48</v>
      </c>
      <c r="Z16" s="139">
        <v>1</v>
      </c>
      <c r="AA16" s="19">
        <f t="shared" si="4"/>
        <v>2.1</v>
      </c>
    </row>
    <row r="17" spans="1:27" ht="12.75" customHeight="1">
      <c r="A17" s="7">
        <v>20</v>
      </c>
      <c r="B17" s="5">
        <v>208</v>
      </c>
      <c r="C17" s="55" t="s">
        <v>57</v>
      </c>
      <c r="D17" s="56" t="s">
        <v>66</v>
      </c>
      <c r="E17" s="136">
        <v>30</v>
      </c>
      <c r="F17" s="137" t="s">
        <v>325</v>
      </c>
      <c r="G17" s="139">
        <v>54</v>
      </c>
      <c r="H17" s="139">
        <v>48</v>
      </c>
      <c r="I17" s="139">
        <v>897</v>
      </c>
      <c r="J17" s="139">
        <v>229</v>
      </c>
      <c r="K17" s="15">
        <f t="shared" si="0"/>
        <v>25.5</v>
      </c>
      <c r="L17" s="140">
        <v>29</v>
      </c>
      <c r="M17" s="141">
        <v>26</v>
      </c>
      <c r="N17" s="141">
        <v>320</v>
      </c>
      <c r="O17" s="141">
        <v>75</v>
      </c>
      <c r="P17" s="15">
        <f t="shared" si="1"/>
        <v>23.4</v>
      </c>
      <c r="Q17" s="142">
        <v>6</v>
      </c>
      <c r="R17" s="139">
        <v>5</v>
      </c>
      <c r="S17" s="139">
        <v>41</v>
      </c>
      <c r="T17" s="139">
        <v>7</v>
      </c>
      <c r="U17" s="15">
        <f t="shared" si="2"/>
        <v>17.1</v>
      </c>
      <c r="V17" s="94">
        <v>38</v>
      </c>
      <c r="W17" s="139">
        <v>1</v>
      </c>
      <c r="X17" s="20">
        <f t="shared" si="3"/>
        <v>2.6</v>
      </c>
      <c r="Y17" s="139">
        <v>28</v>
      </c>
      <c r="Z17" s="139">
        <v>1</v>
      </c>
      <c r="AA17" s="19">
        <f t="shared" si="4"/>
        <v>3.6</v>
      </c>
    </row>
    <row r="18" spans="1:27" ht="12.75" customHeight="1">
      <c r="A18" s="7">
        <v>20</v>
      </c>
      <c r="B18" s="5">
        <v>209</v>
      </c>
      <c r="C18" s="55" t="s">
        <v>57</v>
      </c>
      <c r="D18" s="56" t="s">
        <v>67</v>
      </c>
      <c r="E18" s="136">
        <v>30</v>
      </c>
      <c r="F18" s="137" t="s">
        <v>356</v>
      </c>
      <c r="G18" s="139">
        <v>64</v>
      </c>
      <c r="H18" s="139">
        <v>59</v>
      </c>
      <c r="I18" s="139">
        <v>1476</v>
      </c>
      <c r="J18" s="139">
        <v>355</v>
      </c>
      <c r="K18" s="15">
        <f t="shared" si="0"/>
        <v>24.1</v>
      </c>
      <c r="L18" s="140">
        <v>42</v>
      </c>
      <c r="M18" s="141">
        <v>41</v>
      </c>
      <c r="N18" s="141">
        <v>1149</v>
      </c>
      <c r="O18" s="141">
        <v>275</v>
      </c>
      <c r="P18" s="15">
        <f t="shared" si="1"/>
        <v>23.9</v>
      </c>
      <c r="Q18" s="142">
        <v>6</v>
      </c>
      <c r="R18" s="139">
        <v>3</v>
      </c>
      <c r="S18" s="139">
        <v>63</v>
      </c>
      <c r="T18" s="139">
        <v>5</v>
      </c>
      <c r="U18" s="15">
        <f t="shared" si="2"/>
        <v>7.9</v>
      </c>
      <c r="V18" s="94">
        <v>70</v>
      </c>
      <c r="W18" s="139">
        <v>4</v>
      </c>
      <c r="X18" s="20">
        <f t="shared" si="3"/>
        <v>5.7</v>
      </c>
      <c r="Y18" s="139">
        <v>58</v>
      </c>
      <c r="Z18" s="139">
        <v>2</v>
      </c>
      <c r="AA18" s="19">
        <f t="shared" si="4"/>
        <v>3.4</v>
      </c>
    </row>
    <row r="19" spans="1:27" ht="12.75" customHeight="1">
      <c r="A19" s="7">
        <v>20</v>
      </c>
      <c r="B19" s="5">
        <v>210</v>
      </c>
      <c r="C19" s="55" t="s">
        <v>57</v>
      </c>
      <c r="D19" s="56" t="s">
        <v>68</v>
      </c>
      <c r="E19" s="136">
        <v>30</v>
      </c>
      <c r="F19" s="137" t="s">
        <v>356</v>
      </c>
      <c r="G19" s="139">
        <v>41</v>
      </c>
      <c r="H19" s="139">
        <v>31</v>
      </c>
      <c r="I19" s="139">
        <v>988</v>
      </c>
      <c r="J19" s="139">
        <v>253</v>
      </c>
      <c r="K19" s="15">
        <f t="shared" si="0"/>
        <v>25.6</v>
      </c>
      <c r="L19" s="140">
        <v>18</v>
      </c>
      <c r="M19" s="141">
        <v>11</v>
      </c>
      <c r="N19" s="141">
        <v>317</v>
      </c>
      <c r="O19" s="141">
        <v>69</v>
      </c>
      <c r="P19" s="15">
        <f t="shared" si="1"/>
        <v>21.8</v>
      </c>
      <c r="Q19" s="142">
        <v>6</v>
      </c>
      <c r="R19" s="139">
        <v>5</v>
      </c>
      <c r="S19" s="139">
        <v>45</v>
      </c>
      <c r="T19" s="139">
        <v>6</v>
      </c>
      <c r="U19" s="15">
        <f t="shared" si="2"/>
        <v>13.3</v>
      </c>
      <c r="V19" s="94">
        <v>27</v>
      </c>
      <c r="W19" s="139">
        <v>1</v>
      </c>
      <c r="X19" s="20">
        <f t="shared" si="3"/>
        <v>3.7</v>
      </c>
      <c r="Y19" s="139">
        <v>27</v>
      </c>
      <c r="Z19" s="139">
        <v>1</v>
      </c>
      <c r="AA19" s="19">
        <f t="shared" si="4"/>
        <v>3.7</v>
      </c>
    </row>
    <row r="20" spans="1:27" ht="12.75" customHeight="1">
      <c r="A20" s="7">
        <v>20</v>
      </c>
      <c r="B20" s="5">
        <v>211</v>
      </c>
      <c r="C20" s="55" t="s">
        <v>57</v>
      </c>
      <c r="D20" s="56" t="s">
        <v>69</v>
      </c>
      <c r="E20" s="136">
        <v>35</v>
      </c>
      <c r="F20" s="137" t="s">
        <v>356</v>
      </c>
      <c r="G20" s="139">
        <v>49</v>
      </c>
      <c r="H20" s="139">
        <v>39</v>
      </c>
      <c r="I20" s="139">
        <v>745</v>
      </c>
      <c r="J20" s="139">
        <v>213</v>
      </c>
      <c r="K20" s="15">
        <f t="shared" si="0"/>
        <v>28.6</v>
      </c>
      <c r="L20" s="140">
        <v>42</v>
      </c>
      <c r="M20" s="141">
        <v>34</v>
      </c>
      <c r="N20" s="141">
        <v>578</v>
      </c>
      <c r="O20" s="141">
        <v>150</v>
      </c>
      <c r="P20" s="15">
        <f t="shared" si="1"/>
        <v>26</v>
      </c>
      <c r="Q20" s="142">
        <v>5</v>
      </c>
      <c r="R20" s="139">
        <v>3</v>
      </c>
      <c r="S20" s="139">
        <v>45</v>
      </c>
      <c r="T20" s="139">
        <v>5</v>
      </c>
      <c r="U20" s="15">
        <f t="shared" si="2"/>
        <v>11.1</v>
      </c>
      <c r="V20" s="94">
        <v>66</v>
      </c>
      <c r="W20" s="139">
        <v>4</v>
      </c>
      <c r="X20" s="20">
        <f t="shared" si="3"/>
        <v>6.1</v>
      </c>
      <c r="Y20" s="139">
        <v>66</v>
      </c>
      <c r="Z20" s="139">
        <v>4</v>
      </c>
      <c r="AA20" s="19">
        <f t="shared" si="4"/>
        <v>6.1</v>
      </c>
    </row>
    <row r="21" spans="1:27" ht="12.75" customHeight="1">
      <c r="A21" s="7">
        <v>20</v>
      </c>
      <c r="B21" s="5">
        <v>212</v>
      </c>
      <c r="C21" s="55" t="s">
        <v>57</v>
      </c>
      <c r="D21" s="56" t="s">
        <v>70</v>
      </c>
      <c r="E21" s="136">
        <v>30</v>
      </c>
      <c r="F21" s="137" t="s">
        <v>325</v>
      </c>
      <c r="G21" s="139">
        <v>45</v>
      </c>
      <c r="H21" s="139">
        <v>40</v>
      </c>
      <c r="I21" s="139">
        <v>566</v>
      </c>
      <c r="J21" s="139">
        <v>109</v>
      </c>
      <c r="K21" s="15">
        <f t="shared" si="0"/>
        <v>19.3</v>
      </c>
      <c r="L21" s="140">
        <v>39</v>
      </c>
      <c r="M21" s="141">
        <v>35</v>
      </c>
      <c r="N21" s="141">
        <v>520</v>
      </c>
      <c r="O21" s="141">
        <v>102</v>
      </c>
      <c r="P21" s="15">
        <f t="shared" si="1"/>
        <v>19.6</v>
      </c>
      <c r="Q21" s="142">
        <v>6</v>
      </c>
      <c r="R21" s="139">
        <v>5</v>
      </c>
      <c r="S21" s="139">
        <v>46</v>
      </c>
      <c r="T21" s="139">
        <v>7</v>
      </c>
      <c r="U21" s="15">
        <f t="shared" si="2"/>
        <v>15.2</v>
      </c>
      <c r="V21" s="94">
        <v>32</v>
      </c>
      <c r="W21" s="139">
        <v>2</v>
      </c>
      <c r="X21" s="20">
        <f t="shared" si="3"/>
        <v>6.3</v>
      </c>
      <c r="Y21" s="139">
        <v>32</v>
      </c>
      <c r="Z21" s="139">
        <v>2</v>
      </c>
      <c r="AA21" s="19">
        <f t="shared" si="4"/>
        <v>6.3</v>
      </c>
    </row>
    <row r="22" spans="1:27" ht="12.75" customHeight="1">
      <c r="A22" s="7">
        <v>20</v>
      </c>
      <c r="B22" s="5">
        <v>213</v>
      </c>
      <c r="C22" s="55" t="s">
        <v>57</v>
      </c>
      <c r="D22" s="56" t="s">
        <v>71</v>
      </c>
      <c r="E22" s="136">
        <v>30</v>
      </c>
      <c r="F22" s="137" t="s">
        <v>325</v>
      </c>
      <c r="G22" s="139">
        <v>41</v>
      </c>
      <c r="H22" s="139">
        <v>30</v>
      </c>
      <c r="I22" s="139">
        <v>683</v>
      </c>
      <c r="J22" s="139">
        <v>141</v>
      </c>
      <c r="K22" s="15">
        <f t="shared" si="0"/>
        <v>20.6</v>
      </c>
      <c r="L22" s="140">
        <v>29</v>
      </c>
      <c r="M22" s="141">
        <v>26</v>
      </c>
      <c r="N22" s="141">
        <v>377</v>
      </c>
      <c r="O22" s="141">
        <v>95</v>
      </c>
      <c r="P22" s="15">
        <f t="shared" si="1"/>
        <v>25.2</v>
      </c>
      <c r="Q22" s="142">
        <v>5</v>
      </c>
      <c r="R22" s="139">
        <v>2</v>
      </c>
      <c r="S22" s="139">
        <v>32</v>
      </c>
      <c r="T22" s="139">
        <v>7</v>
      </c>
      <c r="U22" s="15">
        <f t="shared" si="2"/>
        <v>21.9</v>
      </c>
      <c r="V22" s="94">
        <v>20</v>
      </c>
      <c r="W22" s="139">
        <v>1</v>
      </c>
      <c r="X22" s="20">
        <f t="shared" si="3"/>
        <v>5</v>
      </c>
      <c r="Y22" s="139">
        <v>20</v>
      </c>
      <c r="Z22" s="139">
        <v>1</v>
      </c>
      <c r="AA22" s="19">
        <f t="shared" si="4"/>
        <v>5</v>
      </c>
    </row>
    <row r="23" spans="1:27" ht="12.75" customHeight="1">
      <c r="A23" s="7">
        <v>20</v>
      </c>
      <c r="B23" s="5">
        <v>214</v>
      </c>
      <c r="C23" s="55" t="s">
        <v>57</v>
      </c>
      <c r="D23" s="56" t="s">
        <v>72</v>
      </c>
      <c r="E23" s="136"/>
      <c r="F23" s="137"/>
      <c r="G23" s="139"/>
      <c r="H23" s="139"/>
      <c r="I23" s="139"/>
      <c r="J23" s="139"/>
      <c r="K23" s="15" t="str">
        <f t="shared" si="0"/>
        <v> </v>
      </c>
      <c r="L23" s="140">
        <v>37</v>
      </c>
      <c r="M23" s="141">
        <v>31</v>
      </c>
      <c r="N23" s="141">
        <v>513</v>
      </c>
      <c r="O23" s="141">
        <v>111</v>
      </c>
      <c r="P23" s="15">
        <f t="shared" si="1"/>
        <v>21.6</v>
      </c>
      <c r="Q23" s="142">
        <v>6</v>
      </c>
      <c r="R23" s="139">
        <v>4</v>
      </c>
      <c r="S23" s="139">
        <v>45</v>
      </c>
      <c r="T23" s="139">
        <v>7</v>
      </c>
      <c r="U23" s="15">
        <f t="shared" si="2"/>
        <v>15.6</v>
      </c>
      <c r="V23" s="94">
        <v>33</v>
      </c>
      <c r="W23" s="139">
        <v>1</v>
      </c>
      <c r="X23" s="20">
        <f t="shared" si="3"/>
        <v>3</v>
      </c>
      <c r="Y23" s="139">
        <v>29</v>
      </c>
      <c r="Z23" s="139">
        <v>1</v>
      </c>
      <c r="AA23" s="19">
        <f t="shared" si="4"/>
        <v>3.4</v>
      </c>
    </row>
    <row r="24" spans="1:27" ht="12.75" customHeight="1">
      <c r="A24" s="7">
        <v>20</v>
      </c>
      <c r="B24" s="5">
        <v>215</v>
      </c>
      <c r="C24" s="55" t="s">
        <v>57</v>
      </c>
      <c r="D24" s="56" t="s">
        <v>73</v>
      </c>
      <c r="E24" s="136">
        <v>40</v>
      </c>
      <c r="F24" s="137" t="s">
        <v>217</v>
      </c>
      <c r="G24" s="139">
        <v>41</v>
      </c>
      <c r="H24" s="139">
        <v>37</v>
      </c>
      <c r="I24" s="139">
        <v>630</v>
      </c>
      <c r="J24" s="139">
        <v>210</v>
      </c>
      <c r="K24" s="15">
        <f t="shared" si="0"/>
        <v>33.3</v>
      </c>
      <c r="L24" s="140">
        <v>28</v>
      </c>
      <c r="M24" s="141">
        <v>25</v>
      </c>
      <c r="N24" s="141">
        <v>358</v>
      </c>
      <c r="O24" s="141">
        <v>74</v>
      </c>
      <c r="P24" s="15">
        <f t="shared" si="1"/>
        <v>20.7</v>
      </c>
      <c r="Q24" s="142">
        <v>6</v>
      </c>
      <c r="R24" s="139">
        <v>4</v>
      </c>
      <c r="S24" s="139">
        <v>48</v>
      </c>
      <c r="T24" s="139">
        <v>7</v>
      </c>
      <c r="U24" s="15">
        <f t="shared" si="2"/>
        <v>14.6</v>
      </c>
      <c r="V24" s="94">
        <v>87</v>
      </c>
      <c r="W24" s="139">
        <v>12</v>
      </c>
      <c r="X24" s="20">
        <f t="shared" si="3"/>
        <v>13.8</v>
      </c>
      <c r="Y24" s="139">
        <v>79</v>
      </c>
      <c r="Z24" s="139">
        <v>4</v>
      </c>
      <c r="AA24" s="19">
        <f t="shared" si="4"/>
        <v>5.1</v>
      </c>
    </row>
    <row r="25" spans="1:27" ht="12.75" customHeight="1">
      <c r="A25" s="7">
        <v>20</v>
      </c>
      <c r="B25" s="5">
        <v>217</v>
      </c>
      <c r="C25" s="55" t="s">
        <v>57</v>
      </c>
      <c r="D25" s="56" t="s">
        <v>74</v>
      </c>
      <c r="E25" s="136"/>
      <c r="F25" s="137"/>
      <c r="G25" s="139"/>
      <c r="H25" s="139"/>
      <c r="I25" s="139"/>
      <c r="J25" s="139"/>
      <c r="K25" s="15" t="str">
        <f t="shared" si="0"/>
        <v> </v>
      </c>
      <c r="L25" s="140">
        <v>37</v>
      </c>
      <c r="M25" s="141">
        <v>35</v>
      </c>
      <c r="N25" s="141">
        <v>932</v>
      </c>
      <c r="O25" s="141">
        <v>176</v>
      </c>
      <c r="P25" s="15">
        <f t="shared" si="1"/>
        <v>18.9</v>
      </c>
      <c r="Q25" s="142">
        <v>6</v>
      </c>
      <c r="R25" s="139">
        <v>2</v>
      </c>
      <c r="S25" s="139">
        <v>63</v>
      </c>
      <c r="T25" s="139">
        <v>4</v>
      </c>
      <c r="U25" s="15">
        <f t="shared" si="2"/>
        <v>6.3</v>
      </c>
      <c r="V25" s="94">
        <v>124</v>
      </c>
      <c r="W25" s="139">
        <v>13</v>
      </c>
      <c r="X25" s="20">
        <f t="shared" si="3"/>
        <v>10.5</v>
      </c>
      <c r="Y25" s="139">
        <v>108</v>
      </c>
      <c r="Z25" s="139">
        <v>6</v>
      </c>
      <c r="AA25" s="19">
        <f t="shared" si="4"/>
        <v>5.6</v>
      </c>
    </row>
    <row r="26" spans="1:27" ht="12.75" customHeight="1">
      <c r="A26" s="7">
        <v>20</v>
      </c>
      <c r="B26" s="5">
        <v>218</v>
      </c>
      <c r="C26" s="55" t="s">
        <v>57</v>
      </c>
      <c r="D26" s="56" t="s">
        <v>75</v>
      </c>
      <c r="E26" s="136">
        <v>40</v>
      </c>
      <c r="F26" s="137" t="s">
        <v>173</v>
      </c>
      <c r="G26" s="139">
        <v>52</v>
      </c>
      <c r="H26" s="139">
        <v>49</v>
      </c>
      <c r="I26" s="139">
        <v>970</v>
      </c>
      <c r="J26" s="139">
        <v>304</v>
      </c>
      <c r="K26" s="15">
        <f t="shared" si="0"/>
        <v>31.3</v>
      </c>
      <c r="L26" s="140">
        <v>39</v>
      </c>
      <c r="M26" s="141">
        <v>38</v>
      </c>
      <c r="N26" s="141">
        <v>739</v>
      </c>
      <c r="O26" s="141">
        <v>201</v>
      </c>
      <c r="P26" s="15">
        <f t="shared" si="1"/>
        <v>27.2</v>
      </c>
      <c r="Q26" s="142">
        <v>6</v>
      </c>
      <c r="R26" s="139">
        <v>4</v>
      </c>
      <c r="S26" s="139">
        <v>48</v>
      </c>
      <c r="T26" s="139">
        <v>8</v>
      </c>
      <c r="U26" s="15">
        <f t="shared" si="2"/>
        <v>16.7</v>
      </c>
      <c r="V26" s="94">
        <v>51</v>
      </c>
      <c r="W26" s="139">
        <v>2</v>
      </c>
      <c r="X26" s="20">
        <f t="shared" si="3"/>
        <v>3.9</v>
      </c>
      <c r="Y26" s="139">
        <v>49</v>
      </c>
      <c r="Z26" s="139">
        <v>2</v>
      </c>
      <c r="AA26" s="19">
        <f t="shared" si="4"/>
        <v>4.1</v>
      </c>
    </row>
    <row r="27" spans="1:27" ht="12.75" customHeight="1">
      <c r="A27" s="7">
        <v>20</v>
      </c>
      <c r="B27" s="5">
        <v>219</v>
      </c>
      <c r="C27" s="55" t="s">
        <v>57</v>
      </c>
      <c r="D27" s="56" t="s">
        <v>76</v>
      </c>
      <c r="E27" s="136">
        <v>40</v>
      </c>
      <c r="F27" s="137" t="s">
        <v>265</v>
      </c>
      <c r="G27" s="139">
        <v>39</v>
      </c>
      <c r="H27" s="139">
        <v>37</v>
      </c>
      <c r="I27" s="139">
        <v>507</v>
      </c>
      <c r="J27" s="139">
        <v>127</v>
      </c>
      <c r="K27" s="15">
        <f t="shared" si="0"/>
        <v>25</v>
      </c>
      <c r="L27" s="140">
        <v>33</v>
      </c>
      <c r="M27" s="141">
        <v>28</v>
      </c>
      <c r="N27" s="141">
        <v>462</v>
      </c>
      <c r="O27" s="141">
        <v>120</v>
      </c>
      <c r="P27" s="15">
        <f t="shared" si="1"/>
        <v>26</v>
      </c>
      <c r="Q27" s="142">
        <v>6</v>
      </c>
      <c r="R27" s="139">
        <v>6</v>
      </c>
      <c r="S27" s="139">
        <v>45</v>
      </c>
      <c r="T27" s="139">
        <v>7</v>
      </c>
      <c r="U27" s="15">
        <f t="shared" si="2"/>
        <v>15.6</v>
      </c>
      <c r="V27" s="94">
        <v>25</v>
      </c>
      <c r="W27" s="139">
        <v>0</v>
      </c>
      <c r="X27" s="20">
        <f t="shared" si="3"/>
        <v>0</v>
      </c>
      <c r="Y27" s="139">
        <v>23</v>
      </c>
      <c r="Z27" s="139">
        <v>0</v>
      </c>
      <c r="AA27" s="19">
        <f t="shared" si="4"/>
        <v>0</v>
      </c>
    </row>
    <row r="28" spans="1:27" ht="12.75" customHeight="1">
      <c r="A28" s="7">
        <v>20</v>
      </c>
      <c r="B28" s="5">
        <v>220</v>
      </c>
      <c r="C28" s="55" t="s">
        <v>57</v>
      </c>
      <c r="D28" s="56" t="s">
        <v>77</v>
      </c>
      <c r="E28" s="136">
        <v>35</v>
      </c>
      <c r="F28" s="137" t="s">
        <v>325</v>
      </c>
      <c r="G28" s="139">
        <v>23</v>
      </c>
      <c r="H28" s="139">
        <v>19</v>
      </c>
      <c r="I28" s="139">
        <v>416</v>
      </c>
      <c r="J28" s="139">
        <v>110</v>
      </c>
      <c r="K28" s="15">
        <f t="shared" si="0"/>
        <v>26.4</v>
      </c>
      <c r="L28" s="140">
        <v>23</v>
      </c>
      <c r="M28" s="141">
        <v>19</v>
      </c>
      <c r="N28" s="141">
        <v>416</v>
      </c>
      <c r="O28" s="141">
        <v>110</v>
      </c>
      <c r="P28" s="15">
        <f t="shared" si="1"/>
        <v>26.4</v>
      </c>
      <c r="Q28" s="142">
        <v>6</v>
      </c>
      <c r="R28" s="139">
        <v>2</v>
      </c>
      <c r="S28" s="139">
        <v>65</v>
      </c>
      <c r="T28" s="139">
        <v>6</v>
      </c>
      <c r="U28" s="15">
        <f t="shared" si="2"/>
        <v>9.2</v>
      </c>
      <c r="V28" s="94">
        <v>73</v>
      </c>
      <c r="W28" s="139">
        <v>4</v>
      </c>
      <c r="X28" s="20">
        <f t="shared" si="3"/>
        <v>5.5</v>
      </c>
      <c r="Y28" s="139">
        <v>61</v>
      </c>
      <c r="Z28" s="139">
        <v>4</v>
      </c>
      <c r="AA28" s="19">
        <f t="shared" si="4"/>
        <v>6.6</v>
      </c>
    </row>
    <row r="29" spans="1:27" ht="12.75" customHeight="1">
      <c r="A29" s="7">
        <v>20</v>
      </c>
      <c r="B29" s="5">
        <v>303</v>
      </c>
      <c r="C29" s="55" t="s">
        <v>57</v>
      </c>
      <c r="D29" s="56" t="s">
        <v>78</v>
      </c>
      <c r="E29" s="136"/>
      <c r="F29" s="137"/>
      <c r="G29" s="139"/>
      <c r="H29" s="139"/>
      <c r="I29" s="139"/>
      <c r="J29" s="139"/>
      <c r="K29" s="15" t="str">
        <f t="shared" si="0"/>
        <v> </v>
      </c>
      <c r="L29" s="140">
        <v>6</v>
      </c>
      <c r="M29" s="141">
        <v>6</v>
      </c>
      <c r="N29" s="141">
        <v>102</v>
      </c>
      <c r="O29" s="141">
        <v>20</v>
      </c>
      <c r="P29" s="15">
        <f t="shared" si="1"/>
        <v>19.6</v>
      </c>
      <c r="Q29" s="142">
        <v>5</v>
      </c>
      <c r="R29" s="139">
        <v>3</v>
      </c>
      <c r="S29" s="139">
        <v>27</v>
      </c>
      <c r="T29" s="139">
        <v>5</v>
      </c>
      <c r="U29" s="15">
        <f t="shared" si="2"/>
        <v>18.5</v>
      </c>
      <c r="V29" s="94">
        <v>11</v>
      </c>
      <c r="W29" s="139">
        <v>1</v>
      </c>
      <c r="X29" s="20">
        <f t="shared" si="3"/>
        <v>9.1</v>
      </c>
      <c r="Y29" s="139">
        <v>11</v>
      </c>
      <c r="Z29" s="139">
        <v>1</v>
      </c>
      <c r="AA29" s="19">
        <f t="shared" si="4"/>
        <v>9.1</v>
      </c>
    </row>
    <row r="30" spans="1:27" ht="12.75" customHeight="1">
      <c r="A30" s="7">
        <v>20</v>
      </c>
      <c r="B30" s="5">
        <v>304</v>
      </c>
      <c r="C30" s="55" t="s">
        <v>57</v>
      </c>
      <c r="D30" s="56" t="s">
        <v>79</v>
      </c>
      <c r="E30" s="136"/>
      <c r="F30" s="137"/>
      <c r="G30" s="139"/>
      <c r="H30" s="139"/>
      <c r="I30" s="139"/>
      <c r="J30" s="139"/>
      <c r="K30" s="15" t="str">
        <f t="shared" si="0"/>
        <v> </v>
      </c>
      <c r="L30" s="140">
        <v>10</v>
      </c>
      <c r="M30" s="141">
        <v>7</v>
      </c>
      <c r="N30" s="141">
        <v>135</v>
      </c>
      <c r="O30" s="141">
        <v>16</v>
      </c>
      <c r="P30" s="15">
        <f t="shared" si="1"/>
        <v>11.9</v>
      </c>
      <c r="Q30" s="142">
        <v>5</v>
      </c>
      <c r="R30" s="139">
        <v>1</v>
      </c>
      <c r="S30" s="139">
        <v>25</v>
      </c>
      <c r="T30" s="139">
        <v>1</v>
      </c>
      <c r="U30" s="15">
        <f t="shared" si="2"/>
        <v>4</v>
      </c>
      <c r="V30" s="94">
        <v>11</v>
      </c>
      <c r="W30" s="139">
        <v>0</v>
      </c>
      <c r="X30" s="20">
        <f t="shared" si="3"/>
        <v>0</v>
      </c>
      <c r="Y30" s="139">
        <v>11</v>
      </c>
      <c r="Z30" s="139">
        <v>0</v>
      </c>
      <c r="AA30" s="19">
        <f t="shared" si="4"/>
        <v>0</v>
      </c>
    </row>
    <row r="31" spans="1:27" ht="12.75" customHeight="1">
      <c r="A31" s="7">
        <v>20</v>
      </c>
      <c r="B31" s="5">
        <v>305</v>
      </c>
      <c r="C31" s="55" t="s">
        <v>57</v>
      </c>
      <c r="D31" s="56" t="s">
        <v>80</v>
      </c>
      <c r="E31" s="136"/>
      <c r="F31" s="137"/>
      <c r="G31" s="139"/>
      <c r="H31" s="139"/>
      <c r="I31" s="139"/>
      <c r="J31" s="139"/>
      <c r="K31" s="15" t="str">
        <f t="shared" si="0"/>
        <v> </v>
      </c>
      <c r="L31" s="140">
        <v>11</v>
      </c>
      <c r="M31" s="141">
        <v>10</v>
      </c>
      <c r="N31" s="141">
        <v>107</v>
      </c>
      <c r="O31" s="141">
        <v>30</v>
      </c>
      <c r="P31" s="15">
        <f t="shared" si="1"/>
        <v>28</v>
      </c>
      <c r="Q31" s="142">
        <v>5</v>
      </c>
      <c r="R31" s="139">
        <v>0</v>
      </c>
      <c r="S31" s="139">
        <v>22</v>
      </c>
      <c r="T31" s="139">
        <v>0</v>
      </c>
      <c r="U31" s="15">
        <f t="shared" si="2"/>
        <v>0</v>
      </c>
      <c r="V31" s="94">
        <v>6</v>
      </c>
      <c r="W31" s="139">
        <v>0</v>
      </c>
      <c r="X31" s="20">
        <v>0</v>
      </c>
      <c r="Y31" s="139">
        <v>6</v>
      </c>
      <c r="Z31" s="139">
        <v>0</v>
      </c>
      <c r="AA31" s="19">
        <f t="shared" si="4"/>
        <v>0</v>
      </c>
    </row>
    <row r="32" spans="1:27" ht="12.75" customHeight="1">
      <c r="A32" s="7">
        <v>20</v>
      </c>
      <c r="B32" s="5">
        <v>306</v>
      </c>
      <c r="C32" s="55" t="s">
        <v>57</v>
      </c>
      <c r="D32" s="56" t="s">
        <v>81</v>
      </c>
      <c r="E32" s="136"/>
      <c r="F32" s="137"/>
      <c r="G32" s="139"/>
      <c r="H32" s="139"/>
      <c r="I32" s="139"/>
      <c r="J32" s="139"/>
      <c r="K32" s="15" t="str">
        <f t="shared" si="0"/>
        <v> </v>
      </c>
      <c r="L32" s="140">
        <v>16</v>
      </c>
      <c r="M32" s="141">
        <v>11</v>
      </c>
      <c r="N32" s="141">
        <v>116</v>
      </c>
      <c r="O32" s="141">
        <v>33</v>
      </c>
      <c r="P32" s="15">
        <f t="shared" si="1"/>
        <v>28.4</v>
      </c>
      <c r="Q32" s="142">
        <v>5</v>
      </c>
      <c r="R32" s="139">
        <v>2</v>
      </c>
      <c r="S32" s="139">
        <v>22</v>
      </c>
      <c r="T32" s="139">
        <v>3</v>
      </c>
      <c r="U32" s="15">
        <f t="shared" si="2"/>
        <v>13.6</v>
      </c>
      <c r="V32" s="94">
        <v>6</v>
      </c>
      <c r="W32" s="139">
        <v>2</v>
      </c>
      <c r="X32" s="20">
        <f aca="true" t="shared" si="5" ref="X32:X39">IF(V32=""," ",ROUND(W32/V32*100,1))</f>
        <v>33.3</v>
      </c>
      <c r="Y32" s="139">
        <v>3</v>
      </c>
      <c r="Z32" s="139">
        <v>0</v>
      </c>
      <c r="AA32" s="19">
        <f t="shared" si="4"/>
        <v>0</v>
      </c>
    </row>
    <row r="33" spans="1:27" ht="12.75" customHeight="1">
      <c r="A33" s="7">
        <v>20</v>
      </c>
      <c r="B33" s="5">
        <v>307</v>
      </c>
      <c r="C33" s="55" t="s">
        <v>57</v>
      </c>
      <c r="D33" s="56" t="s">
        <v>82</v>
      </c>
      <c r="E33" s="136"/>
      <c r="F33" s="137"/>
      <c r="G33" s="139"/>
      <c r="H33" s="139"/>
      <c r="I33" s="139"/>
      <c r="J33" s="139"/>
      <c r="K33" s="15" t="str">
        <f t="shared" si="0"/>
        <v> </v>
      </c>
      <c r="L33" s="140">
        <v>8</v>
      </c>
      <c r="M33" s="141">
        <v>4</v>
      </c>
      <c r="N33" s="141">
        <v>47</v>
      </c>
      <c r="O33" s="141">
        <v>8</v>
      </c>
      <c r="P33" s="15">
        <f t="shared" si="1"/>
        <v>17</v>
      </c>
      <c r="Q33" s="142">
        <v>5</v>
      </c>
      <c r="R33" s="139">
        <v>1</v>
      </c>
      <c r="S33" s="139">
        <v>22</v>
      </c>
      <c r="T33" s="139">
        <v>2</v>
      </c>
      <c r="U33" s="15">
        <f t="shared" si="2"/>
        <v>9.1</v>
      </c>
      <c r="V33" s="94">
        <v>3</v>
      </c>
      <c r="W33" s="139">
        <v>0</v>
      </c>
      <c r="X33" s="20">
        <f t="shared" si="5"/>
        <v>0</v>
      </c>
      <c r="Y33" s="139">
        <v>3</v>
      </c>
      <c r="Z33" s="139">
        <v>0</v>
      </c>
      <c r="AA33" s="19">
        <f t="shared" si="4"/>
        <v>0</v>
      </c>
    </row>
    <row r="34" spans="1:27" ht="12.75" customHeight="1">
      <c r="A34" s="7">
        <v>20</v>
      </c>
      <c r="B34" s="5">
        <v>309</v>
      </c>
      <c r="C34" s="55" t="s">
        <v>57</v>
      </c>
      <c r="D34" s="56" t="s">
        <v>83</v>
      </c>
      <c r="E34" s="136"/>
      <c r="F34" s="137"/>
      <c r="G34" s="139"/>
      <c r="H34" s="139"/>
      <c r="I34" s="139"/>
      <c r="J34" s="139"/>
      <c r="K34" s="15" t="str">
        <f t="shared" si="0"/>
        <v> </v>
      </c>
      <c r="L34" s="140">
        <v>24</v>
      </c>
      <c r="M34" s="141">
        <v>12</v>
      </c>
      <c r="N34" s="141">
        <v>198</v>
      </c>
      <c r="O34" s="141">
        <v>45</v>
      </c>
      <c r="P34" s="15">
        <f t="shared" si="1"/>
        <v>22.7</v>
      </c>
      <c r="Q34" s="142">
        <v>5</v>
      </c>
      <c r="R34" s="139">
        <v>3</v>
      </c>
      <c r="S34" s="139">
        <v>36</v>
      </c>
      <c r="T34" s="139">
        <v>5</v>
      </c>
      <c r="U34" s="15">
        <f t="shared" si="2"/>
        <v>13.9</v>
      </c>
      <c r="V34" s="94">
        <v>15</v>
      </c>
      <c r="W34" s="139">
        <v>0</v>
      </c>
      <c r="X34" s="20">
        <f t="shared" si="5"/>
        <v>0</v>
      </c>
      <c r="Y34" s="139">
        <v>15</v>
      </c>
      <c r="Z34" s="139">
        <v>0</v>
      </c>
      <c r="AA34" s="19">
        <f t="shared" si="4"/>
        <v>0</v>
      </c>
    </row>
    <row r="35" spans="1:27" ht="12.75" customHeight="1">
      <c r="A35" s="7">
        <v>20</v>
      </c>
      <c r="B35" s="5">
        <v>321</v>
      </c>
      <c r="C35" s="55" t="s">
        <v>57</v>
      </c>
      <c r="D35" s="56" t="s">
        <v>84</v>
      </c>
      <c r="E35" s="136">
        <v>25</v>
      </c>
      <c r="F35" s="137" t="s">
        <v>169</v>
      </c>
      <c r="G35" s="139">
        <v>32</v>
      </c>
      <c r="H35" s="139">
        <v>23</v>
      </c>
      <c r="I35" s="139">
        <v>380</v>
      </c>
      <c r="J35" s="139">
        <v>81</v>
      </c>
      <c r="K35" s="15">
        <f t="shared" si="0"/>
        <v>21.3</v>
      </c>
      <c r="L35" s="140">
        <v>27</v>
      </c>
      <c r="M35" s="141">
        <v>20</v>
      </c>
      <c r="N35" s="141">
        <v>348</v>
      </c>
      <c r="O35" s="141">
        <v>76</v>
      </c>
      <c r="P35" s="15">
        <f t="shared" si="1"/>
        <v>21.8</v>
      </c>
      <c r="Q35" s="142">
        <v>5</v>
      </c>
      <c r="R35" s="139">
        <v>3</v>
      </c>
      <c r="S35" s="139">
        <v>32</v>
      </c>
      <c r="T35" s="139">
        <v>5</v>
      </c>
      <c r="U35" s="15">
        <f t="shared" si="2"/>
        <v>15.6</v>
      </c>
      <c r="V35" s="94">
        <v>29</v>
      </c>
      <c r="W35" s="139">
        <v>4</v>
      </c>
      <c r="X35" s="20">
        <f t="shared" si="5"/>
        <v>13.8</v>
      </c>
      <c r="Y35" s="139">
        <v>15</v>
      </c>
      <c r="Z35" s="139">
        <v>1</v>
      </c>
      <c r="AA35" s="19">
        <f t="shared" si="4"/>
        <v>6.7</v>
      </c>
    </row>
    <row r="36" spans="1:27" ht="12.75" customHeight="1">
      <c r="A36" s="7">
        <v>20</v>
      </c>
      <c r="B36" s="5">
        <v>323</v>
      </c>
      <c r="C36" s="55" t="s">
        <v>57</v>
      </c>
      <c r="D36" s="56" t="s">
        <v>85</v>
      </c>
      <c r="E36" s="136"/>
      <c r="F36" s="137"/>
      <c r="G36" s="139"/>
      <c r="H36" s="139"/>
      <c r="I36" s="139"/>
      <c r="J36" s="139"/>
      <c r="K36" s="15" t="str">
        <f>IF(G36=""," ",ROUND(J36/I36*100,1))</f>
        <v> </v>
      </c>
      <c r="L36" s="140">
        <v>17</v>
      </c>
      <c r="M36" s="141">
        <v>11</v>
      </c>
      <c r="N36" s="141">
        <v>162</v>
      </c>
      <c r="O36" s="141">
        <v>16</v>
      </c>
      <c r="P36" s="15">
        <f>IF(L36=""," ",ROUND(O36/N36*100,1))</f>
        <v>9.9</v>
      </c>
      <c r="Q36" s="142">
        <v>5</v>
      </c>
      <c r="R36" s="139">
        <v>3</v>
      </c>
      <c r="S36" s="139">
        <v>29</v>
      </c>
      <c r="T36" s="139">
        <v>5</v>
      </c>
      <c r="U36" s="15">
        <f>IF(Q36=""," ",ROUND(T36/S36*100,1))</f>
        <v>17.2</v>
      </c>
      <c r="V36" s="94">
        <v>10</v>
      </c>
      <c r="W36" s="139">
        <v>0</v>
      </c>
      <c r="X36" s="20">
        <f t="shared" si="5"/>
        <v>0</v>
      </c>
      <c r="Y36" s="139">
        <v>10</v>
      </c>
      <c r="Z36" s="139">
        <v>0</v>
      </c>
      <c r="AA36" s="19">
        <f>IF(Y36=""," ",ROUND(Z36/Y36*100,1))</f>
        <v>0</v>
      </c>
    </row>
    <row r="37" spans="1:27" ht="12.75" customHeight="1">
      <c r="A37" s="7">
        <v>20</v>
      </c>
      <c r="B37" s="5">
        <v>324</v>
      </c>
      <c r="C37" s="55" t="s">
        <v>57</v>
      </c>
      <c r="D37" s="56" t="s">
        <v>86</v>
      </c>
      <c r="E37" s="136"/>
      <c r="F37" s="137"/>
      <c r="G37" s="139"/>
      <c r="H37" s="139"/>
      <c r="I37" s="139"/>
      <c r="J37" s="139"/>
      <c r="K37" s="15" t="str">
        <f aca="true" t="shared" si="6" ref="K37:K45">IF(G37=""," ",ROUND(J37/I37*100,1))</f>
        <v> </v>
      </c>
      <c r="L37" s="140">
        <v>10</v>
      </c>
      <c r="M37" s="141">
        <v>6</v>
      </c>
      <c r="N37" s="141">
        <v>108</v>
      </c>
      <c r="O37" s="141">
        <v>15</v>
      </c>
      <c r="P37" s="15">
        <f aca="true" t="shared" si="7" ref="P37:P45">IF(L37=""," ",ROUND(O37/N37*100,1))</f>
        <v>13.9</v>
      </c>
      <c r="Q37" s="142">
        <v>5</v>
      </c>
      <c r="R37" s="139">
        <v>2</v>
      </c>
      <c r="S37" s="139">
        <v>26</v>
      </c>
      <c r="T37" s="139">
        <v>2</v>
      </c>
      <c r="U37" s="15">
        <f aca="true" t="shared" si="8" ref="U37:U45">IF(Q37=""," ",ROUND(T37/S37*100,1))</f>
        <v>7.7</v>
      </c>
      <c r="V37" s="94">
        <v>12</v>
      </c>
      <c r="W37" s="139">
        <v>0</v>
      </c>
      <c r="X37" s="20">
        <f t="shared" si="5"/>
        <v>0</v>
      </c>
      <c r="Y37" s="139">
        <v>12</v>
      </c>
      <c r="Z37" s="139">
        <v>0</v>
      </c>
      <c r="AA37" s="19">
        <f aca="true" t="shared" si="9" ref="AA37:AA45">IF(Y37=""," ",ROUND(Z37/Y37*100,1))</f>
        <v>0</v>
      </c>
    </row>
    <row r="38" spans="1:27" ht="12.75" customHeight="1">
      <c r="A38" s="7">
        <v>20</v>
      </c>
      <c r="B38" s="5">
        <v>349</v>
      </c>
      <c r="C38" s="55" t="s">
        <v>57</v>
      </c>
      <c r="D38" s="56" t="s">
        <v>87</v>
      </c>
      <c r="E38" s="136"/>
      <c r="F38" s="137"/>
      <c r="G38" s="139"/>
      <c r="H38" s="139"/>
      <c r="I38" s="139"/>
      <c r="J38" s="139"/>
      <c r="K38" s="15" t="str">
        <f t="shared" si="6"/>
        <v> </v>
      </c>
      <c r="L38" s="140">
        <v>14</v>
      </c>
      <c r="M38" s="141">
        <v>11</v>
      </c>
      <c r="N38" s="141">
        <v>102</v>
      </c>
      <c r="O38" s="141">
        <v>25</v>
      </c>
      <c r="P38" s="15">
        <f t="shared" si="7"/>
        <v>24.5</v>
      </c>
      <c r="Q38" s="142">
        <v>5</v>
      </c>
      <c r="R38" s="139">
        <v>3</v>
      </c>
      <c r="S38" s="139">
        <v>25</v>
      </c>
      <c r="T38" s="139">
        <v>5</v>
      </c>
      <c r="U38" s="15">
        <f t="shared" si="8"/>
        <v>20</v>
      </c>
      <c r="V38" s="94">
        <v>5</v>
      </c>
      <c r="W38" s="139">
        <v>0</v>
      </c>
      <c r="X38" s="20">
        <f t="shared" si="5"/>
        <v>0</v>
      </c>
      <c r="Y38" s="139">
        <v>5</v>
      </c>
      <c r="Z38" s="139">
        <v>0</v>
      </c>
      <c r="AA38" s="19">
        <f t="shared" si="9"/>
        <v>0</v>
      </c>
    </row>
    <row r="39" spans="1:27" ht="12.75" customHeight="1">
      <c r="A39" s="7">
        <v>20</v>
      </c>
      <c r="B39" s="5">
        <v>350</v>
      </c>
      <c r="C39" s="55" t="s">
        <v>57</v>
      </c>
      <c r="D39" s="56" t="s">
        <v>88</v>
      </c>
      <c r="E39" s="136"/>
      <c r="F39" s="137"/>
      <c r="G39" s="139"/>
      <c r="H39" s="139"/>
      <c r="I39" s="139"/>
      <c r="J39" s="139"/>
      <c r="K39" s="15" t="str">
        <f t="shared" si="6"/>
        <v> </v>
      </c>
      <c r="L39" s="140">
        <v>8</v>
      </c>
      <c r="M39" s="141">
        <v>5</v>
      </c>
      <c r="N39" s="141">
        <v>114</v>
      </c>
      <c r="O39" s="141">
        <v>13</v>
      </c>
      <c r="P39" s="15">
        <f t="shared" si="7"/>
        <v>11.4</v>
      </c>
      <c r="Q39" s="142">
        <v>5</v>
      </c>
      <c r="R39" s="139">
        <v>2</v>
      </c>
      <c r="S39" s="139">
        <v>33</v>
      </c>
      <c r="T39" s="139">
        <v>3</v>
      </c>
      <c r="U39" s="15">
        <f t="shared" si="8"/>
        <v>9.1</v>
      </c>
      <c r="V39" s="94">
        <v>8</v>
      </c>
      <c r="W39" s="139">
        <v>0</v>
      </c>
      <c r="X39" s="20">
        <f t="shared" si="5"/>
        <v>0</v>
      </c>
      <c r="Y39" s="139">
        <v>8</v>
      </c>
      <c r="Z39" s="139">
        <v>0</v>
      </c>
      <c r="AA39" s="19">
        <f t="shared" si="9"/>
        <v>0</v>
      </c>
    </row>
    <row r="40" spans="1:27" ht="12.75" customHeight="1">
      <c r="A40" s="7">
        <v>20</v>
      </c>
      <c r="B40" s="5">
        <v>361</v>
      </c>
      <c r="C40" s="55" t="s">
        <v>57</v>
      </c>
      <c r="D40" s="56" t="s">
        <v>89</v>
      </c>
      <c r="E40" s="136">
        <v>35</v>
      </c>
      <c r="F40" s="137" t="s">
        <v>357</v>
      </c>
      <c r="G40" s="139">
        <v>16</v>
      </c>
      <c r="H40" s="139">
        <v>12</v>
      </c>
      <c r="I40" s="139">
        <v>191</v>
      </c>
      <c r="J40" s="139">
        <v>39</v>
      </c>
      <c r="K40" s="15">
        <f t="shared" si="6"/>
        <v>20.4</v>
      </c>
      <c r="L40" s="140">
        <v>16</v>
      </c>
      <c r="M40" s="141">
        <v>12</v>
      </c>
      <c r="N40" s="141">
        <v>191</v>
      </c>
      <c r="O40" s="141">
        <v>39</v>
      </c>
      <c r="P40" s="15">
        <f t="shared" si="7"/>
        <v>20.4</v>
      </c>
      <c r="Q40" s="142">
        <v>5</v>
      </c>
      <c r="R40" s="139">
        <v>4</v>
      </c>
      <c r="S40" s="139">
        <v>30</v>
      </c>
      <c r="T40" s="139">
        <v>7</v>
      </c>
      <c r="U40" s="15">
        <f t="shared" si="8"/>
        <v>23.3</v>
      </c>
      <c r="V40" s="94">
        <v>13</v>
      </c>
      <c r="W40" s="139">
        <v>0</v>
      </c>
      <c r="X40" s="20">
        <v>0</v>
      </c>
      <c r="Y40" s="139">
        <v>12</v>
      </c>
      <c r="Z40" s="139">
        <v>0</v>
      </c>
      <c r="AA40" s="19">
        <f t="shared" si="9"/>
        <v>0</v>
      </c>
    </row>
    <row r="41" spans="1:27" ht="12.75" customHeight="1">
      <c r="A41" s="7">
        <v>20</v>
      </c>
      <c r="B41" s="5">
        <v>362</v>
      </c>
      <c r="C41" s="55" t="s">
        <v>57</v>
      </c>
      <c r="D41" s="56" t="s">
        <v>90</v>
      </c>
      <c r="E41" s="136">
        <v>30</v>
      </c>
      <c r="F41" s="137" t="s">
        <v>358</v>
      </c>
      <c r="G41" s="139">
        <v>35</v>
      </c>
      <c r="H41" s="139">
        <v>23</v>
      </c>
      <c r="I41" s="139">
        <v>401</v>
      </c>
      <c r="J41" s="139">
        <v>82</v>
      </c>
      <c r="K41" s="15">
        <f t="shared" si="6"/>
        <v>20.4</v>
      </c>
      <c r="L41" s="140">
        <v>27</v>
      </c>
      <c r="M41" s="141">
        <v>16</v>
      </c>
      <c r="N41" s="141">
        <v>313</v>
      </c>
      <c r="O41" s="141">
        <v>50</v>
      </c>
      <c r="P41" s="15">
        <f t="shared" si="7"/>
        <v>16</v>
      </c>
      <c r="Q41" s="142">
        <v>5</v>
      </c>
      <c r="R41" s="139">
        <v>4</v>
      </c>
      <c r="S41" s="139">
        <v>32</v>
      </c>
      <c r="T41" s="139">
        <v>7</v>
      </c>
      <c r="U41" s="15">
        <f t="shared" si="8"/>
        <v>21.9</v>
      </c>
      <c r="V41" s="94">
        <v>18</v>
      </c>
      <c r="W41" s="139">
        <v>0</v>
      </c>
      <c r="X41" s="20">
        <f aca="true" t="shared" si="10" ref="X41:X46">IF(V41=""," ",ROUND(W41/V41*100,1))</f>
        <v>0</v>
      </c>
      <c r="Y41" s="139">
        <v>18</v>
      </c>
      <c r="Z41" s="139">
        <v>0</v>
      </c>
      <c r="AA41" s="19">
        <f t="shared" si="9"/>
        <v>0</v>
      </c>
    </row>
    <row r="42" spans="1:27" ht="12.75" customHeight="1">
      <c r="A42" s="7">
        <v>20</v>
      </c>
      <c r="B42" s="5">
        <v>363</v>
      </c>
      <c r="C42" s="55" t="s">
        <v>57</v>
      </c>
      <c r="D42" s="56" t="s">
        <v>91</v>
      </c>
      <c r="E42" s="136"/>
      <c r="F42" s="137"/>
      <c r="G42" s="139"/>
      <c r="H42" s="139"/>
      <c r="I42" s="139"/>
      <c r="J42" s="139"/>
      <c r="K42" s="15" t="str">
        <f t="shared" si="6"/>
        <v> </v>
      </c>
      <c r="L42" s="140">
        <v>23</v>
      </c>
      <c r="M42" s="141">
        <v>15</v>
      </c>
      <c r="N42" s="141">
        <v>239</v>
      </c>
      <c r="O42" s="141">
        <v>31</v>
      </c>
      <c r="P42" s="15">
        <f t="shared" si="7"/>
        <v>13</v>
      </c>
      <c r="Q42" s="142">
        <v>5</v>
      </c>
      <c r="R42" s="139">
        <v>2</v>
      </c>
      <c r="S42" s="139">
        <v>28</v>
      </c>
      <c r="T42" s="139">
        <v>3</v>
      </c>
      <c r="U42" s="15">
        <f t="shared" si="8"/>
        <v>10.7</v>
      </c>
      <c r="V42" s="94">
        <v>10</v>
      </c>
      <c r="W42" s="139"/>
      <c r="X42" s="20">
        <f t="shared" si="10"/>
        <v>0</v>
      </c>
      <c r="Y42" s="139">
        <v>9</v>
      </c>
      <c r="Z42" s="139"/>
      <c r="AA42" s="19">
        <f t="shared" si="9"/>
        <v>0</v>
      </c>
    </row>
    <row r="43" spans="1:27" ht="12.75" customHeight="1">
      <c r="A43" s="7">
        <v>20</v>
      </c>
      <c r="B43" s="5">
        <v>382</v>
      </c>
      <c r="C43" s="55" t="s">
        <v>57</v>
      </c>
      <c r="D43" s="56" t="s">
        <v>92</v>
      </c>
      <c r="E43" s="136">
        <v>50</v>
      </c>
      <c r="F43" s="137" t="s">
        <v>359</v>
      </c>
      <c r="G43" s="139">
        <v>43</v>
      </c>
      <c r="H43" s="139">
        <v>29</v>
      </c>
      <c r="I43" s="139">
        <v>358</v>
      </c>
      <c r="J43" s="139">
        <v>78</v>
      </c>
      <c r="K43" s="15">
        <f t="shared" si="6"/>
        <v>21.8</v>
      </c>
      <c r="L43" s="140">
        <v>33</v>
      </c>
      <c r="M43" s="141">
        <v>23</v>
      </c>
      <c r="N43" s="141">
        <v>324</v>
      </c>
      <c r="O43" s="141">
        <v>77</v>
      </c>
      <c r="P43" s="15">
        <f t="shared" si="7"/>
        <v>23.8</v>
      </c>
      <c r="Q43" s="142">
        <v>5</v>
      </c>
      <c r="R43" s="139">
        <v>2</v>
      </c>
      <c r="S43" s="139">
        <v>30</v>
      </c>
      <c r="T43" s="139">
        <v>3</v>
      </c>
      <c r="U43" s="15">
        <f t="shared" si="8"/>
        <v>10</v>
      </c>
      <c r="V43" s="94">
        <v>16</v>
      </c>
      <c r="W43" s="139">
        <v>2</v>
      </c>
      <c r="X43" s="20">
        <f t="shared" si="10"/>
        <v>12.5</v>
      </c>
      <c r="Y43" s="139">
        <v>16</v>
      </c>
      <c r="Z43" s="139">
        <v>2</v>
      </c>
      <c r="AA43" s="19">
        <f t="shared" si="9"/>
        <v>12.5</v>
      </c>
    </row>
    <row r="44" spans="1:27" ht="12.75" customHeight="1">
      <c r="A44" s="7">
        <v>20</v>
      </c>
      <c r="B44" s="5">
        <v>383</v>
      </c>
      <c r="C44" s="55" t="s">
        <v>57</v>
      </c>
      <c r="D44" s="56" t="s">
        <v>93</v>
      </c>
      <c r="E44" s="136"/>
      <c r="F44" s="137"/>
      <c r="G44" s="139"/>
      <c r="H44" s="139"/>
      <c r="I44" s="139"/>
      <c r="J44" s="139"/>
      <c r="K44" s="15" t="str">
        <f t="shared" si="6"/>
        <v> </v>
      </c>
      <c r="L44" s="140">
        <v>33</v>
      </c>
      <c r="M44" s="141">
        <v>24</v>
      </c>
      <c r="N44" s="141">
        <v>412</v>
      </c>
      <c r="O44" s="141">
        <v>82</v>
      </c>
      <c r="P44" s="15">
        <f t="shared" si="7"/>
        <v>19.9</v>
      </c>
      <c r="Q44" s="142">
        <v>5</v>
      </c>
      <c r="R44" s="139">
        <v>2</v>
      </c>
      <c r="S44" s="139">
        <v>36</v>
      </c>
      <c r="T44" s="139">
        <v>2</v>
      </c>
      <c r="U44" s="15">
        <f t="shared" si="8"/>
        <v>5.6</v>
      </c>
      <c r="V44" s="94">
        <v>19</v>
      </c>
      <c r="W44" s="139">
        <v>1</v>
      </c>
      <c r="X44" s="20">
        <f t="shared" si="10"/>
        <v>5.3</v>
      </c>
      <c r="Y44" s="139">
        <v>19</v>
      </c>
      <c r="Z44" s="139">
        <v>1</v>
      </c>
      <c r="AA44" s="19">
        <f t="shared" si="9"/>
        <v>5.3</v>
      </c>
    </row>
    <row r="45" spans="1:27" ht="12.75" customHeight="1">
      <c r="A45" s="7">
        <v>20</v>
      </c>
      <c r="B45" s="5">
        <v>384</v>
      </c>
      <c r="C45" s="55" t="s">
        <v>57</v>
      </c>
      <c r="D45" s="56" t="s">
        <v>94</v>
      </c>
      <c r="E45" s="136">
        <v>30</v>
      </c>
      <c r="F45" s="137" t="s">
        <v>360</v>
      </c>
      <c r="G45" s="139">
        <v>30</v>
      </c>
      <c r="H45" s="139">
        <v>22</v>
      </c>
      <c r="I45" s="139">
        <v>323</v>
      </c>
      <c r="J45" s="139">
        <v>61</v>
      </c>
      <c r="K45" s="15">
        <f t="shared" si="6"/>
        <v>18.9</v>
      </c>
      <c r="L45" s="140">
        <v>25</v>
      </c>
      <c r="M45" s="141">
        <v>20</v>
      </c>
      <c r="N45" s="141">
        <v>293</v>
      </c>
      <c r="O45" s="141">
        <v>58</v>
      </c>
      <c r="P45" s="15">
        <f t="shared" si="7"/>
        <v>19.8</v>
      </c>
      <c r="Q45" s="142">
        <v>5</v>
      </c>
      <c r="R45" s="139">
        <v>2</v>
      </c>
      <c r="S45" s="139">
        <v>30</v>
      </c>
      <c r="T45" s="139">
        <v>3</v>
      </c>
      <c r="U45" s="15">
        <f t="shared" si="8"/>
        <v>10</v>
      </c>
      <c r="V45" s="94">
        <v>9</v>
      </c>
      <c r="W45" s="139">
        <v>0</v>
      </c>
      <c r="X45" s="20">
        <f t="shared" si="10"/>
        <v>0</v>
      </c>
      <c r="Y45" s="139">
        <v>9</v>
      </c>
      <c r="Z45" s="139">
        <v>0</v>
      </c>
      <c r="AA45" s="19">
        <f t="shared" si="9"/>
        <v>0</v>
      </c>
    </row>
    <row r="46" spans="1:27" ht="12.75" customHeight="1">
      <c r="A46" s="7">
        <v>20</v>
      </c>
      <c r="B46" s="5">
        <v>385</v>
      </c>
      <c r="C46" s="55" t="s">
        <v>57</v>
      </c>
      <c r="D46" s="56" t="s">
        <v>95</v>
      </c>
      <c r="E46" s="136"/>
      <c r="F46" s="137"/>
      <c r="G46" s="139"/>
      <c r="H46" s="139"/>
      <c r="I46" s="139"/>
      <c r="J46" s="139"/>
      <c r="K46" s="15" t="str">
        <f aca="true" t="shared" si="11" ref="K46:K51">IF(G46=""," ",ROUND(J46/I46*100,1))</f>
        <v> </v>
      </c>
      <c r="L46" s="140">
        <v>16</v>
      </c>
      <c r="M46" s="141">
        <v>14</v>
      </c>
      <c r="N46" s="141">
        <v>206</v>
      </c>
      <c r="O46" s="141">
        <v>48</v>
      </c>
      <c r="P46" s="15">
        <f aca="true" t="shared" si="12" ref="P46:P51">IF(L46=""," ",ROUND(O46/N46*100,1))</f>
        <v>23.3</v>
      </c>
      <c r="Q46" s="142">
        <v>5</v>
      </c>
      <c r="R46" s="139">
        <v>2</v>
      </c>
      <c r="S46" s="139">
        <v>30</v>
      </c>
      <c r="T46" s="139">
        <v>4</v>
      </c>
      <c r="U46" s="15">
        <f aca="true" t="shared" si="13" ref="U46:U51">IF(Q46=""," ",ROUND(T46/S46*100,1))</f>
        <v>13.3</v>
      </c>
      <c r="V46" s="94">
        <v>11</v>
      </c>
      <c r="W46" s="139">
        <v>1</v>
      </c>
      <c r="X46" s="20">
        <f t="shared" si="10"/>
        <v>9.1</v>
      </c>
      <c r="Y46" s="139">
        <v>11</v>
      </c>
      <c r="Z46" s="139">
        <v>1</v>
      </c>
      <c r="AA46" s="19">
        <f aca="true" t="shared" si="14" ref="AA46:AA51">IF(Y46=""," ",ROUND(Z46/Y46*100,1))</f>
        <v>9.1</v>
      </c>
    </row>
    <row r="47" spans="1:27" ht="12.75" customHeight="1">
      <c r="A47" s="7">
        <v>20</v>
      </c>
      <c r="B47" s="5">
        <v>386</v>
      </c>
      <c r="C47" s="55" t="s">
        <v>57</v>
      </c>
      <c r="D47" s="56" t="s">
        <v>96</v>
      </c>
      <c r="E47" s="136"/>
      <c r="F47" s="137"/>
      <c r="G47" s="139"/>
      <c r="H47" s="139"/>
      <c r="I47" s="139"/>
      <c r="J47" s="139"/>
      <c r="K47" s="15" t="str">
        <f t="shared" si="11"/>
        <v> </v>
      </c>
      <c r="L47" s="140">
        <v>16</v>
      </c>
      <c r="M47" s="141">
        <v>14</v>
      </c>
      <c r="N47" s="141">
        <v>145</v>
      </c>
      <c r="O47" s="141">
        <v>34</v>
      </c>
      <c r="P47" s="15">
        <f t="shared" si="12"/>
        <v>23.4</v>
      </c>
      <c r="Q47" s="142">
        <v>5</v>
      </c>
      <c r="R47" s="139">
        <v>3</v>
      </c>
      <c r="S47" s="139">
        <v>28</v>
      </c>
      <c r="T47" s="139">
        <v>5</v>
      </c>
      <c r="U47" s="15">
        <f t="shared" si="13"/>
        <v>17.9</v>
      </c>
      <c r="V47" s="94">
        <v>8</v>
      </c>
      <c r="W47" s="139">
        <v>0</v>
      </c>
      <c r="X47" s="20">
        <f aca="true" t="shared" si="15" ref="X47:X55">IF(V47=""," ",ROUND(W47/V47*100,1))</f>
        <v>0</v>
      </c>
      <c r="Y47" s="139">
        <v>8</v>
      </c>
      <c r="Z47" s="139">
        <v>0</v>
      </c>
      <c r="AA47" s="19">
        <f t="shared" si="14"/>
        <v>0</v>
      </c>
    </row>
    <row r="48" spans="1:27" ht="12.75" customHeight="1">
      <c r="A48" s="7">
        <v>20</v>
      </c>
      <c r="B48" s="5">
        <v>388</v>
      </c>
      <c r="C48" s="55" t="s">
        <v>57</v>
      </c>
      <c r="D48" s="56" t="s">
        <v>97</v>
      </c>
      <c r="E48" s="136"/>
      <c r="F48" s="137"/>
      <c r="G48" s="139"/>
      <c r="H48" s="139"/>
      <c r="I48" s="139"/>
      <c r="J48" s="139"/>
      <c r="K48" s="15" t="str">
        <f t="shared" si="11"/>
        <v> </v>
      </c>
      <c r="L48" s="140">
        <v>14</v>
      </c>
      <c r="M48" s="141">
        <v>10</v>
      </c>
      <c r="N48" s="141">
        <v>129</v>
      </c>
      <c r="O48" s="141">
        <v>26</v>
      </c>
      <c r="P48" s="15">
        <f t="shared" si="12"/>
        <v>20.2</v>
      </c>
      <c r="Q48" s="142">
        <v>5</v>
      </c>
      <c r="R48" s="139">
        <v>3</v>
      </c>
      <c r="S48" s="139">
        <v>26</v>
      </c>
      <c r="T48" s="139">
        <v>6</v>
      </c>
      <c r="U48" s="15">
        <f t="shared" si="13"/>
        <v>23.1</v>
      </c>
      <c r="V48" s="94">
        <v>6</v>
      </c>
      <c r="W48" s="139">
        <v>1</v>
      </c>
      <c r="X48" s="20">
        <f t="shared" si="15"/>
        <v>16.7</v>
      </c>
      <c r="Y48" s="139">
        <v>6</v>
      </c>
      <c r="Z48" s="139">
        <v>1</v>
      </c>
      <c r="AA48" s="19">
        <f t="shared" si="14"/>
        <v>16.7</v>
      </c>
    </row>
    <row r="49" spans="1:27" ht="12.75" customHeight="1">
      <c r="A49" s="7">
        <v>20</v>
      </c>
      <c r="B49" s="5">
        <v>402</v>
      </c>
      <c r="C49" s="55" t="s">
        <v>57</v>
      </c>
      <c r="D49" s="56" t="s">
        <v>98</v>
      </c>
      <c r="E49" s="136">
        <v>20</v>
      </c>
      <c r="F49" s="137" t="s">
        <v>357</v>
      </c>
      <c r="G49" s="139">
        <v>10</v>
      </c>
      <c r="H49" s="139">
        <v>7</v>
      </c>
      <c r="I49" s="139">
        <v>113</v>
      </c>
      <c r="J49" s="139">
        <v>18</v>
      </c>
      <c r="K49" s="15">
        <f t="shared" si="11"/>
        <v>15.9</v>
      </c>
      <c r="L49" s="140">
        <v>18</v>
      </c>
      <c r="M49" s="141">
        <v>13</v>
      </c>
      <c r="N49" s="141">
        <v>231</v>
      </c>
      <c r="O49" s="141">
        <v>36</v>
      </c>
      <c r="P49" s="15">
        <f t="shared" si="12"/>
        <v>15.6</v>
      </c>
      <c r="Q49" s="142">
        <v>5</v>
      </c>
      <c r="R49" s="139">
        <v>2</v>
      </c>
      <c r="S49" s="139">
        <v>29</v>
      </c>
      <c r="T49" s="139">
        <v>2</v>
      </c>
      <c r="U49" s="15">
        <f t="shared" si="13"/>
        <v>6.9</v>
      </c>
      <c r="V49" s="94">
        <v>8</v>
      </c>
      <c r="W49" s="139">
        <v>0</v>
      </c>
      <c r="X49" s="20">
        <f t="shared" si="15"/>
        <v>0</v>
      </c>
      <c r="Y49" s="139">
        <v>7</v>
      </c>
      <c r="Z49" s="139">
        <v>0</v>
      </c>
      <c r="AA49" s="19">
        <f t="shared" si="14"/>
        <v>0</v>
      </c>
    </row>
    <row r="50" spans="1:27" ht="12.75" customHeight="1">
      <c r="A50" s="7">
        <v>20</v>
      </c>
      <c r="B50" s="5">
        <v>403</v>
      </c>
      <c r="C50" s="55" t="s">
        <v>57</v>
      </c>
      <c r="D50" s="56" t="s">
        <v>99</v>
      </c>
      <c r="E50" s="136"/>
      <c r="F50" s="137"/>
      <c r="G50" s="139"/>
      <c r="H50" s="139"/>
      <c r="I50" s="139"/>
      <c r="J50" s="139"/>
      <c r="K50" s="15" t="str">
        <f t="shared" si="11"/>
        <v> </v>
      </c>
      <c r="L50" s="140">
        <v>14</v>
      </c>
      <c r="M50" s="141">
        <v>12</v>
      </c>
      <c r="N50" s="141">
        <v>195</v>
      </c>
      <c r="O50" s="141">
        <v>41</v>
      </c>
      <c r="P50" s="15">
        <f t="shared" si="12"/>
        <v>21</v>
      </c>
      <c r="Q50" s="142">
        <v>5</v>
      </c>
      <c r="R50" s="139">
        <v>2</v>
      </c>
      <c r="S50" s="139">
        <v>34</v>
      </c>
      <c r="T50" s="139">
        <v>4</v>
      </c>
      <c r="U50" s="15">
        <f t="shared" si="13"/>
        <v>11.8</v>
      </c>
      <c r="V50" s="94">
        <v>9</v>
      </c>
      <c r="W50" s="139">
        <v>2</v>
      </c>
      <c r="X50" s="20">
        <f t="shared" si="15"/>
        <v>22.2</v>
      </c>
      <c r="Y50" s="139">
        <v>8</v>
      </c>
      <c r="Z50" s="139">
        <v>2</v>
      </c>
      <c r="AA50" s="19">
        <f t="shared" si="14"/>
        <v>25</v>
      </c>
    </row>
    <row r="51" spans="1:27" ht="12.75" customHeight="1">
      <c r="A51" s="7">
        <v>20</v>
      </c>
      <c r="B51" s="5">
        <v>404</v>
      </c>
      <c r="C51" s="55" t="s">
        <v>57</v>
      </c>
      <c r="D51" s="56" t="s">
        <v>100</v>
      </c>
      <c r="E51" s="136"/>
      <c r="F51" s="137"/>
      <c r="G51" s="139"/>
      <c r="H51" s="139"/>
      <c r="I51" s="139"/>
      <c r="J51" s="139"/>
      <c r="K51" s="15" t="str">
        <f t="shared" si="11"/>
        <v> </v>
      </c>
      <c r="L51" s="140">
        <v>6</v>
      </c>
      <c r="M51" s="141">
        <v>2</v>
      </c>
      <c r="N51" s="141">
        <v>47</v>
      </c>
      <c r="O51" s="141">
        <v>2</v>
      </c>
      <c r="P51" s="15">
        <f t="shared" si="12"/>
        <v>4.3</v>
      </c>
      <c r="Q51" s="142">
        <v>5</v>
      </c>
      <c r="R51" s="139">
        <v>2</v>
      </c>
      <c r="S51" s="139">
        <v>30</v>
      </c>
      <c r="T51" s="139">
        <v>2</v>
      </c>
      <c r="U51" s="15">
        <f t="shared" si="13"/>
        <v>6.7</v>
      </c>
      <c r="V51" s="94">
        <v>7</v>
      </c>
      <c r="W51" s="139">
        <v>0</v>
      </c>
      <c r="X51" s="20">
        <f t="shared" si="15"/>
        <v>0</v>
      </c>
      <c r="Y51" s="139">
        <v>7</v>
      </c>
      <c r="Z51" s="139">
        <v>0</v>
      </c>
      <c r="AA51" s="19">
        <f t="shared" si="14"/>
        <v>0</v>
      </c>
    </row>
    <row r="52" spans="1:27" ht="12.75" customHeight="1">
      <c r="A52" s="7">
        <v>20</v>
      </c>
      <c r="B52" s="5">
        <v>406</v>
      </c>
      <c r="C52" s="55" t="s">
        <v>57</v>
      </c>
      <c r="D52" s="56" t="s">
        <v>101</v>
      </c>
      <c r="E52" s="136"/>
      <c r="F52" s="137"/>
      <c r="G52" s="139"/>
      <c r="H52" s="139"/>
      <c r="I52" s="139"/>
      <c r="J52" s="139"/>
      <c r="K52" s="15" t="str">
        <f>IF(G52=""," ",ROUND(J52/I52*100,1))</f>
        <v> </v>
      </c>
      <c r="L52" s="140">
        <v>7</v>
      </c>
      <c r="M52" s="141">
        <v>1</v>
      </c>
      <c r="N52" s="141">
        <v>40</v>
      </c>
      <c r="O52" s="141">
        <v>1</v>
      </c>
      <c r="P52" s="15">
        <f>IF(L52=""," ",ROUND(O52/N52*100,1))</f>
        <v>2.5</v>
      </c>
      <c r="Q52" s="142">
        <v>5</v>
      </c>
      <c r="R52" s="139">
        <v>1</v>
      </c>
      <c r="S52" s="139">
        <v>23</v>
      </c>
      <c r="T52" s="139">
        <v>1</v>
      </c>
      <c r="U52" s="15">
        <f>IF(Q52=""," ",ROUND(T52/S52*100,1))</f>
        <v>4.3</v>
      </c>
      <c r="V52" s="94">
        <v>2</v>
      </c>
      <c r="W52" s="139"/>
      <c r="X52" s="20">
        <f t="shared" si="15"/>
        <v>0</v>
      </c>
      <c r="Y52" s="139">
        <v>2</v>
      </c>
      <c r="Z52" s="139"/>
      <c r="AA52" s="19">
        <f>IF(Y52=""," ",ROUND(Z52/Y52*100,1))</f>
        <v>0</v>
      </c>
    </row>
    <row r="53" spans="1:27" ht="12.75" customHeight="1">
      <c r="A53" s="7">
        <v>20</v>
      </c>
      <c r="B53" s="5">
        <v>407</v>
      </c>
      <c r="C53" s="55" t="s">
        <v>57</v>
      </c>
      <c r="D53" s="56" t="s">
        <v>102</v>
      </c>
      <c r="E53" s="136"/>
      <c r="F53" s="137"/>
      <c r="G53" s="139"/>
      <c r="H53" s="139"/>
      <c r="I53" s="139"/>
      <c r="J53" s="139"/>
      <c r="K53" s="15" t="str">
        <f>IF(G53=""," ",ROUND(J53/I53*100,1))</f>
        <v> </v>
      </c>
      <c r="L53" s="140">
        <v>15</v>
      </c>
      <c r="M53" s="141">
        <v>10</v>
      </c>
      <c r="N53" s="141">
        <v>184</v>
      </c>
      <c r="O53" s="141">
        <v>30</v>
      </c>
      <c r="P53" s="15">
        <f>IF(L53=""," ",ROUND(O53/N53*100,1))</f>
        <v>16.3</v>
      </c>
      <c r="Q53" s="142">
        <v>5</v>
      </c>
      <c r="R53" s="139">
        <v>3</v>
      </c>
      <c r="S53" s="139">
        <v>32</v>
      </c>
      <c r="T53" s="139">
        <v>4</v>
      </c>
      <c r="U53" s="15">
        <f>IF(Q53=""," ",ROUND(T53/S53*100,1))</f>
        <v>12.5</v>
      </c>
      <c r="V53" s="94">
        <v>9</v>
      </c>
      <c r="W53" s="139">
        <v>1</v>
      </c>
      <c r="X53" s="20">
        <f t="shared" si="15"/>
        <v>11.1</v>
      </c>
      <c r="Y53" s="139">
        <v>9</v>
      </c>
      <c r="Z53" s="139">
        <v>1</v>
      </c>
      <c r="AA53" s="19">
        <f>IF(Y53=""," ",ROUND(Z53/Y53*100,1))</f>
        <v>11.1</v>
      </c>
    </row>
    <row r="54" spans="1:27" ht="12.75" customHeight="1">
      <c r="A54" s="7">
        <v>20</v>
      </c>
      <c r="B54" s="5">
        <v>409</v>
      </c>
      <c r="C54" s="55" t="s">
        <v>57</v>
      </c>
      <c r="D54" s="56" t="s">
        <v>103</v>
      </c>
      <c r="E54" s="136"/>
      <c r="F54" s="137"/>
      <c r="G54" s="139"/>
      <c r="H54" s="139"/>
      <c r="I54" s="139"/>
      <c r="J54" s="139"/>
      <c r="K54" s="15" t="str">
        <f>IF(G54=""," ",ROUND(J54/I54*100,1))</f>
        <v> </v>
      </c>
      <c r="L54" s="140">
        <v>12</v>
      </c>
      <c r="M54" s="141">
        <v>7</v>
      </c>
      <c r="N54" s="141">
        <v>84</v>
      </c>
      <c r="O54" s="141">
        <v>13</v>
      </c>
      <c r="P54" s="15">
        <f>IF(L54=""," ",ROUND(O54/N54*100,1))</f>
        <v>15.5</v>
      </c>
      <c r="Q54" s="142">
        <v>5</v>
      </c>
      <c r="R54" s="139">
        <v>2</v>
      </c>
      <c r="S54" s="139">
        <v>20</v>
      </c>
      <c r="T54" s="139">
        <v>3</v>
      </c>
      <c r="U54" s="15">
        <f>IF(Q54=""," ",ROUND(T54/S54*100,1))</f>
        <v>15</v>
      </c>
      <c r="V54" s="94">
        <v>5</v>
      </c>
      <c r="W54" s="139">
        <v>0</v>
      </c>
      <c r="X54" s="20">
        <f t="shared" si="15"/>
        <v>0</v>
      </c>
      <c r="Y54" s="139">
        <v>5</v>
      </c>
      <c r="Z54" s="139">
        <v>0</v>
      </c>
      <c r="AA54" s="19">
        <f>IF(Y54=""," ",ROUND(Z54/Y54*100,1))</f>
        <v>0</v>
      </c>
    </row>
    <row r="55" spans="1:27" ht="12.75" customHeight="1">
      <c r="A55" s="7">
        <v>20</v>
      </c>
      <c r="B55" s="5">
        <v>410</v>
      </c>
      <c r="C55" s="55" t="s">
        <v>57</v>
      </c>
      <c r="D55" s="56" t="s">
        <v>104</v>
      </c>
      <c r="E55" s="138"/>
      <c r="F55" s="137"/>
      <c r="G55" s="139"/>
      <c r="H55" s="139"/>
      <c r="I55" s="139"/>
      <c r="J55" s="139"/>
      <c r="K55" s="15" t="str">
        <f>IF(G55=""," ",ROUND(J55/I55*100,1))</f>
        <v> </v>
      </c>
      <c r="L55" s="140">
        <v>10</v>
      </c>
      <c r="M55" s="141">
        <v>6</v>
      </c>
      <c r="N55" s="141">
        <v>92</v>
      </c>
      <c r="O55" s="141">
        <v>10</v>
      </c>
      <c r="P55" s="15">
        <f>IF(L55=""," ",ROUND(O55/N55*100,1))</f>
        <v>10.9</v>
      </c>
      <c r="Q55" s="142">
        <v>5</v>
      </c>
      <c r="R55" s="139">
        <v>2</v>
      </c>
      <c r="S55" s="139">
        <v>21</v>
      </c>
      <c r="T55" s="139">
        <v>3</v>
      </c>
      <c r="U55" s="15">
        <f>IF(Q55=""," ",ROUND(T55/S55*100,1))</f>
        <v>14.3</v>
      </c>
      <c r="V55" s="94">
        <v>4</v>
      </c>
      <c r="W55" s="139">
        <v>0</v>
      </c>
      <c r="X55" s="20">
        <f t="shared" si="15"/>
        <v>0</v>
      </c>
      <c r="Y55" s="139">
        <v>4</v>
      </c>
      <c r="Z55" s="139">
        <v>0</v>
      </c>
      <c r="AA55" s="19">
        <f>IF(Y55=""," ",ROUND(Z55/Y55*100,1))</f>
        <v>0</v>
      </c>
    </row>
    <row r="56" spans="1:27" ht="12.75" customHeight="1">
      <c r="A56" s="7">
        <v>20</v>
      </c>
      <c r="B56" s="5">
        <v>411</v>
      </c>
      <c r="C56" s="55" t="s">
        <v>57</v>
      </c>
      <c r="D56" s="56" t="s">
        <v>105</v>
      </c>
      <c r="E56" s="136"/>
      <c r="F56" s="137"/>
      <c r="G56" s="139"/>
      <c r="H56" s="139"/>
      <c r="I56" s="139"/>
      <c r="J56" s="139"/>
      <c r="K56" s="15" t="str">
        <f aca="true" t="shared" si="16" ref="K56:K61">IF(G56=""," ",ROUND(J56/I56*100,1))</f>
        <v> </v>
      </c>
      <c r="L56" s="140">
        <v>18</v>
      </c>
      <c r="M56" s="141">
        <v>6</v>
      </c>
      <c r="N56" s="141">
        <v>165</v>
      </c>
      <c r="O56" s="141">
        <v>14</v>
      </c>
      <c r="P56" s="15">
        <f aca="true" t="shared" si="17" ref="P56:P61">IF(L56=""," ",ROUND(O56/N56*100,1))</f>
        <v>8.5</v>
      </c>
      <c r="Q56" s="142">
        <v>5</v>
      </c>
      <c r="R56" s="139">
        <v>2</v>
      </c>
      <c r="S56" s="139">
        <v>28</v>
      </c>
      <c r="T56" s="139">
        <v>3</v>
      </c>
      <c r="U56" s="15">
        <f aca="true" t="shared" si="18" ref="U56:U61">IF(Q56=""," ",ROUND(T56/S56*100,1))</f>
        <v>10.7</v>
      </c>
      <c r="V56" s="94">
        <v>3</v>
      </c>
      <c r="W56" s="139"/>
      <c r="X56" s="20">
        <f aca="true" t="shared" si="19" ref="X56:X61">IF(V56=""," ",ROUND(W56/V56*100,1))</f>
        <v>0</v>
      </c>
      <c r="Y56" s="139">
        <v>3</v>
      </c>
      <c r="Z56" s="139"/>
      <c r="AA56" s="19">
        <f aca="true" t="shared" si="20" ref="AA56:AA61">IF(Y56=""," ",ROUND(Z56/Y56*100,1))</f>
        <v>0</v>
      </c>
    </row>
    <row r="57" spans="1:27" ht="12.75" customHeight="1">
      <c r="A57" s="7">
        <v>20</v>
      </c>
      <c r="B57" s="5">
        <v>412</v>
      </c>
      <c r="C57" s="55" t="s">
        <v>57</v>
      </c>
      <c r="D57" s="56" t="s">
        <v>106</v>
      </c>
      <c r="E57" s="136"/>
      <c r="F57" s="137"/>
      <c r="G57" s="139"/>
      <c r="H57" s="139"/>
      <c r="I57" s="139"/>
      <c r="J57" s="139"/>
      <c r="K57" s="15" t="str">
        <f t="shared" si="16"/>
        <v> </v>
      </c>
      <c r="L57" s="140">
        <v>16</v>
      </c>
      <c r="M57" s="141">
        <v>5</v>
      </c>
      <c r="N57" s="141">
        <v>118</v>
      </c>
      <c r="O57" s="141">
        <v>12</v>
      </c>
      <c r="P57" s="15">
        <f t="shared" si="17"/>
        <v>10.2</v>
      </c>
      <c r="Q57" s="142">
        <v>5</v>
      </c>
      <c r="R57" s="139">
        <v>2</v>
      </c>
      <c r="S57" s="139">
        <v>22</v>
      </c>
      <c r="T57" s="139">
        <v>3</v>
      </c>
      <c r="U57" s="15">
        <f t="shared" si="18"/>
        <v>13.6</v>
      </c>
      <c r="V57" s="94">
        <v>3</v>
      </c>
      <c r="W57" s="139"/>
      <c r="X57" s="20">
        <f t="shared" si="19"/>
        <v>0</v>
      </c>
      <c r="Y57" s="139">
        <v>3</v>
      </c>
      <c r="Z57" s="139"/>
      <c r="AA57" s="19">
        <f t="shared" si="20"/>
        <v>0</v>
      </c>
    </row>
    <row r="58" spans="1:27" ht="12.75" customHeight="1">
      <c r="A58" s="7">
        <v>20</v>
      </c>
      <c r="B58" s="5">
        <v>413</v>
      </c>
      <c r="C58" s="55" t="s">
        <v>57</v>
      </c>
      <c r="D58" s="56" t="s">
        <v>107</v>
      </c>
      <c r="E58" s="136"/>
      <c r="F58" s="137"/>
      <c r="G58" s="139"/>
      <c r="H58" s="139"/>
      <c r="I58" s="139"/>
      <c r="J58" s="139"/>
      <c r="K58" s="15" t="str">
        <f t="shared" si="16"/>
        <v> </v>
      </c>
      <c r="L58" s="140">
        <v>8</v>
      </c>
      <c r="M58" s="141">
        <v>5</v>
      </c>
      <c r="N58" s="141">
        <v>76</v>
      </c>
      <c r="O58" s="141">
        <v>16</v>
      </c>
      <c r="P58" s="15">
        <f t="shared" si="17"/>
        <v>21.1</v>
      </c>
      <c r="Q58" s="142">
        <v>5</v>
      </c>
      <c r="R58" s="139">
        <v>2</v>
      </c>
      <c r="S58" s="139">
        <v>25</v>
      </c>
      <c r="T58" s="139">
        <v>4</v>
      </c>
      <c r="U58" s="15">
        <f t="shared" si="18"/>
        <v>16</v>
      </c>
      <c r="V58" s="94">
        <v>5</v>
      </c>
      <c r="W58" s="139">
        <v>0</v>
      </c>
      <c r="X58" s="20">
        <f t="shared" si="19"/>
        <v>0</v>
      </c>
      <c r="Y58" s="139">
        <v>5</v>
      </c>
      <c r="Z58" s="139">
        <v>0</v>
      </c>
      <c r="AA58" s="19">
        <f t="shared" si="20"/>
        <v>0</v>
      </c>
    </row>
    <row r="59" spans="1:27" ht="12.75" customHeight="1">
      <c r="A59" s="7">
        <v>20</v>
      </c>
      <c r="B59" s="5">
        <v>414</v>
      </c>
      <c r="C59" s="55" t="s">
        <v>57</v>
      </c>
      <c r="D59" s="56" t="s">
        <v>108</v>
      </c>
      <c r="E59" s="136"/>
      <c r="F59" s="137"/>
      <c r="G59" s="139"/>
      <c r="H59" s="139"/>
      <c r="I59" s="139"/>
      <c r="J59" s="139"/>
      <c r="K59" s="15" t="str">
        <f t="shared" si="16"/>
        <v> </v>
      </c>
      <c r="L59" s="140">
        <v>6</v>
      </c>
      <c r="M59" s="141">
        <v>5</v>
      </c>
      <c r="N59" s="141">
        <v>44</v>
      </c>
      <c r="O59" s="141">
        <v>8</v>
      </c>
      <c r="P59" s="15">
        <f t="shared" si="17"/>
        <v>18.2</v>
      </c>
      <c r="Q59" s="142">
        <v>5</v>
      </c>
      <c r="R59" s="139">
        <v>2</v>
      </c>
      <c r="S59" s="139">
        <v>23</v>
      </c>
      <c r="T59" s="139">
        <v>3</v>
      </c>
      <c r="U59" s="15">
        <f t="shared" si="18"/>
        <v>13</v>
      </c>
      <c r="V59" s="94">
        <v>6</v>
      </c>
      <c r="W59" s="139">
        <v>2</v>
      </c>
      <c r="X59" s="20">
        <f t="shared" si="19"/>
        <v>33.3</v>
      </c>
      <c r="Y59" s="139">
        <v>6</v>
      </c>
      <c r="Z59" s="139">
        <v>2</v>
      </c>
      <c r="AA59" s="19">
        <f t="shared" si="20"/>
        <v>33.3</v>
      </c>
    </row>
    <row r="60" spans="1:27" ht="12.75" customHeight="1">
      <c r="A60" s="7">
        <v>20</v>
      </c>
      <c r="B60" s="5">
        <v>415</v>
      </c>
      <c r="C60" s="55" t="s">
        <v>57</v>
      </c>
      <c r="D60" s="56" t="s">
        <v>109</v>
      </c>
      <c r="E60" s="136"/>
      <c r="F60" s="137"/>
      <c r="G60" s="139"/>
      <c r="H60" s="139"/>
      <c r="I60" s="139"/>
      <c r="J60" s="139"/>
      <c r="K60" s="15" t="str">
        <f t="shared" si="16"/>
        <v> </v>
      </c>
      <c r="L60" s="140">
        <v>11</v>
      </c>
      <c r="M60" s="141">
        <v>6</v>
      </c>
      <c r="N60" s="141">
        <v>110</v>
      </c>
      <c r="O60" s="141">
        <v>11</v>
      </c>
      <c r="P60" s="15">
        <f t="shared" si="17"/>
        <v>10</v>
      </c>
      <c r="Q60" s="142">
        <v>5</v>
      </c>
      <c r="R60" s="139">
        <v>2</v>
      </c>
      <c r="S60" s="139">
        <v>28</v>
      </c>
      <c r="T60" s="139">
        <v>3</v>
      </c>
      <c r="U60" s="15">
        <f t="shared" si="18"/>
        <v>10.7</v>
      </c>
      <c r="V60" s="94">
        <v>10</v>
      </c>
      <c r="W60" s="139">
        <v>0</v>
      </c>
      <c r="X60" s="20">
        <f t="shared" si="19"/>
        <v>0</v>
      </c>
      <c r="Y60" s="139">
        <v>10</v>
      </c>
      <c r="Z60" s="139">
        <v>0</v>
      </c>
      <c r="AA60" s="19">
        <f t="shared" si="20"/>
        <v>0</v>
      </c>
    </row>
    <row r="61" spans="1:27" ht="12.75" customHeight="1">
      <c r="A61" s="7">
        <v>20</v>
      </c>
      <c r="B61" s="5">
        <v>416</v>
      </c>
      <c r="C61" s="55" t="s">
        <v>57</v>
      </c>
      <c r="D61" s="56" t="s">
        <v>110</v>
      </c>
      <c r="E61" s="136"/>
      <c r="F61" s="137"/>
      <c r="G61" s="139"/>
      <c r="H61" s="139"/>
      <c r="I61" s="139"/>
      <c r="J61" s="139"/>
      <c r="K61" s="15" t="str">
        <f t="shared" si="16"/>
        <v> </v>
      </c>
      <c r="L61" s="140">
        <v>18</v>
      </c>
      <c r="M61" s="141">
        <v>16</v>
      </c>
      <c r="N61" s="141">
        <v>238</v>
      </c>
      <c r="O61" s="141">
        <v>44</v>
      </c>
      <c r="P61" s="15">
        <f t="shared" si="17"/>
        <v>18.5</v>
      </c>
      <c r="Q61" s="142">
        <v>5</v>
      </c>
      <c r="R61" s="139">
        <v>2</v>
      </c>
      <c r="S61" s="139">
        <v>33</v>
      </c>
      <c r="T61" s="139">
        <v>6</v>
      </c>
      <c r="U61" s="15">
        <f t="shared" si="18"/>
        <v>18.2</v>
      </c>
      <c r="V61" s="94">
        <v>6</v>
      </c>
      <c r="W61" s="139">
        <v>0</v>
      </c>
      <c r="X61" s="20">
        <f t="shared" si="19"/>
        <v>0</v>
      </c>
      <c r="Y61" s="139">
        <v>6</v>
      </c>
      <c r="Z61" s="139">
        <v>0</v>
      </c>
      <c r="AA61" s="19">
        <f t="shared" si="20"/>
        <v>0</v>
      </c>
    </row>
    <row r="62" spans="1:27" ht="12.75" customHeight="1">
      <c r="A62" s="7">
        <v>20</v>
      </c>
      <c r="B62" s="5">
        <v>417</v>
      </c>
      <c r="C62" s="55" t="s">
        <v>57</v>
      </c>
      <c r="D62" s="56" t="s">
        <v>111</v>
      </c>
      <c r="E62" s="136"/>
      <c r="F62" s="137"/>
      <c r="G62" s="139"/>
      <c r="H62" s="139"/>
      <c r="I62" s="139"/>
      <c r="J62" s="139"/>
      <c r="K62" s="15" t="str">
        <f>IF(G62=""," ",ROUND(J62/I62*100,1))</f>
        <v> </v>
      </c>
      <c r="L62" s="140">
        <v>6</v>
      </c>
      <c r="M62" s="141">
        <v>2</v>
      </c>
      <c r="N62" s="141">
        <v>52</v>
      </c>
      <c r="O62" s="141">
        <v>2</v>
      </c>
      <c r="P62" s="15">
        <f>IF(L62=""," ",ROUND(O62/N62*100,1))</f>
        <v>3.8</v>
      </c>
      <c r="Q62" s="142">
        <v>5</v>
      </c>
      <c r="R62" s="139">
        <v>2</v>
      </c>
      <c r="S62" s="139">
        <v>22</v>
      </c>
      <c r="T62" s="139">
        <v>2</v>
      </c>
      <c r="U62" s="15">
        <f>IF(Q62=""," ",ROUND(T62/S62*100,1))</f>
        <v>9.1</v>
      </c>
      <c r="V62" s="94">
        <v>6</v>
      </c>
      <c r="W62" s="139"/>
      <c r="X62" s="20">
        <f>IF(V62=""," ",ROUND(W62/V62*100,1))</f>
        <v>0</v>
      </c>
      <c r="Y62" s="139">
        <v>6</v>
      </c>
      <c r="Z62" s="139"/>
      <c r="AA62" s="19">
        <f>IF(Y62=""," ",ROUND(Z62/Y62*100,1))</f>
        <v>0</v>
      </c>
    </row>
    <row r="63" spans="1:27" ht="12.75" customHeight="1">
      <c r="A63" s="7">
        <v>20</v>
      </c>
      <c r="B63" s="5">
        <v>422</v>
      </c>
      <c r="C63" s="55" t="s">
        <v>57</v>
      </c>
      <c r="D63" s="56" t="s">
        <v>112</v>
      </c>
      <c r="E63" s="136"/>
      <c r="F63" s="137"/>
      <c r="G63" s="139"/>
      <c r="H63" s="139"/>
      <c r="I63" s="139"/>
      <c r="J63" s="139"/>
      <c r="K63" s="15" t="str">
        <f>IF(G63=""," ",ROUND(J63/I63*100,1))</f>
        <v> </v>
      </c>
      <c r="L63" s="140">
        <v>8</v>
      </c>
      <c r="M63" s="141">
        <v>5</v>
      </c>
      <c r="N63" s="141">
        <v>57</v>
      </c>
      <c r="O63" s="141">
        <v>5</v>
      </c>
      <c r="P63" s="15">
        <f>IF(L63=""," ",ROUND(O63/N63*100,1))</f>
        <v>8.8</v>
      </c>
      <c r="Q63" s="142">
        <v>5</v>
      </c>
      <c r="R63" s="139">
        <v>2</v>
      </c>
      <c r="S63" s="139">
        <v>27</v>
      </c>
      <c r="T63" s="139">
        <v>5</v>
      </c>
      <c r="U63" s="15">
        <f>IF(Q63=""," ",ROUND(T63/S63*100,1))</f>
        <v>18.5</v>
      </c>
      <c r="V63" s="94">
        <v>8</v>
      </c>
      <c r="W63" s="139">
        <v>0</v>
      </c>
      <c r="X63" s="20">
        <f>IF(V63=""," ",ROUND(W63/V63*100,1))</f>
        <v>0</v>
      </c>
      <c r="Y63" s="139">
        <v>8</v>
      </c>
      <c r="Z63" s="139">
        <v>0</v>
      </c>
      <c r="AA63" s="19">
        <f>IF(Y63=""," ",ROUND(Z63/Y63*100,1))</f>
        <v>0</v>
      </c>
    </row>
    <row r="64" spans="1:27" ht="12.75" customHeight="1">
      <c r="A64" s="7">
        <v>20</v>
      </c>
      <c r="B64" s="5">
        <v>423</v>
      </c>
      <c r="C64" s="55" t="s">
        <v>57</v>
      </c>
      <c r="D64" s="56" t="s">
        <v>113</v>
      </c>
      <c r="E64" s="136"/>
      <c r="F64" s="137"/>
      <c r="G64" s="139"/>
      <c r="H64" s="139"/>
      <c r="I64" s="139"/>
      <c r="J64" s="139"/>
      <c r="K64" s="15" t="str">
        <f>IF(G64=""," ",ROUND(J64/I64*100,1))</f>
        <v> </v>
      </c>
      <c r="L64" s="140">
        <v>16</v>
      </c>
      <c r="M64" s="141">
        <v>10</v>
      </c>
      <c r="N64" s="141">
        <v>170</v>
      </c>
      <c r="O64" s="141">
        <v>29</v>
      </c>
      <c r="P64" s="15">
        <f>IF(L64=""," ",ROUND(O64/N64*100,1))</f>
        <v>17.1</v>
      </c>
      <c r="Q64" s="142">
        <v>5</v>
      </c>
      <c r="R64" s="139">
        <v>3</v>
      </c>
      <c r="S64" s="139">
        <v>27</v>
      </c>
      <c r="T64" s="139">
        <v>4</v>
      </c>
      <c r="U64" s="15">
        <v>1</v>
      </c>
      <c r="V64" s="94">
        <v>6</v>
      </c>
      <c r="W64" s="139">
        <v>0</v>
      </c>
      <c r="X64" s="20">
        <f>IF(V64=""," ",ROUND(W64/V64*100,1))</f>
        <v>0</v>
      </c>
      <c r="Y64" s="139">
        <v>6</v>
      </c>
      <c r="Z64" s="139">
        <v>0</v>
      </c>
      <c r="AA64" s="19">
        <f>IF(Y64=""," ",ROUND(Z64/Y64*100,1))</f>
        <v>0</v>
      </c>
    </row>
    <row r="65" spans="1:27" ht="12.75" customHeight="1">
      <c r="A65" s="7">
        <v>20</v>
      </c>
      <c r="B65" s="5">
        <v>425</v>
      </c>
      <c r="C65" s="55" t="s">
        <v>57</v>
      </c>
      <c r="D65" s="56" t="s">
        <v>114</v>
      </c>
      <c r="E65" s="136"/>
      <c r="F65" s="137"/>
      <c r="G65" s="139"/>
      <c r="H65" s="139"/>
      <c r="I65" s="139"/>
      <c r="J65" s="139"/>
      <c r="K65" s="15" t="str">
        <f>IF(G65=""," ",ROUND(J65/I65*100,1))</f>
        <v> </v>
      </c>
      <c r="L65" s="140">
        <v>7</v>
      </c>
      <c r="M65" s="141">
        <v>6</v>
      </c>
      <c r="N65" s="141">
        <v>55</v>
      </c>
      <c r="O65" s="141">
        <v>11</v>
      </c>
      <c r="P65" s="15">
        <f>IF(L65=""," ",ROUND(O65/N65*100,1))</f>
        <v>20</v>
      </c>
      <c r="Q65" s="142">
        <v>5</v>
      </c>
      <c r="R65" s="139">
        <v>2</v>
      </c>
      <c r="S65" s="139">
        <v>24</v>
      </c>
      <c r="T65" s="139">
        <v>2</v>
      </c>
      <c r="U65" s="15">
        <f>IF(Q65=""," ",ROUND(T65/S65*100,1))</f>
        <v>8.3</v>
      </c>
      <c r="V65" s="94">
        <v>7</v>
      </c>
      <c r="W65" s="139">
        <v>0</v>
      </c>
      <c r="X65" s="20">
        <f>IF(V65=""," ",ROUND(W65/V65*100,1))</f>
        <v>0</v>
      </c>
      <c r="Y65" s="139">
        <v>7</v>
      </c>
      <c r="Z65" s="139">
        <v>0</v>
      </c>
      <c r="AA65" s="19">
        <f>IF(Y65=""," ",ROUND(Z65/Y65*100,1))</f>
        <v>0</v>
      </c>
    </row>
    <row r="66" spans="1:27" ht="12.75" customHeight="1">
      <c r="A66" s="7">
        <v>20</v>
      </c>
      <c r="B66" s="5">
        <v>429</v>
      </c>
      <c r="C66" s="55" t="s">
        <v>57</v>
      </c>
      <c r="D66" s="56" t="s">
        <v>115</v>
      </c>
      <c r="E66" s="136"/>
      <c r="F66" s="137"/>
      <c r="G66" s="139"/>
      <c r="H66" s="139"/>
      <c r="I66" s="139"/>
      <c r="J66" s="139"/>
      <c r="K66" s="15" t="str">
        <f aca="true" t="shared" si="21" ref="K66:K90">IF(G66=""," ",ROUND(J66/I66*100,1))</f>
        <v> </v>
      </c>
      <c r="L66" s="140">
        <v>19</v>
      </c>
      <c r="M66" s="141">
        <v>15</v>
      </c>
      <c r="N66" s="141">
        <v>149</v>
      </c>
      <c r="O66" s="141">
        <v>22</v>
      </c>
      <c r="P66" s="15">
        <f aca="true" t="shared" si="22" ref="P66:P90">IF(L66=""," ",ROUND(O66/N66*100,1))</f>
        <v>14.8</v>
      </c>
      <c r="Q66" s="142">
        <v>5</v>
      </c>
      <c r="R66" s="139">
        <v>2</v>
      </c>
      <c r="S66" s="139">
        <v>22</v>
      </c>
      <c r="T66" s="139">
        <v>2</v>
      </c>
      <c r="U66" s="15">
        <f aca="true" t="shared" si="23" ref="U66:U91">IF(Q66=""," ",ROUND(T66/S66*100,1))</f>
        <v>9.1</v>
      </c>
      <c r="V66" s="94">
        <v>6</v>
      </c>
      <c r="W66" s="139">
        <v>0</v>
      </c>
      <c r="X66" s="20">
        <f aca="true" t="shared" si="24" ref="X66:X90">IF(V66=""," ",ROUND(W66/V66*100,1))</f>
        <v>0</v>
      </c>
      <c r="Y66" s="139">
        <v>5</v>
      </c>
      <c r="Z66" s="139">
        <v>0</v>
      </c>
      <c r="AA66" s="19">
        <f aca="true" t="shared" si="25" ref="AA66:AA71">IF(Y66=""," ",ROUND(Z66/Y66*100,1))</f>
        <v>0</v>
      </c>
    </row>
    <row r="67" spans="1:27" ht="12.75" customHeight="1">
      <c r="A67" s="7">
        <v>20</v>
      </c>
      <c r="B67" s="5">
        <v>430</v>
      </c>
      <c r="C67" s="55" t="s">
        <v>57</v>
      </c>
      <c r="D67" s="56" t="s">
        <v>116</v>
      </c>
      <c r="E67" s="136"/>
      <c r="F67" s="137"/>
      <c r="G67" s="139"/>
      <c r="H67" s="139"/>
      <c r="I67" s="139"/>
      <c r="J67" s="139"/>
      <c r="K67" s="15" t="str">
        <f t="shared" si="21"/>
        <v> </v>
      </c>
      <c r="L67" s="140">
        <v>14</v>
      </c>
      <c r="M67" s="141">
        <v>8</v>
      </c>
      <c r="N67" s="141">
        <v>214</v>
      </c>
      <c r="O67" s="141">
        <v>26</v>
      </c>
      <c r="P67" s="15">
        <f t="shared" si="22"/>
        <v>12.1</v>
      </c>
      <c r="Q67" s="142">
        <v>5</v>
      </c>
      <c r="R67" s="139">
        <v>3</v>
      </c>
      <c r="S67" s="139">
        <v>24</v>
      </c>
      <c r="T67" s="139">
        <v>4</v>
      </c>
      <c r="U67" s="15">
        <f t="shared" si="23"/>
        <v>16.7</v>
      </c>
      <c r="V67" s="94">
        <v>6</v>
      </c>
      <c r="W67" s="139">
        <v>0</v>
      </c>
      <c r="X67" s="20">
        <f t="shared" si="24"/>
        <v>0</v>
      </c>
      <c r="Y67" s="139">
        <v>6</v>
      </c>
      <c r="Z67" s="139">
        <v>0</v>
      </c>
      <c r="AA67" s="19">
        <f t="shared" si="25"/>
        <v>0</v>
      </c>
    </row>
    <row r="68" spans="1:27" ht="12.75" customHeight="1">
      <c r="A68" s="7">
        <v>20</v>
      </c>
      <c r="B68" s="5">
        <v>432</v>
      </c>
      <c r="C68" s="55" t="s">
        <v>57</v>
      </c>
      <c r="D68" s="56" t="s">
        <v>117</v>
      </c>
      <c r="E68" s="136"/>
      <c r="F68" s="137"/>
      <c r="G68" s="139"/>
      <c r="H68" s="139"/>
      <c r="I68" s="139"/>
      <c r="J68" s="139"/>
      <c r="K68" s="15" t="str">
        <f t="shared" si="21"/>
        <v> </v>
      </c>
      <c r="L68" s="140">
        <v>12</v>
      </c>
      <c r="M68" s="141">
        <v>6</v>
      </c>
      <c r="N68" s="141">
        <v>128</v>
      </c>
      <c r="O68" s="141">
        <v>18</v>
      </c>
      <c r="P68" s="15">
        <f t="shared" si="22"/>
        <v>14.1</v>
      </c>
      <c r="Q68" s="142">
        <v>5</v>
      </c>
      <c r="R68" s="139">
        <v>2</v>
      </c>
      <c r="S68" s="139">
        <v>35</v>
      </c>
      <c r="T68" s="139">
        <v>9</v>
      </c>
      <c r="U68" s="15">
        <f t="shared" si="23"/>
        <v>25.7</v>
      </c>
      <c r="V68" s="94">
        <v>20</v>
      </c>
      <c r="W68" s="139">
        <v>0</v>
      </c>
      <c r="X68" s="20">
        <f t="shared" si="24"/>
        <v>0</v>
      </c>
      <c r="Y68" s="139">
        <v>20</v>
      </c>
      <c r="Z68" s="139">
        <v>0</v>
      </c>
      <c r="AA68" s="19">
        <f t="shared" si="25"/>
        <v>0</v>
      </c>
    </row>
    <row r="69" spans="1:27" ht="12.75" customHeight="1">
      <c r="A69" s="7">
        <v>20</v>
      </c>
      <c r="B69" s="5">
        <v>446</v>
      </c>
      <c r="C69" s="55" t="s">
        <v>57</v>
      </c>
      <c r="D69" s="56" t="s">
        <v>118</v>
      </c>
      <c r="E69" s="136"/>
      <c r="F69" s="137"/>
      <c r="G69" s="139"/>
      <c r="H69" s="139"/>
      <c r="I69" s="139"/>
      <c r="J69" s="139"/>
      <c r="K69" s="15" t="str">
        <f t="shared" si="21"/>
        <v> </v>
      </c>
      <c r="L69" s="140">
        <v>2</v>
      </c>
      <c r="M69" s="141">
        <v>2</v>
      </c>
      <c r="N69" s="141">
        <v>17</v>
      </c>
      <c r="O69" s="141">
        <v>7</v>
      </c>
      <c r="P69" s="15">
        <f t="shared" si="22"/>
        <v>41.2</v>
      </c>
      <c r="Q69" s="142">
        <v>5</v>
      </c>
      <c r="R69" s="139">
        <v>2</v>
      </c>
      <c r="S69" s="139">
        <v>25</v>
      </c>
      <c r="T69" s="139">
        <v>3</v>
      </c>
      <c r="U69" s="15">
        <f t="shared" si="23"/>
        <v>12</v>
      </c>
      <c r="V69" s="94">
        <v>6</v>
      </c>
      <c r="W69" s="139">
        <v>0</v>
      </c>
      <c r="X69" s="20">
        <f t="shared" si="24"/>
        <v>0</v>
      </c>
      <c r="Y69" s="139">
        <v>6</v>
      </c>
      <c r="Z69" s="139">
        <v>0</v>
      </c>
      <c r="AA69" s="19">
        <f t="shared" si="25"/>
        <v>0</v>
      </c>
    </row>
    <row r="70" spans="1:27" ht="12.75" customHeight="1">
      <c r="A70" s="7">
        <v>20</v>
      </c>
      <c r="B70" s="5">
        <v>448</v>
      </c>
      <c r="C70" s="55" t="s">
        <v>57</v>
      </c>
      <c r="D70" s="56" t="s">
        <v>119</v>
      </c>
      <c r="E70" s="136"/>
      <c r="F70" s="137"/>
      <c r="G70" s="139"/>
      <c r="H70" s="139"/>
      <c r="I70" s="139"/>
      <c r="J70" s="139"/>
      <c r="K70" s="15" t="str">
        <f t="shared" si="21"/>
        <v> </v>
      </c>
      <c r="L70" s="140">
        <v>6</v>
      </c>
      <c r="M70" s="141">
        <v>4</v>
      </c>
      <c r="N70" s="141">
        <v>63</v>
      </c>
      <c r="O70" s="141">
        <v>4</v>
      </c>
      <c r="P70" s="15">
        <f t="shared" si="22"/>
        <v>6.3</v>
      </c>
      <c r="Q70" s="142">
        <v>5</v>
      </c>
      <c r="R70" s="139">
        <v>3</v>
      </c>
      <c r="S70" s="139">
        <v>26</v>
      </c>
      <c r="T70" s="139">
        <v>4</v>
      </c>
      <c r="U70" s="15">
        <f t="shared" si="23"/>
        <v>15.4</v>
      </c>
      <c r="V70" s="94">
        <v>6</v>
      </c>
      <c r="W70" s="139">
        <v>2</v>
      </c>
      <c r="X70" s="20">
        <f t="shared" si="24"/>
        <v>33.3</v>
      </c>
      <c r="Y70" s="139">
        <v>6</v>
      </c>
      <c r="Z70" s="139">
        <v>2</v>
      </c>
      <c r="AA70" s="19">
        <f t="shared" si="25"/>
        <v>33.3</v>
      </c>
    </row>
    <row r="71" spans="1:27" ht="12.75" customHeight="1">
      <c r="A71" s="7">
        <v>20</v>
      </c>
      <c r="B71" s="5">
        <v>449</v>
      </c>
      <c r="C71" s="55" t="s">
        <v>57</v>
      </c>
      <c r="D71" s="56" t="s">
        <v>120</v>
      </c>
      <c r="E71" s="136"/>
      <c r="F71" s="137"/>
      <c r="G71" s="139"/>
      <c r="H71" s="139"/>
      <c r="I71" s="139"/>
      <c r="J71" s="139"/>
      <c r="K71" s="15" t="str">
        <f t="shared" si="21"/>
        <v> </v>
      </c>
      <c r="L71" s="140">
        <v>9</v>
      </c>
      <c r="M71" s="141">
        <v>8</v>
      </c>
      <c r="N71" s="141">
        <v>86</v>
      </c>
      <c r="O71" s="141">
        <v>26</v>
      </c>
      <c r="P71" s="15">
        <f t="shared" si="22"/>
        <v>30.2</v>
      </c>
      <c r="Q71" s="142">
        <v>5</v>
      </c>
      <c r="R71" s="139">
        <v>2</v>
      </c>
      <c r="S71" s="139">
        <v>28</v>
      </c>
      <c r="T71" s="139">
        <v>3</v>
      </c>
      <c r="U71" s="15">
        <f t="shared" si="23"/>
        <v>10.7</v>
      </c>
      <c r="V71" s="94">
        <v>13</v>
      </c>
      <c r="W71" s="139">
        <v>1</v>
      </c>
      <c r="X71" s="20">
        <f t="shared" si="24"/>
        <v>7.7</v>
      </c>
      <c r="Y71" s="139">
        <v>12</v>
      </c>
      <c r="Z71" s="139">
        <v>0</v>
      </c>
      <c r="AA71" s="19">
        <f t="shared" si="25"/>
        <v>0</v>
      </c>
    </row>
    <row r="72" spans="1:27" ht="12.75" customHeight="1">
      <c r="A72" s="7">
        <v>20</v>
      </c>
      <c r="B72" s="5">
        <v>450</v>
      </c>
      <c r="C72" s="55" t="s">
        <v>57</v>
      </c>
      <c r="D72" s="56" t="s">
        <v>121</v>
      </c>
      <c r="E72" s="136">
        <v>35</v>
      </c>
      <c r="F72" s="137" t="s">
        <v>360</v>
      </c>
      <c r="G72" s="139">
        <v>34</v>
      </c>
      <c r="H72" s="139">
        <v>26</v>
      </c>
      <c r="I72" s="139">
        <v>326</v>
      </c>
      <c r="J72" s="139">
        <v>70</v>
      </c>
      <c r="K72" s="15">
        <f>IF(G72=""," ",ROUND(J72/I72*100,1))</f>
        <v>21.5</v>
      </c>
      <c r="L72" s="140">
        <v>19</v>
      </c>
      <c r="M72" s="141">
        <v>14</v>
      </c>
      <c r="N72" s="141">
        <v>219</v>
      </c>
      <c r="O72" s="141">
        <v>43</v>
      </c>
      <c r="P72" s="15">
        <f>IF(L72=""," ",ROUND(O72/N72*100,1))</f>
        <v>19.6</v>
      </c>
      <c r="Q72" s="142">
        <v>5</v>
      </c>
      <c r="R72" s="139">
        <v>4</v>
      </c>
      <c r="S72" s="139">
        <v>26</v>
      </c>
      <c r="T72" s="139">
        <v>6</v>
      </c>
      <c r="U72" s="15">
        <f>IF(Q72=""," ",ROUND(T72/S72*100,1))</f>
        <v>23.1</v>
      </c>
      <c r="V72" s="94">
        <v>15</v>
      </c>
      <c r="W72" s="139">
        <v>1</v>
      </c>
      <c r="X72" s="20">
        <f>IF(V72=""," ",ROUND(W72/V72*100,1))</f>
        <v>6.7</v>
      </c>
      <c r="Y72" s="139">
        <v>15</v>
      </c>
      <c r="Z72" s="139">
        <v>1</v>
      </c>
      <c r="AA72" s="19">
        <f>IF(Y72=""," ",ROUND(Z72/Y72*100,1))</f>
        <v>6.7</v>
      </c>
    </row>
    <row r="73" spans="1:27" ht="12.75" customHeight="1">
      <c r="A73" s="7">
        <v>20</v>
      </c>
      <c r="B73" s="5">
        <v>451</v>
      </c>
      <c r="C73" s="55" t="s">
        <v>57</v>
      </c>
      <c r="D73" s="56" t="s">
        <v>122</v>
      </c>
      <c r="E73" s="136"/>
      <c r="F73" s="137"/>
      <c r="G73" s="139"/>
      <c r="H73" s="139"/>
      <c r="I73" s="139"/>
      <c r="J73" s="139"/>
      <c r="K73" s="15" t="str">
        <f t="shared" si="21"/>
        <v> </v>
      </c>
      <c r="L73" s="140">
        <v>9</v>
      </c>
      <c r="M73" s="141">
        <v>7</v>
      </c>
      <c r="N73" s="141">
        <v>92</v>
      </c>
      <c r="O73" s="141">
        <v>31</v>
      </c>
      <c r="P73" s="15">
        <f t="shared" si="22"/>
        <v>33.7</v>
      </c>
      <c r="Q73" s="142">
        <v>5</v>
      </c>
      <c r="R73" s="139">
        <v>3</v>
      </c>
      <c r="S73" s="139">
        <v>25</v>
      </c>
      <c r="T73" s="139">
        <v>4</v>
      </c>
      <c r="U73" s="15">
        <f t="shared" si="23"/>
        <v>16</v>
      </c>
      <c r="V73" s="94">
        <v>7</v>
      </c>
      <c r="W73" s="139">
        <v>4</v>
      </c>
      <c r="X73" s="20">
        <f t="shared" si="24"/>
        <v>57.1</v>
      </c>
      <c r="Y73" s="139">
        <v>7</v>
      </c>
      <c r="Z73" s="139">
        <v>4</v>
      </c>
      <c r="AA73" s="19">
        <f aca="true" t="shared" si="26" ref="AA73:AA78">IF(Y73=""," ",ROUND(Z73/Y73*100,1))</f>
        <v>57.1</v>
      </c>
    </row>
    <row r="74" spans="1:27" ht="12.75" customHeight="1">
      <c r="A74" s="7">
        <v>20</v>
      </c>
      <c r="B74" s="5">
        <v>452</v>
      </c>
      <c r="C74" s="55" t="s">
        <v>57</v>
      </c>
      <c r="D74" s="56" t="s">
        <v>123</v>
      </c>
      <c r="E74" s="136"/>
      <c r="F74" s="137"/>
      <c r="G74" s="139"/>
      <c r="H74" s="139"/>
      <c r="I74" s="139"/>
      <c r="J74" s="139"/>
      <c r="K74" s="15" t="str">
        <f t="shared" si="21"/>
        <v> </v>
      </c>
      <c r="L74" s="140">
        <v>9</v>
      </c>
      <c r="M74" s="141">
        <v>4</v>
      </c>
      <c r="N74" s="141">
        <v>96</v>
      </c>
      <c r="O74" s="141">
        <v>8</v>
      </c>
      <c r="P74" s="15">
        <f t="shared" si="22"/>
        <v>8.3</v>
      </c>
      <c r="Q74" s="142">
        <v>5</v>
      </c>
      <c r="R74" s="139">
        <v>2</v>
      </c>
      <c r="S74" s="139">
        <v>28</v>
      </c>
      <c r="T74" s="139">
        <v>3</v>
      </c>
      <c r="U74" s="15">
        <f t="shared" si="23"/>
        <v>10.7</v>
      </c>
      <c r="V74" s="94">
        <v>19</v>
      </c>
      <c r="W74" s="139">
        <v>2</v>
      </c>
      <c r="X74" s="20">
        <f t="shared" si="24"/>
        <v>10.5</v>
      </c>
      <c r="Y74" s="139">
        <v>19</v>
      </c>
      <c r="Z74" s="139">
        <v>2</v>
      </c>
      <c r="AA74" s="19">
        <f t="shared" si="26"/>
        <v>10.5</v>
      </c>
    </row>
    <row r="75" spans="1:27" ht="12.75" customHeight="1">
      <c r="A75" s="7">
        <v>20</v>
      </c>
      <c r="B75" s="5">
        <v>481</v>
      </c>
      <c r="C75" s="55" t="s">
        <v>57</v>
      </c>
      <c r="D75" s="56" t="s">
        <v>124</v>
      </c>
      <c r="E75" s="136">
        <v>40</v>
      </c>
      <c r="F75" s="137" t="s">
        <v>356</v>
      </c>
      <c r="G75" s="139">
        <v>47</v>
      </c>
      <c r="H75" s="139">
        <v>33</v>
      </c>
      <c r="I75" s="139">
        <v>864</v>
      </c>
      <c r="J75" s="139">
        <v>276</v>
      </c>
      <c r="K75" s="15">
        <f>IF(G75=""," ",ROUND(J75/I75*100,1))</f>
        <v>31.9</v>
      </c>
      <c r="L75" s="140">
        <v>20</v>
      </c>
      <c r="M75" s="141">
        <v>16</v>
      </c>
      <c r="N75" s="141">
        <v>238</v>
      </c>
      <c r="O75" s="141">
        <v>79</v>
      </c>
      <c r="P75" s="15">
        <f>IF(L75=""," ",ROUND(O75/N75*100,1))</f>
        <v>33.2</v>
      </c>
      <c r="Q75" s="142">
        <v>5</v>
      </c>
      <c r="R75" s="139">
        <v>4</v>
      </c>
      <c r="S75" s="139">
        <v>28</v>
      </c>
      <c r="T75" s="139">
        <v>8</v>
      </c>
      <c r="U75" s="15">
        <f>IF(Q75=""," ",ROUND(T75/S75*100,1))</f>
        <v>28.6</v>
      </c>
      <c r="V75" s="94">
        <v>8</v>
      </c>
      <c r="W75" s="139">
        <v>0</v>
      </c>
      <c r="X75" s="20">
        <f>IF(V75=""," ",ROUND(W75/V75*100,1))</f>
        <v>0</v>
      </c>
      <c r="Y75" s="139">
        <v>8</v>
      </c>
      <c r="Z75" s="139">
        <v>0</v>
      </c>
      <c r="AA75" s="19">
        <f t="shared" si="26"/>
        <v>0</v>
      </c>
    </row>
    <row r="76" spans="1:27" ht="12.75" customHeight="1">
      <c r="A76" s="7">
        <v>20</v>
      </c>
      <c r="B76" s="5">
        <v>482</v>
      </c>
      <c r="C76" s="55" t="s">
        <v>57</v>
      </c>
      <c r="D76" s="56" t="s">
        <v>125</v>
      </c>
      <c r="E76" s="136"/>
      <c r="F76" s="137"/>
      <c r="G76" s="139"/>
      <c r="H76" s="139"/>
      <c r="I76" s="139"/>
      <c r="J76" s="139"/>
      <c r="K76" s="15" t="str">
        <f t="shared" si="21"/>
        <v> </v>
      </c>
      <c r="L76" s="140">
        <v>38</v>
      </c>
      <c r="M76" s="141">
        <v>32</v>
      </c>
      <c r="N76" s="141">
        <v>460</v>
      </c>
      <c r="O76" s="141">
        <v>127</v>
      </c>
      <c r="P76" s="15">
        <f t="shared" si="22"/>
        <v>27.6</v>
      </c>
      <c r="Q76" s="142">
        <v>5</v>
      </c>
      <c r="R76" s="139">
        <v>3</v>
      </c>
      <c r="S76" s="139">
        <v>31</v>
      </c>
      <c r="T76" s="139">
        <v>7</v>
      </c>
      <c r="U76" s="15">
        <f t="shared" si="23"/>
        <v>22.6</v>
      </c>
      <c r="V76" s="94">
        <v>7</v>
      </c>
      <c r="W76" s="139">
        <v>0</v>
      </c>
      <c r="X76" s="20">
        <f t="shared" si="24"/>
        <v>0</v>
      </c>
      <c r="Y76" s="139">
        <v>7</v>
      </c>
      <c r="Z76" s="139">
        <v>0</v>
      </c>
      <c r="AA76" s="19">
        <f t="shared" si="26"/>
        <v>0</v>
      </c>
    </row>
    <row r="77" spans="1:27" ht="12.75" customHeight="1">
      <c r="A77" s="7">
        <v>20</v>
      </c>
      <c r="B77" s="5">
        <v>485</v>
      </c>
      <c r="C77" s="55" t="s">
        <v>57</v>
      </c>
      <c r="D77" s="56" t="s">
        <v>126</v>
      </c>
      <c r="E77" s="136"/>
      <c r="F77" s="137"/>
      <c r="G77" s="139"/>
      <c r="H77" s="139"/>
      <c r="I77" s="139"/>
      <c r="J77" s="139"/>
      <c r="K77" s="15" t="str">
        <f t="shared" si="21"/>
        <v> </v>
      </c>
      <c r="L77" s="140">
        <v>12</v>
      </c>
      <c r="M77" s="141">
        <v>6</v>
      </c>
      <c r="N77" s="141">
        <v>137</v>
      </c>
      <c r="O77" s="141">
        <v>15</v>
      </c>
      <c r="P77" s="15">
        <f t="shared" si="22"/>
        <v>10.9</v>
      </c>
      <c r="Q77" s="142">
        <v>5</v>
      </c>
      <c r="R77" s="139">
        <v>2</v>
      </c>
      <c r="S77" s="139">
        <v>28</v>
      </c>
      <c r="T77" s="139">
        <v>3</v>
      </c>
      <c r="U77" s="15">
        <f t="shared" si="23"/>
        <v>10.7</v>
      </c>
      <c r="V77" s="94">
        <v>11</v>
      </c>
      <c r="W77" s="139">
        <v>0</v>
      </c>
      <c r="X77" s="20">
        <f t="shared" si="24"/>
        <v>0</v>
      </c>
      <c r="Y77" s="139">
        <v>11</v>
      </c>
      <c r="Z77" s="139">
        <v>0</v>
      </c>
      <c r="AA77" s="19">
        <f t="shared" si="26"/>
        <v>0</v>
      </c>
    </row>
    <row r="78" spans="1:27" ht="12.75" customHeight="1">
      <c r="A78" s="7">
        <v>20</v>
      </c>
      <c r="B78" s="5">
        <v>486</v>
      </c>
      <c r="C78" s="55" t="s">
        <v>57</v>
      </c>
      <c r="D78" s="56" t="s">
        <v>127</v>
      </c>
      <c r="E78" s="136"/>
      <c r="F78" s="137"/>
      <c r="G78" s="139"/>
      <c r="H78" s="139"/>
      <c r="I78" s="139"/>
      <c r="J78" s="139"/>
      <c r="K78" s="15" t="str">
        <f>IF(G78=""," ",ROUND(J78/I78*100,1))</f>
        <v> </v>
      </c>
      <c r="L78" s="140">
        <v>7</v>
      </c>
      <c r="M78" s="141">
        <v>6</v>
      </c>
      <c r="N78" s="141">
        <v>62</v>
      </c>
      <c r="O78" s="141">
        <v>17</v>
      </c>
      <c r="P78" s="15">
        <f>IF(L78=""," ",ROUND(O78/N78*100,1))</f>
        <v>27.4</v>
      </c>
      <c r="Q78" s="142">
        <v>5</v>
      </c>
      <c r="R78" s="139">
        <v>2</v>
      </c>
      <c r="S78" s="139">
        <v>28</v>
      </c>
      <c r="T78" s="139">
        <v>3</v>
      </c>
      <c r="U78" s="15">
        <f>IF(Q78=""," ",ROUND(T78/S78*100,1))</f>
        <v>10.7</v>
      </c>
      <c r="V78" s="94">
        <v>5</v>
      </c>
      <c r="W78" s="139"/>
      <c r="X78" s="20">
        <f>IF(V78=""," ",ROUND(W78/V78*100,1))</f>
        <v>0</v>
      </c>
      <c r="Y78" s="139">
        <v>5</v>
      </c>
      <c r="Z78" s="139"/>
      <c r="AA78" s="19">
        <f t="shared" si="26"/>
        <v>0</v>
      </c>
    </row>
    <row r="79" spans="1:27" ht="12.75" customHeight="1">
      <c r="A79" s="7">
        <v>20</v>
      </c>
      <c r="B79" s="5">
        <v>521</v>
      </c>
      <c r="C79" s="55" t="s">
        <v>57</v>
      </c>
      <c r="D79" s="56" t="s">
        <v>128</v>
      </c>
      <c r="E79" s="136"/>
      <c r="F79" s="137"/>
      <c r="G79" s="139"/>
      <c r="H79" s="139"/>
      <c r="I79" s="139"/>
      <c r="J79" s="139"/>
      <c r="K79" s="15" t="str">
        <f t="shared" si="21"/>
        <v> </v>
      </c>
      <c r="L79" s="140">
        <v>22</v>
      </c>
      <c r="M79" s="141">
        <v>17</v>
      </c>
      <c r="N79" s="141">
        <v>227</v>
      </c>
      <c r="O79" s="141">
        <v>61</v>
      </c>
      <c r="P79" s="15">
        <f t="shared" si="22"/>
        <v>26.9</v>
      </c>
      <c r="Q79" s="142">
        <v>5</v>
      </c>
      <c r="R79" s="139">
        <v>5</v>
      </c>
      <c r="S79" s="139">
        <v>30</v>
      </c>
      <c r="T79" s="139">
        <v>7</v>
      </c>
      <c r="U79" s="15">
        <f t="shared" si="23"/>
        <v>23.3</v>
      </c>
      <c r="V79" s="94">
        <v>38</v>
      </c>
      <c r="W79" s="139">
        <v>5</v>
      </c>
      <c r="X79" s="20">
        <f t="shared" si="24"/>
        <v>13.2</v>
      </c>
      <c r="Y79" s="139">
        <v>36</v>
      </c>
      <c r="Z79" s="139">
        <v>3</v>
      </c>
      <c r="AA79" s="19">
        <f aca="true" t="shared" si="27" ref="AA79:AA84">IF(Y79=""," ",ROUND(Z79/Y79*100,1))</f>
        <v>8.3</v>
      </c>
    </row>
    <row r="80" spans="1:27" ht="14.25" customHeight="1">
      <c r="A80" s="7">
        <v>20</v>
      </c>
      <c r="B80" s="5">
        <v>541</v>
      </c>
      <c r="C80" s="55" t="s">
        <v>57</v>
      </c>
      <c r="D80" s="56" t="s">
        <v>129</v>
      </c>
      <c r="E80" s="136"/>
      <c r="F80" s="137"/>
      <c r="G80" s="139"/>
      <c r="H80" s="139"/>
      <c r="I80" s="139"/>
      <c r="J80" s="139"/>
      <c r="K80" s="15" t="str">
        <f t="shared" si="21"/>
        <v> </v>
      </c>
      <c r="L80" s="140">
        <v>18</v>
      </c>
      <c r="M80" s="141">
        <v>16</v>
      </c>
      <c r="N80" s="141">
        <v>241</v>
      </c>
      <c r="O80" s="141">
        <v>53</v>
      </c>
      <c r="P80" s="15">
        <f t="shared" si="22"/>
        <v>22</v>
      </c>
      <c r="Q80" s="142">
        <v>5</v>
      </c>
      <c r="R80" s="139">
        <v>3</v>
      </c>
      <c r="S80" s="139">
        <v>29</v>
      </c>
      <c r="T80" s="139">
        <v>5</v>
      </c>
      <c r="U80" s="15">
        <f t="shared" si="23"/>
        <v>17.2</v>
      </c>
      <c r="V80" s="94">
        <v>5</v>
      </c>
      <c r="W80" s="139">
        <v>0</v>
      </c>
      <c r="X80" s="20">
        <f t="shared" si="24"/>
        <v>0</v>
      </c>
      <c r="Y80" s="139">
        <v>5</v>
      </c>
      <c r="Z80" s="139">
        <v>0</v>
      </c>
      <c r="AA80" s="19">
        <f t="shared" si="27"/>
        <v>0</v>
      </c>
    </row>
    <row r="81" spans="1:27" ht="12.75" customHeight="1">
      <c r="A81" s="7">
        <v>20</v>
      </c>
      <c r="B81" s="5">
        <v>543</v>
      </c>
      <c r="C81" s="55" t="s">
        <v>57</v>
      </c>
      <c r="D81" s="56" t="s">
        <v>130</v>
      </c>
      <c r="E81" s="136"/>
      <c r="F81" s="137"/>
      <c r="G81" s="139"/>
      <c r="H81" s="139"/>
      <c r="I81" s="139"/>
      <c r="J81" s="139"/>
      <c r="K81" s="15" t="str">
        <f t="shared" si="21"/>
        <v> </v>
      </c>
      <c r="L81" s="140">
        <v>13</v>
      </c>
      <c r="M81" s="141">
        <v>6</v>
      </c>
      <c r="N81" s="141">
        <v>108</v>
      </c>
      <c r="O81" s="141">
        <v>12</v>
      </c>
      <c r="P81" s="15">
        <f t="shared" si="22"/>
        <v>11.1</v>
      </c>
      <c r="Q81" s="142">
        <v>5</v>
      </c>
      <c r="R81" s="139">
        <v>2</v>
      </c>
      <c r="S81" s="139">
        <v>30</v>
      </c>
      <c r="T81" s="139">
        <v>4</v>
      </c>
      <c r="U81" s="15">
        <f t="shared" si="23"/>
        <v>13.3</v>
      </c>
      <c r="V81" s="94">
        <v>8</v>
      </c>
      <c r="W81" s="139">
        <v>1</v>
      </c>
      <c r="X81" s="20">
        <f t="shared" si="24"/>
        <v>12.5</v>
      </c>
      <c r="Y81" s="139">
        <v>8</v>
      </c>
      <c r="Z81" s="139">
        <v>1</v>
      </c>
      <c r="AA81" s="19">
        <f t="shared" si="27"/>
        <v>12.5</v>
      </c>
    </row>
    <row r="82" spans="1:27" ht="12.75" customHeight="1">
      <c r="A82" s="7">
        <v>20</v>
      </c>
      <c r="B82" s="5">
        <v>561</v>
      </c>
      <c r="C82" s="55" t="s">
        <v>57</v>
      </c>
      <c r="D82" s="56" t="s">
        <v>131</v>
      </c>
      <c r="E82" s="136">
        <v>25</v>
      </c>
      <c r="F82" s="137" t="s">
        <v>357</v>
      </c>
      <c r="G82" s="139">
        <v>23</v>
      </c>
      <c r="H82" s="139">
        <v>21</v>
      </c>
      <c r="I82" s="139">
        <v>430</v>
      </c>
      <c r="J82" s="139">
        <v>69</v>
      </c>
      <c r="K82" s="15">
        <f t="shared" si="21"/>
        <v>16</v>
      </c>
      <c r="L82" s="140">
        <v>23</v>
      </c>
      <c r="M82" s="141">
        <v>21</v>
      </c>
      <c r="N82" s="141">
        <v>430</v>
      </c>
      <c r="O82" s="141">
        <v>69</v>
      </c>
      <c r="P82" s="15">
        <f t="shared" si="22"/>
        <v>16</v>
      </c>
      <c r="Q82" s="142">
        <v>5</v>
      </c>
      <c r="R82" s="139">
        <v>4</v>
      </c>
      <c r="S82" s="139">
        <v>33</v>
      </c>
      <c r="T82" s="139">
        <v>6</v>
      </c>
      <c r="U82" s="15">
        <f t="shared" si="23"/>
        <v>18.2</v>
      </c>
      <c r="V82" s="94">
        <v>13</v>
      </c>
      <c r="W82" s="139">
        <v>1</v>
      </c>
      <c r="X82" s="20">
        <f t="shared" si="24"/>
        <v>7.7</v>
      </c>
      <c r="Y82" s="139">
        <v>13</v>
      </c>
      <c r="Z82" s="139">
        <v>1</v>
      </c>
      <c r="AA82" s="19">
        <f t="shared" si="27"/>
        <v>7.7</v>
      </c>
    </row>
    <row r="83" spans="1:27" ht="12.75" customHeight="1">
      <c r="A83" s="7">
        <v>20</v>
      </c>
      <c r="B83" s="5">
        <v>562</v>
      </c>
      <c r="C83" s="55" t="s">
        <v>57</v>
      </c>
      <c r="D83" s="56" t="s">
        <v>132</v>
      </c>
      <c r="E83" s="136"/>
      <c r="F83" s="137"/>
      <c r="G83" s="139"/>
      <c r="H83" s="139"/>
      <c r="I83" s="139"/>
      <c r="J83" s="139"/>
      <c r="K83" s="15" t="str">
        <f t="shared" si="21"/>
        <v> </v>
      </c>
      <c r="L83" s="140">
        <v>12</v>
      </c>
      <c r="M83" s="141">
        <v>7</v>
      </c>
      <c r="N83" s="141">
        <v>108</v>
      </c>
      <c r="O83" s="141">
        <v>24</v>
      </c>
      <c r="P83" s="15">
        <f t="shared" si="22"/>
        <v>22.2</v>
      </c>
      <c r="Q83" s="142">
        <v>5</v>
      </c>
      <c r="R83" s="139">
        <v>1</v>
      </c>
      <c r="S83" s="139">
        <v>25</v>
      </c>
      <c r="T83" s="139">
        <v>1</v>
      </c>
      <c r="U83" s="15">
        <f t="shared" si="23"/>
        <v>4</v>
      </c>
      <c r="V83" s="94">
        <v>12</v>
      </c>
      <c r="W83" s="139">
        <v>0</v>
      </c>
      <c r="X83" s="20">
        <f t="shared" si="24"/>
        <v>0</v>
      </c>
      <c r="Y83" s="139">
        <v>12</v>
      </c>
      <c r="Z83" s="139">
        <v>0</v>
      </c>
      <c r="AA83" s="19">
        <f t="shared" si="27"/>
        <v>0</v>
      </c>
    </row>
    <row r="84" spans="1:27" ht="12.75" customHeight="1">
      <c r="A84" s="7">
        <v>20</v>
      </c>
      <c r="B84" s="5">
        <v>563</v>
      </c>
      <c r="C84" s="55" t="s">
        <v>57</v>
      </c>
      <c r="D84" s="56" t="s">
        <v>133</v>
      </c>
      <c r="E84" s="136"/>
      <c r="F84" s="137"/>
      <c r="G84" s="139"/>
      <c r="H84" s="139"/>
      <c r="I84" s="139"/>
      <c r="J84" s="139"/>
      <c r="K84" s="15" t="str">
        <f t="shared" si="21"/>
        <v> </v>
      </c>
      <c r="L84" s="140">
        <v>15</v>
      </c>
      <c r="M84" s="141">
        <v>12</v>
      </c>
      <c r="N84" s="141">
        <v>164</v>
      </c>
      <c r="O84" s="141">
        <v>21</v>
      </c>
      <c r="P84" s="15">
        <f t="shared" si="22"/>
        <v>12.8</v>
      </c>
      <c r="Q84" s="142">
        <v>5</v>
      </c>
      <c r="R84" s="139">
        <v>3</v>
      </c>
      <c r="S84" s="139">
        <v>22</v>
      </c>
      <c r="T84" s="139">
        <v>4</v>
      </c>
      <c r="U84" s="15">
        <f t="shared" si="23"/>
        <v>18.2</v>
      </c>
      <c r="V84" s="94">
        <v>6</v>
      </c>
      <c r="W84" s="139"/>
      <c r="X84" s="20">
        <f t="shared" si="24"/>
        <v>0</v>
      </c>
      <c r="Y84" s="139">
        <v>6</v>
      </c>
      <c r="Z84" s="139"/>
      <c r="AA84" s="19">
        <f t="shared" si="27"/>
        <v>0</v>
      </c>
    </row>
    <row r="85" spans="1:27" ht="12.75" customHeight="1">
      <c r="A85" s="7">
        <v>20</v>
      </c>
      <c r="B85" s="5">
        <v>581</v>
      </c>
      <c r="C85" s="55" t="s">
        <v>57</v>
      </c>
      <c r="D85" s="56" t="s">
        <v>134</v>
      </c>
      <c r="E85" s="136"/>
      <c r="F85" s="137"/>
      <c r="G85" s="139"/>
      <c r="H85" s="139"/>
      <c r="I85" s="139"/>
      <c r="J85" s="139"/>
      <c r="K85" s="15" t="str">
        <f>IF(G85=""," ",ROUND(J85/I85*100,1))</f>
        <v> </v>
      </c>
      <c r="L85" s="140">
        <v>19</v>
      </c>
      <c r="M85" s="141">
        <v>16</v>
      </c>
      <c r="N85" s="141">
        <v>180</v>
      </c>
      <c r="O85" s="141">
        <v>53</v>
      </c>
      <c r="P85" s="15">
        <f>IF(L85=""," ",ROUND(O85/N85*100,1))</f>
        <v>29.4</v>
      </c>
      <c r="Q85" s="142">
        <v>5</v>
      </c>
      <c r="R85" s="139">
        <v>2</v>
      </c>
      <c r="S85" s="139">
        <v>26</v>
      </c>
      <c r="T85" s="139">
        <v>2</v>
      </c>
      <c r="U85" s="15">
        <f>IF(Q85=""," ",ROUND(T85/S85*100,1))</f>
        <v>7.7</v>
      </c>
      <c r="V85" s="94">
        <v>6</v>
      </c>
      <c r="W85" s="139">
        <v>0</v>
      </c>
      <c r="X85" s="20">
        <f>IF(V85=""," ",ROUND(W85/V85*100,1))</f>
        <v>0</v>
      </c>
      <c r="Y85" s="139">
        <v>6</v>
      </c>
      <c r="Z85" s="139">
        <v>0</v>
      </c>
      <c r="AA85" s="19">
        <f aca="true" t="shared" si="28" ref="AA85:AA90">IF(Y85=""," ",ROUND(Z85/Y85*100,1))</f>
        <v>0</v>
      </c>
    </row>
    <row r="86" spans="1:27" ht="12.75" customHeight="1">
      <c r="A86" s="7">
        <v>20</v>
      </c>
      <c r="B86" s="5">
        <v>583</v>
      </c>
      <c r="C86" s="55" t="s">
        <v>57</v>
      </c>
      <c r="D86" s="56" t="s">
        <v>135</v>
      </c>
      <c r="E86" s="136"/>
      <c r="F86" s="137"/>
      <c r="G86" s="139"/>
      <c r="H86" s="139"/>
      <c r="I86" s="139"/>
      <c r="J86" s="139"/>
      <c r="K86" s="15" t="str">
        <f t="shared" si="21"/>
        <v> </v>
      </c>
      <c r="L86" s="140">
        <v>12</v>
      </c>
      <c r="M86" s="141">
        <v>11</v>
      </c>
      <c r="N86" s="141">
        <v>147</v>
      </c>
      <c r="O86" s="141">
        <v>52</v>
      </c>
      <c r="P86" s="15">
        <f t="shared" si="22"/>
        <v>35.4</v>
      </c>
      <c r="Q86" s="142">
        <v>5</v>
      </c>
      <c r="R86" s="139">
        <v>3</v>
      </c>
      <c r="S86" s="139">
        <v>29</v>
      </c>
      <c r="T86" s="139">
        <v>4</v>
      </c>
      <c r="U86" s="15">
        <f t="shared" si="23"/>
        <v>13.8</v>
      </c>
      <c r="V86" s="94">
        <v>13</v>
      </c>
      <c r="W86" s="139">
        <v>2</v>
      </c>
      <c r="X86" s="20">
        <f t="shared" si="24"/>
        <v>15.4</v>
      </c>
      <c r="Y86" s="139">
        <v>8</v>
      </c>
      <c r="Z86" s="139">
        <v>1</v>
      </c>
      <c r="AA86" s="19">
        <f t="shared" si="28"/>
        <v>12.5</v>
      </c>
    </row>
    <row r="87" spans="1:27" ht="14.25" customHeight="1">
      <c r="A87" s="7">
        <v>20</v>
      </c>
      <c r="B87" s="5">
        <v>588</v>
      </c>
      <c r="C87" s="55" t="s">
        <v>57</v>
      </c>
      <c r="D87" s="56" t="s">
        <v>136</v>
      </c>
      <c r="E87" s="136"/>
      <c r="F87" s="137"/>
      <c r="G87" s="139"/>
      <c r="H87" s="139"/>
      <c r="I87" s="139"/>
      <c r="J87" s="139"/>
      <c r="K87" s="15" t="str">
        <f>IF(G87=""," ",ROUND(J87/I87*100,1))</f>
        <v> </v>
      </c>
      <c r="L87" s="140">
        <v>5</v>
      </c>
      <c r="M87" s="141">
        <v>3</v>
      </c>
      <c r="N87" s="141">
        <v>43</v>
      </c>
      <c r="O87" s="141">
        <v>10</v>
      </c>
      <c r="P87" s="15">
        <f>IF(L87=""," ",ROUND(O87/N87*100,1))</f>
        <v>23.3</v>
      </c>
      <c r="Q87" s="142">
        <v>5</v>
      </c>
      <c r="R87" s="139">
        <v>2</v>
      </c>
      <c r="S87" s="139">
        <v>28</v>
      </c>
      <c r="T87" s="139">
        <v>4</v>
      </c>
      <c r="U87" s="15">
        <f>IF(Q87=""," ",ROUND(T87/S87*100,1))</f>
        <v>14.3</v>
      </c>
      <c r="V87" s="94">
        <v>4</v>
      </c>
      <c r="W87" s="139">
        <v>0</v>
      </c>
      <c r="X87" s="20">
        <f>IF(V87=""," ",ROUND(W87/V87*100,1))</f>
        <v>0</v>
      </c>
      <c r="Y87" s="139">
        <v>4</v>
      </c>
      <c r="Z87" s="139">
        <v>0</v>
      </c>
      <c r="AA87" s="19">
        <f t="shared" si="28"/>
        <v>0</v>
      </c>
    </row>
    <row r="88" spans="1:27" ht="12.75" customHeight="1">
      <c r="A88" s="7">
        <v>20</v>
      </c>
      <c r="B88" s="5">
        <v>589</v>
      </c>
      <c r="C88" s="55" t="s">
        <v>57</v>
      </c>
      <c r="D88" s="56" t="s">
        <v>137</v>
      </c>
      <c r="E88" s="136"/>
      <c r="F88" s="137"/>
      <c r="G88" s="139"/>
      <c r="H88" s="139"/>
      <c r="I88" s="139"/>
      <c r="J88" s="139"/>
      <c r="K88" s="15" t="str">
        <f t="shared" si="21"/>
        <v> </v>
      </c>
      <c r="L88" s="140">
        <v>10</v>
      </c>
      <c r="M88" s="141">
        <v>6</v>
      </c>
      <c r="N88" s="141">
        <v>58</v>
      </c>
      <c r="O88" s="141">
        <v>21</v>
      </c>
      <c r="P88" s="15">
        <f t="shared" si="22"/>
        <v>36.2</v>
      </c>
      <c r="Q88" s="142">
        <v>5</v>
      </c>
      <c r="R88" s="139">
        <v>3</v>
      </c>
      <c r="S88" s="139">
        <v>21</v>
      </c>
      <c r="T88" s="139">
        <v>4</v>
      </c>
      <c r="U88" s="15">
        <f t="shared" si="23"/>
        <v>19</v>
      </c>
      <c r="V88" s="94">
        <v>5</v>
      </c>
      <c r="W88" s="139">
        <v>0</v>
      </c>
      <c r="X88" s="20">
        <f t="shared" si="24"/>
        <v>0</v>
      </c>
      <c r="Y88" s="139">
        <v>5</v>
      </c>
      <c r="Z88" s="139">
        <v>0</v>
      </c>
      <c r="AA88" s="19">
        <f t="shared" si="28"/>
        <v>0</v>
      </c>
    </row>
    <row r="89" spans="1:27" ht="12.75" customHeight="1">
      <c r="A89" s="7">
        <v>20</v>
      </c>
      <c r="B89" s="5">
        <v>590</v>
      </c>
      <c r="C89" s="55" t="s">
        <v>57</v>
      </c>
      <c r="D89" s="56" t="s">
        <v>138</v>
      </c>
      <c r="E89" s="136"/>
      <c r="F89" s="137"/>
      <c r="G89" s="139"/>
      <c r="H89" s="139"/>
      <c r="I89" s="139"/>
      <c r="J89" s="139"/>
      <c r="K89" s="15" t="str">
        <f t="shared" si="21"/>
        <v> </v>
      </c>
      <c r="L89" s="140">
        <v>21</v>
      </c>
      <c r="M89" s="141">
        <v>14</v>
      </c>
      <c r="N89" s="141">
        <v>319</v>
      </c>
      <c r="O89" s="141">
        <v>74</v>
      </c>
      <c r="P89" s="15">
        <f t="shared" si="22"/>
        <v>23.2</v>
      </c>
      <c r="Q89" s="142">
        <v>5</v>
      </c>
      <c r="R89" s="139">
        <v>1</v>
      </c>
      <c r="S89" s="139">
        <v>34</v>
      </c>
      <c r="T89" s="139">
        <v>3</v>
      </c>
      <c r="U89" s="15">
        <f t="shared" si="23"/>
        <v>8.8</v>
      </c>
      <c r="V89" s="94">
        <v>20</v>
      </c>
      <c r="W89" s="139">
        <v>3</v>
      </c>
      <c r="X89" s="20">
        <f t="shared" si="24"/>
        <v>15</v>
      </c>
      <c r="Y89" s="139">
        <v>9</v>
      </c>
      <c r="Z89" s="139">
        <v>0</v>
      </c>
      <c r="AA89" s="19">
        <f t="shared" si="28"/>
        <v>0</v>
      </c>
    </row>
    <row r="90" spans="1:27" ht="12.75" customHeight="1" thickBot="1">
      <c r="A90" s="7">
        <v>20</v>
      </c>
      <c r="B90" s="5">
        <v>602</v>
      </c>
      <c r="C90" s="55" t="s">
        <v>57</v>
      </c>
      <c r="D90" s="56" t="s">
        <v>139</v>
      </c>
      <c r="E90" s="136"/>
      <c r="F90" s="137"/>
      <c r="G90" s="139"/>
      <c r="H90" s="139"/>
      <c r="I90" s="139"/>
      <c r="J90" s="139"/>
      <c r="K90" s="15" t="str">
        <f t="shared" si="21"/>
        <v> </v>
      </c>
      <c r="L90" s="140">
        <v>18</v>
      </c>
      <c r="M90" s="141">
        <v>15</v>
      </c>
      <c r="N90" s="141">
        <v>181</v>
      </c>
      <c r="O90" s="141">
        <v>72</v>
      </c>
      <c r="P90" s="15">
        <f t="shared" si="22"/>
        <v>39.8</v>
      </c>
      <c r="Q90" s="142">
        <v>5</v>
      </c>
      <c r="R90" s="139">
        <v>2</v>
      </c>
      <c r="S90" s="139">
        <v>28</v>
      </c>
      <c r="T90" s="139">
        <v>3</v>
      </c>
      <c r="U90" s="15">
        <f t="shared" si="23"/>
        <v>10.7</v>
      </c>
      <c r="V90" s="94">
        <v>5</v>
      </c>
      <c r="W90" s="139">
        <v>0</v>
      </c>
      <c r="X90" s="20">
        <f t="shared" si="24"/>
        <v>0</v>
      </c>
      <c r="Y90" s="139">
        <v>5</v>
      </c>
      <c r="Z90" s="139">
        <v>0</v>
      </c>
      <c r="AA90" s="19">
        <f t="shared" si="28"/>
        <v>0</v>
      </c>
    </row>
    <row r="91" spans="1:27" ht="15" customHeight="1" thickBot="1">
      <c r="A91" s="143"/>
      <c r="B91" s="144">
        <v>900</v>
      </c>
      <c r="C91" s="145"/>
      <c r="D91" s="146" t="s">
        <v>20</v>
      </c>
      <c r="E91" s="147"/>
      <c r="F91" s="148"/>
      <c r="G91" s="149"/>
      <c r="H91" s="149"/>
      <c r="I91" s="149"/>
      <c r="J91" s="149"/>
      <c r="K91" s="150"/>
      <c r="L91" s="151">
        <f>SUM(L10:L90)</f>
        <v>1547</v>
      </c>
      <c r="M91" s="151">
        <f>SUM(M10:M90)</f>
        <v>1202</v>
      </c>
      <c r="N91" s="151">
        <f>SUM(N10:N90)</f>
        <v>20660</v>
      </c>
      <c r="O91" s="151">
        <f>SUM(O10:O90)</f>
        <v>4736</v>
      </c>
      <c r="P91" s="152">
        <f>IF(L91=" "," ",ROUND(O91/N91*100,1))</f>
        <v>22.9</v>
      </c>
      <c r="Q91" s="153">
        <f>SUM(Q10:Q90)</f>
        <v>422</v>
      </c>
      <c r="R91" s="153">
        <f>SUM(R10:R90)</f>
        <v>221</v>
      </c>
      <c r="S91" s="153">
        <f>SUM(S10:S90)</f>
        <v>2659</v>
      </c>
      <c r="T91" s="153">
        <f>SUM(T10:T90)</f>
        <v>359</v>
      </c>
      <c r="U91" s="152">
        <f t="shared" si="23"/>
        <v>13.5</v>
      </c>
      <c r="V91" s="154"/>
      <c r="W91" s="149"/>
      <c r="X91" s="155"/>
      <c r="Y91" s="149"/>
      <c r="Z91" s="149"/>
      <c r="AA91" s="156"/>
    </row>
    <row r="92" spans="1:27" ht="24.75" customHeight="1">
      <c r="A92" s="157"/>
      <c r="B92" s="158"/>
      <c r="C92" s="159"/>
      <c r="D92" s="160" t="s">
        <v>140</v>
      </c>
      <c r="E92" s="161"/>
      <c r="F92" s="162"/>
      <c r="G92" s="163"/>
      <c r="H92" s="163"/>
      <c r="I92" s="163"/>
      <c r="J92" s="163"/>
      <c r="K92" s="164"/>
      <c r="L92" s="165">
        <v>1</v>
      </c>
      <c r="M92" s="166">
        <v>1</v>
      </c>
      <c r="N92" s="167">
        <v>85</v>
      </c>
      <c r="O92" s="166">
        <v>40</v>
      </c>
      <c r="P92" s="168">
        <f aca="true" t="shared" si="29" ref="P92:P99">IF(L92=""," ",ROUND(O92/N92*100,1))</f>
        <v>47.1</v>
      </c>
      <c r="Q92" s="169"/>
      <c r="R92" s="170"/>
      <c r="S92" s="171"/>
      <c r="T92" s="170"/>
      <c r="U92" s="168" t="str">
        <f aca="true" t="shared" si="30" ref="U92:U98">IF(Q92=0," ",ROUND(T92/S92*100,1))</f>
        <v> </v>
      </c>
      <c r="V92" s="172"/>
      <c r="W92" s="163"/>
      <c r="X92" s="173"/>
      <c r="Y92" s="163"/>
      <c r="Z92" s="163"/>
      <c r="AA92" s="174"/>
    </row>
    <row r="93" spans="1:27" ht="24.75" customHeight="1">
      <c r="A93" s="157"/>
      <c r="B93" s="158"/>
      <c r="C93" s="159"/>
      <c r="D93" s="160" t="s">
        <v>141</v>
      </c>
      <c r="E93" s="161"/>
      <c r="F93" s="162"/>
      <c r="G93" s="163"/>
      <c r="H93" s="163"/>
      <c r="I93" s="163"/>
      <c r="J93" s="163"/>
      <c r="K93" s="164"/>
      <c r="L93" s="165">
        <v>3</v>
      </c>
      <c r="M93" s="166">
        <v>3</v>
      </c>
      <c r="N93" s="167">
        <v>65</v>
      </c>
      <c r="O93" s="166">
        <v>24</v>
      </c>
      <c r="P93" s="175">
        <f t="shared" si="29"/>
        <v>36.9</v>
      </c>
      <c r="Q93" s="169">
        <v>3</v>
      </c>
      <c r="R93" s="170">
        <v>1</v>
      </c>
      <c r="S93" s="171">
        <v>9</v>
      </c>
      <c r="T93" s="170">
        <v>1</v>
      </c>
      <c r="U93" s="175">
        <f t="shared" si="30"/>
        <v>11.1</v>
      </c>
      <c r="V93" s="172"/>
      <c r="W93" s="163"/>
      <c r="X93" s="173"/>
      <c r="Y93" s="163"/>
      <c r="Z93" s="163"/>
      <c r="AA93" s="174"/>
    </row>
    <row r="94" spans="1:27" ht="24.75" customHeight="1">
      <c r="A94" s="157"/>
      <c r="B94" s="158"/>
      <c r="C94" s="159"/>
      <c r="D94" s="160" t="s">
        <v>142</v>
      </c>
      <c r="E94" s="161"/>
      <c r="F94" s="162"/>
      <c r="G94" s="163"/>
      <c r="H94" s="163"/>
      <c r="I94" s="163"/>
      <c r="J94" s="163"/>
      <c r="K94" s="164"/>
      <c r="L94" s="165">
        <v>2</v>
      </c>
      <c r="M94" s="166">
        <v>2</v>
      </c>
      <c r="N94" s="167">
        <v>84</v>
      </c>
      <c r="O94" s="166">
        <v>32</v>
      </c>
      <c r="P94" s="175">
        <f t="shared" si="29"/>
        <v>38.1</v>
      </c>
      <c r="Q94" s="169">
        <v>3</v>
      </c>
      <c r="R94" s="170"/>
      <c r="S94" s="171">
        <v>9</v>
      </c>
      <c r="T94" s="170"/>
      <c r="U94" s="175">
        <f t="shared" si="30"/>
        <v>0</v>
      </c>
      <c r="V94" s="172"/>
      <c r="W94" s="163"/>
      <c r="X94" s="173"/>
      <c r="Y94" s="163"/>
      <c r="Z94" s="163"/>
      <c r="AA94" s="174"/>
    </row>
    <row r="95" spans="1:27" ht="24.75" customHeight="1">
      <c r="A95" s="157"/>
      <c r="B95" s="158"/>
      <c r="C95" s="159"/>
      <c r="D95" s="160" t="s">
        <v>143</v>
      </c>
      <c r="E95" s="161"/>
      <c r="F95" s="162"/>
      <c r="G95" s="163"/>
      <c r="H95" s="163"/>
      <c r="I95" s="163"/>
      <c r="J95" s="163"/>
      <c r="K95" s="164"/>
      <c r="L95" s="165">
        <v>3</v>
      </c>
      <c r="M95" s="166">
        <v>3</v>
      </c>
      <c r="N95" s="167">
        <v>95</v>
      </c>
      <c r="O95" s="166">
        <v>33</v>
      </c>
      <c r="P95" s="175">
        <f t="shared" si="29"/>
        <v>34.7</v>
      </c>
      <c r="Q95" s="169">
        <v>3</v>
      </c>
      <c r="R95" s="170">
        <v>1</v>
      </c>
      <c r="S95" s="171">
        <v>10</v>
      </c>
      <c r="T95" s="170">
        <v>1</v>
      </c>
      <c r="U95" s="175">
        <f t="shared" si="30"/>
        <v>10</v>
      </c>
      <c r="V95" s="172"/>
      <c r="W95" s="163"/>
      <c r="X95" s="173"/>
      <c r="Y95" s="163"/>
      <c r="Z95" s="163"/>
      <c r="AA95" s="174"/>
    </row>
    <row r="96" spans="1:27" ht="24.75" customHeight="1">
      <c r="A96" s="157"/>
      <c r="B96" s="158"/>
      <c r="C96" s="159"/>
      <c r="D96" s="160" t="s">
        <v>144</v>
      </c>
      <c r="E96" s="161"/>
      <c r="F96" s="162"/>
      <c r="G96" s="163"/>
      <c r="H96" s="163"/>
      <c r="I96" s="163"/>
      <c r="J96" s="163"/>
      <c r="K96" s="164"/>
      <c r="L96" s="165">
        <v>2</v>
      </c>
      <c r="M96" s="166">
        <v>2</v>
      </c>
      <c r="N96" s="167">
        <v>80</v>
      </c>
      <c r="O96" s="166">
        <v>28</v>
      </c>
      <c r="P96" s="175">
        <f t="shared" si="29"/>
        <v>35</v>
      </c>
      <c r="Q96" s="169"/>
      <c r="R96" s="170"/>
      <c r="S96" s="171"/>
      <c r="T96" s="170"/>
      <c r="U96" s="175" t="str">
        <f t="shared" si="30"/>
        <v> </v>
      </c>
      <c r="V96" s="172"/>
      <c r="W96" s="163"/>
      <c r="X96" s="173"/>
      <c r="Y96" s="163"/>
      <c r="Z96" s="163"/>
      <c r="AA96" s="174"/>
    </row>
    <row r="97" spans="1:27" ht="24.75" customHeight="1">
      <c r="A97" s="157"/>
      <c r="B97" s="158"/>
      <c r="C97" s="159"/>
      <c r="D97" s="160" t="s">
        <v>145</v>
      </c>
      <c r="E97" s="161"/>
      <c r="F97" s="162"/>
      <c r="G97" s="163"/>
      <c r="H97" s="163"/>
      <c r="I97" s="163"/>
      <c r="J97" s="163"/>
      <c r="K97" s="164"/>
      <c r="L97" s="165">
        <v>6</v>
      </c>
      <c r="M97" s="166">
        <v>4</v>
      </c>
      <c r="N97" s="167">
        <v>46</v>
      </c>
      <c r="O97" s="166">
        <v>12</v>
      </c>
      <c r="P97" s="175">
        <f t="shared" si="29"/>
        <v>26.1</v>
      </c>
      <c r="Q97" s="169">
        <v>2</v>
      </c>
      <c r="R97" s="170">
        <v>0</v>
      </c>
      <c r="S97" s="171">
        <v>6</v>
      </c>
      <c r="T97" s="170">
        <v>0</v>
      </c>
      <c r="U97" s="175">
        <f t="shared" si="30"/>
        <v>0</v>
      </c>
      <c r="V97" s="172"/>
      <c r="W97" s="163"/>
      <c r="X97" s="173"/>
      <c r="Y97" s="163"/>
      <c r="Z97" s="163"/>
      <c r="AA97" s="174"/>
    </row>
    <row r="98" spans="1:27" ht="24.75" customHeight="1">
      <c r="A98" s="157"/>
      <c r="B98" s="158"/>
      <c r="C98" s="159"/>
      <c r="D98" s="160" t="s">
        <v>146</v>
      </c>
      <c r="E98" s="161"/>
      <c r="F98" s="162"/>
      <c r="G98" s="163"/>
      <c r="H98" s="163"/>
      <c r="I98" s="163"/>
      <c r="J98" s="163"/>
      <c r="K98" s="164"/>
      <c r="L98" s="165">
        <v>3</v>
      </c>
      <c r="M98" s="166">
        <v>3</v>
      </c>
      <c r="N98" s="167">
        <v>120</v>
      </c>
      <c r="O98" s="166">
        <v>51</v>
      </c>
      <c r="P98" s="175">
        <f t="shared" si="29"/>
        <v>42.5</v>
      </c>
      <c r="Q98" s="169"/>
      <c r="R98" s="170"/>
      <c r="S98" s="171"/>
      <c r="T98" s="170"/>
      <c r="U98" s="175" t="str">
        <f t="shared" si="30"/>
        <v> </v>
      </c>
      <c r="V98" s="172"/>
      <c r="W98" s="163"/>
      <c r="X98" s="173"/>
      <c r="Y98" s="163"/>
      <c r="Z98" s="163"/>
      <c r="AA98" s="174"/>
    </row>
    <row r="99" spans="1:27" ht="24.75" customHeight="1">
      <c r="A99" s="157"/>
      <c r="B99" s="158"/>
      <c r="C99" s="159"/>
      <c r="D99" s="160" t="s">
        <v>147</v>
      </c>
      <c r="E99" s="161"/>
      <c r="F99" s="162"/>
      <c r="G99" s="163"/>
      <c r="H99" s="163"/>
      <c r="I99" s="163"/>
      <c r="J99" s="163"/>
      <c r="K99" s="164"/>
      <c r="L99" s="165">
        <v>4</v>
      </c>
      <c r="M99" s="166">
        <v>4</v>
      </c>
      <c r="N99" s="167">
        <v>64</v>
      </c>
      <c r="O99" s="166">
        <v>21</v>
      </c>
      <c r="P99" s="175">
        <f t="shared" si="29"/>
        <v>32.8</v>
      </c>
      <c r="Q99" s="169">
        <v>2</v>
      </c>
      <c r="R99" s="170">
        <v>0</v>
      </c>
      <c r="S99" s="171">
        <v>6</v>
      </c>
      <c r="T99" s="170">
        <v>0</v>
      </c>
      <c r="U99" s="175">
        <f>IF(Q99=""," ",ROUND(T99/S99*100,1))</f>
        <v>0</v>
      </c>
      <c r="V99" s="172"/>
      <c r="W99" s="163"/>
      <c r="X99" s="173"/>
      <c r="Y99" s="163"/>
      <c r="Z99" s="163"/>
      <c r="AA99" s="174"/>
    </row>
    <row r="100" spans="1:27" ht="24.75" customHeight="1">
      <c r="A100" s="157"/>
      <c r="B100" s="158"/>
      <c r="C100" s="159"/>
      <c r="D100" s="160" t="s">
        <v>148</v>
      </c>
      <c r="E100" s="161"/>
      <c r="F100" s="162"/>
      <c r="G100" s="163"/>
      <c r="H100" s="163"/>
      <c r="I100" s="163"/>
      <c r="J100" s="163"/>
      <c r="K100" s="164"/>
      <c r="L100" s="165">
        <v>3</v>
      </c>
      <c r="M100" s="166">
        <v>2</v>
      </c>
      <c r="N100" s="167">
        <v>205</v>
      </c>
      <c r="O100" s="166">
        <v>71</v>
      </c>
      <c r="P100" s="175">
        <f>IF(L100=0,"",ROUND(O100/N100*100,1))</f>
        <v>34.6</v>
      </c>
      <c r="Q100" s="169">
        <v>3</v>
      </c>
      <c r="R100" s="170">
        <v>1</v>
      </c>
      <c r="S100" s="171">
        <v>9</v>
      </c>
      <c r="T100" s="170">
        <v>1</v>
      </c>
      <c r="U100" s="175">
        <f>IF(Q100=0," ",ROUND(T100/S100*100,1))</f>
        <v>11.1</v>
      </c>
      <c r="V100" s="172"/>
      <c r="W100" s="163"/>
      <c r="X100" s="173"/>
      <c r="Y100" s="163"/>
      <c r="Z100" s="163"/>
      <c r="AA100" s="174"/>
    </row>
    <row r="101" spans="1:27" ht="24.75" customHeight="1" thickBot="1">
      <c r="A101" s="176"/>
      <c r="B101" s="177"/>
      <c r="C101" s="178"/>
      <c r="D101" s="179" t="s">
        <v>149</v>
      </c>
      <c r="E101" s="180"/>
      <c r="F101" s="181"/>
      <c r="G101" s="182"/>
      <c r="H101" s="182"/>
      <c r="I101" s="182"/>
      <c r="J101" s="182"/>
      <c r="K101" s="183"/>
      <c r="L101" s="165">
        <v>2</v>
      </c>
      <c r="M101" s="166">
        <v>2</v>
      </c>
      <c r="N101" s="167">
        <v>41</v>
      </c>
      <c r="O101" s="166">
        <v>23</v>
      </c>
      <c r="P101" s="184">
        <f>IF(L101=""," ",ROUND(O101/N101*100,1))</f>
        <v>56.1</v>
      </c>
      <c r="Q101" s="169">
        <v>2</v>
      </c>
      <c r="R101" s="170">
        <v>2</v>
      </c>
      <c r="S101" s="171">
        <v>7</v>
      </c>
      <c r="T101" s="170">
        <v>4</v>
      </c>
      <c r="U101" s="184">
        <f>IF(Q101=""," ",ROUND(T101/S101*100,1))</f>
        <v>57.1</v>
      </c>
      <c r="V101" s="185"/>
      <c r="W101" s="182"/>
      <c r="X101" s="186"/>
      <c r="Y101" s="182"/>
      <c r="Z101" s="182"/>
      <c r="AA101" s="187"/>
    </row>
    <row r="102" spans="1:28" ht="15" customHeight="1" thickBot="1">
      <c r="A102" s="143"/>
      <c r="B102" s="144">
        <v>999</v>
      </c>
      <c r="C102" s="145"/>
      <c r="D102" s="146" t="s">
        <v>19</v>
      </c>
      <c r="E102" s="147"/>
      <c r="F102" s="148"/>
      <c r="G102" s="149"/>
      <c r="H102" s="149"/>
      <c r="I102" s="149"/>
      <c r="J102" s="149"/>
      <c r="K102" s="150"/>
      <c r="L102" s="151">
        <f>SUM(L92:L101)</f>
        <v>29</v>
      </c>
      <c r="M102" s="151">
        <f>SUM(M92:M101)</f>
        <v>26</v>
      </c>
      <c r="N102" s="151">
        <f>SUM(N92:N101)</f>
        <v>885</v>
      </c>
      <c r="O102" s="151">
        <f>SUM(O92:O101)</f>
        <v>335</v>
      </c>
      <c r="P102" s="152">
        <f>IF(L102=0,"",ROUND(O102/N102*100,1))</f>
        <v>37.9</v>
      </c>
      <c r="Q102" s="153">
        <f>SUM(Q92:Q101)</f>
        <v>18</v>
      </c>
      <c r="R102" s="153">
        <f>SUM(R92:R101)</f>
        <v>5</v>
      </c>
      <c r="S102" s="153">
        <f>SUM(S92:S101)</f>
        <v>56</v>
      </c>
      <c r="T102" s="153">
        <f>SUM(T92:T101)</f>
        <v>7</v>
      </c>
      <c r="U102" s="152">
        <f>IF(Q102=0," ",ROUND(T102/S102*100,1))</f>
        <v>12.5</v>
      </c>
      <c r="V102" s="154"/>
      <c r="W102" s="149"/>
      <c r="X102" s="155"/>
      <c r="Y102" s="149"/>
      <c r="Z102" s="149"/>
      <c r="AA102" s="156"/>
      <c r="AB102" s="195"/>
    </row>
    <row r="103" spans="1:28" ht="17.25" customHeight="1" thickBot="1">
      <c r="A103" s="143"/>
      <c r="B103" s="188">
        <v>1000</v>
      </c>
      <c r="C103" s="290" t="s">
        <v>9</v>
      </c>
      <c r="D103" s="291"/>
      <c r="E103" s="147"/>
      <c r="F103" s="148"/>
      <c r="G103" s="189">
        <f>SUM(G10:G90)</f>
        <v>1148</v>
      </c>
      <c r="H103" s="189">
        <f>SUM(H10:H90)</f>
        <v>968</v>
      </c>
      <c r="I103" s="189">
        <f>SUM(I10:I90)</f>
        <v>19819</v>
      </c>
      <c r="J103" s="189">
        <f>SUM(J10:J90)</f>
        <v>5508</v>
      </c>
      <c r="K103" s="152">
        <f>IF(G103=" "," ",ROUND(J103/I103*100,1))</f>
        <v>27.8</v>
      </c>
      <c r="L103" s="190">
        <f>L91+L102</f>
        <v>1576</v>
      </c>
      <c r="M103" s="191">
        <f>M91+M102</f>
        <v>1228</v>
      </c>
      <c r="N103" s="191">
        <f>N91+N102</f>
        <v>21545</v>
      </c>
      <c r="O103" s="191">
        <f>O91+O102</f>
        <v>5071</v>
      </c>
      <c r="P103" s="152">
        <f>IF(L103=""," ",ROUND(O103/N103*100,1))</f>
        <v>23.5</v>
      </c>
      <c r="Q103" s="192">
        <f>Q91+Q102</f>
        <v>440</v>
      </c>
      <c r="R103" s="189">
        <f>R91+R102</f>
        <v>226</v>
      </c>
      <c r="S103" s="189">
        <f>S91+S102</f>
        <v>2715</v>
      </c>
      <c r="T103" s="189">
        <f>T91+T102</f>
        <v>366</v>
      </c>
      <c r="U103" s="152">
        <f>IF(Q103=""," ",ROUND(T103/S103*100,1))</f>
        <v>13.5</v>
      </c>
      <c r="V103" s="193">
        <f>SUM(V10:V90)</f>
        <v>1889</v>
      </c>
      <c r="W103" s="189">
        <f>SUM(W10:W90)</f>
        <v>111</v>
      </c>
      <c r="X103" s="323">
        <f>IF(V103=""," ",ROUND(W103/V103*100,1))</f>
        <v>5.9</v>
      </c>
      <c r="Y103" s="189">
        <f>SUM(Y10:Y90)</f>
        <v>1654</v>
      </c>
      <c r="Z103" s="189">
        <f>SUM(Z10:Z90)</f>
        <v>74</v>
      </c>
      <c r="AA103" s="194">
        <f>IF(Y103=0," ",ROUND(Z103/Y103*100,1))</f>
        <v>4.5</v>
      </c>
      <c r="AB103" s="195"/>
    </row>
  </sheetData>
  <sheetProtection/>
  <mergeCells count="30">
    <mergeCell ref="Q7:U7"/>
    <mergeCell ref="V7:AA7"/>
    <mergeCell ref="V6:X6"/>
    <mergeCell ref="Q6:S6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C103:D103"/>
    <mergeCell ref="E7:K7"/>
    <mergeCell ref="I8:I9"/>
    <mergeCell ref="K8:K9"/>
    <mergeCell ref="E8:E9"/>
    <mergeCell ref="G8:G9"/>
    <mergeCell ref="F8:F9"/>
    <mergeCell ref="C4:D4"/>
    <mergeCell ref="F4:H4"/>
    <mergeCell ref="J4:M4"/>
    <mergeCell ref="E6:F6"/>
    <mergeCell ref="L6:N6"/>
  </mergeCells>
  <conditionalFormatting sqref="J10:J90 H10:H90 O10:O90 M10:M90 T10:T90 R10:R90 W10:W90 Z10:Z90 T92:T101 R92:R101 O92:O101 M92:M101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90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&amp;R（長野県）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2008-10-23T12:22:02Z</cp:lastPrinted>
  <dcterms:created xsi:type="dcterms:W3CDTF">2002-01-07T10:53:07Z</dcterms:created>
  <dcterms:modified xsi:type="dcterms:W3CDTF">2008-10-23T12:22:17Z</dcterms:modified>
  <cp:category/>
  <cp:version/>
  <cp:contentType/>
  <cp:contentStatus/>
</cp:coreProperties>
</file>