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14670" windowHeight="5490" activeTab="3"/>
  </bookViews>
  <sheets>
    <sheet name="市町村４－１" sheetId="1" r:id="rId1"/>
    <sheet name="市町村４－２" sheetId="2" r:id="rId2"/>
    <sheet name="市町村４－３" sheetId="3" r:id="rId3"/>
    <sheet name="市町村４－４" sheetId="4" r:id="rId4"/>
  </sheets>
  <definedNames>
    <definedName name="_xlnm.Print_Titles" localSheetId="0">'市町村４－１'!$4:$6</definedName>
    <definedName name="_xlnm.Print_Titles" localSheetId="1">'市町村４－２'!$4:$7</definedName>
    <definedName name="_xlnm.Print_Titles" localSheetId="2">'市町村４－３'!$4:$6</definedName>
    <definedName name="_xlnm.Print_Titles" localSheetId="3">'市町村４－４'!$7:$9</definedName>
  </definedNames>
  <calcPr fullCalcOnLoad="1"/>
</workbook>
</file>

<file path=xl/sharedStrings.xml><?xml version="1.0" encoding="utf-8"?>
<sst xmlns="http://schemas.openxmlformats.org/spreadsheetml/2006/main" count="506" uniqueCount="228">
  <si>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</si>
  <si>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</si>
  <si>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</si>
  <si>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</si>
  <si>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</si>
  <si>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</si>
  <si>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</si>
  <si>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</si>
  <si>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</si>
  <si>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</si>
  <si>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</si>
  <si>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</si>
  <si>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</si>
  <si>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</si>
  <si>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</si>
  <si>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</si>
  <si>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</si>
  <si>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</si>
  <si>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</si>
  <si>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</si>
  <si>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</si>
  <si>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</si>
  <si>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</si>
  <si>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</si>
  <si>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</si>
  <si>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</si>
  <si>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</si>
  <si>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</si>
  <si>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</si>
  <si>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</si>
  <si>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</si>
  <si>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</si>
  <si>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</si>
  <si>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</si>
  <si>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</si>
  <si>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</si>
  <si>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</si>
  <si>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</si>
  <si>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</si>
  <si>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</si>
  <si>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</si>
  <si>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</si>
  <si>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</si>
  <si>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</si>
  <si>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</si>
  <si>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</si>
  <si>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</si>
  <si>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</si>
  <si>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</si>
  <si>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</si>
  <si>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</si>
  <si>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</si>
  <si>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</si>
  <si>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</si>
  <si>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</si>
  <si>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</si>
  <si>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</si>
  <si>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</si>
  <si>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</si>
  <si>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</si>
  <si>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</si>
  <si>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</si>
  <si>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</si>
  <si>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</si>
  <si>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</si>
  <si>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</si>
  <si>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</si>
  <si>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</si>
  <si>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</si>
  <si>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</si>
  <si>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</si>
  <si>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</si>
  <si>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</si>
  <si>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</si>
  <si>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</si>
  <si>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</si>
  <si>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</si>
  <si>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</si>
  <si>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</si>
  <si>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</si>
  <si>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</si>
  <si>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</si>
  <si>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</si>
  <si>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</si>
  <si>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</si>
  <si>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</si>
  <si>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</si>
  <si>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</si>
  <si>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</si>
  <si>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</si>
  <si>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男女共同参画課</t>
  </si>
  <si>
    <t>市民活動推進課</t>
  </si>
  <si>
    <t>男女共同参画室</t>
  </si>
  <si>
    <t>人権啓発課</t>
  </si>
  <si>
    <t>企画財政課</t>
  </si>
  <si>
    <t>総務課</t>
  </si>
  <si>
    <t>総合政策課</t>
  </si>
  <si>
    <t>まちづくり課</t>
  </si>
  <si>
    <t>地域振興課</t>
  </si>
  <si>
    <t>企画政策課</t>
  </si>
  <si>
    <t>男女共同参画推進課</t>
  </si>
  <si>
    <t>企画振興課</t>
  </si>
  <si>
    <t>企画課</t>
  </si>
  <si>
    <t>企画政策課</t>
  </si>
  <si>
    <t>総務課</t>
  </si>
  <si>
    <t>教育課</t>
  </si>
  <si>
    <t>教育課</t>
  </si>
  <si>
    <t>生涯学習班</t>
  </si>
  <si>
    <t>住民福祉課</t>
  </si>
  <si>
    <t>新潟市男女共同参画推進条例</t>
  </si>
  <si>
    <t>三条市男女共同参画推進条例</t>
  </si>
  <si>
    <t>柏崎市男女共同参画推進条例</t>
  </si>
  <si>
    <t>妙高市男女共同参画社会推進条例</t>
  </si>
  <si>
    <t>上越市男女共同参画基本条例</t>
  </si>
  <si>
    <t>ながおか男女共同参画基本計画</t>
  </si>
  <si>
    <t>三条市男女共同参画推進プラン</t>
  </si>
  <si>
    <t>村上市男女共同参画プラン</t>
  </si>
  <si>
    <t>燕市男女共同参画推進プラン</t>
  </si>
  <si>
    <t>ごせん男女共同参画推進計画</t>
  </si>
  <si>
    <t>上越市男女共同参画基本計画</t>
  </si>
  <si>
    <t>阿賀野市男女共同参画プラン</t>
  </si>
  <si>
    <t>魚沼市男女共同参画推進計画</t>
  </si>
  <si>
    <t>南魚沼市男女共同参画プラン</t>
  </si>
  <si>
    <t>聖籠町男女共同参画計画</t>
  </si>
  <si>
    <t>市民窓口課</t>
  </si>
  <si>
    <t>政策推進室</t>
  </si>
  <si>
    <t>地域づくり室</t>
  </si>
  <si>
    <t>生涯学習課</t>
  </si>
  <si>
    <t>企画政策課</t>
  </si>
  <si>
    <t>町民生活課</t>
  </si>
  <si>
    <t>新潟市男女共同参画行動計画</t>
  </si>
  <si>
    <t>おぢや男女共同参画プラン【改訂版】</t>
  </si>
  <si>
    <t>しばた男女共同参画推進プラン（第2次）</t>
  </si>
  <si>
    <t>平成20年度～他プランとの整合性をとり決定</t>
  </si>
  <si>
    <t>とおかまち男女共同参画推進プラン</t>
  </si>
  <si>
    <t>見附市男女共同参画計画</t>
  </si>
  <si>
    <t>いといがわ男女共同参画プラン</t>
  </si>
  <si>
    <t>胎内市男女共同参画プラン２１</t>
  </si>
  <si>
    <t>上越市男女共同参画都市宣言</t>
  </si>
  <si>
    <t>三条市男女共同参画センター</t>
  </si>
  <si>
    <t>上越市男女共同参画推進センター</t>
  </si>
  <si>
    <t>アルザにいがた</t>
  </si>
  <si>
    <t>新潟市男女共同参画推進センター</t>
  </si>
  <si>
    <t>ウィルながおか</t>
  </si>
  <si>
    <t>950-0082</t>
  </si>
  <si>
    <t>940-0062</t>
  </si>
  <si>
    <t>955-0044</t>
  </si>
  <si>
    <t>http://www.city.joetsu.niigata.jp/gyosei/danjo/center/index.html</t>
  </si>
  <si>
    <t>http://www.city.nagaoka.niigata.jp/dpage/will/index.htm</t>
  </si>
  <si>
    <t>http://alza@city.niigata.jp/</t>
  </si>
  <si>
    <t>○</t>
  </si>
  <si>
    <t>○</t>
  </si>
  <si>
    <t>○</t>
  </si>
  <si>
    <t>長岡市ほか</t>
  </si>
  <si>
    <t>柏崎市ほか</t>
  </si>
  <si>
    <t>新発田市ほか</t>
  </si>
  <si>
    <t>小千谷市ほか</t>
  </si>
  <si>
    <t>十日町市ほか</t>
  </si>
  <si>
    <t>村上市ほか</t>
  </si>
  <si>
    <t>燕市ほか</t>
  </si>
  <si>
    <t>糸魚川市ほか</t>
  </si>
  <si>
    <t>南魚沼市ほか</t>
  </si>
  <si>
    <t>弥彦村ほか</t>
  </si>
  <si>
    <t>湯沢町ほか</t>
  </si>
  <si>
    <t>関川村ほか</t>
  </si>
  <si>
    <t>943-0821</t>
  </si>
  <si>
    <t>平成13～22年度</t>
  </si>
  <si>
    <t>平成18～22年度</t>
  </si>
  <si>
    <t>平成20～24年度</t>
  </si>
  <si>
    <t>平成19～23年度</t>
  </si>
  <si>
    <t>平成19～28年度</t>
  </si>
  <si>
    <t>平成19～26年度</t>
  </si>
  <si>
    <t>平成13年4月～23年3月</t>
  </si>
  <si>
    <t>平成18年4月～27年3月</t>
  </si>
  <si>
    <t>平成19年4月～24年3月</t>
  </si>
  <si>
    <t>平成19年4月～23年3月</t>
  </si>
  <si>
    <t>平成14年4月～23年3月</t>
  </si>
  <si>
    <t>平成18年5月～23年3月</t>
  </si>
  <si>
    <t>柏崎市男女共同参画基本計画
(かしわざき男女共同参画プラン（改訂版）)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</si>
  <si>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</si>
  <si>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</si>
  <si>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</si>
  <si>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</si>
  <si>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</si>
  <si>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</si>
  <si>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</si>
  <si>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</si>
  <si>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>025-246-7713</t>
  </si>
  <si>
    <t>0258-39-2746</t>
  </si>
  <si>
    <t>0256-34-3614</t>
  </si>
  <si>
    <t>025-527-3624</t>
  </si>
  <si>
    <t>新潟市中央区東万代町９－１　
万代市民会館３階</t>
  </si>
  <si>
    <t>長岡市大手通２－２－６　
ながおか市民センター２階</t>
  </si>
  <si>
    <t>三条市田島２－２２－３６　
勤労福祉会館３階</t>
  </si>
  <si>
    <t>上越市土橋１９１４－３　
上越市市民プラザ２階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</si>
  <si>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</si>
  <si>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</si>
  <si>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</si>
  <si>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</si>
  <si>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</si>
  <si>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</si>
  <si>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</si>
  <si>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</si>
  <si>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</si>
  <si>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</si>
  <si>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</si>
  <si>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</si>
  <si>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</si>
  <si>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</si>
  <si>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</si>
  <si>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</si>
  <si>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</si>
  <si>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不明</t>
  </si>
  <si>
    <t>男女が共にあゆむパートナープラン改訂版</t>
  </si>
  <si>
    <t>平成18～22年度</t>
  </si>
  <si>
    <t>佐渡市男女共同参画計画
～気づけば島は変わります　男女共同参画～</t>
  </si>
  <si>
    <t>長岡市男女平等推進センター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</si>
  <si>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</si>
  <si>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</si>
  <si>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</si>
  <si>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</si>
  <si>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</si>
  <si>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H22</t>
  </si>
  <si>
    <t>H26</t>
  </si>
  <si>
    <t>H23</t>
  </si>
  <si>
    <t>H24</t>
  </si>
  <si>
    <t>H21</t>
  </si>
  <si>
    <t>H32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</si>
</sst>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11"/>
      <name val="ＭＳ 明朝"/>
      <family val="1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9" xfId="0" applyFill="1" applyBorder="1" applyAlignment="1">
      <alignment/>
    </xf>
    <xf numFmtId="0" fontId="10" fillId="0" borderId="0" xfId="0" applyFont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0" xfId="0" applyFont="1" applyFill="1" applyBorder="1" applyAlignment="1">
      <alignment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179" fontId="2" fillId="3" borderId="30" xfId="0" applyNumberFormat="1" applyFont="1" applyFill="1" applyBorder="1" applyAlignment="1">
      <alignment/>
    </xf>
    <xf numFmtId="0" fontId="11" fillId="2" borderId="1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0" borderId="3" xfId="21" applyFont="1" applyBorder="1" applyAlignment="1">
      <alignment vertical="top" shrinkToFit="1"/>
      <protection/>
    </xf>
    <xf numFmtId="186" fontId="2" fillId="2" borderId="23" xfId="0" applyNumberFormat="1" applyFont="1" applyFill="1" applyBorder="1" applyAlignment="1">
      <alignment vertical="top"/>
    </xf>
    <xf numFmtId="186" fontId="2" fillId="2" borderId="20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57" fontId="4" fillId="2" borderId="1" xfId="0" applyNumberFormat="1" applyFont="1" applyFill="1" applyBorder="1" applyAlignment="1">
      <alignment vertical="top" shrinkToFit="1"/>
    </xf>
    <xf numFmtId="186" fontId="4" fillId="2" borderId="20" xfId="0" applyNumberFormat="1" applyFont="1" applyFill="1" applyBorder="1" applyAlignment="1">
      <alignment vertical="top"/>
    </xf>
    <xf numFmtId="0" fontId="4" fillId="2" borderId="40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shrinkToFit="1"/>
    </xf>
    <xf numFmtId="0" fontId="4" fillId="2" borderId="20" xfId="0" applyFont="1" applyFill="1" applyBorder="1" applyAlignment="1">
      <alignment vertical="top"/>
    </xf>
    <xf numFmtId="0" fontId="4" fillId="2" borderId="40" xfId="0" applyFont="1" applyFill="1" applyBorder="1" applyAlignment="1">
      <alignment horizontal="left" vertical="top" wrapText="1"/>
    </xf>
    <xf numFmtId="0" fontId="4" fillId="0" borderId="3" xfId="21" applyFont="1" applyBorder="1" applyAlignment="1">
      <alignment vertical="top" wrapText="1" shrinkToFit="1"/>
      <protection/>
    </xf>
    <xf numFmtId="0" fontId="11" fillId="0" borderId="3" xfId="21" applyFont="1" applyBorder="1" applyAlignment="1">
      <alignment vertical="top" wrapText="1" shrinkToFit="1"/>
      <protection/>
    </xf>
    <xf numFmtId="0" fontId="4" fillId="2" borderId="1" xfId="0" applyFont="1" applyFill="1" applyBorder="1" applyAlignment="1">
      <alignment vertical="top" shrinkToFit="1"/>
    </xf>
    <xf numFmtId="0" fontId="4" fillId="0" borderId="3" xfId="21" applyFont="1" applyFill="1" applyBorder="1" applyAlignment="1">
      <alignment vertical="top" shrinkToFit="1"/>
      <protection/>
    </xf>
    <xf numFmtId="0" fontId="2" fillId="0" borderId="4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9" xfId="0" applyFont="1" applyFill="1" applyBorder="1" applyAlignment="1">
      <alignment vertical="top"/>
    </xf>
    <xf numFmtId="0" fontId="4" fillId="0" borderId="41" xfId="21" applyFont="1" applyBorder="1" applyAlignment="1">
      <alignment vertical="top" shrinkToFit="1"/>
      <protection/>
    </xf>
    <xf numFmtId="186" fontId="2" fillId="2" borderId="39" xfId="0" applyNumberFormat="1" applyFont="1" applyFill="1" applyBorder="1" applyAlignment="1">
      <alignment vertical="top"/>
    </xf>
    <xf numFmtId="186" fontId="2" fillId="2" borderId="37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186" fontId="4" fillId="2" borderId="37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shrinkToFit="1"/>
    </xf>
    <xf numFmtId="0" fontId="4" fillId="2" borderId="37" xfId="0" applyFont="1" applyFill="1" applyBorder="1" applyAlignment="1">
      <alignment vertical="top"/>
    </xf>
    <xf numFmtId="186" fontId="0" fillId="3" borderId="7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86" fontId="2" fillId="2" borderId="44" xfId="0" applyNumberFormat="1" applyFont="1" applyFill="1" applyBorder="1" applyAlignment="1">
      <alignment vertical="center"/>
    </xf>
    <xf numFmtId="186" fontId="2" fillId="2" borderId="45" xfId="0" applyNumberFormat="1" applyFont="1" applyFill="1" applyBorder="1" applyAlignment="1">
      <alignment vertical="center"/>
    </xf>
    <xf numFmtId="186" fontId="2" fillId="2" borderId="46" xfId="0" applyNumberFormat="1" applyFont="1" applyFill="1" applyBorder="1" applyAlignment="1">
      <alignment vertical="center"/>
    </xf>
    <xf numFmtId="186" fontId="2" fillId="3" borderId="47" xfId="0" applyNumberFormat="1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/>
    </xf>
    <xf numFmtId="0" fontId="2" fillId="2" borderId="40" xfId="0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0" fontId="2" fillId="2" borderId="42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42" xfId="0" applyFont="1" applyFill="1" applyBorder="1" applyAlignment="1">
      <alignment vertical="top"/>
    </xf>
    <xf numFmtId="186" fontId="2" fillId="3" borderId="50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28" xfId="0" applyNumberFormat="1" applyFont="1" applyFill="1" applyBorder="1" applyAlignment="1">
      <alignment/>
    </xf>
    <xf numFmtId="186" fontId="2" fillId="3" borderId="9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5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179" fontId="2" fillId="3" borderId="20" xfId="0" applyNumberFormat="1" applyFont="1" applyFill="1" applyBorder="1" applyAlignment="1">
      <alignment vertical="center"/>
    </xf>
    <xf numFmtId="179" fontId="2" fillId="3" borderId="37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188" fontId="2" fillId="0" borderId="55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horizontal="center" vertical="center"/>
    </xf>
    <xf numFmtId="188" fontId="2" fillId="2" borderId="56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3" borderId="57" xfId="0" applyNumberFormat="1" applyFont="1" applyFill="1" applyBorder="1" applyAlignment="1">
      <alignment/>
    </xf>
    <xf numFmtId="188" fontId="2" fillId="3" borderId="28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 vertical="center"/>
    </xf>
    <xf numFmtId="188" fontId="2" fillId="2" borderId="2" xfId="0" applyNumberFormat="1" applyFont="1" applyFill="1" applyBorder="1" applyAlignment="1">
      <alignment vertical="center"/>
    </xf>
    <xf numFmtId="188" fontId="2" fillId="3" borderId="58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vertical="center" wrapText="1"/>
    </xf>
    <xf numFmtId="188" fontId="2" fillId="2" borderId="3" xfId="0" applyNumberFormat="1" applyFont="1" applyFill="1" applyBorder="1" applyAlignment="1">
      <alignment vertical="center"/>
    </xf>
    <xf numFmtId="188" fontId="2" fillId="2" borderId="4" xfId="0" applyNumberFormat="1" applyFont="1" applyFill="1" applyBorder="1" applyAlignment="1">
      <alignment vertical="center"/>
    </xf>
    <xf numFmtId="188" fontId="2" fillId="3" borderId="7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186" fontId="2" fillId="0" borderId="2" xfId="0" applyNumberFormat="1" applyFont="1" applyBorder="1" applyAlignment="1">
      <alignment/>
    </xf>
    <xf numFmtId="186" fontId="2" fillId="0" borderId="37" xfId="0" applyNumberFormat="1" applyFont="1" applyBorder="1" applyAlignment="1">
      <alignment/>
    </xf>
    <xf numFmtId="186" fontId="2" fillId="2" borderId="6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16" xfId="0" applyNumberFormat="1" applyFont="1" applyFill="1" applyBorder="1" applyAlignment="1">
      <alignment/>
    </xf>
    <xf numFmtId="188" fontId="2" fillId="2" borderId="18" xfId="0" applyNumberFormat="1" applyFont="1" applyFill="1" applyBorder="1" applyAlignment="1">
      <alignment/>
    </xf>
    <xf numFmtId="188" fontId="2" fillId="5" borderId="57" xfId="0" applyNumberFormat="1" applyFont="1" applyFill="1" applyBorder="1" applyAlignment="1">
      <alignment/>
    </xf>
    <xf numFmtId="188" fontId="2" fillId="2" borderId="38" xfId="0" applyNumberFormat="1" applyFont="1" applyFill="1" applyBorder="1" applyAlignment="1">
      <alignment/>
    </xf>
    <xf numFmtId="188" fontId="2" fillId="2" borderId="54" xfId="0" applyNumberFormat="1" applyFont="1" applyFill="1" applyBorder="1" applyAlignment="1">
      <alignment/>
    </xf>
    <xf numFmtId="188" fontId="2" fillId="0" borderId="54" xfId="0" applyNumberFormat="1" applyFont="1" applyFill="1" applyBorder="1" applyAlignment="1">
      <alignment/>
    </xf>
    <xf numFmtId="188" fontId="2" fillId="6" borderId="1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15" xfId="0" applyNumberFormat="1" applyFont="1" applyFill="1" applyBorder="1" applyAlignment="1">
      <alignment/>
    </xf>
    <xf numFmtId="188" fontId="2" fillId="2" borderId="17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0" xfId="0" applyFont="1" applyFill="1" applyBorder="1" applyAlignment="1">
      <alignment shrinkToFit="1"/>
    </xf>
    <xf numFmtId="0" fontId="2" fillId="2" borderId="27" xfId="0" applyFont="1" applyFill="1" applyBorder="1" applyAlignment="1">
      <alignment shrinkToFi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26" xfId="0" applyFont="1" applyFill="1" applyBorder="1" applyAlignment="1">
      <alignment shrinkToFit="1"/>
    </xf>
    <xf numFmtId="0" fontId="2" fillId="2" borderId="61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188" fontId="2" fillId="2" borderId="62" xfId="0" applyNumberFormat="1" applyFont="1" applyFill="1" applyBorder="1" applyAlignment="1">
      <alignment/>
    </xf>
    <xf numFmtId="179" fontId="2" fillId="3" borderId="63" xfId="0" applyNumberFormat="1" applyFont="1" applyFill="1" applyBorder="1" applyAlignment="1">
      <alignment/>
    </xf>
    <xf numFmtId="188" fontId="2" fillId="2" borderId="64" xfId="0" applyNumberFormat="1" applyFont="1" applyFill="1" applyBorder="1" applyAlignment="1">
      <alignment/>
    </xf>
    <xf numFmtId="188" fontId="2" fillId="2" borderId="65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0" fontId="2" fillId="3" borderId="66" xfId="0" applyNumberFormat="1" applyFont="1" applyFill="1" applyBorder="1" applyAlignment="1">
      <alignment/>
    </xf>
    <xf numFmtId="180" fontId="2" fillId="3" borderId="63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textRotation="255" shrinkToFit="1"/>
    </xf>
    <xf numFmtId="0" fontId="2" fillId="0" borderId="5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0" borderId="11" xfId="0" applyFont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shrinkToFi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23" xfId="0" applyFont="1" applyFill="1" applyBorder="1" applyAlignment="1">
      <alignment horizontal="center" textRotation="255" shrinkToFit="1"/>
    </xf>
    <xf numFmtId="0" fontId="2" fillId="0" borderId="69" xfId="0" applyFont="1" applyBorder="1" applyAlignment="1">
      <alignment horizontal="center" textRotation="255" wrapText="1"/>
    </xf>
    <xf numFmtId="0" fontId="2" fillId="0" borderId="27" xfId="0" applyFont="1" applyBorder="1" applyAlignment="1">
      <alignment horizontal="center" textRotation="255" wrapText="1"/>
    </xf>
    <xf numFmtId="0" fontId="2" fillId="0" borderId="30" xfId="0" applyFont="1" applyBorder="1" applyAlignment="1">
      <alignment horizontal="center" textRotation="255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0" fillId="0" borderId="27" xfId="0" applyBorder="1" applyAlignment="1">
      <alignment horizontal="center" textRotation="255" wrapText="1"/>
    </xf>
    <xf numFmtId="0" fontId="0" fillId="0" borderId="30" xfId="0" applyBorder="1" applyAlignment="1">
      <alignment horizontal="center" textRotation="255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2" borderId="29" xfId="0" applyFont="1" applyFill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27" xfId="0" applyFont="1" applyFill="1" applyBorder="1" applyAlignment="1">
      <alignment horizontal="center" textRotation="255" shrinkToFit="1"/>
    </xf>
    <xf numFmtId="0" fontId="2" fillId="2" borderId="30" xfId="0" applyFont="1" applyFill="1" applyBorder="1" applyAlignment="1">
      <alignment horizontal="center" textRotation="255" shrinkToFi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0" fillId="0" borderId="44" xfId="0" applyBorder="1" applyAlignment="1">
      <alignment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0" borderId="58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7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" fillId="0" borderId="68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11" xfId="0" applyFont="1" applyBorder="1" applyAlignment="1">
      <alignment horizontal="center" textRotation="255"/>
    </xf>
    <xf numFmtId="0" fontId="2" fillId="0" borderId="27" xfId="0" applyFont="1" applyBorder="1" applyAlignment="1">
      <alignment horizontal="center" textRotation="255"/>
    </xf>
    <xf numFmtId="0" fontId="2" fillId="0" borderId="30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29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58" fontId="8" fillId="0" borderId="77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79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2" borderId="72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0" fontId="4" fillId="2" borderId="37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" fillId="2" borderId="39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top" textRotation="255" wrapText="1"/>
    </xf>
    <xf numFmtId="0" fontId="2" fillId="0" borderId="27" xfId="0" applyFont="1" applyBorder="1" applyAlignment="1">
      <alignment horizontal="center" vertical="top" textRotation="255"/>
    </xf>
    <xf numFmtId="0" fontId="2" fillId="0" borderId="30" xfId="0" applyFont="1" applyBorder="1" applyAlignment="1">
      <alignment horizontal="center" vertical="top" textRotation="255"/>
    </xf>
    <xf numFmtId="0" fontId="4" fillId="2" borderId="23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48" xfId="0" applyFont="1" applyFill="1" applyBorder="1" applyAlignment="1">
      <alignment vertical="center" textRotation="255"/>
    </xf>
    <xf numFmtId="0" fontId="4" fillId="2" borderId="31" xfId="0" applyFont="1" applyFill="1" applyBorder="1" applyAlignment="1">
      <alignment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9" fontId="2" fillId="3" borderId="10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所・電話・ＦＡＸ・メール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H18" sqref="H18:I18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14.625" style="2" customWidth="1"/>
    <col min="6" max="9" width="4.125" style="2" customWidth="1"/>
    <col min="10" max="10" width="26.625" style="2" customWidth="1"/>
    <col min="11" max="12" width="8.125" style="2" customWidth="1"/>
    <col min="13" max="13" width="4.625" style="2" customWidth="1"/>
    <col min="14" max="14" width="35.00390625" style="2" customWidth="1"/>
    <col min="15" max="15" width="16.25390625" style="2" customWidth="1"/>
    <col min="16" max="16" width="4.50390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2" t="s">
        <v>25</v>
      </c>
    </row>
    <row r="3" ht="9.75" customHeight="1" thickBot="1"/>
    <row r="4" spans="1:16" s="1" customFormat="1" ht="31.5" customHeight="1">
      <c r="A4" s="229" t="s">
        <v>39</v>
      </c>
      <c r="B4" s="235" t="s">
        <v>179</v>
      </c>
      <c r="C4" s="232" t="s">
        <v>40</v>
      </c>
      <c r="D4" s="233" t="s">
        <v>24</v>
      </c>
      <c r="E4" s="240" t="s">
        <v>5</v>
      </c>
      <c r="F4" s="250" t="s">
        <v>37</v>
      </c>
      <c r="G4" s="243" t="s">
        <v>38</v>
      </c>
      <c r="H4" s="246" t="s">
        <v>180</v>
      </c>
      <c r="I4" s="253" t="s">
        <v>4</v>
      </c>
      <c r="J4" s="256" t="s">
        <v>28</v>
      </c>
      <c r="K4" s="257"/>
      <c r="L4" s="257"/>
      <c r="M4" s="258"/>
      <c r="N4" s="256" t="s">
        <v>55</v>
      </c>
      <c r="O4" s="257"/>
      <c r="P4" s="258"/>
    </row>
    <row r="5" spans="1:16" s="67" customFormat="1" ht="21.75" customHeight="1">
      <c r="A5" s="230"/>
      <c r="B5" s="236"/>
      <c r="C5" s="226"/>
      <c r="D5" s="234"/>
      <c r="E5" s="241"/>
      <c r="F5" s="251"/>
      <c r="G5" s="244"/>
      <c r="H5" s="247"/>
      <c r="I5" s="254"/>
      <c r="J5" s="238" t="s">
        <v>14</v>
      </c>
      <c r="K5" s="249"/>
      <c r="L5" s="239"/>
      <c r="M5" s="66" t="s">
        <v>15</v>
      </c>
      <c r="N5" s="238" t="s">
        <v>16</v>
      </c>
      <c r="O5" s="239"/>
      <c r="P5" s="66" t="s">
        <v>15</v>
      </c>
    </row>
    <row r="6" spans="1:16" s="1" customFormat="1" ht="43.5" customHeight="1">
      <c r="A6" s="231"/>
      <c r="B6" s="237"/>
      <c r="C6" s="226"/>
      <c r="D6" s="234"/>
      <c r="E6" s="242"/>
      <c r="F6" s="252"/>
      <c r="G6" s="245"/>
      <c r="H6" s="248"/>
      <c r="I6" s="255"/>
      <c r="J6" s="68" t="s">
        <v>34</v>
      </c>
      <c r="K6" s="69" t="s">
        <v>7</v>
      </c>
      <c r="L6" s="69" t="s">
        <v>8</v>
      </c>
      <c r="M6" s="70" t="s">
        <v>181</v>
      </c>
      <c r="N6" s="71" t="s">
        <v>35</v>
      </c>
      <c r="O6" s="72" t="s">
        <v>36</v>
      </c>
      <c r="P6" s="70" t="s">
        <v>181</v>
      </c>
    </row>
    <row r="7" spans="1:16" ht="12.75" customHeight="1">
      <c r="A7" s="91">
        <v>15</v>
      </c>
      <c r="B7" s="92">
        <v>100</v>
      </c>
      <c r="C7" s="93" t="s">
        <v>58</v>
      </c>
      <c r="D7" s="94" t="s">
        <v>59</v>
      </c>
      <c r="E7" s="95" t="s">
        <v>90</v>
      </c>
      <c r="F7" s="96">
        <v>1</v>
      </c>
      <c r="G7" s="97">
        <v>1</v>
      </c>
      <c r="H7" s="98">
        <v>1</v>
      </c>
      <c r="I7" s="97">
        <v>1</v>
      </c>
      <c r="J7" s="99" t="s">
        <v>109</v>
      </c>
      <c r="K7" s="100">
        <v>38429</v>
      </c>
      <c r="L7" s="100">
        <v>38443</v>
      </c>
      <c r="M7" s="101"/>
      <c r="N7" s="102" t="s">
        <v>130</v>
      </c>
      <c r="O7" s="103" t="s">
        <v>172</v>
      </c>
      <c r="P7" s="104"/>
    </row>
    <row r="8" spans="1:16" ht="12.75" customHeight="1">
      <c r="A8" s="91">
        <v>15</v>
      </c>
      <c r="B8" s="92">
        <v>202</v>
      </c>
      <c r="C8" s="93" t="s">
        <v>58</v>
      </c>
      <c r="D8" s="94" t="s">
        <v>60</v>
      </c>
      <c r="E8" s="95" t="s">
        <v>91</v>
      </c>
      <c r="F8" s="96">
        <v>1</v>
      </c>
      <c r="G8" s="97">
        <v>2</v>
      </c>
      <c r="H8" s="98">
        <v>1</v>
      </c>
      <c r="I8" s="97">
        <v>1</v>
      </c>
      <c r="J8" s="99"/>
      <c r="K8" s="100"/>
      <c r="L8" s="100"/>
      <c r="M8" s="101">
        <v>1</v>
      </c>
      <c r="N8" s="102" t="s">
        <v>114</v>
      </c>
      <c r="O8" s="103" t="s">
        <v>166</v>
      </c>
      <c r="P8" s="104"/>
    </row>
    <row r="9" spans="1:16" ht="12.75" customHeight="1">
      <c r="A9" s="91">
        <v>15</v>
      </c>
      <c r="B9" s="92">
        <v>204</v>
      </c>
      <c r="C9" s="93" t="s">
        <v>58</v>
      </c>
      <c r="D9" s="94" t="s">
        <v>61</v>
      </c>
      <c r="E9" s="95" t="s">
        <v>124</v>
      </c>
      <c r="F9" s="96">
        <v>1</v>
      </c>
      <c r="G9" s="97">
        <v>2</v>
      </c>
      <c r="H9" s="98">
        <v>1</v>
      </c>
      <c r="I9" s="97">
        <v>1</v>
      </c>
      <c r="J9" s="99" t="s">
        <v>110</v>
      </c>
      <c r="K9" s="100">
        <v>38712</v>
      </c>
      <c r="L9" s="100">
        <v>38808</v>
      </c>
      <c r="M9" s="101"/>
      <c r="N9" s="102" t="s">
        <v>115</v>
      </c>
      <c r="O9" s="103" t="s">
        <v>173</v>
      </c>
      <c r="P9" s="104"/>
    </row>
    <row r="10" spans="1:16" ht="22.5" customHeight="1">
      <c r="A10" s="91">
        <v>15</v>
      </c>
      <c r="B10" s="92">
        <v>205</v>
      </c>
      <c r="C10" s="93" t="s">
        <v>58</v>
      </c>
      <c r="D10" s="94" t="s">
        <v>62</v>
      </c>
      <c r="E10" s="95" t="s">
        <v>92</v>
      </c>
      <c r="F10" s="96">
        <v>1</v>
      </c>
      <c r="G10" s="97">
        <v>1</v>
      </c>
      <c r="H10" s="98">
        <v>1</v>
      </c>
      <c r="I10" s="97">
        <v>1</v>
      </c>
      <c r="J10" s="99" t="s">
        <v>111</v>
      </c>
      <c r="K10" s="100">
        <v>39073</v>
      </c>
      <c r="L10" s="100">
        <v>39173</v>
      </c>
      <c r="M10" s="101"/>
      <c r="N10" s="102" t="s">
        <v>178</v>
      </c>
      <c r="O10" s="103" t="s">
        <v>167</v>
      </c>
      <c r="P10" s="104"/>
    </row>
    <row r="11" spans="1:16" ht="22.5" customHeight="1">
      <c r="A11" s="91">
        <v>15</v>
      </c>
      <c r="B11" s="92">
        <v>206</v>
      </c>
      <c r="C11" s="93" t="s">
        <v>58</v>
      </c>
      <c r="D11" s="94" t="s">
        <v>63</v>
      </c>
      <c r="E11" s="95" t="s">
        <v>93</v>
      </c>
      <c r="F11" s="96">
        <v>1</v>
      </c>
      <c r="G11" s="97">
        <v>2</v>
      </c>
      <c r="H11" s="98">
        <v>1</v>
      </c>
      <c r="I11" s="97">
        <v>1</v>
      </c>
      <c r="J11" s="99"/>
      <c r="K11" s="100"/>
      <c r="L11" s="100"/>
      <c r="M11" s="101">
        <v>3</v>
      </c>
      <c r="N11" s="102" t="s">
        <v>132</v>
      </c>
      <c r="O11" s="90" t="s">
        <v>133</v>
      </c>
      <c r="P11" s="104"/>
    </row>
    <row r="12" spans="1:16" ht="12.75" customHeight="1">
      <c r="A12" s="91">
        <v>15</v>
      </c>
      <c r="B12" s="92">
        <v>208</v>
      </c>
      <c r="C12" s="93" t="s">
        <v>58</v>
      </c>
      <c r="D12" s="94" t="s">
        <v>64</v>
      </c>
      <c r="E12" s="95" t="s">
        <v>94</v>
      </c>
      <c r="F12" s="96">
        <v>1</v>
      </c>
      <c r="G12" s="97">
        <v>2</v>
      </c>
      <c r="H12" s="98">
        <v>1</v>
      </c>
      <c r="I12" s="97">
        <v>1</v>
      </c>
      <c r="J12" s="99"/>
      <c r="K12" s="100"/>
      <c r="L12" s="100"/>
      <c r="M12" s="101">
        <v>2</v>
      </c>
      <c r="N12" s="105" t="s">
        <v>131</v>
      </c>
      <c r="O12" s="103" t="s">
        <v>174</v>
      </c>
      <c r="P12" s="104"/>
    </row>
    <row r="13" spans="1:16" ht="12.75" customHeight="1">
      <c r="A13" s="91">
        <v>15</v>
      </c>
      <c r="B13" s="92">
        <v>209</v>
      </c>
      <c r="C13" s="93" t="s">
        <v>58</v>
      </c>
      <c r="D13" s="94" t="s">
        <v>65</v>
      </c>
      <c r="E13" s="95" t="s">
        <v>95</v>
      </c>
      <c r="F13" s="96">
        <v>1</v>
      </c>
      <c r="G13" s="97">
        <v>2</v>
      </c>
      <c r="H13" s="98">
        <v>0</v>
      </c>
      <c r="I13" s="97">
        <v>0</v>
      </c>
      <c r="J13" s="99"/>
      <c r="K13" s="100"/>
      <c r="L13" s="100"/>
      <c r="M13" s="101">
        <v>2</v>
      </c>
      <c r="N13" s="102"/>
      <c r="O13" s="103"/>
      <c r="P13" s="104">
        <v>1</v>
      </c>
    </row>
    <row r="14" spans="1:16" ht="12.75" customHeight="1">
      <c r="A14" s="91">
        <v>15</v>
      </c>
      <c r="B14" s="92">
        <v>210</v>
      </c>
      <c r="C14" s="93" t="s">
        <v>58</v>
      </c>
      <c r="D14" s="94" t="s">
        <v>66</v>
      </c>
      <c r="E14" s="95" t="s">
        <v>96</v>
      </c>
      <c r="F14" s="96">
        <v>1</v>
      </c>
      <c r="G14" s="97">
        <v>2</v>
      </c>
      <c r="H14" s="98">
        <v>1</v>
      </c>
      <c r="I14" s="97">
        <v>1</v>
      </c>
      <c r="J14" s="99"/>
      <c r="K14" s="100"/>
      <c r="L14" s="100"/>
      <c r="M14" s="101">
        <v>2</v>
      </c>
      <c r="N14" s="102" t="s">
        <v>134</v>
      </c>
      <c r="O14" s="103" t="s">
        <v>168</v>
      </c>
      <c r="P14" s="104"/>
    </row>
    <row r="15" spans="1:16" ht="12.75" customHeight="1">
      <c r="A15" s="91">
        <v>15</v>
      </c>
      <c r="B15" s="92">
        <v>211</v>
      </c>
      <c r="C15" s="93" t="s">
        <v>58</v>
      </c>
      <c r="D15" s="94" t="s">
        <v>67</v>
      </c>
      <c r="E15" s="95" t="s">
        <v>97</v>
      </c>
      <c r="F15" s="96">
        <v>1</v>
      </c>
      <c r="G15" s="97">
        <v>2</v>
      </c>
      <c r="H15" s="98">
        <v>1</v>
      </c>
      <c r="I15" s="97">
        <v>1</v>
      </c>
      <c r="J15" s="99"/>
      <c r="K15" s="100"/>
      <c r="L15" s="100"/>
      <c r="M15" s="101">
        <v>0</v>
      </c>
      <c r="N15" s="102" t="s">
        <v>135</v>
      </c>
      <c r="O15" s="103" t="s">
        <v>169</v>
      </c>
      <c r="P15" s="104"/>
    </row>
    <row r="16" spans="1:16" ht="12.75" customHeight="1">
      <c r="A16" s="91">
        <v>15</v>
      </c>
      <c r="B16" s="92">
        <v>212</v>
      </c>
      <c r="C16" s="93" t="s">
        <v>58</v>
      </c>
      <c r="D16" s="94" t="s">
        <v>68</v>
      </c>
      <c r="E16" s="95" t="s">
        <v>125</v>
      </c>
      <c r="F16" s="96">
        <v>1</v>
      </c>
      <c r="G16" s="97">
        <v>2</v>
      </c>
      <c r="H16" s="98">
        <v>0</v>
      </c>
      <c r="I16" s="97">
        <v>0</v>
      </c>
      <c r="J16" s="99"/>
      <c r="K16" s="100"/>
      <c r="L16" s="100"/>
      <c r="M16" s="101">
        <v>0</v>
      </c>
      <c r="N16" s="102" t="s">
        <v>116</v>
      </c>
      <c r="O16" s="103" t="s">
        <v>174</v>
      </c>
      <c r="P16" s="104"/>
    </row>
    <row r="17" spans="1:16" ht="12.75" customHeight="1">
      <c r="A17" s="91">
        <v>15</v>
      </c>
      <c r="B17" s="92">
        <v>213</v>
      </c>
      <c r="C17" s="93" t="s">
        <v>58</v>
      </c>
      <c r="D17" s="94" t="s">
        <v>69</v>
      </c>
      <c r="E17" s="95" t="s">
        <v>98</v>
      </c>
      <c r="F17" s="96">
        <v>1</v>
      </c>
      <c r="G17" s="97">
        <v>2</v>
      </c>
      <c r="H17" s="98">
        <v>1</v>
      </c>
      <c r="I17" s="97">
        <v>1</v>
      </c>
      <c r="J17" s="99"/>
      <c r="K17" s="100"/>
      <c r="L17" s="100"/>
      <c r="M17" s="101">
        <v>2</v>
      </c>
      <c r="N17" s="102" t="s">
        <v>117</v>
      </c>
      <c r="O17" s="103" t="s">
        <v>175</v>
      </c>
      <c r="P17" s="104"/>
    </row>
    <row r="18" spans="1:16" ht="12.75" customHeight="1">
      <c r="A18" s="91">
        <v>15</v>
      </c>
      <c r="B18" s="92">
        <v>216</v>
      </c>
      <c r="C18" s="93" t="s">
        <v>58</v>
      </c>
      <c r="D18" s="94" t="s">
        <v>70</v>
      </c>
      <c r="E18" s="106" t="s">
        <v>126</v>
      </c>
      <c r="F18" s="96">
        <v>1</v>
      </c>
      <c r="G18" s="97">
        <v>2</v>
      </c>
      <c r="H18" s="98">
        <v>0</v>
      </c>
      <c r="I18" s="97">
        <v>0</v>
      </c>
      <c r="J18" s="99"/>
      <c r="K18" s="100"/>
      <c r="L18" s="100"/>
      <c r="M18" s="101">
        <v>0</v>
      </c>
      <c r="N18" s="102" t="s">
        <v>136</v>
      </c>
      <c r="O18" s="103" t="s">
        <v>170</v>
      </c>
      <c r="P18" s="104"/>
    </row>
    <row r="19" spans="1:16" ht="12.75" customHeight="1">
      <c r="A19" s="91">
        <v>15</v>
      </c>
      <c r="B19" s="92">
        <v>217</v>
      </c>
      <c r="C19" s="93" t="s">
        <v>58</v>
      </c>
      <c r="D19" s="94" t="s">
        <v>71</v>
      </c>
      <c r="E19" s="95" t="s">
        <v>127</v>
      </c>
      <c r="F19" s="96">
        <v>2</v>
      </c>
      <c r="G19" s="97">
        <v>2</v>
      </c>
      <c r="H19" s="98">
        <v>1</v>
      </c>
      <c r="I19" s="97">
        <v>1</v>
      </c>
      <c r="J19" s="99" t="s">
        <v>112</v>
      </c>
      <c r="K19" s="100">
        <v>38337</v>
      </c>
      <c r="L19" s="100">
        <v>38337</v>
      </c>
      <c r="M19" s="101"/>
      <c r="N19" s="102" t="s">
        <v>213</v>
      </c>
      <c r="O19" s="103" t="s">
        <v>214</v>
      </c>
      <c r="P19" s="104"/>
    </row>
    <row r="20" spans="1:16" ht="12.75" customHeight="1">
      <c r="A20" s="91">
        <v>15</v>
      </c>
      <c r="B20" s="92">
        <v>218</v>
      </c>
      <c r="C20" s="93" t="s">
        <v>58</v>
      </c>
      <c r="D20" s="94" t="s">
        <v>72</v>
      </c>
      <c r="E20" s="106" t="s">
        <v>128</v>
      </c>
      <c r="F20" s="96">
        <v>1</v>
      </c>
      <c r="G20" s="97">
        <v>2</v>
      </c>
      <c r="H20" s="98">
        <v>1</v>
      </c>
      <c r="I20" s="97">
        <v>1</v>
      </c>
      <c r="J20" s="99"/>
      <c r="K20" s="100"/>
      <c r="L20" s="100"/>
      <c r="M20" s="101">
        <v>2</v>
      </c>
      <c r="N20" s="102" t="s">
        <v>118</v>
      </c>
      <c r="O20" s="103" t="s">
        <v>174</v>
      </c>
      <c r="P20" s="104"/>
    </row>
    <row r="21" spans="1:16" ht="12.75" customHeight="1">
      <c r="A21" s="91">
        <v>15</v>
      </c>
      <c r="B21" s="92">
        <v>222</v>
      </c>
      <c r="C21" s="93" t="s">
        <v>58</v>
      </c>
      <c r="D21" s="94" t="s">
        <v>73</v>
      </c>
      <c r="E21" s="107" t="s">
        <v>100</v>
      </c>
      <c r="F21" s="96">
        <v>1</v>
      </c>
      <c r="G21" s="97">
        <v>1</v>
      </c>
      <c r="H21" s="98">
        <v>1</v>
      </c>
      <c r="I21" s="97">
        <v>1</v>
      </c>
      <c r="J21" s="99" t="s">
        <v>113</v>
      </c>
      <c r="K21" s="100">
        <v>37344</v>
      </c>
      <c r="L21" s="100">
        <v>37347</v>
      </c>
      <c r="M21" s="101"/>
      <c r="N21" s="102" t="s">
        <v>119</v>
      </c>
      <c r="O21" s="103" t="s">
        <v>176</v>
      </c>
      <c r="P21" s="104"/>
    </row>
    <row r="22" spans="1:16" ht="12.75" customHeight="1">
      <c r="A22" s="91">
        <v>15</v>
      </c>
      <c r="B22" s="92">
        <v>223</v>
      </c>
      <c r="C22" s="93" t="s">
        <v>58</v>
      </c>
      <c r="D22" s="94" t="s">
        <v>74</v>
      </c>
      <c r="E22" s="95" t="s">
        <v>99</v>
      </c>
      <c r="F22" s="96">
        <v>1</v>
      </c>
      <c r="G22" s="97">
        <v>2</v>
      </c>
      <c r="H22" s="98">
        <v>1</v>
      </c>
      <c r="I22" s="97">
        <v>1</v>
      </c>
      <c r="J22" s="99"/>
      <c r="K22" s="100"/>
      <c r="L22" s="100"/>
      <c r="M22" s="101">
        <v>0</v>
      </c>
      <c r="N22" s="102" t="s">
        <v>120</v>
      </c>
      <c r="O22" s="103" t="s">
        <v>167</v>
      </c>
      <c r="P22" s="104"/>
    </row>
    <row r="23" spans="1:16" ht="22.5" customHeight="1">
      <c r="A23" s="91">
        <v>15</v>
      </c>
      <c r="B23" s="92">
        <v>224</v>
      </c>
      <c r="C23" s="93" t="s">
        <v>58</v>
      </c>
      <c r="D23" s="94" t="s">
        <v>75</v>
      </c>
      <c r="E23" s="95" t="s">
        <v>101</v>
      </c>
      <c r="F23" s="96">
        <v>1</v>
      </c>
      <c r="G23" s="97">
        <v>2</v>
      </c>
      <c r="H23" s="98">
        <v>0</v>
      </c>
      <c r="I23" s="97">
        <v>0</v>
      </c>
      <c r="J23" s="99"/>
      <c r="K23" s="100"/>
      <c r="L23" s="100"/>
      <c r="M23" s="101">
        <v>0</v>
      </c>
      <c r="N23" s="102" t="s">
        <v>215</v>
      </c>
      <c r="O23" s="103" t="s">
        <v>171</v>
      </c>
      <c r="P23" s="104"/>
    </row>
    <row r="24" spans="1:16" ht="12.75" customHeight="1">
      <c r="A24" s="91">
        <v>15</v>
      </c>
      <c r="B24" s="92">
        <v>225</v>
      </c>
      <c r="C24" s="93" t="s">
        <v>58</v>
      </c>
      <c r="D24" s="94" t="s">
        <v>76</v>
      </c>
      <c r="E24" s="95" t="s">
        <v>102</v>
      </c>
      <c r="F24" s="96">
        <v>1</v>
      </c>
      <c r="G24" s="97">
        <v>2</v>
      </c>
      <c r="H24" s="98">
        <v>1</v>
      </c>
      <c r="I24" s="97">
        <v>0</v>
      </c>
      <c r="J24" s="99"/>
      <c r="K24" s="100"/>
      <c r="L24" s="100"/>
      <c r="M24" s="101">
        <v>0</v>
      </c>
      <c r="N24" s="102" t="s">
        <v>121</v>
      </c>
      <c r="O24" s="103" t="s">
        <v>167</v>
      </c>
      <c r="P24" s="104"/>
    </row>
    <row r="25" spans="1:16" ht="12.75" customHeight="1">
      <c r="A25" s="91">
        <v>15</v>
      </c>
      <c r="B25" s="92">
        <v>226</v>
      </c>
      <c r="C25" s="93" t="s">
        <v>58</v>
      </c>
      <c r="D25" s="94" t="s">
        <v>77</v>
      </c>
      <c r="E25" s="95" t="s">
        <v>103</v>
      </c>
      <c r="F25" s="96">
        <v>1</v>
      </c>
      <c r="G25" s="97">
        <v>2</v>
      </c>
      <c r="H25" s="98">
        <v>1</v>
      </c>
      <c r="I25" s="97">
        <v>0</v>
      </c>
      <c r="J25" s="99"/>
      <c r="K25" s="100"/>
      <c r="L25" s="100"/>
      <c r="M25" s="101">
        <v>0</v>
      </c>
      <c r="N25" s="102" t="s">
        <v>122</v>
      </c>
      <c r="O25" s="103" t="s">
        <v>169</v>
      </c>
      <c r="P25" s="104"/>
    </row>
    <row r="26" spans="1:16" ht="12.75" customHeight="1">
      <c r="A26" s="91">
        <v>15</v>
      </c>
      <c r="B26" s="92">
        <v>227</v>
      </c>
      <c r="C26" s="93" t="s">
        <v>58</v>
      </c>
      <c r="D26" s="94" t="s">
        <v>78</v>
      </c>
      <c r="E26" s="95" t="s">
        <v>104</v>
      </c>
      <c r="F26" s="96">
        <v>1</v>
      </c>
      <c r="G26" s="97">
        <v>2</v>
      </c>
      <c r="H26" s="98">
        <v>0</v>
      </c>
      <c r="I26" s="97">
        <v>1</v>
      </c>
      <c r="J26" s="99"/>
      <c r="K26" s="100"/>
      <c r="L26" s="100"/>
      <c r="M26" s="101">
        <v>0</v>
      </c>
      <c r="N26" s="102" t="s">
        <v>137</v>
      </c>
      <c r="O26" s="103" t="s">
        <v>170</v>
      </c>
      <c r="P26" s="104"/>
    </row>
    <row r="27" spans="1:16" ht="12.75" customHeight="1">
      <c r="A27" s="91">
        <v>15</v>
      </c>
      <c r="B27" s="92">
        <v>307</v>
      </c>
      <c r="C27" s="93" t="s">
        <v>58</v>
      </c>
      <c r="D27" s="94" t="s">
        <v>79</v>
      </c>
      <c r="E27" s="95" t="s">
        <v>95</v>
      </c>
      <c r="F27" s="96">
        <v>1</v>
      </c>
      <c r="G27" s="97">
        <v>2</v>
      </c>
      <c r="H27" s="98">
        <v>0</v>
      </c>
      <c r="I27" s="97">
        <v>0</v>
      </c>
      <c r="J27" s="99"/>
      <c r="K27" s="108"/>
      <c r="L27" s="108"/>
      <c r="M27" s="101">
        <v>0</v>
      </c>
      <c r="N27" s="102" t="s">
        <v>123</v>
      </c>
      <c r="O27" s="108" t="s">
        <v>177</v>
      </c>
      <c r="P27" s="104"/>
    </row>
    <row r="28" spans="1:16" ht="12.75" customHeight="1">
      <c r="A28" s="91">
        <v>15</v>
      </c>
      <c r="B28" s="92">
        <v>342</v>
      </c>
      <c r="C28" s="93" t="s">
        <v>58</v>
      </c>
      <c r="D28" s="94" t="s">
        <v>80</v>
      </c>
      <c r="E28" s="95" t="s">
        <v>95</v>
      </c>
      <c r="F28" s="96">
        <v>1</v>
      </c>
      <c r="G28" s="97">
        <v>2</v>
      </c>
      <c r="H28" s="98">
        <v>0</v>
      </c>
      <c r="I28" s="97">
        <v>0</v>
      </c>
      <c r="J28" s="99"/>
      <c r="K28" s="108"/>
      <c r="L28" s="108"/>
      <c r="M28" s="101">
        <v>0</v>
      </c>
      <c r="N28" s="99"/>
      <c r="O28" s="108"/>
      <c r="P28" s="104">
        <v>0</v>
      </c>
    </row>
    <row r="29" spans="1:16" ht="12.75" customHeight="1">
      <c r="A29" s="91">
        <v>15</v>
      </c>
      <c r="B29" s="92">
        <v>361</v>
      </c>
      <c r="C29" s="93" t="s">
        <v>58</v>
      </c>
      <c r="D29" s="94" t="s">
        <v>81</v>
      </c>
      <c r="E29" s="95" t="s">
        <v>95</v>
      </c>
      <c r="F29" s="96">
        <v>1</v>
      </c>
      <c r="G29" s="97">
        <v>2</v>
      </c>
      <c r="H29" s="98">
        <v>0</v>
      </c>
      <c r="I29" s="97">
        <v>0</v>
      </c>
      <c r="J29" s="99"/>
      <c r="K29" s="108"/>
      <c r="L29" s="108"/>
      <c r="M29" s="101">
        <v>0</v>
      </c>
      <c r="N29" s="99"/>
      <c r="O29" s="108"/>
      <c r="P29" s="104">
        <v>0</v>
      </c>
    </row>
    <row r="30" spans="1:16" ht="12.75" customHeight="1">
      <c r="A30" s="91">
        <v>15</v>
      </c>
      <c r="B30" s="92">
        <v>385</v>
      </c>
      <c r="C30" s="93" t="s">
        <v>58</v>
      </c>
      <c r="D30" s="94" t="s">
        <v>82</v>
      </c>
      <c r="E30" s="95" t="s">
        <v>129</v>
      </c>
      <c r="F30" s="96">
        <v>1</v>
      </c>
      <c r="G30" s="97">
        <v>2</v>
      </c>
      <c r="H30" s="98">
        <v>0</v>
      </c>
      <c r="I30" s="97">
        <v>0</v>
      </c>
      <c r="J30" s="99"/>
      <c r="K30" s="108"/>
      <c r="L30" s="108"/>
      <c r="M30" s="101">
        <v>0</v>
      </c>
      <c r="N30" s="99"/>
      <c r="O30" s="108"/>
      <c r="P30" s="104">
        <v>0</v>
      </c>
    </row>
    <row r="31" spans="1:16" ht="12.75" customHeight="1">
      <c r="A31" s="91">
        <v>15</v>
      </c>
      <c r="B31" s="92">
        <v>405</v>
      </c>
      <c r="C31" s="93" t="s">
        <v>58</v>
      </c>
      <c r="D31" s="94" t="s">
        <v>83</v>
      </c>
      <c r="E31" s="95" t="s">
        <v>105</v>
      </c>
      <c r="F31" s="96">
        <v>2</v>
      </c>
      <c r="G31" s="97">
        <v>2</v>
      </c>
      <c r="H31" s="98">
        <v>0</v>
      </c>
      <c r="I31" s="97">
        <v>0</v>
      </c>
      <c r="J31" s="99"/>
      <c r="K31" s="108"/>
      <c r="L31" s="108"/>
      <c r="M31" s="101">
        <v>0</v>
      </c>
      <c r="N31" s="99"/>
      <c r="O31" s="108"/>
      <c r="P31" s="104">
        <v>0</v>
      </c>
    </row>
    <row r="32" spans="1:16" ht="12.75" customHeight="1">
      <c r="A32" s="91">
        <v>15</v>
      </c>
      <c r="B32" s="92">
        <v>441</v>
      </c>
      <c r="C32" s="93" t="s">
        <v>58</v>
      </c>
      <c r="D32" s="94" t="s">
        <v>84</v>
      </c>
      <c r="E32" s="109" t="s">
        <v>95</v>
      </c>
      <c r="F32" s="96">
        <v>1</v>
      </c>
      <c r="G32" s="97">
        <v>2</v>
      </c>
      <c r="H32" s="98">
        <v>1</v>
      </c>
      <c r="I32" s="97">
        <v>0</v>
      </c>
      <c r="J32" s="99"/>
      <c r="K32" s="108"/>
      <c r="L32" s="108"/>
      <c r="M32" s="101">
        <v>0</v>
      </c>
      <c r="N32" s="99"/>
      <c r="O32" s="108"/>
      <c r="P32" s="104">
        <v>0</v>
      </c>
    </row>
    <row r="33" spans="1:16" ht="12.75" customHeight="1">
      <c r="A33" s="91">
        <v>15</v>
      </c>
      <c r="B33" s="92">
        <v>461</v>
      </c>
      <c r="C33" s="93" t="s">
        <v>58</v>
      </c>
      <c r="D33" s="94" t="s">
        <v>85</v>
      </c>
      <c r="E33" s="109" t="s">
        <v>106</v>
      </c>
      <c r="F33" s="96">
        <v>2</v>
      </c>
      <c r="G33" s="97">
        <v>2</v>
      </c>
      <c r="H33" s="98">
        <v>0</v>
      </c>
      <c r="I33" s="97">
        <v>0</v>
      </c>
      <c r="J33" s="99"/>
      <c r="K33" s="108"/>
      <c r="L33" s="108"/>
      <c r="M33" s="101">
        <v>0</v>
      </c>
      <c r="N33" s="99"/>
      <c r="O33" s="108"/>
      <c r="P33" s="104">
        <v>0</v>
      </c>
    </row>
    <row r="34" spans="1:16" ht="12.75" customHeight="1">
      <c r="A34" s="91">
        <v>15</v>
      </c>
      <c r="B34" s="92">
        <v>482</v>
      </c>
      <c r="C34" s="93" t="s">
        <v>58</v>
      </c>
      <c r="D34" s="94" t="s">
        <v>86</v>
      </c>
      <c r="E34" s="95" t="s">
        <v>107</v>
      </c>
      <c r="F34" s="96">
        <v>2</v>
      </c>
      <c r="G34" s="97">
        <v>2</v>
      </c>
      <c r="H34" s="98">
        <v>0</v>
      </c>
      <c r="I34" s="97">
        <v>0</v>
      </c>
      <c r="J34" s="99"/>
      <c r="K34" s="108"/>
      <c r="L34" s="108"/>
      <c r="M34" s="101">
        <v>0</v>
      </c>
      <c r="N34" s="99"/>
      <c r="O34" s="108"/>
      <c r="P34" s="104">
        <v>0</v>
      </c>
    </row>
    <row r="35" spans="1:16" ht="12.75" customHeight="1">
      <c r="A35" s="91">
        <v>15</v>
      </c>
      <c r="B35" s="92">
        <v>504</v>
      </c>
      <c r="C35" s="93" t="s">
        <v>58</v>
      </c>
      <c r="D35" s="94" t="s">
        <v>87</v>
      </c>
      <c r="E35" s="95" t="s">
        <v>108</v>
      </c>
      <c r="F35" s="96">
        <v>1</v>
      </c>
      <c r="G35" s="97">
        <v>2</v>
      </c>
      <c r="H35" s="98">
        <v>0</v>
      </c>
      <c r="I35" s="97">
        <v>0</v>
      </c>
      <c r="J35" s="99"/>
      <c r="K35" s="108"/>
      <c r="L35" s="108"/>
      <c r="M35" s="101">
        <v>0</v>
      </c>
      <c r="N35" s="99"/>
      <c r="O35" s="108"/>
      <c r="P35" s="104">
        <v>0</v>
      </c>
    </row>
    <row r="36" spans="1:16" ht="12.75" customHeight="1">
      <c r="A36" s="91">
        <v>15</v>
      </c>
      <c r="B36" s="92">
        <v>581</v>
      </c>
      <c r="C36" s="93" t="s">
        <v>58</v>
      </c>
      <c r="D36" s="94" t="s">
        <v>88</v>
      </c>
      <c r="E36" s="95" t="s">
        <v>104</v>
      </c>
      <c r="F36" s="96">
        <v>1</v>
      </c>
      <c r="G36" s="97">
        <v>2</v>
      </c>
      <c r="H36" s="98">
        <v>0</v>
      </c>
      <c r="I36" s="97">
        <v>0</v>
      </c>
      <c r="J36" s="99"/>
      <c r="K36" s="108"/>
      <c r="L36" s="108"/>
      <c r="M36" s="101">
        <v>0</v>
      </c>
      <c r="N36" s="99"/>
      <c r="O36" s="108"/>
      <c r="P36" s="104">
        <v>1</v>
      </c>
    </row>
    <row r="37" spans="1:16" ht="12.75" customHeight="1" thickBot="1">
      <c r="A37" s="110">
        <v>15</v>
      </c>
      <c r="B37" s="111">
        <v>586</v>
      </c>
      <c r="C37" s="112" t="s">
        <v>58</v>
      </c>
      <c r="D37" s="113" t="s">
        <v>89</v>
      </c>
      <c r="E37" s="114" t="s">
        <v>95</v>
      </c>
      <c r="F37" s="115">
        <v>1</v>
      </c>
      <c r="G37" s="116">
        <v>2</v>
      </c>
      <c r="H37" s="98">
        <v>0</v>
      </c>
      <c r="I37" s="97">
        <v>0</v>
      </c>
      <c r="J37" s="117"/>
      <c r="K37" s="118"/>
      <c r="L37" s="118"/>
      <c r="M37" s="119">
        <v>0</v>
      </c>
      <c r="N37" s="120"/>
      <c r="O37" s="121"/>
      <c r="P37" s="122">
        <v>0</v>
      </c>
    </row>
    <row r="38" spans="1:16" ht="16.5" customHeight="1" thickBot="1">
      <c r="A38" s="15"/>
      <c r="B38" s="16">
        <v>1000</v>
      </c>
      <c r="C38" s="227" t="s">
        <v>10</v>
      </c>
      <c r="D38" s="228"/>
      <c r="E38" s="11"/>
      <c r="F38" s="31"/>
      <c r="G38" s="14"/>
      <c r="H38" s="123">
        <f>SUM(H7:H37)</f>
        <v>16</v>
      </c>
      <c r="I38" s="37">
        <f>SUM(I7:I37)</f>
        <v>14</v>
      </c>
      <c r="J38" s="36">
        <f>COUNTA(J7:J37)</f>
        <v>5</v>
      </c>
      <c r="K38" s="34"/>
      <c r="L38" s="34"/>
      <c r="M38" s="35"/>
      <c r="N38" s="36">
        <f>COUNTA(N7:N37)</f>
        <v>20</v>
      </c>
      <c r="O38" s="34"/>
      <c r="P38" s="35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38:D38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&amp;R（新潟県）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20.625" style="2" customWidth="1"/>
    <col min="6" max="6" width="11.625" style="2" customWidth="1"/>
    <col min="7" max="7" width="8.625" style="2" customWidth="1"/>
    <col min="8" max="8" width="26.1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2" t="s">
        <v>48</v>
      </c>
    </row>
    <row r="3" ht="12.75" thickBot="1"/>
    <row r="4" spans="1:20" s="1" customFormat="1" ht="19.5" customHeight="1">
      <c r="A4" s="271" t="s">
        <v>39</v>
      </c>
      <c r="B4" s="274" t="s">
        <v>217</v>
      </c>
      <c r="C4" s="277" t="s">
        <v>183</v>
      </c>
      <c r="D4" s="280" t="s">
        <v>184</v>
      </c>
      <c r="E4" s="256" t="s">
        <v>52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8"/>
      <c r="T4" s="264" t="s">
        <v>26</v>
      </c>
    </row>
    <row r="5" spans="1:20" s="1" customFormat="1" ht="19.5" customHeight="1">
      <c r="A5" s="272"/>
      <c r="B5" s="275"/>
      <c r="C5" s="278"/>
      <c r="D5" s="281"/>
      <c r="E5" s="80"/>
      <c r="F5" s="77"/>
      <c r="G5" s="81"/>
      <c r="H5" s="81"/>
      <c r="I5" s="81"/>
      <c r="J5" s="81"/>
      <c r="K5" s="238" t="s">
        <v>185</v>
      </c>
      <c r="L5" s="249"/>
      <c r="M5" s="249"/>
      <c r="N5" s="249"/>
      <c r="O5" s="249"/>
      <c r="P5" s="249"/>
      <c r="Q5" s="249"/>
      <c r="R5" s="249"/>
      <c r="S5" s="270"/>
      <c r="T5" s="265"/>
    </row>
    <row r="6" spans="1:20" s="1" customFormat="1" ht="19.5" customHeight="1">
      <c r="A6" s="272"/>
      <c r="B6" s="275"/>
      <c r="C6" s="278"/>
      <c r="D6" s="281"/>
      <c r="E6" s="267" t="s">
        <v>218</v>
      </c>
      <c r="F6" s="73"/>
      <c r="G6" s="259" t="s">
        <v>46</v>
      </c>
      <c r="H6" s="259"/>
      <c r="I6" s="259"/>
      <c r="J6" s="260"/>
      <c r="K6" s="261" t="s">
        <v>53</v>
      </c>
      <c r="L6" s="262"/>
      <c r="M6" s="263"/>
      <c r="N6" s="260" t="s">
        <v>54</v>
      </c>
      <c r="O6" s="262"/>
      <c r="P6" s="263"/>
      <c r="Q6" s="260" t="s">
        <v>219</v>
      </c>
      <c r="R6" s="262"/>
      <c r="S6" s="269"/>
      <c r="T6" s="265"/>
    </row>
    <row r="7" spans="1:20" ht="49.5" customHeight="1">
      <c r="A7" s="273"/>
      <c r="B7" s="276"/>
      <c r="C7" s="279"/>
      <c r="D7" s="282"/>
      <c r="E7" s="268"/>
      <c r="F7" s="75" t="s">
        <v>42</v>
      </c>
      <c r="G7" s="76" t="s">
        <v>43</v>
      </c>
      <c r="H7" s="76" t="s">
        <v>45</v>
      </c>
      <c r="I7" s="76" t="s">
        <v>44</v>
      </c>
      <c r="J7" s="78" t="s">
        <v>186</v>
      </c>
      <c r="K7" s="157" t="s">
        <v>220</v>
      </c>
      <c r="L7" s="158" t="s">
        <v>221</v>
      </c>
      <c r="M7" s="159" t="s">
        <v>47</v>
      </c>
      <c r="N7" s="160" t="s">
        <v>220</v>
      </c>
      <c r="O7" s="158" t="s">
        <v>221</v>
      </c>
      <c r="P7" s="161" t="s">
        <v>47</v>
      </c>
      <c r="Q7" s="159" t="s">
        <v>220</v>
      </c>
      <c r="R7" s="158" t="s">
        <v>221</v>
      </c>
      <c r="S7" s="159" t="s">
        <v>47</v>
      </c>
      <c r="T7" s="266"/>
    </row>
    <row r="8" spans="1:20" ht="32.25" customHeight="1">
      <c r="A8" s="91">
        <v>15</v>
      </c>
      <c r="B8" s="92">
        <v>100</v>
      </c>
      <c r="C8" s="93" t="s">
        <v>58</v>
      </c>
      <c r="D8" s="94" t="s">
        <v>59</v>
      </c>
      <c r="E8" s="105" t="s">
        <v>142</v>
      </c>
      <c r="F8" s="143" t="s">
        <v>141</v>
      </c>
      <c r="G8" s="134" t="s">
        <v>144</v>
      </c>
      <c r="H8" s="142" t="s">
        <v>191</v>
      </c>
      <c r="I8" s="135" t="s">
        <v>187</v>
      </c>
      <c r="J8" s="136" t="s">
        <v>149</v>
      </c>
      <c r="K8" s="124" t="s">
        <v>152</v>
      </c>
      <c r="L8" s="125"/>
      <c r="M8" s="125"/>
      <c r="N8" s="125" t="s">
        <v>150</v>
      </c>
      <c r="O8" s="125"/>
      <c r="P8" s="125"/>
      <c r="Q8" s="125"/>
      <c r="R8" s="125"/>
      <c r="S8" s="126"/>
      <c r="T8" s="130">
        <v>1</v>
      </c>
    </row>
    <row r="9" spans="1:20" ht="39" customHeight="1">
      <c r="A9" s="91">
        <v>15</v>
      </c>
      <c r="B9" s="92">
        <v>202</v>
      </c>
      <c r="C9" s="93" t="s">
        <v>58</v>
      </c>
      <c r="D9" s="94" t="s">
        <v>60</v>
      </c>
      <c r="E9" s="105" t="s">
        <v>216</v>
      </c>
      <c r="F9" s="143" t="s">
        <v>143</v>
      </c>
      <c r="G9" s="134" t="s">
        <v>145</v>
      </c>
      <c r="H9" s="142" t="s">
        <v>192</v>
      </c>
      <c r="I9" s="135" t="s">
        <v>188</v>
      </c>
      <c r="J9" s="136" t="s">
        <v>148</v>
      </c>
      <c r="K9" s="124" t="s">
        <v>152</v>
      </c>
      <c r="L9" s="125"/>
      <c r="M9" s="125"/>
      <c r="N9" s="125" t="s">
        <v>150</v>
      </c>
      <c r="O9" s="125"/>
      <c r="P9" s="125"/>
      <c r="Q9" s="125"/>
      <c r="R9" s="125"/>
      <c r="S9" s="126"/>
      <c r="T9" s="130">
        <v>0</v>
      </c>
    </row>
    <row r="10" spans="1:20" ht="32.25" customHeight="1">
      <c r="A10" s="91">
        <v>15</v>
      </c>
      <c r="B10" s="92">
        <v>204</v>
      </c>
      <c r="C10" s="93" t="s">
        <v>58</v>
      </c>
      <c r="D10" s="94" t="s">
        <v>61</v>
      </c>
      <c r="E10" s="105" t="s">
        <v>139</v>
      </c>
      <c r="F10" s="134"/>
      <c r="G10" s="134" t="s">
        <v>146</v>
      </c>
      <c r="H10" s="142" t="s">
        <v>193</v>
      </c>
      <c r="I10" s="135" t="s">
        <v>189</v>
      </c>
      <c r="J10" s="137"/>
      <c r="K10" s="124" t="s">
        <v>150</v>
      </c>
      <c r="L10" s="125"/>
      <c r="M10" s="125"/>
      <c r="N10" s="125" t="s">
        <v>150</v>
      </c>
      <c r="O10" s="125"/>
      <c r="P10" s="125"/>
      <c r="Q10" s="125"/>
      <c r="R10" s="125"/>
      <c r="S10" s="126"/>
      <c r="T10" s="130">
        <v>1</v>
      </c>
    </row>
    <row r="11" spans="1:20" ht="12.75" customHeight="1">
      <c r="A11" s="91">
        <v>15</v>
      </c>
      <c r="B11" s="92">
        <v>205</v>
      </c>
      <c r="C11" s="93" t="s">
        <v>58</v>
      </c>
      <c r="D11" s="94" t="s">
        <v>62</v>
      </c>
      <c r="E11" s="138"/>
      <c r="F11" s="134"/>
      <c r="G11" s="134"/>
      <c r="H11" s="143"/>
      <c r="I11" s="134"/>
      <c r="J11" s="137"/>
      <c r="K11" s="124"/>
      <c r="L11" s="125"/>
      <c r="M11" s="125"/>
      <c r="N11" s="125"/>
      <c r="O11" s="125"/>
      <c r="P11" s="125"/>
      <c r="Q11" s="125"/>
      <c r="R11" s="125"/>
      <c r="S11" s="126"/>
      <c r="T11" s="130">
        <v>1</v>
      </c>
    </row>
    <row r="12" spans="1:20" ht="12.75" customHeight="1">
      <c r="A12" s="91">
        <v>15</v>
      </c>
      <c r="B12" s="92">
        <v>206</v>
      </c>
      <c r="C12" s="93" t="s">
        <v>58</v>
      </c>
      <c r="D12" s="94" t="s">
        <v>63</v>
      </c>
      <c r="E12" s="138"/>
      <c r="F12" s="134"/>
      <c r="G12" s="134"/>
      <c r="H12" s="143"/>
      <c r="I12" s="134"/>
      <c r="J12" s="137"/>
      <c r="K12" s="124"/>
      <c r="L12" s="125"/>
      <c r="M12" s="125"/>
      <c r="N12" s="125"/>
      <c r="O12" s="125"/>
      <c r="P12" s="125"/>
      <c r="Q12" s="125"/>
      <c r="R12" s="125"/>
      <c r="S12" s="126"/>
      <c r="T12" s="130">
        <v>0</v>
      </c>
    </row>
    <row r="13" spans="1:20" ht="12.75" customHeight="1">
      <c r="A13" s="91">
        <v>15</v>
      </c>
      <c r="B13" s="92">
        <v>208</v>
      </c>
      <c r="C13" s="93" t="s">
        <v>58</v>
      </c>
      <c r="D13" s="94" t="s">
        <v>64</v>
      </c>
      <c r="E13" s="138"/>
      <c r="F13" s="134"/>
      <c r="G13" s="134"/>
      <c r="H13" s="143"/>
      <c r="I13" s="134"/>
      <c r="J13" s="137"/>
      <c r="K13" s="124"/>
      <c r="L13" s="125"/>
      <c r="M13" s="125"/>
      <c r="N13" s="125"/>
      <c r="O13" s="125"/>
      <c r="P13" s="125"/>
      <c r="Q13" s="125"/>
      <c r="R13" s="125"/>
      <c r="S13" s="126"/>
      <c r="T13" s="130">
        <v>0</v>
      </c>
    </row>
    <row r="14" spans="1:20" ht="12.75" customHeight="1">
      <c r="A14" s="91">
        <v>15</v>
      </c>
      <c r="B14" s="92">
        <v>209</v>
      </c>
      <c r="C14" s="93" t="s">
        <v>58</v>
      </c>
      <c r="D14" s="94" t="s">
        <v>65</v>
      </c>
      <c r="E14" s="138"/>
      <c r="F14" s="134"/>
      <c r="G14" s="134"/>
      <c r="H14" s="143"/>
      <c r="I14" s="134"/>
      <c r="J14" s="137"/>
      <c r="K14" s="124"/>
      <c r="L14" s="125"/>
      <c r="M14" s="125"/>
      <c r="N14" s="125"/>
      <c r="O14" s="125"/>
      <c r="P14" s="125"/>
      <c r="Q14" s="125"/>
      <c r="R14" s="125"/>
      <c r="S14" s="126"/>
      <c r="T14" s="130">
        <v>1</v>
      </c>
    </row>
    <row r="15" spans="1:20" ht="12.75" customHeight="1">
      <c r="A15" s="91">
        <v>15</v>
      </c>
      <c r="B15" s="92">
        <v>210</v>
      </c>
      <c r="C15" s="93" t="s">
        <v>58</v>
      </c>
      <c r="D15" s="94" t="s">
        <v>66</v>
      </c>
      <c r="E15" s="138"/>
      <c r="F15" s="134"/>
      <c r="G15" s="134"/>
      <c r="H15" s="143"/>
      <c r="I15" s="134"/>
      <c r="J15" s="137"/>
      <c r="K15" s="124"/>
      <c r="L15" s="125"/>
      <c r="M15" s="125"/>
      <c r="N15" s="125"/>
      <c r="O15" s="125"/>
      <c r="P15" s="125"/>
      <c r="Q15" s="125"/>
      <c r="R15" s="125"/>
      <c r="S15" s="126"/>
      <c r="T15" s="130">
        <v>0</v>
      </c>
    </row>
    <row r="16" spans="1:20" ht="12.75" customHeight="1">
      <c r="A16" s="91">
        <v>15</v>
      </c>
      <c r="B16" s="92">
        <v>211</v>
      </c>
      <c r="C16" s="93" t="s">
        <v>58</v>
      </c>
      <c r="D16" s="94" t="s">
        <v>67</v>
      </c>
      <c r="E16" s="138"/>
      <c r="F16" s="134"/>
      <c r="G16" s="134"/>
      <c r="H16" s="143"/>
      <c r="I16" s="134"/>
      <c r="J16" s="137"/>
      <c r="K16" s="124"/>
      <c r="L16" s="125"/>
      <c r="M16" s="125"/>
      <c r="N16" s="125"/>
      <c r="O16" s="125"/>
      <c r="P16" s="125"/>
      <c r="Q16" s="125"/>
      <c r="R16" s="125"/>
      <c r="S16" s="126"/>
      <c r="T16" s="130">
        <v>0</v>
      </c>
    </row>
    <row r="17" spans="1:20" ht="12.75" customHeight="1">
      <c r="A17" s="91">
        <v>15</v>
      </c>
      <c r="B17" s="92">
        <v>212</v>
      </c>
      <c r="C17" s="93" t="s">
        <v>58</v>
      </c>
      <c r="D17" s="94" t="s">
        <v>68</v>
      </c>
      <c r="E17" s="138"/>
      <c r="F17" s="134"/>
      <c r="G17" s="134"/>
      <c r="H17" s="143"/>
      <c r="I17" s="134"/>
      <c r="J17" s="137"/>
      <c r="K17" s="124"/>
      <c r="L17" s="125"/>
      <c r="M17" s="125"/>
      <c r="N17" s="125"/>
      <c r="O17" s="125"/>
      <c r="P17" s="125"/>
      <c r="Q17" s="125"/>
      <c r="R17" s="125"/>
      <c r="S17" s="126"/>
      <c r="T17" s="130">
        <v>0</v>
      </c>
    </row>
    <row r="18" spans="1:20" ht="12.75" customHeight="1">
      <c r="A18" s="91">
        <v>15</v>
      </c>
      <c r="B18" s="92">
        <v>213</v>
      </c>
      <c r="C18" s="93" t="s">
        <v>58</v>
      </c>
      <c r="D18" s="94" t="s">
        <v>69</v>
      </c>
      <c r="E18" s="138"/>
      <c r="F18" s="134"/>
      <c r="G18" s="134"/>
      <c r="H18" s="143"/>
      <c r="I18" s="134"/>
      <c r="J18" s="137"/>
      <c r="K18" s="124"/>
      <c r="L18" s="125"/>
      <c r="M18" s="125"/>
      <c r="N18" s="125"/>
      <c r="O18" s="125"/>
      <c r="P18" s="125"/>
      <c r="Q18" s="125"/>
      <c r="R18" s="125"/>
      <c r="S18" s="126"/>
      <c r="T18" s="130">
        <v>0</v>
      </c>
    </row>
    <row r="19" spans="1:20" ht="12.75" customHeight="1">
      <c r="A19" s="91">
        <v>15</v>
      </c>
      <c r="B19" s="92">
        <v>216</v>
      </c>
      <c r="C19" s="93" t="s">
        <v>58</v>
      </c>
      <c r="D19" s="94" t="s">
        <v>70</v>
      </c>
      <c r="E19" s="138"/>
      <c r="F19" s="134"/>
      <c r="G19" s="134"/>
      <c r="H19" s="143"/>
      <c r="I19" s="134"/>
      <c r="J19" s="137"/>
      <c r="K19" s="124"/>
      <c r="L19" s="125"/>
      <c r="M19" s="125"/>
      <c r="N19" s="125"/>
      <c r="O19" s="125"/>
      <c r="P19" s="125"/>
      <c r="Q19" s="125"/>
      <c r="R19" s="125"/>
      <c r="S19" s="126"/>
      <c r="T19" s="130">
        <v>0</v>
      </c>
    </row>
    <row r="20" spans="1:20" ht="12.75" customHeight="1">
      <c r="A20" s="91">
        <v>15</v>
      </c>
      <c r="B20" s="92">
        <v>217</v>
      </c>
      <c r="C20" s="93" t="s">
        <v>58</v>
      </c>
      <c r="D20" s="94" t="s">
        <v>71</v>
      </c>
      <c r="E20" s="138"/>
      <c r="F20" s="134"/>
      <c r="G20" s="134"/>
      <c r="H20" s="143"/>
      <c r="I20" s="134"/>
      <c r="J20" s="137"/>
      <c r="K20" s="124"/>
      <c r="L20" s="125"/>
      <c r="M20" s="125"/>
      <c r="N20" s="125"/>
      <c r="O20" s="125"/>
      <c r="P20" s="125"/>
      <c r="Q20" s="125"/>
      <c r="R20" s="125"/>
      <c r="S20" s="126"/>
      <c r="T20" s="130">
        <v>1</v>
      </c>
    </row>
    <row r="21" spans="1:20" ht="12.75" customHeight="1">
      <c r="A21" s="91">
        <v>15</v>
      </c>
      <c r="B21" s="92">
        <v>218</v>
      </c>
      <c r="C21" s="93" t="s">
        <v>58</v>
      </c>
      <c r="D21" s="94" t="s">
        <v>72</v>
      </c>
      <c r="E21" s="138"/>
      <c r="F21" s="134"/>
      <c r="G21" s="134"/>
      <c r="H21" s="143"/>
      <c r="I21" s="134"/>
      <c r="J21" s="137"/>
      <c r="K21" s="124"/>
      <c r="L21" s="125"/>
      <c r="M21" s="125"/>
      <c r="N21" s="125"/>
      <c r="O21" s="125"/>
      <c r="P21" s="125"/>
      <c r="Q21" s="125"/>
      <c r="R21" s="125"/>
      <c r="S21" s="126"/>
      <c r="T21" s="130">
        <v>0</v>
      </c>
    </row>
    <row r="22" spans="1:20" ht="40.5" customHeight="1">
      <c r="A22" s="91">
        <v>15</v>
      </c>
      <c r="B22" s="92">
        <v>222</v>
      </c>
      <c r="C22" s="93" t="s">
        <v>58</v>
      </c>
      <c r="D22" s="94" t="s">
        <v>73</v>
      </c>
      <c r="E22" s="105" t="s">
        <v>140</v>
      </c>
      <c r="F22" s="134"/>
      <c r="G22" s="134" t="s">
        <v>165</v>
      </c>
      <c r="H22" s="142" t="s">
        <v>194</v>
      </c>
      <c r="I22" s="135" t="s">
        <v>190</v>
      </c>
      <c r="J22" s="136" t="s">
        <v>147</v>
      </c>
      <c r="K22" s="124"/>
      <c r="L22" s="125" t="s">
        <v>150</v>
      </c>
      <c r="M22" s="125"/>
      <c r="N22" s="125" t="s">
        <v>151</v>
      </c>
      <c r="O22" s="125"/>
      <c r="P22" s="125"/>
      <c r="Q22" s="125"/>
      <c r="R22" s="125"/>
      <c r="S22" s="126"/>
      <c r="T22" s="130">
        <v>1</v>
      </c>
    </row>
    <row r="23" spans="1:20" ht="12.75" customHeight="1">
      <c r="A23" s="91">
        <v>15</v>
      </c>
      <c r="B23" s="92">
        <v>223</v>
      </c>
      <c r="C23" s="93" t="s">
        <v>58</v>
      </c>
      <c r="D23" s="94" t="s">
        <v>74</v>
      </c>
      <c r="E23" s="138"/>
      <c r="F23" s="134"/>
      <c r="G23" s="134"/>
      <c r="H23" s="143"/>
      <c r="I23" s="134"/>
      <c r="J23" s="137"/>
      <c r="K23" s="124"/>
      <c r="L23" s="125"/>
      <c r="M23" s="125"/>
      <c r="N23" s="125"/>
      <c r="O23" s="125"/>
      <c r="P23" s="125"/>
      <c r="Q23" s="125"/>
      <c r="R23" s="125"/>
      <c r="S23" s="126"/>
      <c r="T23" s="130">
        <v>0</v>
      </c>
    </row>
    <row r="24" spans="1:20" ht="12.75" customHeight="1">
      <c r="A24" s="91">
        <v>15</v>
      </c>
      <c r="B24" s="92">
        <v>224</v>
      </c>
      <c r="C24" s="93" t="s">
        <v>58</v>
      </c>
      <c r="D24" s="94" t="s">
        <v>75</v>
      </c>
      <c r="E24" s="138"/>
      <c r="F24" s="134"/>
      <c r="G24" s="134"/>
      <c r="H24" s="143"/>
      <c r="I24" s="134"/>
      <c r="J24" s="137"/>
      <c r="K24" s="124"/>
      <c r="L24" s="125"/>
      <c r="M24" s="125"/>
      <c r="N24" s="125"/>
      <c r="O24" s="125"/>
      <c r="P24" s="125"/>
      <c r="Q24" s="125"/>
      <c r="R24" s="125"/>
      <c r="S24" s="126"/>
      <c r="T24" s="130">
        <v>0</v>
      </c>
    </row>
    <row r="25" spans="1:20" ht="12.75" customHeight="1">
      <c r="A25" s="91">
        <v>15</v>
      </c>
      <c r="B25" s="92">
        <v>225</v>
      </c>
      <c r="C25" s="93" t="s">
        <v>58</v>
      </c>
      <c r="D25" s="94" t="s">
        <v>76</v>
      </c>
      <c r="E25" s="138"/>
      <c r="F25" s="134"/>
      <c r="G25" s="134"/>
      <c r="H25" s="143"/>
      <c r="I25" s="134"/>
      <c r="J25" s="137"/>
      <c r="K25" s="124"/>
      <c r="L25" s="125"/>
      <c r="M25" s="125"/>
      <c r="N25" s="125"/>
      <c r="O25" s="125"/>
      <c r="P25" s="125"/>
      <c r="Q25" s="125"/>
      <c r="R25" s="125"/>
      <c r="S25" s="126"/>
      <c r="T25" s="131">
        <v>1</v>
      </c>
    </row>
    <row r="26" spans="1:20" ht="12.75" customHeight="1">
      <c r="A26" s="91">
        <v>15</v>
      </c>
      <c r="B26" s="92">
        <v>226</v>
      </c>
      <c r="C26" s="93" t="s">
        <v>58</v>
      </c>
      <c r="D26" s="94" t="s">
        <v>77</v>
      </c>
      <c r="E26" s="138"/>
      <c r="F26" s="134"/>
      <c r="G26" s="134"/>
      <c r="H26" s="143"/>
      <c r="I26" s="134"/>
      <c r="J26" s="137"/>
      <c r="K26" s="124"/>
      <c r="L26" s="125"/>
      <c r="M26" s="125"/>
      <c r="N26" s="125"/>
      <c r="O26" s="125"/>
      <c r="P26" s="125"/>
      <c r="Q26" s="125"/>
      <c r="R26" s="125"/>
      <c r="S26" s="126"/>
      <c r="T26" s="131">
        <v>0</v>
      </c>
    </row>
    <row r="27" spans="1:20" ht="12.75" customHeight="1">
      <c r="A27" s="91">
        <v>15</v>
      </c>
      <c r="B27" s="92">
        <v>227</v>
      </c>
      <c r="C27" s="93" t="s">
        <v>58</v>
      </c>
      <c r="D27" s="94" t="s">
        <v>78</v>
      </c>
      <c r="E27" s="138"/>
      <c r="F27" s="134"/>
      <c r="G27" s="134"/>
      <c r="H27" s="143"/>
      <c r="I27" s="134"/>
      <c r="J27" s="137"/>
      <c r="K27" s="124"/>
      <c r="L27" s="125"/>
      <c r="M27" s="125"/>
      <c r="N27" s="125"/>
      <c r="O27" s="125"/>
      <c r="P27" s="125"/>
      <c r="Q27" s="125"/>
      <c r="R27" s="125"/>
      <c r="S27" s="126"/>
      <c r="T27" s="131">
        <v>0</v>
      </c>
    </row>
    <row r="28" spans="1:20" ht="12.75" customHeight="1">
      <c r="A28" s="91">
        <v>15</v>
      </c>
      <c r="B28" s="92">
        <v>307</v>
      </c>
      <c r="C28" s="93" t="s">
        <v>58</v>
      </c>
      <c r="D28" s="94" t="s">
        <v>79</v>
      </c>
      <c r="E28" s="138"/>
      <c r="F28" s="134"/>
      <c r="G28" s="134"/>
      <c r="H28" s="143"/>
      <c r="I28" s="134"/>
      <c r="J28" s="137"/>
      <c r="K28" s="124"/>
      <c r="L28" s="125"/>
      <c r="M28" s="125"/>
      <c r="N28" s="125"/>
      <c r="O28" s="125"/>
      <c r="P28" s="125"/>
      <c r="Q28" s="125"/>
      <c r="R28" s="125"/>
      <c r="S28" s="126"/>
      <c r="T28" s="131">
        <v>0</v>
      </c>
    </row>
    <row r="29" spans="1:20" ht="12.75" customHeight="1">
      <c r="A29" s="91">
        <v>15</v>
      </c>
      <c r="B29" s="92">
        <v>342</v>
      </c>
      <c r="C29" s="93" t="s">
        <v>58</v>
      </c>
      <c r="D29" s="94" t="s">
        <v>80</v>
      </c>
      <c r="E29" s="138"/>
      <c r="F29" s="134"/>
      <c r="G29" s="134"/>
      <c r="H29" s="143"/>
      <c r="I29" s="134"/>
      <c r="J29" s="137"/>
      <c r="K29" s="124"/>
      <c r="L29" s="125"/>
      <c r="M29" s="125"/>
      <c r="N29" s="125"/>
      <c r="O29" s="125"/>
      <c r="P29" s="125"/>
      <c r="Q29" s="125"/>
      <c r="R29" s="125"/>
      <c r="S29" s="126"/>
      <c r="T29" s="131">
        <v>0</v>
      </c>
    </row>
    <row r="30" spans="1:20" ht="12.75" customHeight="1">
      <c r="A30" s="91">
        <v>15</v>
      </c>
      <c r="B30" s="92">
        <v>361</v>
      </c>
      <c r="C30" s="93" t="s">
        <v>58</v>
      </c>
      <c r="D30" s="94" t="s">
        <v>81</v>
      </c>
      <c r="E30" s="138"/>
      <c r="F30" s="134"/>
      <c r="G30" s="134"/>
      <c r="H30" s="143"/>
      <c r="I30" s="134"/>
      <c r="J30" s="137"/>
      <c r="K30" s="124"/>
      <c r="L30" s="125"/>
      <c r="M30" s="125"/>
      <c r="N30" s="125"/>
      <c r="O30" s="125"/>
      <c r="P30" s="125"/>
      <c r="Q30" s="125"/>
      <c r="R30" s="125"/>
      <c r="S30" s="126"/>
      <c r="T30" s="131">
        <v>0</v>
      </c>
    </row>
    <row r="31" spans="1:20" ht="12.75" customHeight="1">
      <c r="A31" s="91">
        <v>15</v>
      </c>
      <c r="B31" s="92">
        <v>385</v>
      </c>
      <c r="C31" s="93" t="s">
        <v>58</v>
      </c>
      <c r="D31" s="94" t="s">
        <v>82</v>
      </c>
      <c r="E31" s="138"/>
      <c r="F31" s="134"/>
      <c r="G31" s="134"/>
      <c r="H31" s="143"/>
      <c r="I31" s="134"/>
      <c r="J31" s="137"/>
      <c r="K31" s="124"/>
      <c r="L31" s="125"/>
      <c r="M31" s="125"/>
      <c r="N31" s="125"/>
      <c r="O31" s="125"/>
      <c r="P31" s="125"/>
      <c r="Q31" s="125"/>
      <c r="R31" s="125"/>
      <c r="S31" s="126"/>
      <c r="T31" s="131">
        <v>0</v>
      </c>
    </row>
    <row r="32" spans="1:20" ht="12.75" customHeight="1">
      <c r="A32" s="91">
        <v>15</v>
      </c>
      <c r="B32" s="92">
        <v>405</v>
      </c>
      <c r="C32" s="93" t="s">
        <v>58</v>
      </c>
      <c r="D32" s="94" t="s">
        <v>83</v>
      </c>
      <c r="E32" s="138"/>
      <c r="F32" s="134"/>
      <c r="G32" s="134"/>
      <c r="H32" s="143"/>
      <c r="I32" s="134"/>
      <c r="J32" s="137"/>
      <c r="K32" s="124"/>
      <c r="L32" s="125"/>
      <c r="M32" s="125"/>
      <c r="N32" s="125"/>
      <c r="O32" s="125"/>
      <c r="P32" s="125"/>
      <c r="Q32" s="125"/>
      <c r="R32" s="125"/>
      <c r="S32" s="126"/>
      <c r="T32" s="131">
        <v>0</v>
      </c>
    </row>
    <row r="33" spans="1:20" ht="12.75" customHeight="1">
      <c r="A33" s="91">
        <v>15</v>
      </c>
      <c r="B33" s="92">
        <v>441</v>
      </c>
      <c r="C33" s="93" t="s">
        <v>58</v>
      </c>
      <c r="D33" s="94" t="s">
        <v>84</v>
      </c>
      <c r="E33" s="138"/>
      <c r="F33" s="134"/>
      <c r="G33" s="134"/>
      <c r="H33" s="143"/>
      <c r="I33" s="134"/>
      <c r="J33" s="137"/>
      <c r="K33" s="124"/>
      <c r="L33" s="125"/>
      <c r="M33" s="125"/>
      <c r="N33" s="125"/>
      <c r="O33" s="125"/>
      <c r="P33" s="125"/>
      <c r="Q33" s="125"/>
      <c r="R33" s="125"/>
      <c r="S33" s="126"/>
      <c r="T33" s="131">
        <v>0</v>
      </c>
    </row>
    <row r="34" spans="1:20" ht="12.75" customHeight="1">
      <c r="A34" s="91">
        <v>15</v>
      </c>
      <c r="B34" s="92">
        <v>461</v>
      </c>
      <c r="C34" s="93" t="s">
        <v>58</v>
      </c>
      <c r="D34" s="94" t="s">
        <v>85</v>
      </c>
      <c r="E34" s="138"/>
      <c r="F34" s="134"/>
      <c r="G34" s="134"/>
      <c r="H34" s="143"/>
      <c r="I34" s="134"/>
      <c r="J34" s="137"/>
      <c r="K34" s="124"/>
      <c r="L34" s="125"/>
      <c r="M34" s="125"/>
      <c r="N34" s="125"/>
      <c r="O34" s="125"/>
      <c r="P34" s="125"/>
      <c r="Q34" s="125"/>
      <c r="R34" s="125"/>
      <c r="S34" s="126"/>
      <c r="T34" s="131">
        <v>0</v>
      </c>
    </row>
    <row r="35" spans="1:20" ht="12.75" customHeight="1">
      <c r="A35" s="91">
        <v>15</v>
      </c>
      <c r="B35" s="92">
        <v>482</v>
      </c>
      <c r="C35" s="93" t="s">
        <v>58</v>
      </c>
      <c r="D35" s="94" t="s">
        <v>86</v>
      </c>
      <c r="E35" s="138"/>
      <c r="F35" s="134"/>
      <c r="G35" s="134"/>
      <c r="H35" s="143"/>
      <c r="I35" s="134"/>
      <c r="J35" s="137"/>
      <c r="K35" s="124"/>
      <c r="L35" s="125"/>
      <c r="M35" s="125"/>
      <c r="N35" s="125"/>
      <c r="O35" s="125"/>
      <c r="P35" s="125"/>
      <c r="Q35" s="125"/>
      <c r="R35" s="125"/>
      <c r="S35" s="126"/>
      <c r="T35" s="131">
        <v>0</v>
      </c>
    </row>
    <row r="36" spans="1:20" ht="12.75" customHeight="1">
      <c r="A36" s="91">
        <v>15</v>
      </c>
      <c r="B36" s="92">
        <v>504</v>
      </c>
      <c r="C36" s="93" t="s">
        <v>58</v>
      </c>
      <c r="D36" s="94" t="s">
        <v>87</v>
      </c>
      <c r="E36" s="138"/>
      <c r="F36" s="134"/>
      <c r="G36" s="134"/>
      <c r="H36" s="143"/>
      <c r="I36" s="134"/>
      <c r="J36" s="137"/>
      <c r="K36" s="124"/>
      <c r="L36" s="125"/>
      <c r="M36" s="125"/>
      <c r="N36" s="125"/>
      <c r="O36" s="125"/>
      <c r="P36" s="125"/>
      <c r="Q36" s="125"/>
      <c r="R36" s="125"/>
      <c r="S36" s="126"/>
      <c r="T36" s="131">
        <v>0</v>
      </c>
    </row>
    <row r="37" spans="1:20" ht="12.75" customHeight="1">
      <c r="A37" s="91">
        <v>15</v>
      </c>
      <c r="B37" s="92">
        <v>581</v>
      </c>
      <c r="C37" s="93" t="s">
        <v>58</v>
      </c>
      <c r="D37" s="94" t="s">
        <v>88</v>
      </c>
      <c r="E37" s="138"/>
      <c r="F37" s="134"/>
      <c r="G37" s="134"/>
      <c r="H37" s="143"/>
      <c r="I37" s="134"/>
      <c r="J37" s="137"/>
      <c r="K37" s="124"/>
      <c r="L37" s="125"/>
      <c r="M37" s="125"/>
      <c r="N37" s="125"/>
      <c r="O37" s="125"/>
      <c r="P37" s="125"/>
      <c r="Q37" s="125"/>
      <c r="R37" s="125"/>
      <c r="S37" s="126"/>
      <c r="T37" s="131">
        <v>0</v>
      </c>
    </row>
    <row r="38" spans="1:20" ht="12.75" customHeight="1" thickBot="1">
      <c r="A38" s="110">
        <v>15</v>
      </c>
      <c r="B38" s="111">
        <v>586</v>
      </c>
      <c r="C38" s="112" t="s">
        <v>58</v>
      </c>
      <c r="D38" s="113" t="s">
        <v>89</v>
      </c>
      <c r="E38" s="139"/>
      <c r="F38" s="140"/>
      <c r="G38" s="140"/>
      <c r="H38" s="144"/>
      <c r="I38" s="140"/>
      <c r="J38" s="141"/>
      <c r="K38" s="127"/>
      <c r="L38" s="128"/>
      <c r="M38" s="128"/>
      <c r="N38" s="128"/>
      <c r="O38" s="128"/>
      <c r="P38" s="128"/>
      <c r="Q38" s="128"/>
      <c r="R38" s="128"/>
      <c r="S38" s="129"/>
      <c r="T38" s="132">
        <v>0</v>
      </c>
    </row>
    <row r="39" spans="1:20" ht="16.5" customHeight="1" thickBot="1">
      <c r="A39" s="15"/>
      <c r="B39" s="16">
        <v>1000</v>
      </c>
      <c r="C39" s="227" t="s">
        <v>10</v>
      </c>
      <c r="D39" s="228"/>
      <c r="E39" s="145">
        <f>COUNTA(E8:E38)</f>
        <v>4</v>
      </c>
      <c r="F39" s="74"/>
      <c r="G39" s="74"/>
      <c r="H39" s="74"/>
      <c r="I39" s="74"/>
      <c r="J39" s="79"/>
      <c r="K39" s="146">
        <f>COUNTA(K8:K38)</f>
        <v>3</v>
      </c>
      <c r="L39" s="147">
        <f aca="true" t="shared" si="0" ref="L39:S39">COUNTA(L8:L38)</f>
        <v>1</v>
      </c>
      <c r="M39" s="147">
        <f t="shared" si="0"/>
        <v>0</v>
      </c>
      <c r="N39" s="147">
        <f t="shared" si="0"/>
        <v>4</v>
      </c>
      <c r="O39" s="147">
        <f t="shared" si="0"/>
        <v>0</v>
      </c>
      <c r="P39" s="147">
        <f t="shared" si="0"/>
        <v>0</v>
      </c>
      <c r="Q39" s="147">
        <f t="shared" si="0"/>
        <v>0</v>
      </c>
      <c r="R39" s="147">
        <f t="shared" si="0"/>
        <v>0</v>
      </c>
      <c r="S39" s="148">
        <f t="shared" si="0"/>
        <v>0</v>
      </c>
      <c r="T39" s="133">
        <f>SUM(T8:T38)</f>
        <v>7</v>
      </c>
    </row>
  </sheetData>
  <mergeCells count="13">
    <mergeCell ref="A4:A7"/>
    <mergeCell ref="B4:B7"/>
    <mergeCell ref="C4:C7"/>
    <mergeCell ref="D4:D7"/>
    <mergeCell ref="G6:J6"/>
    <mergeCell ref="K6:M6"/>
    <mergeCell ref="C39:D3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&amp;R（新潟県）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10.125" style="2" customWidth="1"/>
    <col min="6" max="6" width="32.375" style="2" customWidth="1"/>
    <col min="7" max="8" width="5.625" style="2" customWidth="1"/>
    <col min="9" max="19" width="6.125" style="2" customWidth="1"/>
    <col min="20" max="16384" width="9.00390625" style="2" customWidth="1"/>
  </cols>
  <sheetData>
    <row r="1" ht="12">
      <c r="A1" s="2" t="s">
        <v>32</v>
      </c>
    </row>
    <row r="2" spans="1:5" ht="18.75" customHeight="1">
      <c r="A2" s="32" t="s">
        <v>57</v>
      </c>
      <c r="E2" s="57"/>
    </row>
    <row r="3" ht="12" customHeight="1" thickBot="1"/>
    <row r="4" spans="1:19" s="1" customFormat="1" ht="24" customHeight="1">
      <c r="A4" s="305" t="s">
        <v>39</v>
      </c>
      <c r="B4" s="235" t="s">
        <v>182</v>
      </c>
      <c r="C4" s="277" t="s">
        <v>0</v>
      </c>
      <c r="D4" s="280" t="s">
        <v>24</v>
      </c>
      <c r="E4" s="288" t="s">
        <v>49</v>
      </c>
      <c r="F4" s="289"/>
      <c r="G4" s="289"/>
      <c r="H4" s="82"/>
      <c r="I4" s="292" t="s">
        <v>56</v>
      </c>
      <c r="J4" s="289"/>
      <c r="K4" s="289"/>
      <c r="L4" s="289"/>
      <c r="M4" s="289"/>
      <c r="N4" s="289"/>
      <c r="O4" s="289"/>
      <c r="P4" s="289"/>
      <c r="Q4" s="289"/>
      <c r="R4" s="289"/>
      <c r="S4" s="293"/>
    </row>
    <row r="5" spans="1:19" s="1" customFormat="1" ht="46.5" customHeight="1">
      <c r="A5" s="306"/>
      <c r="B5" s="308"/>
      <c r="C5" s="278"/>
      <c r="D5" s="281"/>
      <c r="E5" s="286" t="s">
        <v>31</v>
      </c>
      <c r="F5" s="259" t="s">
        <v>11</v>
      </c>
      <c r="G5" s="290" t="s">
        <v>12</v>
      </c>
      <c r="H5" s="284" t="s">
        <v>13</v>
      </c>
      <c r="I5" s="302" t="s">
        <v>195</v>
      </c>
      <c r="J5" s="303" t="s">
        <v>196</v>
      </c>
      <c r="K5" s="294" t="s">
        <v>197</v>
      </c>
      <c r="L5" s="296" t="s">
        <v>198</v>
      </c>
      <c r="M5" s="312" t="s">
        <v>199</v>
      </c>
      <c r="N5" s="298" t="s">
        <v>200</v>
      </c>
      <c r="O5" s="314" t="s">
        <v>201</v>
      </c>
      <c r="P5" s="296" t="s">
        <v>198</v>
      </c>
      <c r="Q5" s="310" t="s">
        <v>33</v>
      </c>
      <c r="R5" s="294" t="s">
        <v>202</v>
      </c>
      <c r="S5" s="300" t="s">
        <v>198</v>
      </c>
    </row>
    <row r="6" spans="1:19" ht="27" customHeight="1">
      <c r="A6" s="307"/>
      <c r="B6" s="309"/>
      <c r="C6" s="279"/>
      <c r="D6" s="282"/>
      <c r="E6" s="287"/>
      <c r="F6" s="259"/>
      <c r="G6" s="291"/>
      <c r="H6" s="285"/>
      <c r="I6" s="242"/>
      <c r="J6" s="304"/>
      <c r="K6" s="295"/>
      <c r="L6" s="297"/>
      <c r="M6" s="313"/>
      <c r="N6" s="299"/>
      <c r="O6" s="315"/>
      <c r="P6" s="297"/>
      <c r="Q6" s="311"/>
      <c r="R6" s="295"/>
      <c r="S6" s="301"/>
    </row>
    <row r="7" spans="1:19" ht="12.75" customHeight="1">
      <c r="A7" s="9">
        <v>15</v>
      </c>
      <c r="B7" s="162">
        <v>100</v>
      </c>
      <c r="C7" s="163" t="s">
        <v>58</v>
      </c>
      <c r="D7" s="164" t="s">
        <v>59</v>
      </c>
      <c r="E7" s="33"/>
      <c r="F7" s="5"/>
      <c r="G7" s="188"/>
      <c r="H7" s="189"/>
      <c r="I7" s="184">
        <v>1</v>
      </c>
      <c r="J7" s="175">
        <v>3</v>
      </c>
      <c r="K7" s="175">
        <v>0</v>
      </c>
      <c r="L7" s="165">
        <f>IF(J7=""," ",ROUND(K7/J7*100,1))</f>
        <v>0</v>
      </c>
      <c r="M7" s="174"/>
      <c r="N7" s="181"/>
      <c r="O7" s="175"/>
      <c r="P7" s="165" t="str">
        <f>IF(M7=""," ",ROUND(O7/M7*100,1))</f>
        <v> </v>
      </c>
      <c r="Q7" s="172">
        <v>2069</v>
      </c>
      <c r="R7" s="173">
        <v>77</v>
      </c>
      <c r="S7" s="166">
        <f>IF(Q7=""," ",ROUND(R7/Q7*100,1))</f>
        <v>3.7</v>
      </c>
    </row>
    <row r="8" spans="1:19" ht="12.75" customHeight="1">
      <c r="A8" s="9">
        <v>15</v>
      </c>
      <c r="B8" s="162">
        <v>202</v>
      </c>
      <c r="C8" s="163" t="s">
        <v>58</v>
      </c>
      <c r="D8" s="164" t="s">
        <v>60</v>
      </c>
      <c r="E8" s="33"/>
      <c r="F8" s="5"/>
      <c r="G8" s="188"/>
      <c r="H8" s="189"/>
      <c r="I8" s="184">
        <v>1</v>
      </c>
      <c r="J8" s="175">
        <v>2</v>
      </c>
      <c r="K8" s="175">
        <v>0</v>
      </c>
      <c r="L8" s="165">
        <f aca="true" t="shared" si="0" ref="L8:L37">IF(J8=""," ",ROUND(K8/J8*100,1))</f>
        <v>0</v>
      </c>
      <c r="M8" s="174"/>
      <c r="N8" s="181"/>
      <c r="O8" s="175"/>
      <c r="P8" s="165" t="str">
        <f aca="true" t="shared" si="1" ref="P8:P26">IF(M8=""," ",ROUND(O8/M8*100,1))</f>
        <v> </v>
      </c>
      <c r="Q8" s="174">
        <v>515</v>
      </c>
      <c r="R8" s="175">
        <v>6</v>
      </c>
      <c r="S8" s="166">
        <f aca="true" t="shared" si="2" ref="S8:S37">IF(Q8=""," ",ROUND(R8/Q8*100,1))</f>
        <v>1.2</v>
      </c>
    </row>
    <row r="9" spans="1:19" ht="12.75" customHeight="1">
      <c r="A9" s="9">
        <v>15</v>
      </c>
      <c r="B9" s="162">
        <v>204</v>
      </c>
      <c r="C9" s="163" t="s">
        <v>58</v>
      </c>
      <c r="D9" s="164" t="s">
        <v>61</v>
      </c>
      <c r="E9" s="7"/>
      <c r="F9" s="3"/>
      <c r="G9" s="188"/>
      <c r="H9" s="189"/>
      <c r="I9" s="184">
        <v>1</v>
      </c>
      <c r="J9" s="175">
        <v>1</v>
      </c>
      <c r="K9" s="175">
        <v>0</v>
      </c>
      <c r="L9" s="165">
        <f t="shared" si="0"/>
        <v>0</v>
      </c>
      <c r="M9" s="174"/>
      <c r="N9" s="181"/>
      <c r="O9" s="175"/>
      <c r="P9" s="165" t="str">
        <f t="shared" si="1"/>
        <v> </v>
      </c>
      <c r="Q9" s="174">
        <v>222</v>
      </c>
      <c r="R9" s="175">
        <v>0</v>
      </c>
      <c r="S9" s="166">
        <f t="shared" si="2"/>
        <v>0</v>
      </c>
    </row>
    <row r="10" spans="1:19" ht="12.75" customHeight="1">
      <c r="A10" s="9">
        <v>15</v>
      </c>
      <c r="B10" s="162">
        <v>205</v>
      </c>
      <c r="C10" s="163" t="s">
        <v>58</v>
      </c>
      <c r="D10" s="164" t="s">
        <v>62</v>
      </c>
      <c r="E10" s="7"/>
      <c r="F10" s="3"/>
      <c r="G10" s="188"/>
      <c r="H10" s="189"/>
      <c r="I10" s="184">
        <v>1</v>
      </c>
      <c r="J10" s="175">
        <v>1</v>
      </c>
      <c r="K10" s="175">
        <v>0</v>
      </c>
      <c r="L10" s="165">
        <f t="shared" si="0"/>
        <v>0</v>
      </c>
      <c r="M10" s="174"/>
      <c r="N10" s="181"/>
      <c r="O10" s="175"/>
      <c r="P10" s="165" t="str">
        <f t="shared" si="1"/>
        <v> </v>
      </c>
      <c r="Q10" s="174">
        <v>539</v>
      </c>
      <c r="R10" s="175">
        <v>2</v>
      </c>
      <c r="S10" s="166">
        <f t="shared" si="2"/>
        <v>0.4</v>
      </c>
    </row>
    <row r="11" spans="1:19" ht="12.75" customHeight="1">
      <c r="A11" s="9">
        <v>15</v>
      </c>
      <c r="B11" s="162">
        <v>206</v>
      </c>
      <c r="C11" s="163" t="s">
        <v>58</v>
      </c>
      <c r="D11" s="164" t="s">
        <v>63</v>
      </c>
      <c r="E11" s="7"/>
      <c r="F11" s="3"/>
      <c r="G11" s="188"/>
      <c r="H11" s="189"/>
      <c r="I11" s="184">
        <v>1</v>
      </c>
      <c r="J11" s="175">
        <v>2</v>
      </c>
      <c r="K11" s="175">
        <v>0</v>
      </c>
      <c r="L11" s="165">
        <f t="shared" si="0"/>
        <v>0</v>
      </c>
      <c r="M11" s="174"/>
      <c r="N11" s="181"/>
      <c r="O11" s="175"/>
      <c r="P11" s="165" t="str">
        <f t="shared" si="1"/>
        <v> </v>
      </c>
      <c r="Q11" s="174">
        <v>327</v>
      </c>
      <c r="R11" s="175">
        <v>4</v>
      </c>
      <c r="S11" s="166">
        <f t="shared" si="2"/>
        <v>1.2</v>
      </c>
    </row>
    <row r="12" spans="1:19" ht="12.75" customHeight="1">
      <c r="A12" s="9">
        <v>15</v>
      </c>
      <c r="B12" s="162">
        <v>208</v>
      </c>
      <c r="C12" s="163" t="s">
        <v>58</v>
      </c>
      <c r="D12" s="164" t="s">
        <v>64</v>
      </c>
      <c r="E12" s="7"/>
      <c r="F12" s="3"/>
      <c r="G12" s="188"/>
      <c r="H12" s="189"/>
      <c r="I12" s="184">
        <v>1</v>
      </c>
      <c r="J12" s="175">
        <v>1</v>
      </c>
      <c r="K12" s="175">
        <v>0</v>
      </c>
      <c r="L12" s="165">
        <f t="shared" si="0"/>
        <v>0</v>
      </c>
      <c r="M12" s="174"/>
      <c r="N12" s="181"/>
      <c r="O12" s="175"/>
      <c r="P12" s="165" t="str">
        <f t="shared" si="1"/>
        <v> </v>
      </c>
      <c r="Q12" s="174">
        <v>118</v>
      </c>
      <c r="R12" s="175">
        <v>0</v>
      </c>
      <c r="S12" s="166">
        <f t="shared" si="2"/>
        <v>0</v>
      </c>
    </row>
    <row r="13" spans="1:19" ht="12.75" customHeight="1">
      <c r="A13" s="9">
        <v>15</v>
      </c>
      <c r="B13" s="162">
        <v>209</v>
      </c>
      <c r="C13" s="163" t="s">
        <v>58</v>
      </c>
      <c r="D13" s="164" t="s">
        <v>65</v>
      </c>
      <c r="E13" s="7"/>
      <c r="F13" s="3"/>
      <c r="G13" s="188"/>
      <c r="H13" s="189"/>
      <c r="I13" s="184">
        <v>1</v>
      </c>
      <c r="J13" s="175">
        <v>2</v>
      </c>
      <c r="K13" s="175">
        <v>0</v>
      </c>
      <c r="L13" s="165">
        <f t="shared" si="0"/>
        <v>0</v>
      </c>
      <c r="M13" s="174"/>
      <c r="N13" s="181"/>
      <c r="O13" s="175"/>
      <c r="P13" s="165" t="str">
        <f t="shared" si="1"/>
        <v> </v>
      </c>
      <c r="Q13" s="174">
        <v>84</v>
      </c>
      <c r="R13" s="175">
        <v>0</v>
      </c>
      <c r="S13" s="166">
        <f t="shared" si="2"/>
        <v>0</v>
      </c>
    </row>
    <row r="14" spans="1:19" ht="12.75" customHeight="1">
      <c r="A14" s="9">
        <v>15</v>
      </c>
      <c r="B14" s="162">
        <v>210</v>
      </c>
      <c r="C14" s="163" t="s">
        <v>58</v>
      </c>
      <c r="D14" s="164" t="s">
        <v>66</v>
      </c>
      <c r="E14" s="7"/>
      <c r="F14" s="3"/>
      <c r="G14" s="188"/>
      <c r="H14" s="189"/>
      <c r="I14" s="184">
        <v>1</v>
      </c>
      <c r="J14" s="175">
        <v>2</v>
      </c>
      <c r="K14" s="175">
        <v>0</v>
      </c>
      <c r="L14" s="165">
        <f t="shared" si="0"/>
        <v>0</v>
      </c>
      <c r="M14" s="174"/>
      <c r="N14" s="181"/>
      <c r="O14" s="175"/>
      <c r="P14" s="165" t="str">
        <f t="shared" si="1"/>
        <v> </v>
      </c>
      <c r="Q14" s="174">
        <v>437</v>
      </c>
      <c r="R14" s="175">
        <v>17</v>
      </c>
      <c r="S14" s="166">
        <f t="shared" si="2"/>
        <v>3.9</v>
      </c>
    </row>
    <row r="15" spans="1:19" ht="12.75" customHeight="1">
      <c r="A15" s="9">
        <v>15</v>
      </c>
      <c r="B15" s="162">
        <v>211</v>
      </c>
      <c r="C15" s="163" t="s">
        <v>58</v>
      </c>
      <c r="D15" s="164" t="s">
        <v>67</v>
      </c>
      <c r="E15" s="7"/>
      <c r="F15" s="3"/>
      <c r="G15" s="188"/>
      <c r="H15" s="189"/>
      <c r="I15" s="184">
        <v>1</v>
      </c>
      <c r="J15" s="175">
        <v>1</v>
      </c>
      <c r="K15" s="175">
        <v>0</v>
      </c>
      <c r="L15" s="165">
        <f t="shared" si="0"/>
        <v>0</v>
      </c>
      <c r="M15" s="174"/>
      <c r="N15" s="181"/>
      <c r="O15" s="175"/>
      <c r="P15" s="165" t="str">
        <f t="shared" si="1"/>
        <v> </v>
      </c>
      <c r="Q15" s="174">
        <v>171</v>
      </c>
      <c r="R15" s="175">
        <v>4</v>
      </c>
      <c r="S15" s="166">
        <f t="shared" si="2"/>
        <v>2.3</v>
      </c>
    </row>
    <row r="16" spans="1:19" ht="12.75" customHeight="1">
      <c r="A16" s="9">
        <v>15</v>
      </c>
      <c r="B16" s="162">
        <v>212</v>
      </c>
      <c r="C16" s="163" t="s">
        <v>58</v>
      </c>
      <c r="D16" s="164" t="s">
        <v>68</v>
      </c>
      <c r="E16" s="7"/>
      <c r="F16" s="3"/>
      <c r="G16" s="188"/>
      <c r="H16" s="189"/>
      <c r="I16" s="184">
        <v>1</v>
      </c>
      <c r="J16" s="175"/>
      <c r="K16" s="175"/>
      <c r="L16" s="165" t="str">
        <f t="shared" si="0"/>
        <v> </v>
      </c>
      <c r="M16" s="174"/>
      <c r="N16" s="181"/>
      <c r="O16" s="175"/>
      <c r="P16" s="165" t="str">
        <f t="shared" si="1"/>
        <v> </v>
      </c>
      <c r="Q16" s="174">
        <v>271</v>
      </c>
      <c r="R16" s="175">
        <v>4</v>
      </c>
      <c r="S16" s="166">
        <f t="shared" si="2"/>
        <v>1.5</v>
      </c>
    </row>
    <row r="17" spans="1:19" ht="12.75" customHeight="1">
      <c r="A17" s="9">
        <v>15</v>
      </c>
      <c r="B17" s="162">
        <v>213</v>
      </c>
      <c r="C17" s="163" t="s">
        <v>58</v>
      </c>
      <c r="D17" s="164" t="s">
        <v>69</v>
      </c>
      <c r="E17" s="7"/>
      <c r="F17" s="3"/>
      <c r="G17" s="188"/>
      <c r="H17" s="189"/>
      <c r="I17" s="184">
        <v>1</v>
      </c>
      <c r="J17" s="175">
        <v>1</v>
      </c>
      <c r="K17" s="175">
        <v>0</v>
      </c>
      <c r="L17" s="165">
        <f t="shared" si="0"/>
        <v>0</v>
      </c>
      <c r="M17" s="174"/>
      <c r="N17" s="181"/>
      <c r="O17" s="175"/>
      <c r="P17" s="165" t="str">
        <f t="shared" si="1"/>
        <v> </v>
      </c>
      <c r="Q17" s="174">
        <v>211</v>
      </c>
      <c r="R17" s="175">
        <v>2</v>
      </c>
      <c r="S17" s="166">
        <f t="shared" si="2"/>
        <v>0.9</v>
      </c>
    </row>
    <row r="18" spans="1:19" ht="12.75" customHeight="1">
      <c r="A18" s="9">
        <v>15</v>
      </c>
      <c r="B18" s="162">
        <v>216</v>
      </c>
      <c r="C18" s="163" t="s">
        <v>58</v>
      </c>
      <c r="D18" s="164" t="s">
        <v>70</v>
      </c>
      <c r="E18" s="7"/>
      <c r="F18" s="3"/>
      <c r="G18" s="188"/>
      <c r="H18" s="189"/>
      <c r="I18" s="184">
        <v>1</v>
      </c>
      <c r="J18" s="175">
        <v>1</v>
      </c>
      <c r="K18" s="175">
        <v>0</v>
      </c>
      <c r="L18" s="165">
        <f t="shared" si="0"/>
        <v>0</v>
      </c>
      <c r="M18" s="174"/>
      <c r="N18" s="181"/>
      <c r="O18" s="175"/>
      <c r="P18" s="165" t="str">
        <f t="shared" si="1"/>
        <v> </v>
      </c>
      <c r="Q18" s="174">
        <v>188</v>
      </c>
      <c r="R18" s="175">
        <v>2</v>
      </c>
      <c r="S18" s="166">
        <f t="shared" si="2"/>
        <v>1.1</v>
      </c>
    </row>
    <row r="19" spans="1:19" ht="12.75" customHeight="1">
      <c r="A19" s="9">
        <v>15</v>
      </c>
      <c r="B19" s="162">
        <v>217</v>
      </c>
      <c r="C19" s="163" t="s">
        <v>58</v>
      </c>
      <c r="D19" s="164" t="s">
        <v>71</v>
      </c>
      <c r="E19" s="7"/>
      <c r="F19" s="3"/>
      <c r="G19" s="188"/>
      <c r="H19" s="189"/>
      <c r="I19" s="184">
        <v>1</v>
      </c>
      <c r="J19" s="175">
        <v>1</v>
      </c>
      <c r="K19" s="175">
        <v>0</v>
      </c>
      <c r="L19" s="165">
        <f t="shared" si="0"/>
        <v>0</v>
      </c>
      <c r="M19" s="174"/>
      <c r="N19" s="181"/>
      <c r="O19" s="175"/>
      <c r="P19" s="165" t="str">
        <f t="shared" si="1"/>
        <v> </v>
      </c>
      <c r="Q19" s="174">
        <v>197</v>
      </c>
      <c r="R19" s="175">
        <v>1</v>
      </c>
      <c r="S19" s="166">
        <f t="shared" si="2"/>
        <v>0.5</v>
      </c>
    </row>
    <row r="20" spans="1:19" ht="12.75" customHeight="1">
      <c r="A20" s="9">
        <v>15</v>
      </c>
      <c r="B20" s="162">
        <v>218</v>
      </c>
      <c r="C20" s="163" t="s">
        <v>58</v>
      </c>
      <c r="D20" s="164" t="s">
        <v>72</v>
      </c>
      <c r="E20" s="7"/>
      <c r="F20" s="3"/>
      <c r="G20" s="188"/>
      <c r="H20" s="189"/>
      <c r="I20" s="184">
        <v>1</v>
      </c>
      <c r="J20" s="175">
        <v>1</v>
      </c>
      <c r="K20" s="175">
        <v>0</v>
      </c>
      <c r="L20" s="165">
        <f t="shared" si="0"/>
        <v>0</v>
      </c>
      <c r="M20" s="174"/>
      <c r="N20" s="181"/>
      <c r="O20" s="175"/>
      <c r="P20" s="165" t="str">
        <f t="shared" si="1"/>
        <v> </v>
      </c>
      <c r="Q20" s="174">
        <v>377</v>
      </c>
      <c r="R20" s="175">
        <v>23</v>
      </c>
      <c r="S20" s="166">
        <f t="shared" si="2"/>
        <v>6.1</v>
      </c>
    </row>
    <row r="21" spans="1:19" ht="12.75" customHeight="1">
      <c r="A21" s="9">
        <v>15</v>
      </c>
      <c r="B21" s="162">
        <v>222</v>
      </c>
      <c r="C21" s="163" t="s">
        <v>58</v>
      </c>
      <c r="D21" s="164" t="s">
        <v>73</v>
      </c>
      <c r="E21" s="33">
        <v>37160</v>
      </c>
      <c r="F21" s="3" t="s">
        <v>138</v>
      </c>
      <c r="G21" s="188">
        <v>2</v>
      </c>
      <c r="H21" s="189">
        <v>1</v>
      </c>
      <c r="I21" s="184">
        <v>1</v>
      </c>
      <c r="J21" s="175">
        <v>2</v>
      </c>
      <c r="K21" s="175">
        <v>0</v>
      </c>
      <c r="L21" s="165">
        <f t="shared" si="0"/>
        <v>0</v>
      </c>
      <c r="M21" s="174"/>
      <c r="N21" s="181"/>
      <c r="O21" s="175"/>
      <c r="P21" s="165" t="str">
        <f t="shared" si="1"/>
        <v> </v>
      </c>
      <c r="Q21" s="172">
        <v>825</v>
      </c>
      <c r="R21" s="176" t="s">
        <v>212</v>
      </c>
      <c r="S21" s="166"/>
    </row>
    <row r="22" spans="1:19" ht="12.75" customHeight="1">
      <c r="A22" s="9">
        <v>15</v>
      </c>
      <c r="B22" s="162">
        <v>223</v>
      </c>
      <c r="C22" s="163" t="s">
        <v>58</v>
      </c>
      <c r="D22" s="164" t="s">
        <v>74</v>
      </c>
      <c r="E22" s="7"/>
      <c r="F22" s="3"/>
      <c r="G22" s="188"/>
      <c r="H22" s="189"/>
      <c r="I22" s="184">
        <v>1</v>
      </c>
      <c r="J22" s="175">
        <v>1</v>
      </c>
      <c r="K22" s="175">
        <v>0</v>
      </c>
      <c r="L22" s="165">
        <f t="shared" si="0"/>
        <v>0</v>
      </c>
      <c r="M22" s="174"/>
      <c r="N22" s="181"/>
      <c r="O22" s="175"/>
      <c r="P22" s="165" t="str">
        <f t="shared" si="1"/>
        <v> </v>
      </c>
      <c r="Q22" s="174">
        <v>275</v>
      </c>
      <c r="R22" s="175">
        <v>6</v>
      </c>
      <c r="S22" s="166">
        <f t="shared" si="2"/>
        <v>2.2</v>
      </c>
    </row>
    <row r="23" spans="1:19" ht="12.75" customHeight="1">
      <c r="A23" s="9">
        <v>15</v>
      </c>
      <c r="B23" s="162">
        <v>224</v>
      </c>
      <c r="C23" s="163" t="s">
        <v>58</v>
      </c>
      <c r="D23" s="164" t="s">
        <v>75</v>
      </c>
      <c r="E23" s="7"/>
      <c r="F23" s="3"/>
      <c r="G23" s="188"/>
      <c r="H23" s="189"/>
      <c r="I23" s="184">
        <v>1</v>
      </c>
      <c r="J23" s="175">
        <v>2</v>
      </c>
      <c r="K23" s="175">
        <v>0</v>
      </c>
      <c r="L23" s="165">
        <f t="shared" si="0"/>
        <v>0</v>
      </c>
      <c r="M23" s="174"/>
      <c r="N23" s="181"/>
      <c r="O23" s="175"/>
      <c r="P23" s="165" t="str">
        <f t="shared" si="1"/>
        <v> </v>
      </c>
      <c r="Q23" s="174">
        <v>47</v>
      </c>
      <c r="R23" s="175">
        <v>0</v>
      </c>
      <c r="S23" s="167">
        <f t="shared" si="2"/>
        <v>0</v>
      </c>
    </row>
    <row r="24" spans="1:19" ht="12.75" customHeight="1">
      <c r="A24" s="9">
        <v>15</v>
      </c>
      <c r="B24" s="162">
        <v>225</v>
      </c>
      <c r="C24" s="163" t="s">
        <v>58</v>
      </c>
      <c r="D24" s="164" t="s">
        <v>76</v>
      </c>
      <c r="E24" s="7"/>
      <c r="F24" s="3"/>
      <c r="G24" s="188"/>
      <c r="H24" s="189"/>
      <c r="I24" s="184">
        <v>1</v>
      </c>
      <c r="J24" s="175">
        <v>1</v>
      </c>
      <c r="K24" s="175">
        <v>0</v>
      </c>
      <c r="L24" s="165">
        <f t="shared" si="0"/>
        <v>0</v>
      </c>
      <c r="M24" s="174"/>
      <c r="N24" s="181"/>
      <c r="O24" s="175"/>
      <c r="P24" s="165" t="str">
        <f t="shared" si="1"/>
        <v> </v>
      </c>
      <c r="Q24" s="174">
        <v>117</v>
      </c>
      <c r="R24" s="175">
        <v>1</v>
      </c>
      <c r="S24" s="166">
        <f t="shared" si="2"/>
        <v>0.9</v>
      </c>
    </row>
    <row r="25" spans="1:19" ht="12.75" customHeight="1">
      <c r="A25" s="9">
        <v>15</v>
      </c>
      <c r="B25" s="162">
        <v>226</v>
      </c>
      <c r="C25" s="163" t="s">
        <v>58</v>
      </c>
      <c r="D25" s="164" t="s">
        <v>77</v>
      </c>
      <c r="E25" s="7"/>
      <c r="F25" s="3"/>
      <c r="G25" s="188"/>
      <c r="H25" s="189"/>
      <c r="I25" s="184">
        <v>1</v>
      </c>
      <c r="J25" s="175">
        <v>1</v>
      </c>
      <c r="K25" s="175">
        <v>0</v>
      </c>
      <c r="L25" s="165">
        <f t="shared" si="0"/>
        <v>0</v>
      </c>
      <c r="M25" s="174"/>
      <c r="N25" s="181"/>
      <c r="O25" s="175"/>
      <c r="P25" s="165" t="str">
        <f t="shared" si="1"/>
        <v> </v>
      </c>
      <c r="Q25" s="174">
        <v>233</v>
      </c>
      <c r="R25" s="175">
        <v>2</v>
      </c>
      <c r="S25" s="166">
        <f t="shared" si="2"/>
        <v>0.9</v>
      </c>
    </row>
    <row r="26" spans="1:19" ht="12.75" customHeight="1">
      <c r="A26" s="9">
        <v>15</v>
      </c>
      <c r="B26" s="162">
        <v>227</v>
      </c>
      <c r="C26" s="163" t="s">
        <v>58</v>
      </c>
      <c r="D26" s="164" t="s">
        <v>78</v>
      </c>
      <c r="E26" s="7"/>
      <c r="F26" s="3"/>
      <c r="G26" s="188"/>
      <c r="H26" s="189"/>
      <c r="I26" s="184">
        <v>1</v>
      </c>
      <c r="J26" s="175">
        <v>2</v>
      </c>
      <c r="K26" s="175">
        <v>0</v>
      </c>
      <c r="L26" s="165">
        <f t="shared" si="0"/>
        <v>0</v>
      </c>
      <c r="M26" s="174"/>
      <c r="N26" s="181"/>
      <c r="O26" s="175"/>
      <c r="P26" s="165" t="str">
        <f t="shared" si="1"/>
        <v> </v>
      </c>
      <c r="Q26" s="174">
        <v>136</v>
      </c>
      <c r="R26" s="175">
        <v>0</v>
      </c>
      <c r="S26" s="166">
        <f t="shared" si="2"/>
        <v>0</v>
      </c>
    </row>
    <row r="27" spans="1:19" ht="12.75" customHeight="1">
      <c r="A27" s="9">
        <v>15</v>
      </c>
      <c r="B27" s="162">
        <v>307</v>
      </c>
      <c r="C27" s="163" t="s">
        <v>58</v>
      </c>
      <c r="D27" s="164" t="s">
        <v>79</v>
      </c>
      <c r="E27" s="7"/>
      <c r="F27" s="3"/>
      <c r="G27" s="188"/>
      <c r="H27" s="189"/>
      <c r="I27" s="185"/>
      <c r="J27" s="175"/>
      <c r="K27" s="175"/>
      <c r="L27" s="165"/>
      <c r="M27" s="174">
        <v>1</v>
      </c>
      <c r="N27" s="181">
        <v>1</v>
      </c>
      <c r="O27" s="175">
        <v>0</v>
      </c>
      <c r="P27" s="165">
        <f aca="true" t="shared" si="3" ref="P27:P37">IF(N27=""," ",ROUND(O27/N27*100,1))</f>
        <v>0</v>
      </c>
      <c r="Q27" s="174">
        <v>36</v>
      </c>
      <c r="R27" s="175">
        <v>2</v>
      </c>
      <c r="S27" s="166">
        <f t="shared" si="2"/>
        <v>5.6</v>
      </c>
    </row>
    <row r="28" spans="1:19" ht="12.75" customHeight="1">
      <c r="A28" s="9">
        <v>15</v>
      </c>
      <c r="B28" s="162">
        <v>342</v>
      </c>
      <c r="C28" s="163" t="s">
        <v>58</v>
      </c>
      <c r="D28" s="164" t="s">
        <v>80</v>
      </c>
      <c r="E28" s="7"/>
      <c r="F28" s="3"/>
      <c r="G28" s="188"/>
      <c r="H28" s="189"/>
      <c r="I28" s="185"/>
      <c r="J28" s="175"/>
      <c r="K28" s="175"/>
      <c r="L28" s="165"/>
      <c r="M28" s="174">
        <v>1</v>
      </c>
      <c r="N28" s="181"/>
      <c r="O28" s="175"/>
      <c r="P28" s="165" t="str">
        <f t="shared" si="3"/>
        <v> </v>
      </c>
      <c r="Q28" s="174">
        <v>21</v>
      </c>
      <c r="R28" s="175">
        <v>0</v>
      </c>
      <c r="S28" s="166">
        <f t="shared" si="2"/>
        <v>0</v>
      </c>
    </row>
    <row r="29" spans="1:19" ht="12.75" customHeight="1">
      <c r="A29" s="9">
        <v>15</v>
      </c>
      <c r="B29" s="162">
        <v>361</v>
      </c>
      <c r="C29" s="163" t="s">
        <v>58</v>
      </c>
      <c r="D29" s="164" t="s">
        <v>81</v>
      </c>
      <c r="E29" s="7"/>
      <c r="F29" s="3"/>
      <c r="G29" s="188"/>
      <c r="H29" s="189"/>
      <c r="I29" s="185"/>
      <c r="J29" s="175"/>
      <c r="K29" s="175"/>
      <c r="L29" s="165" t="str">
        <f t="shared" si="0"/>
        <v> </v>
      </c>
      <c r="M29" s="174">
        <v>1</v>
      </c>
      <c r="N29" s="181">
        <v>1</v>
      </c>
      <c r="O29" s="175">
        <v>0</v>
      </c>
      <c r="P29" s="165">
        <f t="shared" si="3"/>
        <v>0</v>
      </c>
      <c r="Q29" s="174">
        <v>43</v>
      </c>
      <c r="R29" s="175">
        <v>0</v>
      </c>
      <c r="S29" s="166">
        <f t="shared" si="2"/>
        <v>0</v>
      </c>
    </row>
    <row r="30" spans="1:19" ht="12.75" customHeight="1">
      <c r="A30" s="9">
        <v>15</v>
      </c>
      <c r="B30" s="162">
        <v>385</v>
      </c>
      <c r="C30" s="163" t="s">
        <v>58</v>
      </c>
      <c r="D30" s="164" t="s">
        <v>82</v>
      </c>
      <c r="E30" s="7"/>
      <c r="F30" s="3"/>
      <c r="G30" s="188"/>
      <c r="H30" s="189"/>
      <c r="I30" s="185"/>
      <c r="J30" s="175"/>
      <c r="K30" s="175"/>
      <c r="L30" s="165" t="str">
        <f t="shared" si="0"/>
        <v> </v>
      </c>
      <c r="M30" s="174">
        <v>1</v>
      </c>
      <c r="N30" s="181">
        <v>1</v>
      </c>
      <c r="O30" s="175">
        <v>0</v>
      </c>
      <c r="P30" s="165">
        <f t="shared" si="3"/>
        <v>0</v>
      </c>
      <c r="Q30" s="174">
        <v>120</v>
      </c>
      <c r="R30" s="175">
        <v>2</v>
      </c>
      <c r="S30" s="166">
        <f t="shared" si="2"/>
        <v>1.7</v>
      </c>
    </row>
    <row r="31" spans="1:19" ht="12.75" customHeight="1">
      <c r="A31" s="9">
        <v>15</v>
      </c>
      <c r="B31" s="162">
        <v>405</v>
      </c>
      <c r="C31" s="163" t="s">
        <v>58</v>
      </c>
      <c r="D31" s="164" t="s">
        <v>83</v>
      </c>
      <c r="E31" s="7"/>
      <c r="F31" s="3"/>
      <c r="G31" s="188"/>
      <c r="H31" s="189"/>
      <c r="I31" s="185"/>
      <c r="J31" s="175"/>
      <c r="K31" s="175"/>
      <c r="L31" s="165" t="str">
        <f t="shared" si="0"/>
        <v> </v>
      </c>
      <c r="M31" s="174">
        <v>1</v>
      </c>
      <c r="N31" s="181">
        <v>1</v>
      </c>
      <c r="O31" s="175">
        <v>0</v>
      </c>
      <c r="P31" s="165">
        <f t="shared" si="3"/>
        <v>0</v>
      </c>
      <c r="Q31" s="174">
        <v>64</v>
      </c>
      <c r="R31" s="175">
        <v>4</v>
      </c>
      <c r="S31" s="166">
        <f t="shared" si="2"/>
        <v>6.3</v>
      </c>
    </row>
    <row r="32" spans="1:19" ht="12.75" customHeight="1">
      <c r="A32" s="9">
        <v>15</v>
      </c>
      <c r="B32" s="162">
        <v>441</v>
      </c>
      <c r="C32" s="163" t="s">
        <v>58</v>
      </c>
      <c r="D32" s="164" t="s">
        <v>84</v>
      </c>
      <c r="E32" s="7"/>
      <c r="F32" s="3"/>
      <c r="G32" s="188"/>
      <c r="H32" s="189"/>
      <c r="I32" s="185"/>
      <c r="J32" s="175"/>
      <c r="K32" s="175"/>
      <c r="L32" s="165" t="str">
        <f t="shared" si="0"/>
        <v> </v>
      </c>
      <c r="M32" s="174">
        <v>1</v>
      </c>
      <c r="N32" s="181"/>
      <c r="O32" s="175"/>
      <c r="P32" s="165" t="str">
        <f t="shared" si="3"/>
        <v> </v>
      </c>
      <c r="Q32" s="174">
        <v>39</v>
      </c>
      <c r="R32" s="175">
        <v>0</v>
      </c>
      <c r="S32" s="166">
        <f t="shared" si="2"/>
        <v>0</v>
      </c>
    </row>
    <row r="33" spans="1:19" ht="12.75" customHeight="1">
      <c r="A33" s="9">
        <v>15</v>
      </c>
      <c r="B33" s="162">
        <v>461</v>
      </c>
      <c r="C33" s="163" t="s">
        <v>58</v>
      </c>
      <c r="D33" s="164" t="s">
        <v>85</v>
      </c>
      <c r="E33" s="7"/>
      <c r="F33" s="3"/>
      <c r="G33" s="188"/>
      <c r="H33" s="189"/>
      <c r="I33" s="185"/>
      <c r="J33" s="175"/>
      <c r="K33" s="175"/>
      <c r="L33" s="165" t="str">
        <f t="shared" si="0"/>
        <v> </v>
      </c>
      <c r="M33" s="174">
        <v>1</v>
      </c>
      <c r="N33" s="181">
        <v>1</v>
      </c>
      <c r="O33" s="175">
        <v>0</v>
      </c>
      <c r="P33" s="165">
        <f t="shared" si="3"/>
        <v>0</v>
      </c>
      <c r="Q33" s="174">
        <v>53</v>
      </c>
      <c r="R33" s="175">
        <v>1</v>
      </c>
      <c r="S33" s="166">
        <f t="shared" si="2"/>
        <v>1.9</v>
      </c>
    </row>
    <row r="34" spans="1:19" ht="12.75" customHeight="1">
      <c r="A34" s="9">
        <v>15</v>
      </c>
      <c r="B34" s="162">
        <v>482</v>
      </c>
      <c r="C34" s="163" t="s">
        <v>58</v>
      </c>
      <c r="D34" s="164" t="s">
        <v>86</v>
      </c>
      <c r="E34" s="7"/>
      <c r="F34" s="3"/>
      <c r="G34" s="188"/>
      <c r="H34" s="189"/>
      <c r="I34" s="185"/>
      <c r="J34" s="175"/>
      <c r="K34" s="175"/>
      <c r="L34" s="165" t="str">
        <f t="shared" si="0"/>
        <v> </v>
      </c>
      <c r="M34" s="174">
        <v>1</v>
      </c>
      <c r="N34" s="181">
        <v>1</v>
      </c>
      <c r="O34" s="175">
        <v>0</v>
      </c>
      <c r="P34" s="165">
        <f t="shared" si="3"/>
        <v>0</v>
      </c>
      <c r="Q34" s="174">
        <v>138</v>
      </c>
      <c r="R34" s="175">
        <v>0</v>
      </c>
      <c r="S34" s="166">
        <f t="shared" si="2"/>
        <v>0</v>
      </c>
    </row>
    <row r="35" spans="1:19" ht="12.75" customHeight="1">
      <c r="A35" s="9">
        <v>15</v>
      </c>
      <c r="B35" s="162">
        <v>504</v>
      </c>
      <c r="C35" s="163" t="s">
        <v>58</v>
      </c>
      <c r="D35" s="164" t="s">
        <v>87</v>
      </c>
      <c r="E35" s="7"/>
      <c r="F35" s="3"/>
      <c r="G35" s="188"/>
      <c r="H35" s="189"/>
      <c r="I35" s="185"/>
      <c r="J35" s="175"/>
      <c r="K35" s="175"/>
      <c r="L35" s="165" t="str">
        <f t="shared" si="0"/>
        <v> </v>
      </c>
      <c r="M35" s="174">
        <v>1</v>
      </c>
      <c r="N35" s="181"/>
      <c r="O35" s="175"/>
      <c r="P35" s="165" t="str">
        <f t="shared" si="3"/>
        <v> </v>
      </c>
      <c r="Q35" s="174">
        <v>20</v>
      </c>
      <c r="R35" s="175">
        <v>0</v>
      </c>
      <c r="S35" s="166">
        <f t="shared" si="2"/>
        <v>0</v>
      </c>
    </row>
    <row r="36" spans="1:19" ht="12.75" customHeight="1">
      <c r="A36" s="9">
        <v>15</v>
      </c>
      <c r="B36" s="162">
        <v>581</v>
      </c>
      <c r="C36" s="163" t="s">
        <v>58</v>
      </c>
      <c r="D36" s="164" t="s">
        <v>88</v>
      </c>
      <c r="E36" s="7"/>
      <c r="F36" s="3"/>
      <c r="G36" s="188"/>
      <c r="H36" s="189"/>
      <c r="I36" s="185"/>
      <c r="J36" s="175"/>
      <c r="K36" s="175"/>
      <c r="L36" s="165" t="str">
        <f t="shared" si="0"/>
        <v> </v>
      </c>
      <c r="M36" s="174">
        <v>1</v>
      </c>
      <c r="N36" s="181">
        <v>1</v>
      </c>
      <c r="O36" s="175">
        <v>0</v>
      </c>
      <c r="P36" s="165">
        <f t="shared" si="3"/>
        <v>0</v>
      </c>
      <c r="Q36" s="174">
        <v>54</v>
      </c>
      <c r="R36" s="175">
        <v>0</v>
      </c>
      <c r="S36" s="166">
        <f t="shared" si="2"/>
        <v>0</v>
      </c>
    </row>
    <row r="37" spans="1:19" ht="12.75" customHeight="1" thickBot="1">
      <c r="A37" s="10">
        <v>15</v>
      </c>
      <c r="B37" s="168">
        <v>586</v>
      </c>
      <c r="C37" s="169" t="s">
        <v>58</v>
      </c>
      <c r="D37" s="170" t="s">
        <v>89</v>
      </c>
      <c r="E37" s="8"/>
      <c r="F37" s="6"/>
      <c r="G37" s="190"/>
      <c r="H37" s="191"/>
      <c r="I37" s="186"/>
      <c r="J37" s="178"/>
      <c r="K37" s="178"/>
      <c r="L37" s="171" t="str">
        <f t="shared" si="0"/>
        <v> </v>
      </c>
      <c r="M37" s="174">
        <v>1</v>
      </c>
      <c r="N37" s="182"/>
      <c r="O37" s="178"/>
      <c r="P37" s="165" t="str">
        <f t="shared" si="3"/>
        <v> </v>
      </c>
      <c r="Q37" s="177">
        <v>2</v>
      </c>
      <c r="R37" s="178">
        <v>0</v>
      </c>
      <c r="S37" s="166">
        <f t="shared" si="2"/>
        <v>0</v>
      </c>
    </row>
    <row r="38" spans="1:19" ht="16.5" customHeight="1" thickBot="1">
      <c r="A38" s="15"/>
      <c r="B38" s="16">
        <v>1000</v>
      </c>
      <c r="C38" s="283" t="s">
        <v>10</v>
      </c>
      <c r="D38" s="283"/>
      <c r="E38" s="11"/>
      <c r="F38" s="65">
        <f>COUNTA(F7:F37)</f>
        <v>1</v>
      </c>
      <c r="G38" s="192"/>
      <c r="H38" s="148">
        <f>SUM(H7:H37)</f>
        <v>1</v>
      </c>
      <c r="I38" s="187">
        <f>COUNTA(I7:I37)</f>
        <v>20</v>
      </c>
      <c r="J38" s="180">
        <f>SUM(J7:J37)</f>
        <v>28</v>
      </c>
      <c r="K38" s="180">
        <f>SUM(K7:K37)</f>
        <v>0</v>
      </c>
      <c r="L38" s="60">
        <f>IF(J38=""," ",ROUND(K38/J38*100,1))</f>
        <v>0</v>
      </c>
      <c r="M38" s="183">
        <f>COUNTA(M7:M37)</f>
        <v>11</v>
      </c>
      <c r="N38" s="180">
        <f>SUM(N7:N37)</f>
        <v>7</v>
      </c>
      <c r="O38" s="180">
        <f>SUM(O7:O37)</f>
        <v>0</v>
      </c>
      <c r="P38" s="60">
        <f>IF(N38=""," ",ROUND(O38/N38*100,1))</f>
        <v>0</v>
      </c>
      <c r="Q38" s="179">
        <f>SUM(Q7:Q37)</f>
        <v>7949</v>
      </c>
      <c r="R38" s="180">
        <f>SUM(R7:R37)</f>
        <v>160</v>
      </c>
      <c r="S38" s="42">
        <f>IF(Q38=""," ",ROUND(R38/Q38*100,1))</f>
        <v>2</v>
      </c>
    </row>
    <row r="40" ht="12">
      <c r="F40" s="2" t="s">
        <v>41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38:D38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&amp;R（新潟県）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Y8" sqref="Y8:AA55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5.625" style="2" customWidth="1"/>
    <col min="6" max="6" width="12.625" style="2" customWidth="1"/>
    <col min="7" max="8" width="5.375" style="2" customWidth="1"/>
    <col min="9" max="9" width="6.125" style="2" customWidth="1"/>
    <col min="10" max="10" width="5.875" style="2" customWidth="1"/>
    <col min="11" max="11" width="5.125" style="2" customWidth="1"/>
    <col min="12" max="13" width="5.375" style="2" customWidth="1"/>
    <col min="14" max="15" width="6.125" style="2" customWidth="1"/>
    <col min="16" max="16" width="5.125" style="2" customWidth="1"/>
    <col min="17" max="18" width="5.375" style="2" customWidth="1"/>
    <col min="19" max="20" width="5.625" style="2" customWidth="1"/>
    <col min="21" max="21" width="5.125" style="2" customWidth="1"/>
    <col min="22" max="23" width="5.625" style="2" customWidth="1"/>
    <col min="24" max="24" width="5.125" style="2" customWidth="1"/>
    <col min="25" max="26" width="5.625" style="2" customWidth="1"/>
    <col min="27" max="27" width="5.125" style="2" customWidth="1"/>
    <col min="28" max="16384" width="9.00390625" style="2" customWidth="1"/>
  </cols>
  <sheetData>
    <row r="1" ht="12">
      <c r="A1" s="2" t="s">
        <v>51</v>
      </c>
    </row>
    <row r="2" spans="1:2" ht="22.5" customHeight="1">
      <c r="A2" s="32" t="s">
        <v>23</v>
      </c>
      <c r="B2" s="4"/>
    </row>
    <row r="3" spans="1:2" ht="15" thickBot="1">
      <c r="A3" s="32"/>
      <c r="B3" s="64" t="s">
        <v>30</v>
      </c>
    </row>
    <row r="4" spans="1:27" s="62" customFormat="1" ht="19.5" customHeight="1" thickBot="1">
      <c r="A4" s="61"/>
      <c r="B4" s="151">
        <v>1</v>
      </c>
      <c r="C4" s="316">
        <v>39539</v>
      </c>
      <c r="D4" s="317"/>
      <c r="E4" s="152">
        <v>2</v>
      </c>
      <c r="F4" s="318">
        <v>39569</v>
      </c>
      <c r="G4" s="317"/>
      <c r="H4" s="319"/>
      <c r="I4" s="153">
        <v>3</v>
      </c>
      <c r="J4" s="316" t="s">
        <v>29</v>
      </c>
      <c r="K4" s="317"/>
      <c r="L4" s="317"/>
      <c r="M4" s="319"/>
      <c r="AA4" s="63"/>
    </row>
    <row r="5" spans="1:27" ht="9.75" customHeight="1" thickBot="1">
      <c r="A5"/>
      <c r="B5" s="52"/>
      <c r="C5" s="52"/>
      <c r="D5" s="52"/>
      <c r="E5" s="52"/>
      <c r="F5" s="52"/>
      <c r="G5" s="52"/>
      <c r="H5" s="52"/>
      <c r="I5" s="53"/>
      <c r="J5" s="54"/>
      <c r="K5" s="54"/>
      <c r="L5" s="52"/>
      <c r="M5" s="52"/>
      <c r="N5" s="52"/>
      <c r="O5" s="52"/>
      <c r="P5" s="52"/>
      <c r="Q5" s="52"/>
      <c r="R5" s="52"/>
      <c r="S5" s="53"/>
      <c r="T5" s="54"/>
      <c r="U5" s="54"/>
      <c r="V5" s="52"/>
      <c r="W5" s="52"/>
      <c r="X5" s="54"/>
      <c r="Y5" s="54"/>
      <c r="Z5" s="54"/>
      <c r="AA5"/>
    </row>
    <row r="6" spans="1:27" ht="13.5" customHeight="1" thickBot="1">
      <c r="A6"/>
      <c r="B6" s="52"/>
      <c r="C6" s="52"/>
      <c r="D6" s="52"/>
      <c r="E6" s="320" t="s">
        <v>203</v>
      </c>
      <c r="F6" s="321"/>
      <c r="G6" s="56">
        <v>1</v>
      </c>
      <c r="H6" s="55"/>
      <c r="I6" s="55"/>
      <c r="J6" s="55"/>
      <c r="K6" s="55"/>
      <c r="L6" s="320" t="s">
        <v>27</v>
      </c>
      <c r="M6" s="322"/>
      <c r="N6" s="322"/>
      <c r="O6" s="56">
        <v>1</v>
      </c>
      <c r="P6" s="52"/>
      <c r="Q6" s="320" t="s">
        <v>27</v>
      </c>
      <c r="R6" s="322"/>
      <c r="S6" s="322"/>
      <c r="T6" s="56">
        <v>1</v>
      </c>
      <c r="U6" s="54"/>
      <c r="V6" s="320" t="s">
        <v>27</v>
      </c>
      <c r="W6" s="322"/>
      <c r="X6" s="322"/>
      <c r="Y6" s="56">
        <v>1</v>
      </c>
      <c r="Z6" s="54"/>
      <c r="AA6"/>
    </row>
    <row r="7" spans="1:27" ht="33.75" customHeight="1">
      <c r="A7" s="271" t="s">
        <v>39</v>
      </c>
      <c r="B7" s="341" t="s">
        <v>204</v>
      </c>
      <c r="C7" s="338" t="s">
        <v>0</v>
      </c>
      <c r="D7" s="280" t="s">
        <v>24</v>
      </c>
      <c r="E7" s="325" t="s">
        <v>205</v>
      </c>
      <c r="F7" s="326"/>
      <c r="G7" s="326"/>
      <c r="H7" s="326"/>
      <c r="I7" s="326"/>
      <c r="J7" s="326"/>
      <c r="K7" s="327"/>
      <c r="L7" s="325" t="s">
        <v>6</v>
      </c>
      <c r="M7" s="326"/>
      <c r="N7" s="326"/>
      <c r="O7" s="326"/>
      <c r="P7" s="327"/>
      <c r="Q7" s="325" t="s">
        <v>3</v>
      </c>
      <c r="R7" s="326"/>
      <c r="S7" s="326"/>
      <c r="T7" s="326"/>
      <c r="U7" s="327"/>
      <c r="V7" s="351" t="s">
        <v>50</v>
      </c>
      <c r="W7" s="352"/>
      <c r="X7" s="352"/>
      <c r="Y7" s="352"/>
      <c r="Z7" s="352"/>
      <c r="AA7" s="353"/>
    </row>
    <row r="8" spans="1:27" ht="17.25" customHeight="1">
      <c r="A8" s="272"/>
      <c r="B8" s="342"/>
      <c r="C8" s="339"/>
      <c r="D8" s="281"/>
      <c r="E8" s="332" t="s">
        <v>206</v>
      </c>
      <c r="F8" s="336" t="s">
        <v>207</v>
      </c>
      <c r="G8" s="334" t="s">
        <v>2</v>
      </c>
      <c r="H8" s="154"/>
      <c r="I8" s="328" t="s">
        <v>1</v>
      </c>
      <c r="J8" s="154"/>
      <c r="K8" s="330" t="s">
        <v>198</v>
      </c>
      <c r="L8" s="334" t="s">
        <v>2</v>
      </c>
      <c r="M8" s="154"/>
      <c r="N8" s="328" t="s">
        <v>1</v>
      </c>
      <c r="O8" s="154"/>
      <c r="P8" s="330" t="s">
        <v>198</v>
      </c>
      <c r="Q8" s="334" t="s">
        <v>2</v>
      </c>
      <c r="R8" s="154"/>
      <c r="S8" s="328" t="s">
        <v>1</v>
      </c>
      <c r="T8" s="154"/>
      <c r="U8" s="330" t="s">
        <v>198</v>
      </c>
      <c r="V8" s="349" t="s">
        <v>17</v>
      </c>
      <c r="W8" s="154"/>
      <c r="X8" s="347" t="s">
        <v>198</v>
      </c>
      <c r="Y8" s="344" t="s">
        <v>18</v>
      </c>
      <c r="Z8" s="345"/>
      <c r="AA8" s="346"/>
    </row>
    <row r="9" spans="1:27" ht="66" customHeight="1">
      <c r="A9" s="273"/>
      <c r="B9" s="343"/>
      <c r="C9" s="340"/>
      <c r="D9" s="282"/>
      <c r="E9" s="333"/>
      <c r="F9" s="337"/>
      <c r="G9" s="335"/>
      <c r="H9" s="142" t="s">
        <v>208</v>
      </c>
      <c r="I9" s="329"/>
      <c r="J9" s="142" t="s">
        <v>209</v>
      </c>
      <c r="K9" s="331"/>
      <c r="L9" s="335"/>
      <c r="M9" s="142" t="s">
        <v>208</v>
      </c>
      <c r="N9" s="329"/>
      <c r="O9" s="225" t="s">
        <v>209</v>
      </c>
      <c r="P9" s="331"/>
      <c r="Q9" s="335"/>
      <c r="R9" s="142" t="s">
        <v>208</v>
      </c>
      <c r="S9" s="329"/>
      <c r="T9" s="142" t="s">
        <v>209</v>
      </c>
      <c r="U9" s="331"/>
      <c r="V9" s="350"/>
      <c r="W9" s="142" t="s">
        <v>210</v>
      </c>
      <c r="X9" s="348"/>
      <c r="Y9" s="155" t="s">
        <v>211</v>
      </c>
      <c r="Z9" s="142" t="s">
        <v>210</v>
      </c>
      <c r="AA9" s="156" t="s">
        <v>198</v>
      </c>
    </row>
    <row r="10" spans="1:27" ht="12.75" customHeight="1">
      <c r="A10" s="9">
        <v>15</v>
      </c>
      <c r="B10" s="83">
        <v>100</v>
      </c>
      <c r="C10" s="84" t="s">
        <v>58</v>
      </c>
      <c r="D10" s="85" t="s">
        <v>59</v>
      </c>
      <c r="E10" s="149">
        <v>40</v>
      </c>
      <c r="F10" s="208" t="s">
        <v>222</v>
      </c>
      <c r="G10" s="193">
        <v>155</v>
      </c>
      <c r="H10" s="193">
        <v>130</v>
      </c>
      <c r="I10" s="193">
        <v>2339</v>
      </c>
      <c r="J10" s="193">
        <v>727</v>
      </c>
      <c r="K10" s="38">
        <f>IF(G10=""," ",ROUND(J10/I10*100,1))</f>
        <v>31.1</v>
      </c>
      <c r="L10" s="200">
        <v>76</v>
      </c>
      <c r="M10" s="193">
        <v>68</v>
      </c>
      <c r="N10" s="193">
        <v>1508</v>
      </c>
      <c r="O10" s="193">
        <v>464</v>
      </c>
      <c r="P10" s="38">
        <f>IF(L10=""," ",ROUND(O10/N10*100,1))</f>
        <v>30.8</v>
      </c>
      <c r="Q10" s="200">
        <v>19</v>
      </c>
      <c r="R10" s="193">
        <v>13</v>
      </c>
      <c r="S10" s="193">
        <v>219</v>
      </c>
      <c r="T10" s="193">
        <v>20</v>
      </c>
      <c r="U10" s="38">
        <f>IF(Q10=""," ",ROUND(T10/S10*100,1))</f>
        <v>9.1</v>
      </c>
      <c r="V10" s="206">
        <v>586</v>
      </c>
      <c r="W10" s="193">
        <v>40</v>
      </c>
      <c r="X10" s="48">
        <f>IF(V10=""," ",ROUND(W10/V10*100,1))</f>
        <v>6.8</v>
      </c>
      <c r="Y10" s="193">
        <v>343</v>
      </c>
      <c r="Z10" s="193">
        <v>21</v>
      </c>
      <c r="AA10" s="44">
        <f>IF(Y10=""," ",ROUND(Z10/Y10*100,1))</f>
        <v>6.1</v>
      </c>
    </row>
    <row r="11" spans="1:27" ht="12.75" customHeight="1">
      <c r="A11" s="9">
        <v>15</v>
      </c>
      <c r="B11" s="83">
        <v>202</v>
      </c>
      <c r="C11" s="84" t="s">
        <v>58</v>
      </c>
      <c r="D11" s="85" t="s">
        <v>60</v>
      </c>
      <c r="E11" s="149">
        <v>30</v>
      </c>
      <c r="F11" s="208" t="s">
        <v>222</v>
      </c>
      <c r="G11" s="193">
        <v>72</v>
      </c>
      <c r="H11" s="193">
        <v>65</v>
      </c>
      <c r="I11" s="193">
        <v>1210</v>
      </c>
      <c r="J11" s="193">
        <v>317</v>
      </c>
      <c r="K11" s="38">
        <f aca="true" t="shared" si="0" ref="K11:K40">IF(G11=""," ",ROUND(J11/I11*100,1))</f>
        <v>26.2</v>
      </c>
      <c r="L11" s="201">
        <v>36</v>
      </c>
      <c r="M11" s="202">
        <v>31</v>
      </c>
      <c r="N11" s="193">
        <v>593</v>
      </c>
      <c r="O11" s="193">
        <v>127</v>
      </c>
      <c r="P11" s="38">
        <f>IF(L11=""," ",ROUND(O11/N11*100,1))</f>
        <v>21.4</v>
      </c>
      <c r="Q11" s="201">
        <v>6</v>
      </c>
      <c r="R11" s="202">
        <v>2</v>
      </c>
      <c r="S11" s="193">
        <v>84</v>
      </c>
      <c r="T11" s="193">
        <v>3</v>
      </c>
      <c r="U11" s="38">
        <f>IF(Q11=""," ",ROUND(T11/S11*100,1))</f>
        <v>3.6</v>
      </c>
      <c r="V11" s="206">
        <v>108</v>
      </c>
      <c r="W11" s="193">
        <v>3</v>
      </c>
      <c r="X11" s="48">
        <f>IF(V11=""," ",ROUND(W11/V11*100,1))</f>
        <v>2.8</v>
      </c>
      <c r="Y11" s="193">
        <v>99</v>
      </c>
      <c r="Z11" s="193">
        <v>3</v>
      </c>
      <c r="AA11" s="44">
        <f>IF(Y11=""," ",ROUND(Z11/Y11*100,1))</f>
        <v>3</v>
      </c>
    </row>
    <row r="12" spans="1:27" ht="12.75" customHeight="1">
      <c r="A12" s="9">
        <v>15</v>
      </c>
      <c r="B12" s="83">
        <v>204</v>
      </c>
      <c r="C12" s="84" t="s">
        <v>58</v>
      </c>
      <c r="D12" s="85" t="s">
        <v>61</v>
      </c>
      <c r="E12" s="149">
        <v>30</v>
      </c>
      <c r="F12" s="208" t="s">
        <v>223</v>
      </c>
      <c r="G12" s="193">
        <v>46</v>
      </c>
      <c r="H12" s="193">
        <v>37</v>
      </c>
      <c r="I12" s="193">
        <v>746</v>
      </c>
      <c r="J12" s="193">
        <v>179</v>
      </c>
      <c r="K12" s="38">
        <f t="shared" si="0"/>
        <v>24</v>
      </c>
      <c r="L12" s="200">
        <v>32</v>
      </c>
      <c r="M12" s="193">
        <v>24</v>
      </c>
      <c r="N12" s="193">
        <v>512</v>
      </c>
      <c r="O12" s="193">
        <v>101</v>
      </c>
      <c r="P12" s="38">
        <f aca="true" t="shared" si="1" ref="P12:P38">IF(L12=""," ",ROUND(O12/N12*100,1))</f>
        <v>19.7</v>
      </c>
      <c r="Q12" s="200">
        <v>6</v>
      </c>
      <c r="R12" s="193">
        <v>1</v>
      </c>
      <c r="S12" s="193">
        <v>52</v>
      </c>
      <c r="T12" s="193">
        <v>1</v>
      </c>
      <c r="U12" s="38">
        <f aca="true" t="shared" si="2" ref="U12:U40">IF(Q12=""," ",ROUND(T12/S12*100,1))</f>
        <v>1.9</v>
      </c>
      <c r="V12" s="206">
        <v>62</v>
      </c>
      <c r="W12" s="193">
        <v>1</v>
      </c>
      <c r="X12" s="48">
        <f aca="true" t="shared" si="3" ref="X12:X39">IF(V12=""," ",ROUND(W12/V12*100,1))</f>
        <v>1.6</v>
      </c>
      <c r="Y12" s="193">
        <v>58</v>
      </c>
      <c r="Z12" s="193">
        <v>1</v>
      </c>
      <c r="AA12" s="44">
        <f aca="true" t="shared" si="4" ref="AA12:AA21">IF(Y12=""," ",ROUND(Z12/Y12*100,1))</f>
        <v>1.7</v>
      </c>
    </row>
    <row r="13" spans="1:27" ht="12.75" customHeight="1">
      <c r="A13" s="9">
        <v>15</v>
      </c>
      <c r="B13" s="83">
        <v>205</v>
      </c>
      <c r="C13" s="84" t="s">
        <v>58</v>
      </c>
      <c r="D13" s="85" t="s">
        <v>62</v>
      </c>
      <c r="E13" s="149">
        <v>40</v>
      </c>
      <c r="F13" s="208" t="s">
        <v>222</v>
      </c>
      <c r="G13" s="193">
        <v>59</v>
      </c>
      <c r="H13" s="193">
        <v>53</v>
      </c>
      <c r="I13" s="193">
        <v>964</v>
      </c>
      <c r="J13" s="193">
        <v>273</v>
      </c>
      <c r="K13" s="38">
        <f t="shared" si="0"/>
        <v>28.3</v>
      </c>
      <c r="L13" s="200">
        <v>23</v>
      </c>
      <c r="M13" s="193">
        <v>22</v>
      </c>
      <c r="N13" s="193">
        <v>371</v>
      </c>
      <c r="O13" s="193">
        <v>105</v>
      </c>
      <c r="P13" s="38">
        <f t="shared" si="1"/>
        <v>28.3</v>
      </c>
      <c r="Q13" s="200">
        <v>6</v>
      </c>
      <c r="R13" s="193">
        <v>4</v>
      </c>
      <c r="S13" s="193">
        <v>56</v>
      </c>
      <c r="T13" s="193">
        <v>6</v>
      </c>
      <c r="U13" s="38">
        <f t="shared" si="2"/>
        <v>10.7</v>
      </c>
      <c r="V13" s="206">
        <v>57</v>
      </c>
      <c r="W13" s="193">
        <v>1</v>
      </c>
      <c r="X13" s="48">
        <f t="shared" si="3"/>
        <v>1.8</v>
      </c>
      <c r="Y13" s="193">
        <v>57</v>
      </c>
      <c r="Z13" s="193">
        <v>1</v>
      </c>
      <c r="AA13" s="44">
        <f t="shared" si="4"/>
        <v>1.8</v>
      </c>
    </row>
    <row r="14" spans="1:27" ht="12.75" customHeight="1">
      <c r="A14" s="9">
        <v>15</v>
      </c>
      <c r="B14" s="83">
        <v>206</v>
      </c>
      <c r="C14" s="84" t="s">
        <v>58</v>
      </c>
      <c r="D14" s="85" t="s">
        <v>63</v>
      </c>
      <c r="E14" s="149">
        <v>30</v>
      </c>
      <c r="F14" s="208" t="s">
        <v>222</v>
      </c>
      <c r="G14" s="193">
        <v>28</v>
      </c>
      <c r="H14" s="193">
        <v>25</v>
      </c>
      <c r="I14" s="193">
        <v>394</v>
      </c>
      <c r="J14" s="193">
        <v>89</v>
      </c>
      <c r="K14" s="38">
        <f t="shared" si="0"/>
        <v>22.6</v>
      </c>
      <c r="L14" s="200">
        <v>28</v>
      </c>
      <c r="M14" s="193">
        <v>25</v>
      </c>
      <c r="N14" s="193">
        <v>394</v>
      </c>
      <c r="O14" s="193">
        <v>89</v>
      </c>
      <c r="P14" s="38">
        <f t="shared" si="1"/>
        <v>22.6</v>
      </c>
      <c r="Q14" s="200">
        <v>6</v>
      </c>
      <c r="R14" s="193">
        <v>3</v>
      </c>
      <c r="S14" s="193">
        <v>54</v>
      </c>
      <c r="T14" s="193">
        <v>6</v>
      </c>
      <c r="U14" s="38">
        <f t="shared" si="2"/>
        <v>11.1</v>
      </c>
      <c r="V14" s="206">
        <v>100</v>
      </c>
      <c r="W14" s="193">
        <v>7</v>
      </c>
      <c r="X14" s="48">
        <f t="shared" si="3"/>
        <v>7</v>
      </c>
      <c r="Y14" s="193">
        <v>88</v>
      </c>
      <c r="Z14" s="193">
        <v>6</v>
      </c>
      <c r="AA14" s="44">
        <f t="shared" si="4"/>
        <v>6.8</v>
      </c>
    </row>
    <row r="15" spans="1:27" ht="12.75" customHeight="1">
      <c r="A15" s="9">
        <v>15</v>
      </c>
      <c r="B15" s="83">
        <v>208</v>
      </c>
      <c r="C15" s="84" t="s">
        <v>58</v>
      </c>
      <c r="D15" s="85" t="s">
        <v>64</v>
      </c>
      <c r="E15" s="149">
        <v>35</v>
      </c>
      <c r="F15" s="208" t="s">
        <v>224</v>
      </c>
      <c r="G15" s="193">
        <v>20</v>
      </c>
      <c r="H15" s="193">
        <v>16</v>
      </c>
      <c r="I15" s="193">
        <v>220</v>
      </c>
      <c r="J15" s="193">
        <v>46</v>
      </c>
      <c r="K15" s="38">
        <f t="shared" si="0"/>
        <v>20.9</v>
      </c>
      <c r="L15" s="200">
        <v>18</v>
      </c>
      <c r="M15" s="193">
        <v>14</v>
      </c>
      <c r="N15" s="193">
        <v>168</v>
      </c>
      <c r="O15" s="193">
        <v>31</v>
      </c>
      <c r="P15" s="38">
        <f t="shared" si="1"/>
        <v>18.5</v>
      </c>
      <c r="Q15" s="200">
        <v>6</v>
      </c>
      <c r="R15" s="193">
        <v>4</v>
      </c>
      <c r="S15" s="193">
        <v>38</v>
      </c>
      <c r="T15" s="193">
        <v>4</v>
      </c>
      <c r="U15" s="38">
        <f t="shared" si="2"/>
        <v>10.5</v>
      </c>
      <c r="V15" s="206">
        <v>18</v>
      </c>
      <c r="W15" s="193">
        <v>0</v>
      </c>
      <c r="X15" s="48">
        <f t="shared" si="3"/>
        <v>0</v>
      </c>
      <c r="Y15" s="193">
        <v>18</v>
      </c>
      <c r="Z15" s="193">
        <v>0</v>
      </c>
      <c r="AA15" s="44">
        <f t="shared" si="4"/>
        <v>0</v>
      </c>
    </row>
    <row r="16" spans="1:27" ht="12.75" customHeight="1">
      <c r="A16" s="9">
        <v>15</v>
      </c>
      <c r="B16" s="83">
        <v>209</v>
      </c>
      <c r="C16" s="84" t="s">
        <v>58</v>
      </c>
      <c r="D16" s="85" t="s">
        <v>65</v>
      </c>
      <c r="E16" s="149"/>
      <c r="F16" s="208"/>
      <c r="G16" s="193"/>
      <c r="H16" s="193"/>
      <c r="I16" s="193"/>
      <c r="J16" s="193"/>
      <c r="K16" s="38" t="str">
        <f t="shared" si="0"/>
        <v> </v>
      </c>
      <c r="L16" s="200">
        <v>18</v>
      </c>
      <c r="M16" s="193">
        <v>15</v>
      </c>
      <c r="N16" s="193">
        <v>305</v>
      </c>
      <c r="O16" s="193">
        <v>60</v>
      </c>
      <c r="P16" s="38">
        <f t="shared" si="1"/>
        <v>19.7</v>
      </c>
      <c r="Q16" s="200">
        <v>6</v>
      </c>
      <c r="R16" s="193">
        <v>3</v>
      </c>
      <c r="S16" s="193">
        <v>37</v>
      </c>
      <c r="T16" s="193">
        <v>4</v>
      </c>
      <c r="U16" s="38">
        <f t="shared" si="2"/>
        <v>10.8</v>
      </c>
      <c r="V16" s="206">
        <v>41</v>
      </c>
      <c r="W16" s="193">
        <v>1</v>
      </c>
      <c r="X16" s="48">
        <f t="shared" si="3"/>
        <v>2.4</v>
      </c>
      <c r="Y16" s="193">
        <v>37</v>
      </c>
      <c r="Z16" s="193">
        <v>0</v>
      </c>
      <c r="AA16" s="44">
        <f t="shared" si="4"/>
        <v>0</v>
      </c>
    </row>
    <row r="17" spans="1:27" ht="12.75" customHeight="1">
      <c r="A17" s="9">
        <v>15</v>
      </c>
      <c r="B17" s="83">
        <v>210</v>
      </c>
      <c r="C17" s="84" t="s">
        <v>58</v>
      </c>
      <c r="D17" s="85" t="s">
        <v>66</v>
      </c>
      <c r="E17" s="149">
        <v>35</v>
      </c>
      <c r="F17" s="208" t="s">
        <v>225</v>
      </c>
      <c r="G17" s="193">
        <v>52</v>
      </c>
      <c r="H17" s="193">
        <v>38</v>
      </c>
      <c r="I17" s="193">
        <v>1036</v>
      </c>
      <c r="J17" s="193">
        <v>225</v>
      </c>
      <c r="K17" s="38">
        <f t="shared" si="0"/>
        <v>21.7</v>
      </c>
      <c r="L17" s="201">
        <v>32</v>
      </c>
      <c r="M17" s="193">
        <v>25</v>
      </c>
      <c r="N17" s="193">
        <v>735</v>
      </c>
      <c r="O17" s="193">
        <v>171</v>
      </c>
      <c r="P17" s="38">
        <f t="shared" si="1"/>
        <v>23.3</v>
      </c>
      <c r="Q17" s="200">
        <v>6</v>
      </c>
      <c r="R17" s="193">
        <v>3</v>
      </c>
      <c r="S17" s="193">
        <v>70</v>
      </c>
      <c r="T17" s="193">
        <v>5</v>
      </c>
      <c r="U17" s="38">
        <f t="shared" si="2"/>
        <v>7.1</v>
      </c>
      <c r="V17" s="206">
        <v>82</v>
      </c>
      <c r="W17" s="193">
        <v>1</v>
      </c>
      <c r="X17" s="48">
        <f t="shared" si="3"/>
        <v>1.2</v>
      </c>
      <c r="Y17" s="193">
        <v>71</v>
      </c>
      <c r="Z17" s="193">
        <v>1</v>
      </c>
      <c r="AA17" s="44">
        <f t="shared" si="4"/>
        <v>1.4</v>
      </c>
    </row>
    <row r="18" spans="1:27" ht="12.75" customHeight="1">
      <c r="A18" s="9">
        <v>15</v>
      </c>
      <c r="B18" s="83">
        <v>211</v>
      </c>
      <c r="C18" s="84" t="s">
        <v>58</v>
      </c>
      <c r="D18" s="85" t="s">
        <v>67</v>
      </c>
      <c r="E18" s="207">
        <v>30</v>
      </c>
      <c r="F18" s="208" t="s">
        <v>224</v>
      </c>
      <c r="G18" s="193">
        <v>30</v>
      </c>
      <c r="H18" s="193">
        <v>21</v>
      </c>
      <c r="I18" s="193">
        <v>479</v>
      </c>
      <c r="J18" s="193">
        <v>96</v>
      </c>
      <c r="K18" s="38">
        <f t="shared" si="0"/>
        <v>20</v>
      </c>
      <c r="L18" s="201">
        <v>19</v>
      </c>
      <c r="M18" s="202">
        <v>14</v>
      </c>
      <c r="N18" s="193">
        <v>338</v>
      </c>
      <c r="O18" s="193">
        <v>60</v>
      </c>
      <c r="P18" s="38">
        <f t="shared" si="1"/>
        <v>17.8</v>
      </c>
      <c r="Q18" s="200">
        <v>6</v>
      </c>
      <c r="R18" s="193">
        <v>3</v>
      </c>
      <c r="S18" s="193">
        <v>35</v>
      </c>
      <c r="T18" s="193">
        <v>3</v>
      </c>
      <c r="U18" s="38">
        <f t="shared" si="2"/>
        <v>8.6</v>
      </c>
      <c r="V18" s="206">
        <v>85</v>
      </c>
      <c r="W18" s="193">
        <v>9</v>
      </c>
      <c r="X18" s="48">
        <f t="shared" si="3"/>
        <v>10.6</v>
      </c>
      <c r="Y18" s="193">
        <v>51</v>
      </c>
      <c r="Z18" s="193">
        <v>1</v>
      </c>
      <c r="AA18" s="44">
        <f t="shared" si="4"/>
        <v>2</v>
      </c>
    </row>
    <row r="19" spans="1:27" ht="12.75" customHeight="1">
      <c r="A19" s="9">
        <v>15</v>
      </c>
      <c r="B19" s="83">
        <v>212</v>
      </c>
      <c r="C19" s="84" t="s">
        <v>58</v>
      </c>
      <c r="D19" s="85" t="s">
        <v>68</v>
      </c>
      <c r="E19" s="149"/>
      <c r="F19" s="208"/>
      <c r="G19" s="193"/>
      <c r="H19" s="193"/>
      <c r="I19" s="193"/>
      <c r="J19" s="193"/>
      <c r="K19" s="38" t="str">
        <f t="shared" si="0"/>
        <v> </v>
      </c>
      <c r="L19" s="200">
        <v>2</v>
      </c>
      <c r="M19" s="193">
        <v>2</v>
      </c>
      <c r="N19" s="193">
        <v>19</v>
      </c>
      <c r="O19" s="193">
        <v>4</v>
      </c>
      <c r="P19" s="38">
        <f t="shared" si="1"/>
        <v>21.1</v>
      </c>
      <c r="Q19" s="200">
        <v>5</v>
      </c>
      <c r="R19" s="193">
        <v>2</v>
      </c>
      <c r="S19" s="193">
        <v>46</v>
      </c>
      <c r="T19" s="193">
        <v>2</v>
      </c>
      <c r="U19" s="38">
        <f t="shared" si="2"/>
        <v>4.3</v>
      </c>
      <c r="V19" s="206">
        <v>76</v>
      </c>
      <c r="W19" s="193">
        <v>6</v>
      </c>
      <c r="X19" s="48">
        <f t="shared" si="3"/>
        <v>7.9</v>
      </c>
      <c r="Y19" s="193">
        <v>71</v>
      </c>
      <c r="Z19" s="193">
        <v>2</v>
      </c>
      <c r="AA19" s="44">
        <f t="shared" si="4"/>
        <v>2.8</v>
      </c>
    </row>
    <row r="20" spans="1:27" ht="12.75" customHeight="1">
      <c r="A20" s="9">
        <v>15</v>
      </c>
      <c r="B20" s="83">
        <v>213</v>
      </c>
      <c r="C20" s="84" t="s">
        <v>58</v>
      </c>
      <c r="D20" s="85" t="s">
        <v>69</v>
      </c>
      <c r="E20" s="149">
        <v>35</v>
      </c>
      <c r="F20" s="208" t="s">
        <v>222</v>
      </c>
      <c r="G20" s="193">
        <v>38</v>
      </c>
      <c r="H20" s="193">
        <v>32</v>
      </c>
      <c r="I20" s="193">
        <v>740</v>
      </c>
      <c r="J20" s="193">
        <v>203</v>
      </c>
      <c r="K20" s="38">
        <f t="shared" si="0"/>
        <v>27.4</v>
      </c>
      <c r="L20" s="200">
        <v>30</v>
      </c>
      <c r="M20" s="193">
        <v>26</v>
      </c>
      <c r="N20" s="193">
        <v>607</v>
      </c>
      <c r="O20" s="193">
        <v>172</v>
      </c>
      <c r="P20" s="38">
        <f t="shared" si="1"/>
        <v>28.3</v>
      </c>
      <c r="Q20" s="200">
        <v>6</v>
      </c>
      <c r="R20" s="193">
        <v>4</v>
      </c>
      <c r="S20" s="193">
        <v>55</v>
      </c>
      <c r="T20" s="193">
        <v>5</v>
      </c>
      <c r="U20" s="38">
        <f t="shared" si="2"/>
        <v>9.1</v>
      </c>
      <c r="V20" s="206">
        <v>65</v>
      </c>
      <c r="W20" s="193">
        <v>4</v>
      </c>
      <c r="X20" s="48">
        <f t="shared" si="3"/>
        <v>6.2</v>
      </c>
      <c r="Y20" s="193">
        <v>65</v>
      </c>
      <c r="Z20" s="193">
        <v>4</v>
      </c>
      <c r="AA20" s="44">
        <f t="shared" si="4"/>
        <v>6.2</v>
      </c>
    </row>
    <row r="21" spans="1:27" ht="12.75" customHeight="1">
      <c r="A21" s="9">
        <v>15</v>
      </c>
      <c r="B21" s="83">
        <v>216</v>
      </c>
      <c r="C21" s="84" t="s">
        <v>58</v>
      </c>
      <c r="D21" s="85" t="s">
        <v>70</v>
      </c>
      <c r="E21" s="149">
        <v>40</v>
      </c>
      <c r="F21" s="208" t="s">
        <v>225</v>
      </c>
      <c r="G21" s="193">
        <v>38</v>
      </c>
      <c r="H21" s="193">
        <v>32</v>
      </c>
      <c r="I21" s="193">
        <v>651</v>
      </c>
      <c r="J21" s="193">
        <v>141</v>
      </c>
      <c r="K21" s="38">
        <f t="shared" si="0"/>
        <v>21.7</v>
      </c>
      <c r="L21" s="200">
        <v>25</v>
      </c>
      <c r="M21" s="193">
        <v>20</v>
      </c>
      <c r="N21" s="193">
        <v>334</v>
      </c>
      <c r="O21" s="193">
        <v>69</v>
      </c>
      <c r="P21" s="38">
        <f t="shared" si="1"/>
        <v>20.7</v>
      </c>
      <c r="Q21" s="200">
        <v>5</v>
      </c>
      <c r="R21" s="193">
        <v>3</v>
      </c>
      <c r="S21" s="193">
        <v>44</v>
      </c>
      <c r="T21" s="193">
        <v>5</v>
      </c>
      <c r="U21" s="38">
        <f t="shared" si="2"/>
        <v>11.4</v>
      </c>
      <c r="V21" s="206">
        <v>47</v>
      </c>
      <c r="W21" s="193">
        <v>1</v>
      </c>
      <c r="X21" s="48">
        <f t="shared" si="3"/>
        <v>2.1</v>
      </c>
      <c r="Y21" s="193">
        <v>46</v>
      </c>
      <c r="Z21" s="193">
        <v>1</v>
      </c>
      <c r="AA21" s="44">
        <f t="shared" si="4"/>
        <v>2.2</v>
      </c>
    </row>
    <row r="22" spans="1:27" ht="14.25" customHeight="1">
      <c r="A22" s="9">
        <v>15</v>
      </c>
      <c r="B22" s="83">
        <v>217</v>
      </c>
      <c r="C22" s="84" t="s">
        <v>58</v>
      </c>
      <c r="D22" s="85" t="s">
        <v>71</v>
      </c>
      <c r="E22" s="149">
        <v>30</v>
      </c>
      <c r="F22" s="208" t="s">
        <v>222</v>
      </c>
      <c r="G22" s="193">
        <v>22</v>
      </c>
      <c r="H22" s="193">
        <v>14</v>
      </c>
      <c r="I22" s="193">
        <v>275</v>
      </c>
      <c r="J22" s="193">
        <v>69</v>
      </c>
      <c r="K22" s="38">
        <f t="shared" si="0"/>
        <v>25.1</v>
      </c>
      <c r="L22" s="200">
        <v>22</v>
      </c>
      <c r="M22" s="193">
        <v>14</v>
      </c>
      <c r="N22" s="193">
        <v>277</v>
      </c>
      <c r="O22" s="193">
        <v>63</v>
      </c>
      <c r="P22" s="38">
        <f t="shared" si="1"/>
        <v>22.7</v>
      </c>
      <c r="Q22" s="200">
        <v>6</v>
      </c>
      <c r="R22" s="193">
        <v>4</v>
      </c>
      <c r="S22" s="193">
        <v>43</v>
      </c>
      <c r="T22" s="193">
        <v>8</v>
      </c>
      <c r="U22" s="38">
        <f t="shared" si="2"/>
        <v>18.6</v>
      </c>
      <c r="V22" s="206">
        <v>34</v>
      </c>
      <c r="W22" s="193">
        <v>15</v>
      </c>
      <c r="X22" s="48">
        <f t="shared" si="3"/>
        <v>44.1</v>
      </c>
      <c r="Y22" s="193">
        <v>19</v>
      </c>
      <c r="Z22" s="193">
        <v>0</v>
      </c>
      <c r="AA22" s="44">
        <f aca="true" t="shared" si="5" ref="AA22:AA40">IF(Y22=0," ",ROUND(Z22/Y22*100,1))</f>
        <v>0</v>
      </c>
    </row>
    <row r="23" spans="1:27" ht="12.75" customHeight="1">
      <c r="A23" s="9">
        <v>15</v>
      </c>
      <c r="B23" s="83">
        <v>218</v>
      </c>
      <c r="C23" s="84" t="s">
        <v>58</v>
      </c>
      <c r="D23" s="85" t="s">
        <v>72</v>
      </c>
      <c r="E23" s="149">
        <v>35</v>
      </c>
      <c r="F23" s="208" t="s">
        <v>226</v>
      </c>
      <c r="G23" s="193">
        <v>44</v>
      </c>
      <c r="H23" s="193">
        <v>39</v>
      </c>
      <c r="I23" s="193">
        <v>717</v>
      </c>
      <c r="J23" s="193">
        <v>189</v>
      </c>
      <c r="K23" s="38">
        <f t="shared" si="0"/>
        <v>26.4</v>
      </c>
      <c r="L23" s="200">
        <v>27</v>
      </c>
      <c r="M23" s="193">
        <v>24</v>
      </c>
      <c r="N23" s="193">
        <v>452</v>
      </c>
      <c r="O23" s="193">
        <v>108</v>
      </c>
      <c r="P23" s="38">
        <f t="shared" si="1"/>
        <v>23.9</v>
      </c>
      <c r="Q23" s="200">
        <v>6</v>
      </c>
      <c r="R23" s="193">
        <v>4</v>
      </c>
      <c r="S23" s="193">
        <v>52</v>
      </c>
      <c r="T23" s="193">
        <v>6</v>
      </c>
      <c r="U23" s="38">
        <f t="shared" si="2"/>
        <v>11.5</v>
      </c>
      <c r="V23" s="206">
        <v>30</v>
      </c>
      <c r="W23" s="193">
        <v>1</v>
      </c>
      <c r="X23" s="48">
        <f t="shared" si="3"/>
        <v>3.3</v>
      </c>
      <c r="Y23" s="193">
        <v>30</v>
      </c>
      <c r="Z23" s="193">
        <v>1</v>
      </c>
      <c r="AA23" s="44">
        <f t="shared" si="5"/>
        <v>3.3</v>
      </c>
    </row>
    <row r="24" spans="1:27" ht="12.75" customHeight="1">
      <c r="A24" s="9">
        <v>15</v>
      </c>
      <c r="B24" s="83">
        <v>222</v>
      </c>
      <c r="C24" s="84" t="s">
        <v>58</v>
      </c>
      <c r="D24" s="85" t="s">
        <v>73</v>
      </c>
      <c r="E24" s="149">
        <v>50</v>
      </c>
      <c r="F24" s="208" t="s">
        <v>222</v>
      </c>
      <c r="G24" s="193">
        <v>122</v>
      </c>
      <c r="H24" s="193">
        <v>118</v>
      </c>
      <c r="I24" s="193">
        <v>2007</v>
      </c>
      <c r="J24" s="193">
        <v>829</v>
      </c>
      <c r="K24" s="38">
        <f t="shared" si="0"/>
        <v>41.3</v>
      </c>
      <c r="L24" s="200">
        <v>116</v>
      </c>
      <c r="M24" s="193">
        <v>114</v>
      </c>
      <c r="N24" s="193">
        <v>1942</v>
      </c>
      <c r="O24" s="193">
        <v>818</v>
      </c>
      <c r="P24" s="38">
        <f t="shared" si="1"/>
        <v>42.1</v>
      </c>
      <c r="Q24" s="200">
        <v>6</v>
      </c>
      <c r="R24" s="193">
        <v>6</v>
      </c>
      <c r="S24" s="193">
        <v>65</v>
      </c>
      <c r="T24" s="193">
        <v>11</v>
      </c>
      <c r="U24" s="38">
        <f t="shared" si="2"/>
        <v>16.9</v>
      </c>
      <c r="V24" s="206">
        <v>124</v>
      </c>
      <c r="W24" s="193">
        <v>5</v>
      </c>
      <c r="X24" s="48">
        <f t="shared" si="3"/>
        <v>4</v>
      </c>
      <c r="Y24" s="193">
        <v>124</v>
      </c>
      <c r="Z24" s="193">
        <v>5</v>
      </c>
      <c r="AA24" s="44">
        <f t="shared" si="5"/>
        <v>4</v>
      </c>
    </row>
    <row r="25" spans="1:27" ht="12.75" customHeight="1">
      <c r="A25" s="9">
        <v>15</v>
      </c>
      <c r="B25" s="83">
        <v>223</v>
      </c>
      <c r="C25" s="84" t="s">
        <v>58</v>
      </c>
      <c r="D25" s="85" t="s">
        <v>74</v>
      </c>
      <c r="E25" s="149">
        <v>30</v>
      </c>
      <c r="F25" s="208" t="s">
        <v>222</v>
      </c>
      <c r="G25" s="193">
        <v>32</v>
      </c>
      <c r="H25" s="193">
        <v>24</v>
      </c>
      <c r="I25" s="193">
        <v>430</v>
      </c>
      <c r="J25" s="193">
        <v>126</v>
      </c>
      <c r="K25" s="38">
        <f t="shared" si="0"/>
        <v>29.3</v>
      </c>
      <c r="L25" s="200">
        <v>27</v>
      </c>
      <c r="M25" s="193">
        <v>22</v>
      </c>
      <c r="N25" s="193">
        <v>391</v>
      </c>
      <c r="O25" s="193">
        <v>123</v>
      </c>
      <c r="P25" s="38">
        <f t="shared" si="1"/>
        <v>31.5</v>
      </c>
      <c r="Q25" s="200">
        <v>5</v>
      </c>
      <c r="R25" s="193">
        <v>2</v>
      </c>
      <c r="S25" s="193">
        <v>42</v>
      </c>
      <c r="T25" s="193">
        <v>3</v>
      </c>
      <c r="U25" s="38">
        <f t="shared" si="2"/>
        <v>7.1</v>
      </c>
      <c r="V25" s="206">
        <v>60</v>
      </c>
      <c r="W25" s="193">
        <v>6</v>
      </c>
      <c r="X25" s="48">
        <f t="shared" si="3"/>
        <v>10</v>
      </c>
      <c r="Y25" s="193">
        <v>55</v>
      </c>
      <c r="Z25" s="193">
        <v>6</v>
      </c>
      <c r="AA25" s="44">
        <f t="shared" si="5"/>
        <v>10.9</v>
      </c>
    </row>
    <row r="26" spans="1:27" ht="12.75" customHeight="1">
      <c r="A26" s="9">
        <v>15</v>
      </c>
      <c r="B26" s="83">
        <v>224</v>
      </c>
      <c r="C26" s="84" t="s">
        <v>58</v>
      </c>
      <c r="D26" s="85" t="s">
        <v>75</v>
      </c>
      <c r="E26" s="149">
        <v>40</v>
      </c>
      <c r="F26" s="208" t="s">
        <v>223</v>
      </c>
      <c r="G26" s="193">
        <v>66</v>
      </c>
      <c r="H26" s="193">
        <v>50</v>
      </c>
      <c r="I26" s="193">
        <v>1095</v>
      </c>
      <c r="J26" s="193">
        <v>277</v>
      </c>
      <c r="K26" s="38">
        <f t="shared" si="0"/>
        <v>25.3</v>
      </c>
      <c r="L26" s="200">
        <v>25</v>
      </c>
      <c r="M26" s="193">
        <v>23</v>
      </c>
      <c r="N26" s="193">
        <v>499</v>
      </c>
      <c r="O26" s="193">
        <v>128</v>
      </c>
      <c r="P26" s="38">
        <f t="shared" si="1"/>
        <v>25.7</v>
      </c>
      <c r="Q26" s="200">
        <v>5</v>
      </c>
      <c r="R26" s="193">
        <v>2</v>
      </c>
      <c r="S26" s="193">
        <v>59</v>
      </c>
      <c r="T26" s="193">
        <v>2</v>
      </c>
      <c r="U26" s="38">
        <f t="shared" si="2"/>
        <v>3.4</v>
      </c>
      <c r="V26" s="206">
        <v>99</v>
      </c>
      <c r="W26" s="193">
        <v>3</v>
      </c>
      <c r="X26" s="48">
        <f t="shared" si="3"/>
        <v>3</v>
      </c>
      <c r="Y26" s="193">
        <v>85</v>
      </c>
      <c r="Z26" s="193">
        <v>1</v>
      </c>
      <c r="AA26" s="44">
        <f t="shared" si="5"/>
        <v>1.2</v>
      </c>
    </row>
    <row r="27" spans="1:27" ht="12.75" customHeight="1">
      <c r="A27" s="9">
        <v>15</v>
      </c>
      <c r="B27" s="83">
        <v>225</v>
      </c>
      <c r="C27" s="84" t="s">
        <v>58</v>
      </c>
      <c r="D27" s="85" t="s">
        <v>76</v>
      </c>
      <c r="E27" s="149"/>
      <c r="F27" s="208"/>
      <c r="G27" s="193"/>
      <c r="H27" s="193"/>
      <c r="I27" s="193"/>
      <c r="J27" s="193"/>
      <c r="K27" s="38" t="str">
        <f t="shared" si="0"/>
        <v> </v>
      </c>
      <c r="L27" s="200">
        <v>31</v>
      </c>
      <c r="M27" s="193">
        <v>24</v>
      </c>
      <c r="N27" s="193">
        <v>417</v>
      </c>
      <c r="O27" s="193">
        <v>104</v>
      </c>
      <c r="P27" s="38">
        <f t="shared" si="1"/>
        <v>24.9</v>
      </c>
      <c r="Q27" s="200">
        <v>5</v>
      </c>
      <c r="R27" s="193">
        <v>3</v>
      </c>
      <c r="S27" s="193">
        <v>51</v>
      </c>
      <c r="T27" s="193">
        <v>4</v>
      </c>
      <c r="U27" s="38">
        <f t="shared" si="2"/>
        <v>7.8</v>
      </c>
      <c r="V27" s="206">
        <v>36</v>
      </c>
      <c r="W27" s="193">
        <v>2</v>
      </c>
      <c r="X27" s="48">
        <f t="shared" si="3"/>
        <v>5.6</v>
      </c>
      <c r="Y27" s="193">
        <v>27</v>
      </c>
      <c r="Z27" s="193">
        <v>1</v>
      </c>
      <c r="AA27" s="44">
        <f t="shared" si="5"/>
        <v>3.7</v>
      </c>
    </row>
    <row r="28" spans="1:27" ht="12.75" customHeight="1">
      <c r="A28" s="9">
        <v>15</v>
      </c>
      <c r="B28" s="83">
        <v>226</v>
      </c>
      <c r="C28" s="84" t="s">
        <v>58</v>
      </c>
      <c r="D28" s="85" t="s">
        <v>77</v>
      </c>
      <c r="E28" s="149"/>
      <c r="F28" s="208"/>
      <c r="G28" s="193"/>
      <c r="H28" s="193"/>
      <c r="I28" s="193"/>
      <c r="J28" s="193"/>
      <c r="K28" s="38" t="str">
        <f t="shared" si="0"/>
        <v> </v>
      </c>
      <c r="L28" s="200">
        <v>21</v>
      </c>
      <c r="M28" s="193">
        <v>19</v>
      </c>
      <c r="N28" s="193">
        <v>291</v>
      </c>
      <c r="O28" s="193">
        <v>54</v>
      </c>
      <c r="P28" s="38">
        <f t="shared" si="1"/>
        <v>18.6</v>
      </c>
      <c r="Q28" s="200">
        <v>5</v>
      </c>
      <c r="R28" s="193">
        <v>2</v>
      </c>
      <c r="S28" s="193">
        <v>60</v>
      </c>
      <c r="T28" s="193">
        <v>5</v>
      </c>
      <c r="U28" s="38">
        <f t="shared" si="2"/>
        <v>8.3</v>
      </c>
      <c r="V28" s="206">
        <v>63</v>
      </c>
      <c r="W28" s="193">
        <v>3</v>
      </c>
      <c r="X28" s="48">
        <f t="shared" si="3"/>
        <v>4.8</v>
      </c>
      <c r="Y28" s="193">
        <v>50</v>
      </c>
      <c r="Z28" s="193">
        <v>0</v>
      </c>
      <c r="AA28" s="44">
        <f t="shared" si="5"/>
        <v>0</v>
      </c>
    </row>
    <row r="29" spans="1:27" ht="14.25" customHeight="1">
      <c r="A29" s="9">
        <v>15</v>
      </c>
      <c r="B29" s="83">
        <v>227</v>
      </c>
      <c r="C29" s="84" t="s">
        <v>58</v>
      </c>
      <c r="D29" s="85" t="s">
        <v>78</v>
      </c>
      <c r="E29" s="149"/>
      <c r="F29" s="208"/>
      <c r="G29" s="193"/>
      <c r="H29" s="193"/>
      <c r="I29" s="193"/>
      <c r="J29" s="193"/>
      <c r="K29" s="38" t="str">
        <f t="shared" si="0"/>
        <v> </v>
      </c>
      <c r="L29" s="200">
        <v>28</v>
      </c>
      <c r="M29" s="193">
        <v>21</v>
      </c>
      <c r="N29" s="193">
        <v>297</v>
      </c>
      <c r="O29" s="193">
        <v>51</v>
      </c>
      <c r="P29" s="38">
        <f t="shared" si="1"/>
        <v>17.2</v>
      </c>
      <c r="Q29" s="200">
        <v>5</v>
      </c>
      <c r="R29" s="193">
        <v>2</v>
      </c>
      <c r="S29" s="193">
        <v>42</v>
      </c>
      <c r="T29" s="193">
        <v>2</v>
      </c>
      <c r="U29" s="38">
        <f t="shared" si="2"/>
        <v>4.8</v>
      </c>
      <c r="V29" s="206">
        <v>17</v>
      </c>
      <c r="W29" s="193">
        <v>0</v>
      </c>
      <c r="X29" s="48">
        <f t="shared" si="3"/>
        <v>0</v>
      </c>
      <c r="Y29" s="193">
        <v>17</v>
      </c>
      <c r="Z29" s="193">
        <v>0</v>
      </c>
      <c r="AA29" s="44">
        <f t="shared" si="5"/>
        <v>0</v>
      </c>
    </row>
    <row r="30" spans="1:27" ht="12.75" customHeight="1">
      <c r="A30" s="9">
        <v>15</v>
      </c>
      <c r="B30" s="83">
        <v>307</v>
      </c>
      <c r="C30" s="84" t="s">
        <v>58</v>
      </c>
      <c r="D30" s="85" t="s">
        <v>79</v>
      </c>
      <c r="E30" s="149">
        <v>30</v>
      </c>
      <c r="F30" s="208" t="s">
        <v>222</v>
      </c>
      <c r="G30" s="193">
        <v>21</v>
      </c>
      <c r="H30" s="193">
        <v>14</v>
      </c>
      <c r="I30" s="193">
        <v>233</v>
      </c>
      <c r="J30" s="193">
        <v>45</v>
      </c>
      <c r="K30" s="38">
        <f t="shared" si="0"/>
        <v>19.3</v>
      </c>
      <c r="L30" s="200">
        <v>16</v>
      </c>
      <c r="M30" s="193">
        <v>11</v>
      </c>
      <c r="N30" s="193">
        <v>205</v>
      </c>
      <c r="O30" s="193">
        <v>40</v>
      </c>
      <c r="P30" s="38">
        <f t="shared" si="1"/>
        <v>19.5</v>
      </c>
      <c r="Q30" s="200">
        <v>5</v>
      </c>
      <c r="R30" s="193">
        <v>3</v>
      </c>
      <c r="S30" s="193">
        <v>28</v>
      </c>
      <c r="T30" s="193">
        <v>5</v>
      </c>
      <c r="U30" s="38">
        <f t="shared" si="2"/>
        <v>17.9</v>
      </c>
      <c r="V30" s="206">
        <v>22</v>
      </c>
      <c r="W30" s="193">
        <v>2</v>
      </c>
      <c r="X30" s="48">
        <f t="shared" si="3"/>
        <v>9.1</v>
      </c>
      <c r="Y30" s="193">
        <v>16</v>
      </c>
      <c r="Z30" s="193">
        <v>1</v>
      </c>
      <c r="AA30" s="44">
        <f t="shared" si="5"/>
        <v>6.3</v>
      </c>
    </row>
    <row r="31" spans="1:27" ht="12.75" customHeight="1">
      <c r="A31" s="9">
        <v>15</v>
      </c>
      <c r="B31" s="83">
        <v>342</v>
      </c>
      <c r="C31" s="84" t="s">
        <v>58</v>
      </c>
      <c r="D31" s="85" t="s">
        <v>80</v>
      </c>
      <c r="E31" s="149"/>
      <c r="F31" s="208"/>
      <c r="G31" s="193"/>
      <c r="H31" s="193"/>
      <c r="I31" s="193"/>
      <c r="J31" s="193"/>
      <c r="K31" s="38" t="str">
        <f t="shared" si="0"/>
        <v> </v>
      </c>
      <c r="L31" s="200">
        <v>15</v>
      </c>
      <c r="M31" s="193">
        <v>6</v>
      </c>
      <c r="N31" s="193">
        <v>153</v>
      </c>
      <c r="O31" s="193">
        <v>14</v>
      </c>
      <c r="P31" s="38">
        <f t="shared" si="1"/>
        <v>9.2</v>
      </c>
      <c r="Q31" s="200">
        <v>5</v>
      </c>
      <c r="R31" s="193">
        <v>1</v>
      </c>
      <c r="S31" s="193">
        <v>24</v>
      </c>
      <c r="T31" s="193">
        <v>1</v>
      </c>
      <c r="U31" s="38">
        <f t="shared" si="2"/>
        <v>4.2</v>
      </c>
      <c r="V31" s="206">
        <v>16</v>
      </c>
      <c r="W31" s="193">
        <v>0</v>
      </c>
      <c r="X31" s="48">
        <f t="shared" si="3"/>
        <v>0</v>
      </c>
      <c r="Y31" s="193">
        <v>16</v>
      </c>
      <c r="Z31" s="193">
        <v>0</v>
      </c>
      <c r="AA31" s="44">
        <f t="shared" si="5"/>
        <v>0</v>
      </c>
    </row>
    <row r="32" spans="1:27" ht="12.75" customHeight="1">
      <c r="A32" s="9">
        <v>15</v>
      </c>
      <c r="B32" s="83">
        <v>361</v>
      </c>
      <c r="C32" s="84" t="s">
        <v>58</v>
      </c>
      <c r="D32" s="85" t="s">
        <v>81</v>
      </c>
      <c r="E32" s="149"/>
      <c r="F32" s="208"/>
      <c r="G32" s="193"/>
      <c r="H32" s="193"/>
      <c r="I32" s="193"/>
      <c r="J32" s="193"/>
      <c r="K32" s="38" t="str">
        <f t="shared" si="0"/>
        <v> </v>
      </c>
      <c r="L32" s="200">
        <v>13</v>
      </c>
      <c r="M32" s="193">
        <v>9</v>
      </c>
      <c r="N32" s="193">
        <v>163</v>
      </c>
      <c r="O32" s="193">
        <v>22</v>
      </c>
      <c r="P32" s="38">
        <f t="shared" si="1"/>
        <v>13.5</v>
      </c>
      <c r="Q32" s="200">
        <v>5</v>
      </c>
      <c r="R32" s="193">
        <v>2</v>
      </c>
      <c r="S32" s="193">
        <v>30</v>
      </c>
      <c r="T32" s="193">
        <v>3</v>
      </c>
      <c r="U32" s="38">
        <f t="shared" si="2"/>
        <v>10</v>
      </c>
      <c r="V32" s="206">
        <v>14</v>
      </c>
      <c r="W32" s="193">
        <v>6</v>
      </c>
      <c r="X32" s="48">
        <f t="shared" si="3"/>
        <v>42.9</v>
      </c>
      <c r="Y32" s="193">
        <v>8</v>
      </c>
      <c r="Z32" s="193">
        <v>0</v>
      </c>
      <c r="AA32" s="44">
        <f t="shared" si="5"/>
        <v>0</v>
      </c>
    </row>
    <row r="33" spans="1:27" ht="12.75" customHeight="1">
      <c r="A33" s="9">
        <v>15</v>
      </c>
      <c r="B33" s="83">
        <v>385</v>
      </c>
      <c r="C33" s="84" t="s">
        <v>58</v>
      </c>
      <c r="D33" s="85" t="s">
        <v>82</v>
      </c>
      <c r="E33" s="149"/>
      <c r="F33" s="208"/>
      <c r="G33" s="193"/>
      <c r="H33" s="193"/>
      <c r="I33" s="193"/>
      <c r="J33" s="193"/>
      <c r="K33" s="38" t="str">
        <f t="shared" si="0"/>
        <v> </v>
      </c>
      <c r="L33" s="200">
        <v>10</v>
      </c>
      <c r="M33" s="193">
        <v>8</v>
      </c>
      <c r="N33" s="193">
        <v>201</v>
      </c>
      <c r="O33" s="193">
        <v>47</v>
      </c>
      <c r="P33" s="38">
        <f t="shared" si="1"/>
        <v>23.4</v>
      </c>
      <c r="Q33" s="200">
        <v>5</v>
      </c>
      <c r="R33" s="193">
        <v>0</v>
      </c>
      <c r="S33" s="193">
        <v>41</v>
      </c>
      <c r="T33" s="193">
        <v>0</v>
      </c>
      <c r="U33" s="38">
        <f t="shared" si="2"/>
        <v>0</v>
      </c>
      <c r="V33" s="206">
        <v>52</v>
      </c>
      <c r="W33" s="193">
        <v>2</v>
      </c>
      <c r="X33" s="48">
        <f t="shared" si="3"/>
        <v>3.8</v>
      </c>
      <c r="Y33" s="193">
        <v>42</v>
      </c>
      <c r="Z33" s="193">
        <v>2</v>
      </c>
      <c r="AA33" s="44">
        <f t="shared" si="5"/>
        <v>4.8</v>
      </c>
    </row>
    <row r="34" spans="1:27" ht="12.75" customHeight="1">
      <c r="A34" s="9">
        <v>15</v>
      </c>
      <c r="B34" s="83">
        <v>405</v>
      </c>
      <c r="C34" s="84" t="s">
        <v>58</v>
      </c>
      <c r="D34" s="85" t="s">
        <v>83</v>
      </c>
      <c r="E34" s="149"/>
      <c r="F34" s="208"/>
      <c r="G34" s="193"/>
      <c r="H34" s="193"/>
      <c r="I34" s="193"/>
      <c r="J34" s="193"/>
      <c r="K34" s="38"/>
      <c r="L34" s="201">
        <v>15</v>
      </c>
      <c r="M34" s="193">
        <v>9</v>
      </c>
      <c r="N34" s="193">
        <v>174</v>
      </c>
      <c r="O34" s="193">
        <v>26</v>
      </c>
      <c r="P34" s="38">
        <f t="shared" si="1"/>
        <v>14.9</v>
      </c>
      <c r="Q34" s="200">
        <v>5</v>
      </c>
      <c r="R34" s="193">
        <v>1</v>
      </c>
      <c r="S34" s="193">
        <v>22</v>
      </c>
      <c r="T34" s="193">
        <v>1</v>
      </c>
      <c r="U34" s="38">
        <f t="shared" si="2"/>
        <v>4.5</v>
      </c>
      <c r="V34" s="206">
        <v>8</v>
      </c>
      <c r="W34" s="193">
        <v>0</v>
      </c>
      <c r="X34" s="48">
        <f t="shared" si="3"/>
        <v>0</v>
      </c>
      <c r="Y34" s="193">
        <v>8</v>
      </c>
      <c r="Z34" s="193">
        <v>0</v>
      </c>
      <c r="AA34" s="44">
        <f t="shared" si="5"/>
        <v>0</v>
      </c>
    </row>
    <row r="35" spans="1:27" ht="12.75" customHeight="1">
      <c r="A35" s="9">
        <v>15</v>
      </c>
      <c r="B35" s="83">
        <v>441</v>
      </c>
      <c r="C35" s="84" t="s">
        <v>58</v>
      </c>
      <c r="D35" s="85" t="s">
        <v>84</v>
      </c>
      <c r="E35" s="149"/>
      <c r="F35" s="208"/>
      <c r="G35" s="193"/>
      <c r="H35" s="193"/>
      <c r="I35" s="193"/>
      <c r="J35" s="193"/>
      <c r="K35" s="38"/>
      <c r="L35" s="200">
        <v>5</v>
      </c>
      <c r="M35" s="193">
        <v>4</v>
      </c>
      <c r="N35" s="193">
        <v>56</v>
      </c>
      <c r="O35" s="193">
        <v>20</v>
      </c>
      <c r="P35" s="38">
        <f t="shared" si="1"/>
        <v>35.7</v>
      </c>
      <c r="Q35" s="200">
        <v>5</v>
      </c>
      <c r="R35" s="193">
        <v>2</v>
      </c>
      <c r="S35" s="193">
        <v>23</v>
      </c>
      <c r="T35" s="193">
        <v>2</v>
      </c>
      <c r="U35" s="38">
        <f t="shared" si="2"/>
        <v>8.7</v>
      </c>
      <c r="V35" s="206">
        <v>7</v>
      </c>
      <c r="W35" s="193">
        <v>0</v>
      </c>
      <c r="X35" s="48">
        <f t="shared" si="3"/>
        <v>0</v>
      </c>
      <c r="Y35" s="193">
        <v>7</v>
      </c>
      <c r="Z35" s="193">
        <v>0</v>
      </c>
      <c r="AA35" s="44">
        <f t="shared" si="5"/>
        <v>0</v>
      </c>
    </row>
    <row r="36" spans="1:27" ht="12.75" customHeight="1">
      <c r="A36" s="9">
        <v>15</v>
      </c>
      <c r="B36" s="83">
        <v>461</v>
      </c>
      <c r="C36" s="84" t="s">
        <v>58</v>
      </c>
      <c r="D36" s="85" t="s">
        <v>85</v>
      </c>
      <c r="E36" s="149"/>
      <c r="F36" s="208"/>
      <c r="G36" s="193"/>
      <c r="H36" s="193"/>
      <c r="I36" s="193"/>
      <c r="J36" s="193"/>
      <c r="K36" s="38"/>
      <c r="L36" s="200">
        <v>17</v>
      </c>
      <c r="M36" s="193">
        <v>12</v>
      </c>
      <c r="N36" s="193">
        <v>165</v>
      </c>
      <c r="O36" s="193">
        <v>40</v>
      </c>
      <c r="P36" s="38">
        <f t="shared" si="1"/>
        <v>24.2</v>
      </c>
      <c r="Q36" s="200">
        <v>5</v>
      </c>
      <c r="R36" s="193">
        <v>1</v>
      </c>
      <c r="S36" s="193">
        <v>29</v>
      </c>
      <c r="T36" s="193">
        <v>1</v>
      </c>
      <c r="U36" s="38">
        <f t="shared" si="2"/>
        <v>3.4</v>
      </c>
      <c r="V36" s="206">
        <v>29</v>
      </c>
      <c r="W36" s="193">
        <v>3</v>
      </c>
      <c r="X36" s="48">
        <f t="shared" si="3"/>
        <v>10.3</v>
      </c>
      <c r="Y36" s="193">
        <v>21</v>
      </c>
      <c r="Z36" s="193">
        <v>2</v>
      </c>
      <c r="AA36" s="44">
        <f t="shared" si="5"/>
        <v>9.5</v>
      </c>
    </row>
    <row r="37" spans="1:27" ht="14.25" customHeight="1">
      <c r="A37" s="9">
        <v>15</v>
      </c>
      <c r="B37" s="83">
        <v>482</v>
      </c>
      <c r="C37" s="84" t="s">
        <v>58</v>
      </c>
      <c r="D37" s="85" t="s">
        <v>86</v>
      </c>
      <c r="E37" s="149"/>
      <c r="F37" s="208"/>
      <c r="G37" s="193"/>
      <c r="H37" s="193"/>
      <c r="I37" s="193"/>
      <c r="J37" s="193"/>
      <c r="K37" s="38" t="str">
        <f t="shared" si="0"/>
        <v> </v>
      </c>
      <c r="L37" s="200">
        <v>10</v>
      </c>
      <c r="M37" s="193">
        <v>9</v>
      </c>
      <c r="N37" s="193">
        <v>194</v>
      </c>
      <c r="O37" s="193">
        <v>33</v>
      </c>
      <c r="P37" s="38">
        <f t="shared" si="1"/>
        <v>17</v>
      </c>
      <c r="Q37" s="200">
        <v>5</v>
      </c>
      <c r="R37" s="193">
        <v>3</v>
      </c>
      <c r="S37" s="193">
        <v>59</v>
      </c>
      <c r="T37" s="193">
        <v>9</v>
      </c>
      <c r="U37" s="38">
        <f t="shared" si="2"/>
        <v>15.3</v>
      </c>
      <c r="V37" s="206">
        <v>12</v>
      </c>
      <c r="W37" s="193">
        <v>1</v>
      </c>
      <c r="X37" s="48">
        <f t="shared" si="3"/>
        <v>8.3</v>
      </c>
      <c r="Y37" s="193">
        <v>9</v>
      </c>
      <c r="Z37" s="193">
        <v>0</v>
      </c>
      <c r="AA37" s="44">
        <f t="shared" si="5"/>
        <v>0</v>
      </c>
    </row>
    <row r="38" spans="1:27" ht="12.75" customHeight="1">
      <c r="A38" s="9">
        <v>15</v>
      </c>
      <c r="B38" s="83">
        <v>504</v>
      </c>
      <c r="C38" s="84" t="s">
        <v>58</v>
      </c>
      <c r="D38" s="85" t="s">
        <v>87</v>
      </c>
      <c r="E38" s="149"/>
      <c r="F38" s="208"/>
      <c r="G38" s="193"/>
      <c r="H38" s="193"/>
      <c r="I38" s="193"/>
      <c r="J38" s="193"/>
      <c r="K38" s="38" t="str">
        <f t="shared" si="0"/>
        <v> </v>
      </c>
      <c r="L38" s="200">
        <v>7</v>
      </c>
      <c r="M38" s="193">
        <v>4</v>
      </c>
      <c r="N38" s="193">
        <v>84</v>
      </c>
      <c r="O38" s="193">
        <v>7</v>
      </c>
      <c r="P38" s="38">
        <f t="shared" si="1"/>
        <v>8.3</v>
      </c>
      <c r="Q38" s="200">
        <v>5</v>
      </c>
      <c r="R38" s="193">
        <v>2</v>
      </c>
      <c r="S38" s="193">
        <v>25</v>
      </c>
      <c r="T38" s="193">
        <v>3</v>
      </c>
      <c r="U38" s="38">
        <f t="shared" si="2"/>
        <v>12</v>
      </c>
      <c r="V38" s="206">
        <v>13</v>
      </c>
      <c r="W38" s="193">
        <v>0</v>
      </c>
      <c r="X38" s="48">
        <f t="shared" si="3"/>
        <v>0</v>
      </c>
      <c r="Y38" s="193">
        <v>13</v>
      </c>
      <c r="Z38" s="193">
        <v>0</v>
      </c>
      <c r="AA38" s="44">
        <f t="shared" si="5"/>
        <v>0</v>
      </c>
    </row>
    <row r="39" spans="1:27" ht="14.25" customHeight="1">
      <c r="A39" s="9">
        <v>15</v>
      </c>
      <c r="B39" s="83">
        <v>581</v>
      </c>
      <c r="C39" s="84" t="s">
        <v>58</v>
      </c>
      <c r="D39" s="85" t="s">
        <v>88</v>
      </c>
      <c r="E39" s="149">
        <v>30</v>
      </c>
      <c r="F39" s="208" t="s">
        <v>227</v>
      </c>
      <c r="G39" s="193">
        <v>19</v>
      </c>
      <c r="H39" s="193">
        <v>13</v>
      </c>
      <c r="I39" s="193">
        <v>221</v>
      </c>
      <c r="J39" s="193">
        <v>42</v>
      </c>
      <c r="K39" s="38">
        <f t="shared" si="0"/>
        <v>19</v>
      </c>
      <c r="L39" s="201">
        <v>13</v>
      </c>
      <c r="M39" s="193">
        <v>11</v>
      </c>
      <c r="N39" s="193">
        <v>194</v>
      </c>
      <c r="O39" s="193">
        <v>39</v>
      </c>
      <c r="P39" s="38">
        <f>IF(L39=""," ",ROUND(O39/N39*100,1))</f>
        <v>20.1</v>
      </c>
      <c r="Q39" s="200">
        <v>5</v>
      </c>
      <c r="R39" s="193">
        <v>1</v>
      </c>
      <c r="S39" s="193">
        <v>23</v>
      </c>
      <c r="T39" s="193">
        <v>1</v>
      </c>
      <c r="U39" s="38">
        <f t="shared" si="2"/>
        <v>4.3</v>
      </c>
      <c r="V39" s="206">
        <v>9</v>
      </c>
      <c r="W39" s="193">
        <v>0</v>
      </c>
      <c r="X39" s="48">
        <f t="shared" si="3"/>
        <v>0</v>
      </c>
      <c r="Y39" s="193">
        <v>8</v>
      </c>
      <c r="Z39" s="193">
        <v>0</v>
      </c>
      <c r="AA39" s="44">
        <f t="shared" si="5"/>
        <v>0</v>
      </c>
    </row>
    <row r="40" spans="1:27" ht="12.75" customHeight="1" thickBot="1">
      <c r="A40" s="10">
        <v>15</v>
      </c>
      <c r="B40" s="86">
        <v>586</v>
      </c>
      <c r="C40" s="87" t="s">
        <v>58</v>
      </c>
      <c r="D40" s="88" t="s">
        <v>89</v>
      </c>
      <c r="E40" s="150"/>
      <c r="F40" s="209"/>
      <c r="G40" s="194"/>
      <c r="H40" s="193"/>
      <c r="I40" s="194"/>
      <c r="J40" s="193"/>
      <c r="K40" s="38" t="str">
        <f t="shared" si="0"/>
        <v> </v>
      </c>
      <c r="L40" s="200">
        <v>4</v>
      </c>
      <c r="M40" s="193">
        <v>2</v>
      </c>
      <c r="N40" s="193">
        <v>31</v>
      </c>
      <c r="O40" s="193">
        <v>3</v>
      </c>
      <c r="P40" s="38">
        <f>IF(L40=""," ",ROUND(O40/N40*100,1))</f>
        <v>9.7</v>
      </c>
      <c r="Q40" s="200">
        <v>5</v>
      </c>
      <c r="R40" s="193">
        <v>1</v>
      </c>
      <c r="S40" s="193">
        <v>18</v>
      </c>
      <c r="T40" s="193">
        <v>2</v>
      </c>
      <c r="U40" s="38">
        <f t="shared" si="2"/>
        <v>11.1</v>
      </c>
      <c r="V40" s="206">
        <v>3</v>
      </c>
      <c r="W40" s="193">
        <v>1</v>
      </c>
      <c r="X40" s="48">
        <f>IF(V40=0," ",ROUND(W40/V40*100,1))</f>
        <v>33.3</v>
      </c>
      <c r="Y40" s="193">
        <v>3</v>
      </c>
      <c r="Z40" s="193">
        <v>1</v>
      </c>
      <c r="AA40" s="44">
        <f t="shared" si="5"/>
        <v>33.3</v>
      </c>
    </row>
    <row r="41" spans="1:27" ht="15.75" customHeight="1" thickBot="1">
      <c r="A41" s="13"/>
      <c r="B41" s="18">
        <v>900</v>
      </c>
      <c r="C41" s="19"/>
      <c r="D41" s="20" t="s">
        <v>20</v>
      </c>
      <c r="E41" s="11"/>
      <c r="F41" s="12"/>
      <c r="G41" s="195"/>
      <c r="H41" s="195"/>
      <c r="I41" s="195"/>
      <c r="J41" s="195"/>
      <c r="K41" s="39"/>
      <c r="L41" s="198">
        <f>SUM(L10:L40)</f>
        <v>761</v>
      </c>
      <c r="M41" s="198">
        <f>SUM(M10:M40)</f>
        <v>632</v>
      </c>
      <c r="N41" s="198">
        <f>SUM(N10:N40)</f>
        <v>12070</v>
      </c>
      <c r="O41" s="198">
        <f>SUM(O10:O40)</f>
        <v>3193</v>
      </c>
      <c r="P41" s="42">
        <f>IF(L41=" "," ",ROUND(O41/N41*100,1))</f>
        <v>26.5</v>
      </c>
      <c r="Q41" s="198">
        <f>SUM(Q10:Q40)</f>
        <v>181</v>
      </c>
      <c r="R41" s="198">
        <f>SUM(R10:R40)</f>
        <v>87</v>
      </c>
      <c r="S41" s="198">
        <f>SUM(S10:S40)</f>
        <v>1526</v>
      </c>
      <c r="T41" s="198">
        <f>SUM(T10:T40)</f>
        <v>133</v>
      </c>
      <c r="U41" s="42">
        <f>IF(Q41=""," ",ROUND(T41/S41*100,1))</f>
        <v>8.7</v>
      </c>
      <c r="V41" s="203"/>
      <c r="W41" s="195"/>
      <c r="X41" s="49"/>
      <c r="Y41" s="195"/>
      <c r="Z41" s="195"/>
      <c r="AA41" s="45"/>
    </row>
    <row r="42" spans="1:27" ht="12.75" customHeight="1">
      <c r="A42" s="212"/>
      <c r="B42" s="213"/>
      <c r="C42" s="214"/>
      <c r="D42" s="215" t="s">
        <v>153</v>
      </c>
      <c r="E42" s="216"/>
      <c r="F42" s="217"/>
      <c r="G42" s="218"/>
      <c r="H42" s="218"/>
      <c r="I42" s="218"/>
      <c r="J42" s="218"/>
      <c r="K42" s="219"/>
      <c r="L42" s="220">
        <v>2</v>
      </c>
      <c r="M42" s="221">
        <v>2</v>
      </c>
      <c r="N42" s="221">
        <v>211</v>
      </c>
      <c r="O42" s="221">
        <v>70</v>
      </c>
      <c r="P42" s="58">
        <f>IF(L42=""," ",ROUND(O42/N42*100,1))</f>
        <v>33.2</v>
      </c>
      <c r="Q42" s="220"/>
      <c r="R42" s="221"/>
      <c r="S42" s="221"/>
      <c r="T42" s="221"/>
      <c r="U42" s="58" t="str">
        <f>IF(Q42=""," ",ROUND(T42/S42*100,1))</f>
        <v> </v>
      </c>
      <c r="V42" s="222"/>
      <c r="W42" s="218"/>
      <c r="X42" s="223"/>
      <c r="Y42" s="218"/>
      <c r="Z42" s="218"/>
      <c r="AA42" s="224"/>
    </row>
    <row r="43" spans="1:27" ht="12.75" customHeight="1">
      <c r="A43" s="21"/>
      <c r="B43" s="22"/>
      <c r="C43" s="23"/>
      <c r="D43" s="210" t="s">
        <v>154</v>
      </c>
      <c r="E43" s="27"/>
      <c r="F43" s="28"/>
      <c r="G43" s="196"/>
      <c r="H43" s="196"/>
      <c r="I43" s="196"/>
      <c r="J43" s="196"/>
      <c r="K43" s="40"/>
      <c r="L43" s="199">
        <v>3</v>
      </c>
      <c r="M43" s="193">
        <v>2</v>
      </c>
      <c r="N43" s="194">
        <v>63</v>
      </c>
      <c r="O43" s="193">
        <v>24</v>
      </c>
      <c r="P43" s="89">
        <f>IF(L43=""," ",ROUND(O43/N43*100,1))</f>
        <v>38.1</v>
      </c>
      <c r="Q43" s="199"/>
      <c r="R43" s="193"/>
      <c r="S43" s="194"/>
      <c r="T43" s="193"/>
      <c r="U43" s="89"/>
      <c r="V43" s="204"/>
      <c r="W43" s="196"/>
      <c r="X43" s="50"/>
      <c r="Y43" s="196"/>
      <c r="Z43" s="196"/>
      <c r="AA43" s="46"/>
    </row>
    <row r="44" spans="1:27" ht="12.75" customHeight="1">
      <c r="A44" s="21"/>
      <c r="B44" s="22"/>
      <c r="C44" s="23"/>
      <c r="D44" s="210" t="s">
        <v>155</v>
      </c>
      <c r="E44" s="27"/>
      <c r="F44" s="28"/>
      <c r="G44" s="196"/>
      <c r="H44" s="196"/>
      <c r="I44" s="196"/>
      <c r="J44" s="196"/>
      <c r="K44" s="40"/>
      <c r="L44" s="199">
        <v>2</v>
      </c>
      <c r="M44" s="193">
        <v>2</v>
      </c>
      <c r="N44" s="194">
        <v>81</v>
      </c>
      <c r="O44" s="193">
        <v>27</v>
      </c>
      <c r="P44" s="89">
        <f aca="true" t="shared" si="6" ref="P44:P52">IF(L44=""," ",ROUND(O44/N44*100,1))</f>
        <v>33.3</v>
      </c>
      <c r="Q44" s="199"/>
      <c r="R44" s="193"/>
      <c r="S44" s="194"/>
      <c r="T44" s="193"/>
      <c r="U44" s="89"/>
      <c r="V44" s="204"/>
      <c r="W44" s="196"/>
      <c r="X44" s="50"/>
      <c r="Y44" s="196"/>
      <c r="Z44" s="196"/>
      <c r="AA44" s="46"/>
    </row>
    <row r="45" spans="1:27" ht="12.75" customHeight="1">
      <c r="A45" s="21"/>
      <c r="B45" s="22"/>
      <c r="C45" s="23"/>
      <c r="D45" s="210" t="s">
        <v>156</v>
      </c>
      <c r="E45" s="27"/>
      <c r="F45" s="28"/>
      <c r="G45" s="196"/>
      <c r="H45" s="196"/>
      <c r="I45" s="196"/>
      <c r="J45" s="196"/>
      <c r="K45" s="40"/>
      <c r="L45" s="199">
        <v>2</v>
      </c>
      <c r="M45" s="193">
        <v>2</v>
      </c>
      <c r="N45" s="194">
        <v>52</v>
      </c>
      <c r="O45" s="193">
        <v>15</v>
      </c>
      <c r="P45" s="89">
        <f t="shared" si="6"/>
        <v>28.8</v>
      </c>
      <c r="Q45" s="199"/>
      <c r="R45" s="193"/>
      <c r="S45" s="194"/>
      <c r="T45" s="193"/>
      <c r="U45" s="89"/>
      <c r="V45" s="204"/>
      <c r="W45" s="196"/>
      <c r="X45" s="50"/>
      <c r="Y45" s="196"/>
      <c r="Z45" s="196"/>
      <c r="AA45" s="46"/>
    </row>
    <row r="46" spans="1:27" ht="12.75" customHeight="1">
      <c r="A46" s="21"/>
      <c r="B46" s="22"/>
      <c r="C46" s="23"/>
      <c r="D46" s="210" t="s">
        <v>157</v>
      </c>
      <c r="E46" s="27"/>
      <c r="F46" s="28"/>
      <c r="G46" s="196"/>
      <c r="H46" s="196"/>
      <c r="I46" s="196"/>
      <c r="J46" s="196"/>
      <c r="K46" s="40"/>
      <c r="L46" s="199">
        <v>2</v>
      </c>
      <c r="M46" s="193">
        <v>2</v>
      </c>
      <c r="N46" s="194">
        <v>172</v>
      </c>
      <c r="O46" s="193">
        <v>40</v>
      </c>
      <c r="P46" s="89">
        <f t="shared" si="6"/>
        <v>23.3</v>
      </c>
      <c r="Q46" s="199"/>
      <c r="R46" s="193"/>
      <c r="S46" s="194"/>
      <c r="T46" s="193"/>
      <c r="U46" s="89"/>
      <c r="V46" s="204"/>
      <c r="W46" s="196"/>
      <c r="X46" s="50"/>
      <c r="Y46" s="196"/>
      <c r="Z46" s="196"/>
      <c r="AA46" s="46"/>
    </row>
    <row r="47" spans="1:27" ht="12.75" customHeight="1">
      <c r="A47" s="21"/>
      <c r="B47" s="22"/>
      <c r="C47" s="23"/>
      <c r="D47" s="210" t="s">
        <v>158</v>
      </c>
      <c r="E47" s="27"/>
      <c r="F47" s="28"/>
      <c r="G47" s="196"/>
      <c r="H47" s="196"/>
      <c r="I47" s="196"/>
      <c r="J47" s="196"/>
      <c r="K47" s="40"/>
      <c r="L47" s="199">
        <v>3</v>
      </c>
      <c r="M47" s="193">
        <v>3</v>
      </c>
      <c r="N47" s="194">
        <v>61</v>
      </c>
      <c r="O47" s="193">
        <v>22</v>
      </c>
      <c r="P47" s="89">
        <f t="shared" si="6"/>
        <v>36.1</v>
      </c>
      <c r="Q47" s="199"/>
      <c r="R47" s="193"/>
      <c r="S47" s="194"/>
      <c r="T47" s="193"/>
      <c r="U47" s="89"/>
      <c r="V47" s="204"/>
      <c r="W47" s="196"/>
      <c r="X47" s="50"/>
      <c r="Y47" s="196"/>
      <c r="Z47" s="196"/>
      <c r="AA47" s="46"/>
    </row>
    <row r="48" spans="1:27" ht="12.75" customHeight="1">
      <c r="A48" s="21"/>
      <c r="B48" s="22"/>
      <c r="C48" s="23"/>
      <c r="D48" s="210" t="s">
        <v>159</v>
      </c>
      <c r="E48" s="27"/>
      <c r="F48" s="28"/>
      <c r="G48" s="196"/>
      <c r="H48" s="196"/>
      <c r="I48" s="196"/>
      <c r="J48" s="196"/>
      <c r="K48" s="40"/>
      <c r="L48" s="199">
        <v>2</v>
      </c>
      <c r="M48" s="193">
        <v>2</v>
      </c>
      <c r="N48" s="194">
        <v>78</v>
      </c>
      <c r="O48" s="193">
        <v>26</v>
      </c>
      <c r="P48" s="89">
        <f t="shared" si="6"/>
        <v>33.3</v>
      </c>
      <c r="Q48" s="199"/>
      <c r="R48" s="193"/>
      <c r="S48" s="194"/>
      <c r="T48" s="193"/>
      <c r="U48" s="89"/>
      <c r="V48" s="204"/>
      <c r="W48" s="196"/>
      <c r="X48" s="50"/>
      <c r="Y48" s="196"/>
      <c r="Z48" s="196"/>
      <c r="AA48" s="46"/>
    </row>
    <row r="49" spans="1:27" ht="12.75" customHeight="1">
      <c r="A49" s="21"/>
      <c r="B49" s="22"/>
      <c r="C49" s="23"/>
      <c r="D49" s="210" t="s">
        <v>160</v>
      </c>
      <c r="E49" s="27"/>
      <c r="F49" s="28"/>
      <c r="G49" s="196"/>
      <c r="H49" s="196"/>
      <c r="I49" s="196"/>
      <c r="J49" s="196"/>
      <c r="K49" s="40"/>
      <c r="L49" s="199"/>
      <c r="M49" s="193"/>
      <c r="N49" s="194"/>
      <c r="O49" s="193"/>
      <c r="P49" s="89" t="str">
        <f t="shared" si="6"/>
        <v> </v>
      </c>
      <c r="Q49" s="199">
        <v>1</v>
      </c>
      <c r="R49" s="193">
        <v>0</v>
      </c>
      <c r="S49" s="194">
        <v>3</v>
      </c>
      <c r="T49" s="193">
        <v>0</v>
      </c>
      <c r="U49" s="89"/>
      <c r="V49" s="204"/>
      <c r="W49" s="196"/>
      <c r="X49" s="50"/>
      <c r="Y49" s="196"/>
      <c r="Z49" s="196"/>
      <c r="AA49" s="46"/>
    </row>
    <row r="50" spans="1:27" ht="12.75" customHeight="1">
      <c r="A50" s="21"/>
      <c r="B50" s="22"/>
      <c r="C50" s="23"/>
      <c r="D50" s="210" t="s">
        <v>161</v>
      </c>
      <c r="E50" s="27"/>
      <c r="F50" s="28"/>
      <c r="G50" s="196"/>
      <c r="H50" s="196"/>
      <c r="I50" s="196"/>
      <c r="J50" s="196"/>
      <c r="K50" s="40"/>
      <c r="L50" s="199">
        <v>2</v>
      </c>
      <c r="M50" s="193">
        <v>1</v>
      </c>
      <c r="N50" s="194">
        <v>54</v>
      </c>
      <c r="O50" s="193">
        <v>25</v>
      </c>
      <c r="P50" s="89">
        <f t="shared" si="6"/>
        <v>46.3</v>
      </c>
      <c r="Q50" s="199"/>
      <c r="R50" s="193"/>
      <c r="S50" s="194"/>
      <c r="T50" s="193"/>
      <c r="U50" s="89"/>
      <c r="V50" s="204"/>
      <c r="W50" s="196"/>
      <c r="X50" s="50"/>
      <c r="Y50" s="196"/>
      <c r="Z50" s="196"/>
      <c r="AA50" s="46"/>
    </row>
    <row r="51" spans="1:27" ht="12.75" customHeight="1">
      <c r="A51" s="21"/>
      <c r="B51" s="22"/>
      <c r="C51" s="23"/>
      <c r="D51" s="210" t="s">
        <v>162</v>
      </c>
      <c r="E51" s="27"/>
      <c r="F51" s="28"/>
      <c r="G51" s="196"/>
      <c r="H51" s="196"/>
      <c r="I51" s="196"/>
      <c r="J51" s="196"/>
      <c r="K51" s="40"/>
      <c r="L51" s="199">
        <v>1</v>
      </c>
      <c r="M51" s="193">
        <v>1</v>
      </c>
      <c r="N51" s="194">
        <v>8</v>
      </c>
      <c r="O51" s="193">
        <v>3</v>
      </c>
      <c r="P51" s="89">
        <f t="shared" si="6"/>
        <v>37.5</v>
      </c>
      <c r="Q51" s="199"/>
      <c r="R51" s="193"/>
      <c r="S51" s="194"/>
      <c r="T51" s="193"/>
      <c r="U51" s="89"/>
      <c r="V51" s="204"/>
      <c r="W51" s="196"/>
      <c r="X51" s="50"/>
      <c r="Y51" s="196"/>
      <c r="Z51" s="196"/>
      <c r="AA51" s="46"/>
    </row>
    <row r="52" spans="1:27" ht="12.75" customHeight="1">
      <c r="A52" s="21"/>
      <c r="B52" s="22"/>
      <c r="C52" s="23"/>
      <c r="D52" s="210" t="s">
        <v>163</v>
      </c>
      <c r="E52" s="27"/>
      <c r="F52" s="28"/>
      <c r="G52" s="196"/>
      <c r="H52" s="196"/>
      <c r="I52" s="196"/>
      <c r="J52" s="196"/>
      <c r="K52" s="40"/>
      <c r="L52" s="199">
        <v>1</v>
      </c>
      <c r="M52" s="193">
        <v>1</v>
      </c>
      <c r="N52" s="194">
        <v>47</v>
      </c>
      <c r="O52" s="193">
        <v>25</v>
      </c>
      <c r="P52" s="89">
        <f t="shared" si="6"/>
        <v>53.2</v>
      </c>
      <c r="Q52" s="199"/>
      <c r="R52" s="193"/>
      <c r="S52" s="194"/>
      <c r="T52" s="193"/>
      <c r="U52" s="89"/>
      <c r="V52" s="204"/>
      <c r="W52" s="196"/>
      <c r="X52" s="50"/>
      <c r="Y52" s="196"/>
      <c r="Z52" s="196"/>
      <c r="AA52" s="46"/>
    </row>
    <row r="53" spans="1:27" ht="16.5" customHeight="1" thickBot="1">
      <c r="A53" s="24"/>
      <c r="B53" s="25"/>
      <c r="C53" s="26"/>
      <c r="D53" s="211" t="s">
        <v>164</v>
      </c>
      <c r="E53" s="29"/>
      <c r="F53" s="30"/>
      <c r="G53" s="197"/>
      <c r="H53" s="197"/>
      <c r="I53" s="197"/>
      <c r="J53" s="197"/>
      <c r="K53" s="41"/>
      <c r="L53" s="199">
        <v>1</v>
      </c>
      <c r="M53" s="193">
        <v>1</v>
      </c>
      <c r="N53" s="194">
        <v>4</v>
      </c>
      <c r="O53" s="193">
        <v>2</v>
      </c>
      <c r="P53" s="59">
        <f>IF(L53=""," ",ROUND(O53/N53*100,1))</f>
        <v>50</v>
      </c>
      <c r="Q53" s="199"/>
      <c r="R53" s="193"/>
      <c r="S53" s="194"/>
      <c r="T53" s="193"/>
      <c r="U53" s="59" t="str">
        <f>IF(Q53=""," ",ROUND(T53/S53*100,1))</f>
        <v> </v>
      </c>
      <c r="V53" s="205"/>
      <c r="W53" s="197"/>
      <c r="X53" s="51"/>
      <c r="Y53" s="197"/>
      <c r="Z53" s="197"/>
      <c r="AA53" s="47"/>
    </row>
    <row r="54" spans="1:27" ht="15.75" customHeight="1" thickBot="1">
      <c r="A54" s="13"/>
      <c r="B54" s="18">
        <v>999</v>
      </c>
      <c r="C54" s="19"/>
      <c r="D54" s="20" t="s">
        <v>19</v>
      </c>
      <c r="E54" s="11"/>
      <c r="F54" s="12"/>
      <c r="G54" s="195"/>
      <c r="H54" s="195"/>
      <c r="I54" s="195"/>
      <c r="J54" s="195"/>
      <c r="K54" s="39"/>
      <c r="L54" s="198">
        <f>SUM(L42:L53)</f>
        <v>21</v>
      </c>
      <c r="M54" s="198">
        <f>SUM(M42:M53)</f>
        <v>19</v>
      </c>
      <c r="N54" s="198">
        <f>SUM(N42:N53)</f>
        <v>831</v>
      </c>
      <c r="O54" s="198">
        <f>SUM(O42:O53)</f>
        <v>279</v>
      </c>
      <c r="P54" s="42">
        <f>IF(L54=0,"",ROUND(O54/N54*100,1))</f>
        <v>33.6</v>
      </c>
      <c r="Q54" s="198">
        <f>SUM(Q42:Q53)</f>
        <v>1</v>
      </c>
      <c r="R54" s="198">
        <f>SUM(R42:R53)</f>
        <v>0</v>
      </c>
      <c r="S54" s="198">
        <f>SUM(S42:S53)</f>
        <v>3</v>
      </c>
      <c r="T54" s="198">
        <f>SUM(T42:T53)</f>
        <v>0</v>
      </c>
      <c r="U54" s="42">
        <f>IF(Q54=0," ",ROUND(T54/S54*100,1))</f>
        <v>0</v>
      </c>
      <c r="V54" s="203"/>
      <c r="W54" s="195"/>
      <c r="X54" s="49"/>
      <c r="Y54" s="195"/>
      <c r="Z54" s="195"/>
      <c r="AA54" s="45"/>
    </row>
    <row r="55" spans="1:27" ht="15.75" customHeight="1" thickBot="1">
      <c r="A55" s="13"/>
      <c r="B55" s="17">
        <v>1000</v>
      </c>
      <c r="C55" s="323" t="s">
        <v>9</v>
      </c>
      <c r="D55" s="324"/>
      <c r="E55" s="11"/>
      <c r="F55" s="12"/>
      <c r="G55" s="180">
        <f>SUM(G10:G40)</f>
        <v>864</v>
      </c>
      <c r="H55" s="180">
        <f>SUM(H10:H40)</f>
        <v>721</v>
      </c>
      <c r="I55" s="180">
        <f>SUM(I10:I40)</f>
        <v>13757</v>
      </c>
      <c r="J55" s="180">
        <f>SUM(J10:J40)</f>
        <v>3873</v>
      </c>
      <c r="K55" s="42">
        <f>IF(G55=" "," ",ROUND(J55/I55*100,1))</f>
        <v>28.2</v>
      </c>
      <c r="L55" s="179">
        <f>L41+L54</f>
        <v>782</v>
      </c>
      <c r="M55" s="180">
        <f>M41+M54</f>
        <v>651</v>
      </c>
      <c r="N55" s="180">
        <f>N41+N54</f>
        <v>12901</v>
      </c>
      <c r="O55" s="180">
        <f>O41+O54</f>
        <v>3472</v>
      </c>
      <c r="P55" s="42">
        <f>IF(L55=""," ",ROUND(O55/N55*100,1))</f>
        <v>26.9</v>
      </c>
      <c r="Q55" s="179">
        <f>Q41+Q54</f>
        <v>182</v>
      </c>
      <c r="R55" s="180">
        <f>R41+R54</f>
        <v>87</v>
      </c>
      <c r="S55" s="180">
        <f>S41+S54</f>
        <v>1529</v>
      </c>
      <c r="T55" s="180">
        <f>T41+T54</f>
        <v>133</v>
      </c>
      <c r="U55" s="42">
        <f>IF(Q55=""," ",ROUND(T55/S55*100,1))</f>
        <v>8.7</v>
      </c>
      <c r="V55" s="187">
        <f>SUM(V10:V40)</f>
        <v>1975</v>
      </c>
      <c r="W55" s="180">
        <f>SUM(W10:W40)</f>
        <v>124</v>
      </c>
      <c r="X55" s="354">
        <f>IF(V55=""," ",ROUND(W55/V55*100,1))</f>
        <v>6.3</v>
      </c>
      <c r="Y55" s="180">
        <f>SUM(Y10:Y40)</f>
        <v>1562</v>
      </c>
      <c r="Z55" s="180">
        <f>SUM(Z10:Z40)</f>
        <v>61</v>
      </c>
      <c r="AA55" s="43">
        <f>IF(Y55=0," ",ROUND(Z55/Y55*100,1))</f>
        <v>3.9</v>
      </c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55:D55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Z10:Z40 W10:W40 H10:H40 M10:M40 R10:R40 J10:J40 O10:O40 T10:T40 T42:T53 R42:R53 O42:O53 M42:M5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2" horizontalDpi="600" verticalDpi="600" orientation="landscape" paperSize="9" scale="85" r:id="rId1"/>
  <headerFooter alignWithMargins="0">
    <oddHeader>&amp;R（新潟県）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2008-10-22T00:09:16Z</cp:lastPrinted>
  <dcterms:created xsi:type="dcterms:W3CDTF">2002-01-07T10:53:07Z</dcterms:created>
  <dcterms:modified xsi:type="dcterms:W3CDTF">2008-10-23T12:07:02Z</dcterms:modified>
  <cp:category/>
  <cp:version/>
  <cp:contentType/>
  <cp:contentStatus/>
</cp:coreProperties>
</file>