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'4-1'!$A$1:$X$31</definedName>
    <definedName name="_xlnm.Print_Area" localSheetId="1">'4-2'!$A$1:$AA$40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<sst xmlns="http://schemas.openxmlformats.org/spreadsheetml/2006/main" count="533" uniqueCount="179">
  <si>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</si>
  <si>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</si>
  <si>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</si>
  <si>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</si>
  <si>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</si>
  <si>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</si>
  <si>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</si>
  <si>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</si>
  <si>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</si>
  <si>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</si>
  <si>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</si>
  <si>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</si>
  <si>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</si>
  <si>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</si>
  <si>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</si>
  <si>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</si>
  <si>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</si>
  <si>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</si>
  <si>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</si>
  <si>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</si>
  <si>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</si>
  <si>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</si>
  <si>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</si>
  <si>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</si>
  <si>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</si>
  <si>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</si>
  <si>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</si>
  <si>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</si>
  <si>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</si>
  <si>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</si>
  <si>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</si>
  <si>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</si>
  <si>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</si>
  <si>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愛媛県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</si>
  <si>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</si>
  <si>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</si>
  <si>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</si>
  <si>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</si>
  <si>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</si>
  <si>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</si>
  <si>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</si>
  <si>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</si>
  <si>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</si>
  <si>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</si>
  <si>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</si>
  <si>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</si>
  <si>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</si>
  <si>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</si>
  <si>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</si>
  <si>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</si>
  <si>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</si>
  <si>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</si>
  <si>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</si>
  <si>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</si>
  <si>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</si>
  <si>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</si>
  <si>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</si>
  <si>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</si>
  <si>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</si>
  <si>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</si>
  <si>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</si>
  <si>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</si>
  <si>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</si>
  <si>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</si>
  <si>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</si>
  <si>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</si>
  <si>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</si>
  <si>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</si>
  <si>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</si>
  <si>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</si>
  <si>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</si>
  <si>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</si>
  <si>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</si>
  <si>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</si>
  <si>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</si>
  <si>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</si>
  <si>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※八幡浜市・伊予市・伊方町は合併直後のため、平成17年7月15日現在で再調査した数値を記入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</si>
  <si>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</si>
  <si>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</si>
  <si>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</si>
  <si>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</si>
  <si>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</si>
  <si>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</si>
  <si>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</si>
  <si>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</si>
  <si>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</si>
  <si>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</si>
  <si>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</si>
  <si>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</si>
  <si>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</si>
  <si>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</si>
  <si>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</si>
  <si>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</si>
  <si>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</si>
  <si>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愛媛県</t>
  </si>
  <si>
    <t>小計</t>
  </si>
  <si>
    <t>伊予地区介護認定審査会</t>
  </si>
  <si>
    <t>鬼北地区介護認定審査会</t>
  </si>
  <si>
    <t>広域小計</t>
  </si>
  <si>
    <t>合　　　　計</t>
  </si>
  <si>
    <t>吉田町</t>
  </si>
  <si>
    <t>総務課</t>
  </si>
  <si>
    <t xml:space="preserve"> </t>
  </si>
  <si>
    <t>松山市</t>
  </si>
  <si>
    <t>市民参画まちづくり課</t>
  </si>
  <si>
    <t>松山市男女共同参画推進条例</t>
  </si>
  <si>
    <t>松山市男女共同参画基本計画</t>
  </si>
  <si>
    <t>平成17年3月</t>
  </si>
  <si>
    <t>平成17年度～平成22年度</t>
  </si>
  <si>
    <t>松山市男女共同参画推進センター「コムズ」</t>
  </si>
  <si>
    <t>今治市</t>
  </si>
  <si>
    <t>男女共同参画推進室</t>
  </si>
  <si>
    <t>今治市男女共同参画計画　－いきいき女･男（ひと）プラン－</t>
  </si>
  <si>
    <t>平成15年3月</t>
  </si>
  <si>
    <t>平成15年度～21年度</t>
  </si>
  <si>
    <t>宇和島市</t>
  </si>
  <si>
    <t>政策調整室</t>
  </si>
  <si>
    <t>宇和島市男女共同参画推進条例</t>
  </si>
  <si>
    <t>宇和島市女性行動計画</t>
  </si>
  <si>
    <t>平成16年10月</t>
  </si>
  <si>
    <t>平成15年12月～平成16年10月</t>
  </si>
  <si>
    <t>八幡浜市</t>
  </si>
  <si>
    <t>政策推進課　</t>
  </si>
  <si>
    <t>新居浜市</t>
  </si>
  <si>
    <t>男女共同参画課</t>
  </si>
  <si>
    <t>新居浜市男女共同参画推進条例</t>
  </si>
  <si>
    <t>新居浜市男女共同参画計画</t>
  </si>
  <si>
    <t>平成13年6月</t>
  </si>
  <si>
    <t>平成13年度～平成22年度</t>
  </si>
  <si>
    <t>新居浜市立女性総合センター</t>
  </si>
  <si>
    <t>男女共同参画都市（女と男ともにいきいき新居浜宣言）</t>
  </si>
  <si>
    <t>西条市</t>
  </si>
  <si>
    <t>企画課</t>
  </si>
  <si>
    <t>西条市男女共同参画計画</t>
  </si>
  <si>
    <t>平成13年5月</t>
  </si>
  <si>
    <t>平成13年～平成22年</t>
  </si>
  <si>
    <t>大洲市</t>
  </si>
  <si>
    <t>企画調整課</t>
  </si>
  <si>
    <t>大洲市男女共同参画推進条例</t>
  </si>
  <si>
    <t>伊予市</t>
  </si>
  <si>
    <t>企画情報課</t>
  </si>
  <si>
    <t>伊予市女性行動計画</t>
  </si>
  <si>
    <t>平成10年6月</t>
  </si>
  <si>
    <t>平成10年～平成17年</t>
  </si>
  <si>
    <t>四国中央市</t>
  </si>
  <si>
    <t>女性生活相談室</t>
  </si>
  <si>
    <t>西予市</t>
  </si>
  <si>
    <t>男女共同政策室</t>
  </si>
  <si>
    <t>東温市</t>
  </si>
  <si>
    <t>社会福祉課</t>
  </si>
  <si>
    <t>上島町</t>
  </si>
  <si>
    <t>住民課</t>
  </si>
  <si>
    <t>久万高原町</t>
  </si>
  <si>
    <t>町民課</t>
  </si>
  <si>
    <t>松前町</t>
  </si>
  <si>
    <t>社会教育課</t>
  </si>
  <si>
    <t>男女共同参画計画・まさき</t>
  </si>
  <si>
    <t>平成15年10月</t>
  </si>
  <si>
    <t>平成15年度～平成24年度</t>
  </si>
  <si>
    <t>砥部町</t>
  </si>
  <si>
    <t>民生こども課</t>
  </si>
  <si>
    <t>内子町</t>
  </si>
  <si>
    <t>住民福祉課</t>
  </si>
  <si>
    <t>伊方町</t>
  </si>
  <si>
    <t>三間町</t>
  </si>
  <si>
    <t>町民生活課</t>
  </si>
  <si>
    <t>松野町</t>
  </si>
  <si>
    <t>総務企画課</t>
  </si>
  <si>
    <t>津島町</t>
  </si>
  <si>
    <t>政策推進課</t>
  </si>
  <si>
    <t>鬼北町</t>
  </si>
  <si>
    <t>企画財政課</t>
  </si>
  <si>
    <t>愛南町</t>
  </si>
  <si>
    <t>平成22年</t>
  </si>
  <si>
    <t>平成22年3月</t>
  </si>
  <si>
    <t>平成22年度</t>
  </si>
  <si>
    <t>平成17年度末</t>
  </si>
  <si>
    <t>H17.1.26
（承認日）</t>
  </si>
  <si>
    <t>平成24年度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</si>
</sst>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16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1" xfId="0" applyFont="1" applyBorder="1" applyAlignment="1">
      <alignment/>
    </xf>
    <xf numFmtId="58" fontId="14" fillId="0" borderId="22" xfId="0" applyNumberFormat="1" applyFont="1" applyBorder="1" applyAlignment="1">
      <alignment vertical="center"/>
    </xf>
    <xf numFmtId="58" fontId="14" fillId="0" borderId="23" xfId="0" applyNumberFormat="1" applyFont="1" applyBorder="1" applyAlignment="1">
      <alignment vertical="center"/>
    </xf>
    <xf numFmtId="58" fontId="14" fillId="0" borderId="24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10" fillId="2" borderId="28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86" fontId="4" fillId="2" borderId="10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179" fontId="4" fillId="3" borderId="5" xfId="0" applyNumberFormat="1" applyFont="1" applyFill="1" applyBorder="1" applyAlignment="1">
      <alignment/>
    </xf>
    <xf numFmtId="180" fontId="4" fillId="3" borderId="11" xfId="0" applyNumberFormat="1" applyFont="1" applyFill="1" applyBorder="1" applyAlignment="1">
      <alignment/>
    </xf>
    <xf numFmtId="180" fontId="4" fillId="3" borderId="5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179" fontId="4" fillId="3" borderId="16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179" fontId="4" fillId="3" borderId="13" xfId="0" applyNumberFormat="1" applyFont="1" applyFill="1" applyBorder="1" applyAlignment="1">
      <alignment/>
    </xf>
    <xf numFmtId="180" fontId="4" fillId="3" borderId="15" xfId="0" applyNumberFormat="1" applyFont="1" applyFill="1" applyBorder="1" applyAlignment="1">
      <alignment/>
    </xf>
    <xf numFmtId="180" fontId="4" fillId="3" borderId="1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179" fontId="4" fillId="3" borderId="34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179" fontId="4" fillId="3" borderId="36" xfId="0" applyNumberFormat="1" applyFont="1" applyFill="1" applyBorder="1" applyAlignment="1">
      <alignment/>
    </xf>
    <xf numFmtId="0" fontId="4" fillId="2" borderId="37" xfId="0" applyFont="1" applyFill="1" applyBorder="1" applyAlignment="1">
      <alignment/>
    </xf>
    <xf numFmtId="180" fontId="4" fillId="3" borderId="38" xfId="0" applyNumberFormat="1" applyFont="1" applyFill="1" applyBorder="1" applyAlignment="1">
      <alignment/>
    </xf>
    <xf numFmtId="180" fontId="4" fillId="3" borderId="34" xfId="0" applyNumberFormat="1" applyFont="1" applyFill="1" applyBorder="1" applyAlignment="1">
      <alignment/>
    </xf>
    <xf numFmtId="0" fontId="4" fillId="2" borderId="39" xfId="0" applyFont="1" applyFill="1" applyBorder="1" applyAlignment="1">
      <alignment/>
    </xf>
    <xf numFmtId="179" fontId="4" fillId="3" borderId="40" xfId="0" applyNumberFormat="1" applyFont="1" applyFill="1" applyBorder="1" applyAlignment="1">
      <alignment/>
    </xf>
    <xf numFmtId="0" fontId="4" fillId="2" borderId="41" xfId="0" applyFont="1" applyFill="1" applyBorder="1" applyAlignment="1">
      <alignment/>
    </xf>
    <xf numFmtId="180" fontId="4" fillId="3" borderId="42" xfId="0" applyNumberFormat="1" applyFont="1" applyFill="1" applyBorder="1" applyAlignment="1">
      <alignment/>
    </xf>
    <xf numFmtId="180" fontId="4" fillId="3" borderId="40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179" fontId="4" fillId="3" borderId="46" xfId="0" applyNumberFormat="1" applyFont="1" applyFill="1" applyBorder="1" applyAlignment="1">
      <alignment/>
    </xf>
    <xf numFmtId="179" fontId="4" fillId="3" borderId="43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180" fontId="4" fillId="3" borderId="46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80" fontId="4" fillId="3" borderId="29" xfId="0" applyNumberFormat="1" applyFont="1" applyFill="1" applyBorder="1" applyAlignment="1">
      <alignment/>
    </xf>
    <xf numFmtId="180" fontId="4" fillId="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shrinkToFit="1"/>
    </xf>
    <xf numFmtId="0" fontId="4" fillId="2" borderId="28" xfId="0" applyFont="1" applyFill="1" applyBorder="1" applyAlignment="1">
      <alignment shrinkToFit="1"/>
    </xf>
    <xf numFmtId="0" fontId="4" fillId="0" borderId="10" xfId="0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58" fontId="4" fillId="0" borderId="28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horizontal="right" vertical="center" wrapText="1"/>
    </xf>
    <xf numFmtId="0" fontId="4" fillId="2" borderId="43" xfId="0" applyFont="1" applyFill="1" applyBorder="1" applyAlignment="1">
      <alignment shrinkToFit="1"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180" fontId="4" fillId="3" borderId="4" xfId="0" applyNumberFormat="1" applyFont="1" applyFill="1" applyBorder="1" applyAlignment="1">
      <alignment/>
    </xf>
    <xf numFmtId="180" fontId="4" fillId="3" borderId="43" xfId="0" applyNumberFormat="1" applyFont="1" applyFill="1" applyBorder="1" applyAlignment="1">
      <alignment/>
    </xf>
    <xf numFmtId="38" fontId="4" fillId="2" borderId="28" xfId="17" applyFont="1" applyFill="1" applyBorder="1" applyAlignment="1">
      <alignment/>
    </xf>
    <xf numFmtId="0" fontId="4" fillId="2" borderId="10" xfId="0" applyFont="1" applyFill="1" applyBorder="1" applyAlignment="1">
      <alignment vertical="center" shrinkToFi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58" fontId="14" fillId="0" borderId="22" xfId="0" applyNumberFormat="1" applyFont="1" applyBorder="1" applyAlignment="1">
      <alignment horizontal="center" vertical="center"/>
    </xf>
    <xf numFmtId="58" fontId="14" fillId="0" borderId="23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2" borderId="63" xfId="0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0" fontId="4" fillId="2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4" fillId="2" borderId="67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8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48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4.625" style="1" customWidth="1"/>
    <col min="3" max="3" width="7.50390625" style="1" customWidth="1"/>
    <col min="4" max="4" width="8.50390625" style="1" customWidth="1"/>
    <col min="5" max="5" width="13.625" style="1" customWidth="1"/>
    <col min="6" max="6" width="3.00390625" style="1" customWidth="1"/>
    <col min="7" max="7" width="2.875" style="1" customWidth="1"/>
    <col min="8" max="9" width="4.375" style="1" customWidth="1"/>
    <col min="10" max="10" width="25.75390625" style="1" customWidth="1"/>
    <col min="11" max="13" width="8.25390625" style="1" customWidth="1"/>
    <col min="14" max="14" width="4.375" style="1" customWidth="1"/>
    <col min="15" max="15" width="25.875" style="1" customWidth="1"/>
    <col min="16" max="16" width="11.00390625" style="1" customWidth="1"/>
    <col min="17" max="17" width="19.50390625" style="1" customWidth="1"/>
    <col min="18" max="18" width="4.375" style="1" customWidth="1"/>
    <col min="19" max="19" width="17.625" style="1" customWidth="1"/>
    <col min="20" max="20" width="7.75390625" style="1" customWidth="1"/>
    <col min="21" max="21" width="7.125" style="1" customWidth="1"/>
    <col min="22" max="22" width="27.375" style="1" customWidth="1"/>
    <col min="23" max="24" width="4.375" style="1" customWidth="1"/>
    <col min="25" max="16384" width="9.00390625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12.75" thickBot="1"/>
    <row r="4" spans="1:24" s="6" customFormat="1" ht="31.5" customHeight="1">
      <c r="A4" s="145" t="s">
        <v>3</v>
      </c>
      <c r="B4" s="151" t="s">
        <v>4</v>
      </c>
      <c r="C4" s="147" t="s">
        <v>5</v>
      </c>
      <c r="D4" s="149" t="s">
        <v>6</v>
      </c>
      <c r="E4" s="159" t="s">
        <v>7</v>
      </c>
      <c r="F4" s="4"/>
      <c r="G4" s="162" t="s">
        <v>8</v>
      </c>
      <c r="H4" s="168" t="s">
        <v>9</v>
      </c>
      <c r="I4" s="154" t="s">
        <v>10</v>
      </c>
      <c r="J4" s="156" t="s">
        <v>11</v>
      </c>
      <c r="K4" s="157"/>
      <c r="L4" s="157"/>
      <c r="M4" s="157"/>
      <c r="N4" s="158"/>
      <c r="O4" s="156" t="s">
        <v>12</v>
      </c>
      <c r="P4" s="157"/>
      <c r="Q4" s="157"/>
      <c r="R4" s="158"/>
      <c r="S4" s="143" t="s">
        <v>13</v>
      </c>
      <c r="T4" s="141" t="s">
        <v>14</v>
      </c>
      <c r="U4" s="156" t="s">
        <v>15</v>
      </c>
      <c r="V4" s="171"/>
      <c r="W4" s="171"/>
      <c r="X4" s="5"/>
    </row>
    <row r="5" spans="1:24" s="6" customFormat="1" ht="15" customHeight="1">
      <c r="A5" s="146"/>
      <c r="B5" s="152"/>
      <c r="C5" s="148"/>
      <c r="D5" s="150"/>
      <c r="E5" s="160"/>
      <c r="F5" s="8"/>
      <c r="G5" s="163"/>
      <c r="H5" s="166"/>
      <c r="I5" s="155"/>
      <c r="J5" s="169" t="s">
        <v>16</v>
      </c>
      <c r="K5" s="170"/>
      <c r="L5" s="170"/>
      <c r="M5" s="148"/>
      <c r="N5" s="9" t="s">
        <v>17</v>
      </c>
      <c r="O5" s="169" t="s">
        <v>18</v>
      </c>
      <c r="P5" s="170"/>
      <c r="Q5" s="148"/>
      <c r="R5" s="9" t="s">
        <v>17</v>
      </c>
      <c r="S5" s="144"/>
      <c r="T5" s="139"/>
      <c r="U5" s="166" t="s">
        <v>19</v>
      </c>
      <c r="V5" s="167" t="s">
        <v>20</v>
      </c>
      <c r="W5" s="167" t="s">
        <v>21</v>
      </c>
      <c r="X5" s="165" t="s">
        <v>22</v>
      </c>
    </row>
    <row r="6" spans="1:24" s="6" customFormat="1" ht="50.25" customHeight="1">
      <c r="A6" s="146"/>
      <c r="B6" s="153"/>
      <c r="C6" s="148"/>
      <c r="D6" s="150"/>
      <c r="E6" s="161"/>
      <c r="F6" s="11" t="s">
        <v>23</v>
      </c>
      <c r="G6" s="164"/>
      <c r="H6" s="166"/>
      <c r="I6" s="155"/>
      <c r="J6" s="7" t="s">
        <v>24</v>
      </c>
      <c r="K6" s="12" t="s">
        <v>25</v>
      </c>
      <c r="L6" s="12" t="s">
        <v>26</v>
      </c>
      <c r="M6" s="12" t="s">
        <v>27</v>
      </c>
      <c r="N6" s="13" t="s">
        <v>28</v>
      </c>
      <c r="O6" s="10" t="s">
        <v>29</v>
      </c>
      <c r="P6" s="12" t="s">
        <v>30</v>
      </c>
      <c r="Q6" s="12" t="s">
        <v>31</v>
      </c>
      <c r="R6" s="13" t="s">
        <v>32</v>
      </c>
      <c r="S6" s="144"/>
      <c r="T6" s="140"/>
      <c r="U6" s="146"/>
      <c r="V6" s="167"/>
      <c r="W6" s="167"/>
      <c r="X6" s="165"/>
    </row>
    <row r="7" spans="1:24" ht="34.5" customHeight="1">
      <c r="A7" s="14">
        <v>38</v>
      </c>
      <c r="B7" s="15">
        <v>201</v>
      </c>
      <c r="C7" s="16" t="s">
        <v>33</v>
      </c>
      <c r="D7" s="17" t="s">
        <v>103</v>
      </c>
      <c r="E7" s="16" t="s">
        <v>104</v>
      </c>
      <c r="F7" s="18">
        <v>1</v>
      </c>
      <c r="G7" s="17">
        <v>2</v>
      </c>
      <c r="H7" s="16">
        <v>1</v>
      </c>
      <c r="I7" s="17">
        <v>1</v>
      </c>
      <c r="J7" s="118" t="s">
        <v>105</v>
      </c>
      <c r="K7" s="119">
        <v>37803</v>
      </c>
      <c r="L7" s="120">
        <v>37806</v>
      </c>
      <c r="M7" s="120">
        <v>37865</v>
      </c>
      <c r="N7" s="121" t="s">
        <v>102</v>
      </c>
      <c r="O7" s="122" t="s">
        <v>106</v>
      </c>
      <c r="P7" s="123" t="s">
        <v>107</v>
      </c>
      <c r="Q7" s="124" t="s">
        <v>108</v>
      </c>
      <c r="R7" s="125" t="s">
        <v>102</v>
      </c>
      <c r="S7" s="126" t="s">
        <v>109</v>
      </c>
      <c r="T7" s="127">
        <v>1</v>
      </c>
      <c r="U7" s="128" t="s">
        <v>102</v>
      </c>
      <c r="V7" s="129"/>
      <c r="W7" s="130" t="s">
        <v>102</v>
      </c>
      <c r="X7" s="121">
        <v>0</v>
      </c>
    </row>
    <row r="8" spans="1:24" ht="34.5" customHeight="1">
      <c r="A8" s="14">
        <v>38</v>
      </c>
      <c r="B8" s="15">
        <v>202</v>
      </c>
      <c r="C8" s="16" t="s">
        <v>33</v>
      </c>
      <c r="D8" s="17" t="s">
        <v>110</v>
      </c>
      <c r="E8" s="16" t="s">
        <v>111</v>
      </c>
      <c r="F8" s="18">
        <v>1</v>
      </c>
      <c r="G8" s="17">
        <v>1</v>
      </c>
      <c r="H8" s="16">
        <v>1</v>
      </c>
      <c r="I8" s="17">
        <v>1</v>
      </c>
      <c r="J8" s="122"/>
      <c r="K8" s="119" t="s">
        <v>102</v>
      </c>
      <c r="L8" s="120" t="s">
        <v>102</v>
      </c>
      <c r="M8" s="120" t="s">
        <v>102</v>
      </c>
      <c r="N8" s="121">
        <v>5</v>
      </c>
      <c r="O8" s="122" t="s">
        <v>112</v>
      </c>
      <c r="P8" s="123" t="s">
        <v>113</v>
      </c>
      <c r="Q8" s="124" t="s">
        <v>114</v>
      </c>
      <c r="R8" s="125" t="s">
        <v>102</v>
      </c>
      <c r="S8" s="126"/>
      <c r="T8" s="127">
        <v>0</v>
      </c>
      <c r="U8" s="128" t="s">
        <v>102</v>
      </c>
      <c r="V8" s="129"/>
      <c r="W8" s="130" t="s">
        <v>102</v>
      </c>
      <c r="X8" s="121">
        <v>0</v>
      </c>
    </row>
    <row r="9" spans="1:24" ht="34.5" customHeight="1">
      <c r="A9" s="14">
        <v>38</v>
      </c>
      <c r="B9" s="15">
        <v>203</v>
      </c>
      <c r="C9" s="16" t="s">
        <v>33</v>
      </c>
      <c r="D9" s="17" t="s">
        <v>115</v>
      </c>
      <c r="E9" s="16" t="s">
        <v>116</v>
      </c>
      <c r="F9" s="18">
        <v>1</v>
      </c>
      <c r="G9" s="17">
        <v>2</v>
      </c>
      <c r="H9" s="16">
        <v>0</v>
      </c>
      <c r="I9" s="17">
        <v>1</v>
      </c>
      <c r="J9" s="118" t="s">
        <v>117</v>
      </c>
      <c r="K9" s="119">
        <v>37802</v>
      </c>
      <c r="L9" s="120">
        <v>37803</v>
      </c>
      <c r="M9" s="120">
        <v>37803</v>
      </c>
      <c r="N9" s="121" t="s">
        <v>102</v>
      </c>
      <c r="O9" s="122" t="s">
        <v>118</v>
      </c>
      <c r="P9" s="123" t="s">
        <v>119</v>
      </c>
      <c r="Q9" s="124" t="s">
        <v>120</v>
      </c>
      <c r="R9" s="125" t="s">
        <v>102</v>
      </c>
      <c r="S9" s="126"/>
      <c r="T9" s="127">
        <v>0</v>
      </c>
      <c r="U9" s="128" t="s">
        <v>102</v>
      </c>
      <c r="V9" s="129"/>
      <c r="W9" s="130" t="s">
        <v>102</v>
      </c>
      <c r="X9" s="121">
        <v>0</v>
      </c>
    </row>
    <row r="10" spans="1:24" ht="18.75" customHeight="1">
      <c r="A10" s="14">
        <v>38</v>
      </c>
      <c r="B10" s="15">
        <v>204</v>
      </c>
      <c r="C10" s="16" t="s">
        <v>33</v>
      </c>
      <c r="D10" s="17" t="s">
        <v>121</v>
      </c>
      <c r="E10" s="16" t="s">
        <v>122</v>
      </c>
      <c r="F10" s="18">
        <v>1</v>
      </c>
      <c r="G10" s="17">
        <v>2</v>
      </c>
      <c r="H10" s="16">
        <v>0</v>
      </c>
      <c r="I10" s="17">
        <v>0</v>
      </c>
      <c r="J10" s="122"/>
      <c r="K10" s="119" t="s">
        <v>102</v>
      </c>
      <c r="L10" s="120" t="s">
        <v>102</v>
      </c>
      <c r="M10" s="120" t="s">
        <v>102</v>
      </c>
      <c r="N10" s="121">
        <v>5</v>
      </c>
      <c r="O10" s="122"/>
      <c r="P10" s="123" t="s">
        <v>102</v>
      </c>
      <c r="Q10" s="124" t="s">
        <v>102</v>
      </c>
      <c r="R10" s="125">
        <v>1</v>
      </c>
      <c r="S10" s="126"/>
      <c r="T10" s="127">
        <v>0</v>
      </c>
      <c r="U10" s="128" t="s">
        <v>102</v>
      </c>
      <c r="V10" s="129"/>
      <c r="W10" s="130" t="s">
        <v>102</v>
      </c>
      <c r="X10" s="121">
        <v>0</v>
      </c>
    </row>
    <row r="11" spans="1:24" ht="34.5" customHeight="1">
      <c r="A11" s="14">
        <v>38</v>
      </c>
      <c r="B11" s="15">
        <v>205</v>
      </c>
      <c r="C11" s="16" t="s">
        <v>33</v>
      </c>
      <c r="D11" s="17" t="s">
        <v>123</v>
      </c>
      <c r="E11" s="138" t="s">
        <v>124</v>
      </c>
      <c r="F11" s="18">
        <v>1</v>
      </c>
      <c r="G11" s="17">
        <v>1</v>
      </c>
      <c r="H11" s="16">
        <v>1</v>
      </c>
      <c r="I11" s="17">
        <v>1</v>
      </c>
      <c r="J11" s="118" t="s">
        <v>125</v>
      </c>
      <c r="K11" s="119">
        <v>37795</v>
      </c>
      <c r="L11" s="120">
        <v>37803</v>
      </c>
      <c r="M11" s="120">
        <v>37895</v>
      </c>
      <c r="N11" s="121" t="s">
        <v>102</v>
      </c>
      <c r="O11" s="122" t="s">
        <v>126</v>
      </c>
      <c r="P11" s="123" t="s">
        <v>127</v>
      </c>
      <c r="Q11" s="124" t="s">
        <v>128</v>
      </c>
      <c r="R11" s="125" t="s">
        <v>102</v>
      </c>
      <c r="S11" s="126" t="s">
        <v>129</v>
      </c>
      <c r="T11" s="127">
        <v>1</v>
      </c>
      <c r="U11" s="128">
        <v>36743</v>
      </c>
      <c r="V11" s="129" t="s">
        <v>130</v>
      </c>
      <c r="W11" s="130">
        <v>2</v>
      </c>
      <c r="X11" s="121">
        <v>1</v>
      </c>
    </row>
    <row r="12" spans="1:24" ht="18.75" customHeight="1">
      <c r="A12" s="14">
        <v>38</v>
      </c>
      <c r="B12" s="15">
        <v>206</v>
      </c>
      <c r="C12" s="16" t="s">
        <v>33</v>
      </c>
      <c r="D12" s="17" t="s">
        <v>131</v>
      </c>
      <c r="E12" s="16" t="s">
        <v>132</v>
      </c>
      <c r="F12" s="18">
        <v>1</v>
      </c>
      <c r="G12" s="17">
        <v>2</v>
      </c>
      <c r="H12" s="16">
        <v>0</v>
      </c>
      <c r="I12" s="17">
        <v>0</v>
      </c>
      <c r="J12" s="122"/>
      <c r="K12" s="119" t="s">
        <v>102</v>
      </c>
      <c r="L12" s="120" t="s">
        <v>102</v>
      </c>
      <c r="M12" s="120" t="s">
        <v>102</v>
      </c>
      <c r="N12" s="121">
        <v>0</v>
      </c>
      <c r="O12" s="122" t="s">
        <v>133</v>
      </c>
      <c r="P12" s="123" t="s">
        <v>134</v>
      </c>
      <c r="Q12" s="124" t="s">
        <v>135</v>
      </c>
      <c r="R12" s="125" t="s">
        <v>102</v>
      </c>
      <c r="S12" s="126"/>
      <c r="T12" s="127">
        <v>0</v>
      </c>
      <c r="U12" s="128" t="s">
        <v>102</v>
      </c>
      <c r="V12" s="129"/>
      <c r="W12" s="130" t="s">
        <v>102</v>
      </c>
      <c r="X12" s="121">
        <v>0</v>
      </c>
    </row>
    <row r="13" spans="1:24" ht="34.5" customHeight="1">
      <c r="A13" s="14">
        <v>38</v>
      </c>
      <c r="B13" s="15">
        <v>207</v>
      </c>
      <c r="C13" s="16" t="s">
        <v>33</v>
      </c>
      <c r="D13" s="17" t="s">
        <v>136</v>
      </c>
      <c r="E13" s="16" t="s">
        <v>137</v>
      </c>
      <c r="F13" s="18">
        <v>1</v>
      </c>
      <c r="G13" s="17">
        <v>2</v>
      </c>
      <c r="H13" s="16">
        <v>0</v>
      </c>
      <c r="I13" s="17">
        <v>0</v>
      </c>
      <c r="J13" s="118" t="s">
        <v>138</v>
      </c>
      <c r="K13" s="131" t="s">
        <v>177</v>
      </c>
      <c r="L13" s="120">
        <v>38363</v>
      </c>
      <c r="M13" s="120">
        <v>38363</v>
      </c>
      <c r="N13" s="121" t="s">
        <v>102</v>
      </c>
      <c r="O13" s="122"/>
      <c r="P13" s="123" t="s">
        <v>102</v>
      </c>
      <c r="Q13" s="124" t="s">
        <v>102</v>
      </c>
      <c r="R13" s="125">
        <v>1</v>
      </c>
      <c r="S13" s="126"/>
      <c r="T13" s="127">
        <v>0</v>
      </c>
      <c r="U13" s="128" t="s">
        <v>102</v>
      </c>
      <c r="V13" s="129"/>
      <c r="W13" s="130" t="s">
        <v>102</v>
      </c>
      <c r="X13" s="121">
        <v>0</v>
      </c>
    </row>
    <row r="14" spans="1:24" ht="18.75" customHeight="1">
      <c r="A14" s="14">
        <v>38</v>
      </c>
      <c r="B14" s="15">
        <v>210</v>
      </c>
      <c r="C14" s="16" t="s">
        <v>33</v>
      </c>
      <c r="D14" s="17" t="s">
        <v>139</v>
      </c>
      <c r="E14" s="16" t="s">
        <v>140</v>
      </c>
      <c r="F14" s="18">
        <v>1</v>
      </c>
      <c r="G14" s="17">
        <v>2</v>
      </c>
      <c r="H14" s="16">
        <v>0</v>
      </c>
      <c r="I14" s="17">
        <v>0</v>
      </c>
      <c r="J14" s="122"/>
      <c r="K14" s="119" t="s">
        <v>102</v>
      </c>
      <c r="L14" s="120" t="s">
        <v>102</v>
      </c>
      <c r="M14" s="120" t="s">
        <v>102</v>
      </c>
      <c r="N14" s="121">
        <v>0</v>
      </c>
      <c r="O14" s="122" t="s">
        <v>141</v>
      </c>
      <c r="P14" s="123" t="s">
        <v>142</v>
      </c>
      <c r="Q14" s="124" t="s">
        <v>143</v>
      </c>
      <c r="R14" s="125" t="s">
        <v>102</v>
      </c>
      <c r="S14" s="126"/>
      <c r="T14" s="127">
        <v>1</v>
      </c>
      <c r="U14" s="128" t="s">
        <v>102</v>
      </c>
      <c r="V14" s="129"/>
      <c r="W14" s="130" t="s">
        <v>102</v>
      </c>
      <c r="X14" s="121">
        <v>0</v>
      </c>
    </row>
    <row r="15" spans="1:24" ht="34.5" customHeight="1">
      <c r="A15" s="14">
        <v>38</v>
      </c>
      <c r="B15" s="15">
        <v>213</v>
      </c>
      <c r="C15" s="16" t="s">
        <v>33</v>
      </c>
      <c r="D15" s="17" t="s">
        <v>144</v>
      </c>
      <c r="E15" s="138" t="s">
        <v>145</v>
      </c>
      <c r="F15" s="18">
        <v>1</v>
      </c>
      <c r="G15" s="17">
        <v>1</v>
      </c>
      <c r="H15" s="16">
        <v>0</v>
      </c>
      <c r="I15" s="17">
        <v>0</v>
      </c>
      <c r="J15" s="122"/>
      <c r="K15" s="119" t="s">
        <v>102</v>
      </c>
      <c r="L15" s="120" t="s">
        <v>102</v>
      </c>
      <c r="M15" s="120" t="s">
        <v>102</v>
      </c>
      <c r="N15" s="121">
        <v>0</v>
      </c>
      <c r="O15" s="122"/>
      <c r="P15" s="123" t="s">
        <v>102</v>
      </c>
      <c r="Q15" s="124" t="s">
        <v>102</v>
      </c>
      <c r="R15" s="125">
        <v>0</v>
      </c>
      <c r="S15" s="126"/>
      <c r="T15" s="127">
        <v>0</v>
      </c>
      <c r="U15" s="128" t="s">
        <v>102</v>
      </c>
      <c r="V15" s="129"/>
      <c r="W15" s="130" t="s">
        <v>102</v>
      </c>
      <c r="X15" s="121">
        <v>0</v>
      </c>
    </row>
    <row r="16" spans="1:24" ht="18.75" customHeight="1">
      <c r="A16" s="14">
        <v>38</v>
      </c>
      <c r="B16" s="15">
        <v>214</v>
      </c>
      <c r="C16" s="16" t="s">
        <v>33</v>
      </c>
      <c r="D16" s="17" t="s">
        <v>146</v>
      </c>
      <c r="E16" s="16" t="s">
        <v>147</v>
      </c>
      <c r="F16" s="18">
        <v>1</v>
      </c>
      <c r="G16" s="17">
        <v>1</v>
      </c>
      <c r="H16" s="16">
        <v>1</v>
      </c>
      <c r="I16" s="17">
        <v>1</v>
      </c>
      <c r="J16" s="122"/>
      <c r="K16" s="119" t="s">
        <v>102</v>
      </c>
      <c r="L16" s="120" t="s">
        <v>102</v>
      </c>
      <c r="M16" s="120" t="s">
        <v>102</v>
      </c>
      <c r="N16" s="121">
        <v>5</v>
      </c>
      <c r="O16" s="122"/>
      <c r="P16" s="123" t="s">
        <v>102</v>
      </c>
      <c r="Q16" s="124" t="s">
        <v>102</v>
      </c>
      <c r="R16" s="125">
        <v>1</v>
      </c>
      <c r="S16" s="126"/>
      <c r="T16" s="127">
        <v>0</v>
      </c>
      <c r="U16" s="128" t="s">
        <v>102</v>
      </c>
      <c r="V16" s="129"/>
      <c r="W16" s="130" t="s">
        <v>102</v>
      </c>
      <c r="X16" s="121">
        <v>0</v>
      </c>
    </row>
    <row r="17" spans="1:24" ht="18.75" customHeight="1">
      <c r="A17" s="14">
        <v>38</v>
      </c>
      <c r="B17" s="15">
        <v>215</v>
      </c>
      <c r="C17" s="16" t="s">
        <v>33</v>
      </c>
      <c r="D17" s="17" t="s">
        <v>148</v>
      </c>
      <c r="E17" s="16" t="s">
        <v>149</v>
      </c>
      <c r="F17" s="18">
        <v>1</v>
      </c>
      <c r="G17" s="17">
        <v>2</v>
      </c>
      <c r="H17" s="16">
        <v>1</v>
      </c>
      <c r="I17" s="17">
        <v>0</v>
      </c>
      <c r="J17" s="122"/>
      <c r="K17" s="119" t="s">
        <v>102</v>
      </c>
      <c r="L17" s="120" t="s">
        <v>102</v>
      </c>
      <c r="M17" s="120" t="s">
        <v>102</v>
      </c>
      <c r="N17" s="121">
        <v>0</v>
      </c>
      <c r="O17" s="122"/>
      <c r="P17" s="123" t="s">
        <v>102</v>
      </c>
      <c r="Q17" s="124" t="s">
        <v>102</v>
      </c>
      <c r="R17" s="125">
        <v>1</v>
      </c>
      <c r="S17" s="126"/>
      <c r="T17" s="127">
        <v>0</v>
      </c>
      <c r="U17" s="128" t="s">
        <v>102</v>
      </c>
      <c r="V17" s="129"/>
      <c r="W17" s="130" t="s">
        <v>102</v>
      </c>
      <c r="X17" s="121">
        <v>0</v>
      </c>
    </row>
    <row r="18" spans="1:24" ht="18.75" customHeight="1">
      <c r="A18" s="14">
        <v>38</v>
      </c>
      <c r="B18" s="15">
        <v>356</v>
      </c>
      <c r="C18" s="16" t="s">
        <v>33</v>
      </c>
      <c r="D18" s="17" t="s">
        <v>150</v>
      </c>
      <c r="E18" s="16" t="s">
        <v>151</v>
      </c>
      <c r="F18" s="18">
        <v>1</v>
      </c>
      <c r="G18" s="17">
        <v>2</v>
      </c>
      <c r="H18" s="16">
        <v>0</v>
      </c>
      <c r="I18" s="17">
        <v>0</v>
      </c>
      <c r="J18" s="122"/>
      <c r="K18" s="119" t="s">
        <v>102</v>
      </c>
      <c r="L18" s="120" t="s">
        <v>102</v>
      </c>
      <c r="M18" s="120" t="s">
        <v>102</v>
      </c>
      <c r="N18" s="121">
        <v>0</v>
      </c>
      <c r="O18" s="122"/>
      <c r="P18" s="123" t="s">
        <v>102</v>
      </c>
      <c r="Q18" s="124" t="s">
        <v>102</v>
      </c>
      <c r="R18" s="125">
        <v>0</v>
      </c>
      <c r="S18" s="126"/>
      <c r="T18" s="127">
        <v>0</v>
      </c>
      <c r="U18" s="128" t="s">
        <v>102</v>
      </c>
      <c r="V18" s="129"/>
      <c r="W18" s="130" t="s">
        <v>102</v>
      </c>
      <c r="X18" s="121">
        <v>0</v>
      </c>
    </row>
    <row r="19" spans="1:24" ht="34.5" customHeight="1">
      <c r="A19" s="14">
        <v>38</v>
      </c>
      <c r="B19" s="15">
        <v>386</v>
      </c>
      <c r="C19" s="16" t="s">
        <v>33</v>
      </c>
      <c r="D19" s="17" t="s">
        <v>152</v>
      </c>
      <c r="E19" s="16" t="s">
        <v>153</v>
      </c>
      <c r="F19" s="18">
        <v>1</v>
      </c>
      <c r="G19" s="17">
        <v>2</v>
      </c>
      <c r="H19" s="16">
        <v>0</v>
      </c>
      <c r="I19" s="17">
        <v>0</v>
      </c>
      <c r="J19" s="122"/>
      <c r="K19" s="119" t="s">
        <v>102</v>
      </c>
      <c r="L19" s="120" t="s">
        <v>102</v>
      </c>
      <c r="M19" s="120" t="s">
        <v>102</v>
      </c>
      <c r="N19" s="121">
        <v>5</v>
      </c>
      <c r="O19" s="122"/>
      <c r="P19" s="123" t="s">
        <v>102</v>
      </c>
      <c r="Q19" s="124" t="s">
        <v>102</v>
      </c>
      <c r="R19" s="125">
        <v>1</v>
      </c>
      <c r="S19" s="126"/>
      <c r="T19" s="127">
        <v>0</v>
      </c>
      <c r="U19" s="128" t="s">
        <v>102</v>
      </c>
      <c r="V19" s="129"/>
      <c r="W19" s="130"/>
      <c r="X19" s="121">
        <v>0</v>
      </c>
    </row>
    <row r="20" spans="1:24" ht="34.5" customHeight="1">
      <c r="A20" s="14">
        <v>38</v>
      </c>
      <c r="B20" s="15">
        <v>401</v>
      </c>
      <c r="C20" s="16" t="s">
        <v>33</v>
      </c>
      <c r="D20" s="17" t="s">
        <v>154</v>
      </c>
      <c r="E20" s="16" t="s">
        <v>155</v>
      </c>
      <c r="F20" s="18">
        <v>2</v>
      </c>
      <c r="G20" s="17">
        <v>2</v>
      </c>
      <c r="H20" s="16">
        <v>1</v>
      </c>
      <c r="I20" s="17">
        <v>0</v>
      </c>
      <c r="J20" s="122"/>
      <c r="K20" s="119" t="s">
        <v>102</v>
      </c>
      <c r="L20" s="120" t="s">
        <v>102</v>
      </c>
      <c r="M20" s="120" t="s">
        <v>102</v>
      </c>
      <c r="N20" s="121">
        <v>0</v>
      </c>
      <c r="O20" s="122" t="s">
        <v>156</v>
      </c>
      <c r="P20" s="123" t="s">
        <v>157</v>
      </c>
      <c r="Q20" s="124" t="s">
        <v>158</v>
      </c>
      <c r="R20" s="125" t="s">
        <v>102</v>
      </c>
      <c r="S20" s="126"/>
      <c r="T20" s="127">
        <v>0</v>
      </c>
      <c r="U20" s="128" t="s">
        <v>102</v>
      </c>
      <c r="V20" s="129"/>
      <c r="W20" s="130" t="s">
        <v>102</v>
      </c>
      <c r="X20" s="121">
        <v>0</v>
      </c>
    </row>
    <row r="21" spans="1:24" ht="18.75" customHeight="1">
      <c r="A21" s="14">
        <v>38</v>
      </c>
      <c r="B21" s="15">
        <v>402</v>
      </c>
      <c r="C21" s="16" t="s">
        <v>33</v>
      </c>
      <c r="D21" s="17" t="s">
        <v>159</v>
      </c>
      <c r="E21" s="16" t="s">
        <v>160</v>
      </c>
      <c r="F21" s="18">
        <v>1</v>
      </c>
      <c r="G21" s="17">
        <v>2</v>
      </c>
      <c r="H21" s="16">
        <v>0</v>
      </c>
      <c r="I21" s="17">
        <v>0</v>
      </c>
      <c r="J21" s="122"/>
      <c r="K21" s="119" t="s">
        <v>102</v>
      </c>
      <c r="L21" s="120" t="s">
        <v>102</v>
      </c>
      <c r="M21" s="120" t="s">
        <v>102</v>
      </c>
      <c r="N21" s="121">
        <v>0</v>
      </c>
      <c r="O21" s="122"/>
      <c r="P21" s="123" t="s">
        <v>102</v>
      </c>
      <c r="Q21" s="124" t="s">
        <v>102</v>
      </c>
      <c r="R21" s="125">
        <v>0</v>
      </c>
      <c r="S21" s="126"/>
      <c r="T21" s="127">
        <v>0</v>
      </c>
      <c r="U21" s="128" t="s">
        <v>102</v>
      </c>
      <c r="V21" s="129"/>
      <c r="W21" s="130" t="s">
        <v>102</v>
      </c>
      <c r="X21" s="121">
        <v>0</v>
      </c>
    </row>
    <row r="22" spans="1:24" ht="18.75" customHeight="1">
      <c r="A22" s="14">
        <v>38</v>
      </c>
      <c r="B22" s="15">
        <v>422</v>
      </c>
      <c r="C22" s="16" t="s">
        <v>33</v>
      </c>
      <c r="D22" s="17" t="s">
        <v>161</v>
      </c>
      <c r="E22" s="16" t="s">
        <v>162</v>
      </c>
      <c r="F22" s="18">
        <v>1</v>
      </c>
      <c r="G22" s="17">
        <v>2</v>
      </c>
      <c r="H22" s="16">
        <v>0</v>
      </c>
      <c r="I22" s="17">
        <v>0</v>
      </c>
      <c r="J22" s="122"/>
      <c r="K22" s="119" t="s">
        <v>102</v>
      </c>
      <c r="L22" s="120" t="s">
        <v>102</v>
      </c>
      <c r="M22" s="120" t="s">
        <v>102</v>
      </c>
      <c r="N22" s="121">
        <v>0</v>
      </c>
      <c r="O22" s="122"/>
      <c r="P22" s="123" t="s">
        <v>102</v>
      </c>
      <c r="Q22" s="124" t="s">
        <v>102</v>
      </c>
      <c r="R22" s="125">
        <v>0</v>
      </c>
      <c r="S22" s="126"/>
      <c r="T22" s="127">
        <v>0</v>
      </c>
      <c r="U22" s="128" t="s">
        <v>102</v>
      </c>
      <c r="V22" s="129"/>
      <c r="W22" s="130" t="s">
        <v>102</v>
      </c>
      <c r="X22" s="121">
        <v>0</v>
      </c>
    </row>
    <row r="23" spans="1:24" ht="18.75" customHeight="1">
      <c r="A23" s="14">
        <v>38</v>
      </c>
      <c r="B23" s="15">
        <v>442</v>
      </c>
      <c r="C23" s="16" t="s">
        <v>33</v>
      </c>
      <c r="D23" s="17" t="s">
        <v>163</v>
      </c>
      <c r="E23" s="16" t="s">
        <v>137</v>
      </c>
      <c r="F23" s="18">
        <v>1</v>
      </c>
      <c r="G23" s="17">
        <v>2</v>
      </c>
      <c r="H23" s="16">
        <v>0</v>
      </c>
      <c r="I23" s="17">
        <v>0</v>
      </c>
      <c r="J23" s="122"/>
      <c r="K23" s="119" t="s">
        <v>102</v>
      </c>
      <c r="L23" s="120" t="s">
        <v>102</v>
      </c>
      <c r="M23" s="120" t="s">
        <v>102</v>
      </c>
      <c r="N23" s="121">
        <v>0</v>
      </c>
      <c r="O23" s="122"/>
      <c r="P23" s="123" t="s">
        <v>102</v>
      </c>
      <c r="Q23" s="124" t="s">
        <v>102</v>
      </c>
      <c r="R23" s="125">
        <v>0</v>
      </c>
      <c r="S23" s="126"/>
      <c r="T23" s="127">
        <v>0</v>
      </c>
      <c r="U23" s="128" t="s">
        <v>102</v>
      </c>
      <c r="V23" s="129"/>
      <c r="W23" s="130" t="s">
        <v>102</v>
      </c>
      <c r="X23" s="121">
        <v>0</v>
      </c>
    </row>
    <row r="24" spans="1:24" ht="18.75" customHeight="1">
      <c r="A24" s="14">
        <v>38</v>
      </c>
      <c r="B24" s="15">
        <v>481</v>
      </c>
      <c r="C24" s="16" t="s">
        <v>33</v>
      </c>
      <c r="D24" s="17" t="s">
        <v>100</v>
      </c>
      <c r="E24" s="16" t="s">
        <v>101</v>
      </c>
      <c r="F24" s="18">
        <v>1</v>
      </c>
      <c r="G24" s="17">
        <v>2</v>
      </c>
      <c r="H24" s="16">
        <v>0</v>
      </c>
      <c r="I24" s="17">
        <v>0</v>
      </c>
      <c r="J24" s="122"/>
      <c r="K24" s="119" t="s">
        <v>102</v>
      </c>
      <c r="L24" s="120" t="s">
        <v>102</v>
      </c>
      <c r="M24" s="120" t="s">
        <v>102</v>
      </c>
      <c r="N24" s="121">
        <v>0</v>
      </c>
      <c r="O24" s="122"/>
      <c r="P24" s="123" t="s">
        <v>102</v>
      </c>
      <c r="Q24" s="124" t="s">
        <v>102</v>
      </c>
      <c r="R24" s="125">
        <v>0</v>
      </c>
      <c r="S24" s="126"/>
      <c r="T24" s="127">
        <v>0</v>
      </c>
      <c r="U24" s="128" t="s">
        <v>102</v>
      </c>
      <c r="V24" s="129"/>
      <c r="W24" s="130" t="s">
        <v>102</v>
      </c>
      <c r="X24" s="121">
        <v>0</v>
      </c>
    </row>
    <row r="25" spans="1:24" ht="18.75" customHeight="1">
      <c r="A25" s="14">
        <v>38</v>
      </c>
      <c r="B25" s="15">
        <v>482</v>
      </c>
      <c r="C25" s="16" t="s">
        <v>33</v>
      </c>
      <c r="D25" s="17" t="s">
        <v>164</v>
      </c>
      <c r="E25" s="16" t="s">
        <v>165</v>
      </c>
      <c r="F25" s="18">
        <v>1</v>
      </c>
      <c r="G25" s="17">
        <v>2</v>
      </c>
      <c r="H25" s="16">
        <v>0</v>
      </c>
      <c r="I25" s="17">
        <v>0</v>
      </c>
      <c r="J25" s="122"/>
      <c r="K25" s="119" t="s">
        <v>102</v>
      </c>
      <c r="L25" s="120" t="s">
        <v>102</v>
      </c>
      <c r="M25" s="120" t="s">
        <v>102</v>
      </c>
      <c r="N25" s="121">
        <v>0</v>
      </c>
      <c r="O25" s="122"/>
      <c r="P25" s="123" t="s">
        <v>102</v>
      </c>
      <c r="Q25" s="124" t="s">
        <v>102</v>
      </c>
      <c r="R25" s="125">
        <v>0</v>
      </c>
      <c r="S25" s="126"/>
      <c r="T25" s="127">
        <v>0</v>
      </c>
      <c r="U25" s="128" t="s">
        <v>102</v>
      </c>
      <c r="V25" s="129"/>
      <c r="W25" s="130" t="s">
        <v>102</v>
      </c>
      <c r="X25" s="121">
        <v>0</v>
      </c>
    </row>
    <row r="26" spans="1:24" ht="18.75" customHeight="1">
      <c r="A26" s="14">
        <v>38</v>
      </c>
      <c r="B26" s="15">
        <v>484</v>
      </c>
      <c r="C26" s="16" t="s">
        <v>33</v>
      </c>
      <c r="D26" s="17" t="s">
        <v>166</v>
      </c>
      <c r="E26" s="16" t="s">
        <v>167</v>
      </c>
      <c r="F26" s="18">
        <v>1</v>
      </c>
      <c r="G26" s="17">
        <v>2</v>
      </c>
      <c r="H26" s="16">
        <v>0</v>
      </c>
      <c r="I26" s="17">
        <v>0</v>
      </c>
      <c r="J26" s="122"/>
      <c r="K26" s="119" t="s">
        <v>102</v>
      </c>
      <c r="L26" s="120" t="s">
        <v>102</v>
      </c>
      <c r="M26" s="120" t="s">
        <v>102</v>
      </c>
      <c r="N26" s="121">
        <v>0</v>
      </c>
      <c r="O26" s="122"/>
      <c r="P26" s="123" t="s">
        <v>102</v>
      </c>
      <c r="Q26" s="124" t="s">
        <v>102</v>
      </c>
      <c r="R26" s="125">
        <v>0</v>
      </c>
      <c r="S26" s="126"/>
      <c r="T26" s="127">
        <v>0</v>
      </c>
      <c r="U26" s="128" t="s">
        <v>102</v>
      </c>
      <c r="V26" s="129"/>
      <c r="W26" s="130" t="s">
        <v>102</v>
      </c>
      <c r="X26" s="121">
        <v>0</v>
      </c>
    </row>
    <row r="27" spans="1:24" ht="18.75" customHeight="1">
      <c r="A27" s="14">
        <v>38</v>
      </c>
      <c r="B27" s="15">
        <v>486</v>
      </c>
      <c r="C27" s="16" t="s">
        <v>33</v>
      </c>
      <c r="D27" s="17" t="s">
        <v>168</v>
      </c>
      <c r="E27" s="16" t="s">
        <v>169</v>
      </c>
      <c r="F27" s="18">
        <v>1</v>
      </c>
      <c r="G27" s="17">
        <v>2</v>
      </c>
      <c r="H27" s="16">
        <v>0</v>
      </c>
      <c r="I27" s="17">
        <v>0</v>
      </c>
      <c r="J27" s="122"/>
      <c r="K27" s="119" t="s">
        <v>102</v>
      </c>
      <c r="L27" s="120" t="s">
        <v>102</v>
      </c>
      <c r="M27" s="120" t="s">
        <v>102</v>
      </c>
      <c r="N27" s="121">
        <v>6</v>
      </c>
      <c r="O27" s="122"/>
      <c r="P27" s="123" t="s">
        <v>102</v>
      </c>
      <c r="Q27" s="124" t="s">
        <v>102</v>
      </c>
      <c r="R27" s="125">
        <v>0</v>
      </c>
      <c r="S27" s="126"/>
      <c r="T27" s="127">
        <v>0</v>
      </c>
      <c r="U27" s="128" t="s">
        <v>102</v>
      </c>
      <c r="V27" s="129"/>
      <c r="W27" s="130" t="s">
        <v>102</v>
      </c>
      <c r="X27" s="121">
        <v>0</v>
      </c>
    </row>
    <row r="28" spans="1:24" ht="18.75" customHeight="1">
      <c r="A28" s="14">
        <v>38</v>
      </c>
      <c r="B28" s="15">
        <v>488</v>
      </c>
      <c r="C28" s="16" t="s">
        <v>33</v>
      </c>
      <c r="D28" s="17" t="s">
        <v>170</v>
      </c>
      <c r="E28" s="16" t="s">
        <v>171</v>
      </c>
      <c r="F28" s="18">
        <v>1</v>
      </c>
      <c r="G28" s="17">
        <v>2</v>
      </c>
      <c r="H28" s="16">
        <v>0</v>
      </c>
      <c r="I28" s="17">
        <v>0</v>
      </c>
      <c r="J28" s="122"/>
      <c r="K28" s="119" t="s">
        <v>102</v>
      </c>
      <c r="L28" s="120" t="s">
        <v>102</v>
      </c>
      <c r="M28" s="120" t="s">
        <v>102</v>
      </c>
      <c r="N28" s="121">
        <v>0</v>
      </c>
      <c r="O28" s="122"/>
      <c r="P28" s="123" t="s">
        <v>102</v>
      </c>
      <c r="Q28" s="124" t="s">
        <v>102</v>
      </c>
      <c r="R28" s="125">
        <v>0</v>
      </c>
      <c r="S28" s="126"/>
      <c r="T28" s="127">
        <v>0</v>
      </c>
      <c r="U28" s="128" t="s">
        <v>102</v>
      </c>
      <c r="V28" s="129"/>
      <c r="W28" s="130" t="s">
        <v>102</v>
      </c>
      <c r="X28" s="121">
        <v>0</v>
      </c>
    </row>
    <row r="29" spans="1:24" ht="18.75" customHeight="1" thickBot="1">
      <c r="A29" s="14">
        <v>38</v>
      </c>
      <c r="B29" s="15">
        <v>506</v>
      </c>
      <c r="C29" s="16" t="s">
        <v>33</v>
      </c>
      <c r="D29" s="17" t="s">
        <v>172</v>
      </c>
      <c r="E29" s="16" t="s">
        <v>101</v>
      </c>
      <c r="F29" s="18">
        <v>1</v>
      </c>
      <c r="G29" s="17">
        <v>2</v>
      </c>
      <c r="H29" s="16">
        <v>0</v>
      </c>
      <c r="I29" s="17">
        <v>0</v>
      </c>
      <c r="J29" s="122"/>
      <c r="K29" s="119" t="s">
        <v>102</v>
      </c>
      <c r="L29" s="120" t="s">
        <v>102</v>
      </c>
      <c r="M29" s="120" t="s">
        <v>102</v>
      </c>
      <c r="N29" s="121">
        <v>5</v>
      </c>
      <c r="O29" s="122"/>
      <c r="P29" s="123" t="s">
        <v>102</v>
      </c>
      <c r="Q29" s="124" t="s">
        <v>102</v>
      </c>
      <c r="R29" s="125">
        <v>1</v>
      </c>
      <c r="S29" s="126"/>
      <c r="T29" s="127">
        <v>0</v>
      </c>
      <c r="U29" s="128" t="s">
        <v>102</v>
      </c>
      <c r="V29" s="129"/>
      <c r="W29" s="130" t="s">
        <v>102</v>
      </c>
      <c r="X29" s="121">
        <v>0</v>
      </c>
    </row>
    <row r="30" spans="1:24" ht="19.5" customHeight="1" thickBot="1">
      <c r="A30" s="19"/>
      <c r="B30" s="20">
        <v>1000</v>
      </c>
      <c r="C30" s="142" t="s">
        <v>34</v>
      </c>
      <c r="D30" s="142"/>
      <c r="E30" s="21"/>
      <c r="F30" s="22"/>
      <c r="G30" s="23"/>
      <c r="H30" s="24">
        <f>SUM(H7:H29)</f>
        <v>6</v>
      </c>
      <c r="I30" s="25">
        <f>SUM(I7:I29)</f>
        <v>5</v>
      </c>
      <c r="J30" s="24"/>
      <c r="K30" s="26"/>
      <c r="L30" s="26"/>
      <c r="M30" s="26"/>
      <c r="N30" s="23"/>
      <c r="O30" s="24"/>
      <c r="P30" s="26"/>
      <c r="Q30" s="26"/>
      <c r="R30" s="23"/>
      <c r="S30" s="27"/>
      <c r="T30" s="28">
        <f>SUM(T7:T29)</f>
        <v>3</v>
      </c>
      <c r="U30" s="21"/>
      <c r="V30" s="29"/>
      <c r="W30" s="30"/>
      <c r="X30" s="25">
        <f>SUM(X7:X29)</f>
        <v>1</v>
      </c>
    </row>
    <row r="32" spans="1:10" ht="13.5">
      <c r="A32" s="31" t="s">
        <v>35</v>
      </c>
      <c r="B32" s="32"/>
      <c r="C32" s="33"/>
      <c r="D32" s="34"/>
      <c r="E32" s="35"/>
      <c r="F32" s="35"/>
      <c r="G32" s="35"/>
      <c r="H32" s="35"/>
      <c r="I32" s="35"/>
      <c r="J32" s="35"/>
    </row>
    <row r="33" spans="1:8" ht="13.5">
      <c r="A33" s="36" t="s">
        <v>36</v>
      </c>
      <c r="E33" s="37"/>
      <c r="F33" s="37" t="s">
        <v>0</v>
      </c>
      <c r="H33" s="37"/>
    </row>
    <row r="35" spans="1:3" ht="12">
      <c r="A35" s="38" t="s">
        <v>37</v>
      </c>
      <c r="C35" s="39"/>
    </row>
    <row r="36" spans="1:22" ht="12">
      <c r="A36" s="38" t="s">
        <v>38</v>
      </c>
      <c r="D36" s="38" t="s">
        <v>8</v>
      </c>
      <c r="J36" s="38" t="s">
        <v>39</v>
      </c>
      <c r="K36" s="38" t="s">
        <v>40</v>
      </c>
      <c r="L36" s="38" t="s">
        <v>41</v>
      </c>
      <c r="P36" s="38" t="s">
        <v>42</v>
      </c>
      <c r="S36" s="40" t="s">
        <v>43</v>
      </c>
      <c r="V36" s="38" t="s">
        <v>44</v>
      </c>
    </row>
    <row r="37" spans="1:22" ht="12">
      <c r="A37" s="1" t="s">
        <v>45</v>
      </c>
      <c r="D37" s="36" t="s">
        <v>46</v>
      </c>
      <c r="J37" s="1" t="s">
        <v>47</v>
      </c>
      <c r="K37" s="1" t="s">
        <v>47</v>
      </c>
      <c r="L37" s="38" t="s">
        <v>48</v>
      </c>
      <c r="P37" s="38" t="s">
        <v>32</v>
      </c>
      <c r="S37" s="40" t="s">
        <v>49</v>
      </c>
      <c r="V37" s="38" t="s">
        <v>50</v>
      </c>
    </row>
    <row r="38" spans="1:22" ht="12">
      <c r="A38" s="1" t="s">
        <v>51</v>
      </c>
      <c r="D38" s="36" t="s">
        <v>52</v>
      </c>
      <c r="J38" s="1" t="s">
        <v>53</v>
      </c>
      <c r="K38" s="1" t="s">
        <v>53</v>
      </c>
      <c r="L38" s="1" t="s">
        <v>54</v>
      </c>
      <c r="P38" s="1" t="s">
        <v>55</v>
      </c>
      <c r="T38" s="1" t="s">
        <v>56</v>
      </c>
      <c r="V38" s="1" t="s">
        <v>57</v>
      </c>
    </row>
    <row r="39" spans="12:22" ht="12">
      <c r="L39" s="1" t="s">
        <v>58</v>
      </c>
      <c r="P39" s="1" t="s">
        <v>59</v>
      </c>
      <c r="T39" s="1" t="s">
        <v>60</v>
      </c>
      <c r="V39" s="1" t="s">
        <v>61</v>
      </c>
    </row>
    <row r="40" spans="12:22" ht="12">
      <c r="L40" s="1" t="s">
        <v>62</v>
      </c>
      <c r="V40" s="1" t="s">
        <v>63</v>
      </c>
    </row>
    <row r="41" spans="12:22" ht="12">
      <c r="L41" s="1" t="s">
        <v>64</v>
      </c>
      <c r="V41" s="1" t="s">
        <v>65</v>
      </c>
    </row>
    <row r="42" ht="12">
      <c r="L42" s="1" t="s">
        <v>66</v>
      </c>
    </row>
    <row r="43" spans="12:22" ht="12">
      <c r="L43" s="1" t="s">
        <v>67</v>
      </c>
      <c r="V43" s="38" t="s">
        <v>68</v>
      </c>
    </row>
    <row r="44" spans="12:22" ht="12">
      <c r="L44" s="1" t="s">
        <v>69</v>
      </c>
      <c r="V44" s="1" t="s">
        <v>70</v>
      </c>
    </row>
    <row r="45" ht="12">
      <c r="V45" s="1" t="s">
        <v>71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0:D30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7.875" style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7.0039062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72</v>
      </c>
    </row>
    <row r="2" spans="1:2" ht="22.5" customHeight="1" thickBot="1">
      <c r="A2" s="2" t="s">
        <v>73</v>
      </c>
      <c r="B2" s="41"/>
    </row>
    <row r="3" spans="1:27" ht="25.5" customHeight="1" thickBot="1">
      <c r="A3" s="2"/>
      <c r="B3" s="174" t="s">
        <v>74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V3" s="1"/>
      <c r="AA3" s="1"/>
    </row>
    <row r="4" spans="1:27" ht="19.5" customHeight="1" thickBot="1">
      <c r="A4" s="2"/>
      <c r="B4" s="42">
        <v>1</v>
      </c>
      <c r="C4" s="172">
        <v>38443</v>
      </c>
      <c r="D4" s="173"/>
      <c r="E4" s="173"/>
      <c r="F4" s="42">
        <v>2</v>
      </c>
      <c r="G4" s="172">
        <v>38473</v>
      </c>
      <c r="H4" s="173"/>
      <c r="I4" s="173"/>
      <c r="J4" s="42">
        <v>3</v>
      </c>
      <c r="K4" s="43" t="s">
        <v>75</v>
      </c>
      <c r="L4" s="44"/>
      <c r="M4" s="44"/>
      <c r="N4" s="45"/>
      <c r="AA4" s="1"/>
    </row>
    <row r="5" spans="1:27" ht="27.75" customHeight="1" thickBot="1">
      <c r="A5"/>
      <c r="B5" s="46"/>
      <c r="C5" s="46"/>
      <c r="D5" s="46"/>
      <c r="E5" s="46"/>
      <c r="F5" s="46"/>
      <c r="G5" s="46"/>
      <c r="H5" s="46"/>
      <c r="I5" s="47"/>
      <c r="J5" s="48"/>
      <c r="K5" s="48"/>
      <c r="L5" s="49" t="s">
        <v>76</v>
      </c>
      <c r="M5" s="46"/>
      <c r="N5" s="46"/>
      <c r="O5" s="46"/>
      <c r="P5" s="46"/>
      <c r="Q5" s="46"/>
      <c r="R5" s="46"/>
      <c r="S5" s="47"/>
      <c r="T5" s="48"/>
      <c r="U5" s="48"/>
      <c r="V5" s="46"/>
      <c r="W5" s="46"/>
      <c r="X5" s="48"/>
      <c r="Y5" s="48"/>
      <c r="Z5" s="48"/>
      <c r="AA5"/>
    </row>
    <row r="6" spans="1:27" ht="13.5" customHeight="1" thickBot="1">
      <c r="A6"/>
      <c r="B6" s="46"/>
      <c r="C6" s="46"/>
      <c r="D6" s="46"/>
      <c r="E6" s="50" t="s">
        <v>77</v>
      </c>
      <c r="F6" s="51"/>
      <c r="G6" s="52">
        <v>1</v>
      </c>
      <c r="H6" s="53"/>
      <c r="I6" s="53"/>
      <c r="J6" s="53"/>
      <c r="K6" s="53"/>
      <c r="L6" s="50" t="s">
        <v>77</v>
      </c>
      <c r="M6" s="51"/>
      <c r="N6" s="52">
        <v>1</v>
      </c>
      <c r="O6" s="46"/>
      <c r="P6" s="46"/>
      <c r="Q6" s="50" t="s">
        <v>77</v>
      </c>
      <c r="R6" s="51"/>
      <c r="S6" s="52">
        <v>1</v>
      </c>
      <c r="T6" s="49"/>
      <c r="U6" s="48"/>
      <c r="V6" s="50" t="s">
        <v>77</v>
      </c>
      <c r="W6" s="51"/>
      <c r="X6" s="51"/>
      <c r="Y6" s="52">
        <v>1</v>
      </c>
      <c r="Z6" s="48"/>
      <c r="AA6"/>
    </row>
    <row r="7" spans="1:27" ht="26.25" customHeight="1">
      <c r="A7" s="145" t="s">
        <v>3</v>
      </c>
      <c r="B7" s="188" t="s">
        <v>4</v>
      </c>
      <c r="C7" s="168" t="s">
        <v>5</v>
      </c>
      <c r="D7" s="154" t="s">
        <v>6</v>
      </c>
      <c r="E7" s="179" t="s">
        <v>78</v>
      </c>
      <c r="F7" s="180"/>
      <c r="G7" s="180"/>
      <c r="H7" s="180"/>
      <c r="I7" s="180"/>
      <c r="J7" s="180"/>
      <c r="K7" s="181"/>
      <c r="L7" s="182" t="s">
        <v>79</v>
      </c>
      <c r="M7" s="180"/>
      <c r="N7" s="180"/>
      <c r="O7" s="180"/>
      <c r="P7" s="183"/>
      <c r="Q7" s="179" t="s">
        <v>80</v>
      </c>
      <c r="R7" s="180"/>
      <c r="S7" s="180"/>
      <c r="T7" s="180"/>
      <c r="U7" s="181"/>
      <c r="V7" s="193" t="s">
        <v>81</v>
      </c>
      <c r="W7" s="194"/>
      <c r="X7" s="194"/>
      <c r="Y7" s="195"/>
      <c r="Z7" s="195"/>
      <c r="AA7" s="196"/>
    </row>
    <row r="8" spans="1:27" ht="15.75" customHeight="1">
      <c r="A8" s="146"/>
      <c r="B8" s="189"/>
      <c r="C8" s="166"/>
      <c r="D8" s="155"/>
      <c r="E8" s="185" t="s">
        <v>82</v>
      </c>
      <c r="F8" s="186" t="s">
        <v>83</v>
      </c>
      <c r="G8" s="184" t="s">
        <v>84</v>
      </c>
      <c r="H8" s="55"/>
      <c r="I8" s="184" t="s">
        <v>85</v>
      </c>
      <c r="J8" s="55"/>
      <c r="K8" s="191" t="s">
        <v>86</v>
      </c>
      <c r="L8" s="192" t="s">
        <v>87</v>
      </c>
      <c r="M8" s="55"/>
      <c r="N8" s="184" t="s">
        <v>85</v>
      </c>
      <c r="O8" s="55"/>
      <c r="P8" s="184" t="s">
        <v>86</v>
      </c>
      <c r="Q8" s="204" t="s">
        <v>88</v>
      </c>
      <c r="R8" s="55"/>
      <c r="S8" s="184" t="s">
        <v>85</v>
      </c>
      <c r="T8" s="55"/>
      <c r="U8" s="191" t="s">
        <v>86</v>
      </c>
      <c r="V8" s="202" t="s">
        <v>89</v>
      </c>
      <c r="W8" s="55"/>
      <c r="X8" s="200" t="s">
        <v>86</v>
      </c>
      <c r="Y8" s="197" t="s">
        <v>90</v>
      </c>
      <c r="Z8" s="198"/>
      <c r="AA8" s="199"/>
    </row>
    <row r="9" spans="1:27" ht="51.75" customHeight="1">
      <c r="A9" s="146"/>
      <c r="B9" s="190"/>
      <c r="C9" s="166"/>
      <c r="D9" s="155"/>
      <c r="E9" s="185"/>
      <c r="F9" s="187"/>
      <c r="G9" s="184"/>
      <c r="H9" s="56" t="s">
        <v>91</v>
      </c>
      <c r="I9" s="184"/>
      <c r="J9" s="57" t="s">
        <v>92</v>
      </c>
      <c r="K9" s="191"/>
      <c r="L9" s="192"/>
      <c r="M9" s="56" t="s">
        <v>91</v>
      </c>
      <c r="N9" s="184"/>
      <c r="O9" s="57" t="s">
        <v>92</v>
      </c>
      <c r="P9" s="184"/>
      <c r="Q9" s="185"/>
      <c r="R9" s="56" t="s">
        <v>91</v>
      </c>
      <c r="S9" s="205"/>
      <c r="T9" s="57" t="s">
        <v>92</v>
      </c>
      <c r="U9" s="191"/>
      <c r="V9" s="203"/>
      <c r="W9" s="54" t="s">
        <v>93</v>
      </c>
      <c r="X9" s="201"/>
      <c r="Y9" s="58" t="s">
        <v>89</v>
      </c>
      <c r="Z9" s="58" t="s">
        <v>93</v>
      </c>
      <c r="AA9" s="59" t="s">
        <v>86</v>
      </c>
    </row>
    <row r="10" spans="1:27" ht="15" customHeight="1">
      <c r="A10" s="60">
        <v>38</v>
      </c>
      <c r="B10" s="61">
        <v>201</v>
      </c>
      <c r="C10" s="62" t="s">
        <v>94</v>
      </c>
      <c r="D10" s="116" t="s">
        <v>103</v>
      </c>
      <c r="E10" s="64">
        <v>40</v>
      </c>
      <c r="F10" s="117" t="s">
        <v>173</v>
      </c>
      <c r="G10" s="65">
        <v>79</v>
      </c>
      <c r="H10" s="65">
        <v>67</v>
      </c>
      <c r="I10" s="65">
        <v>1914</v>
      </c>
      <c r="J10" s="65">
        <v>451</v>
      </c>
      <c r="K10" s="66">
        <f aca="true" t="shared" si="0" ref="K10:K33">IF(G10=" "," ",ROUND(J10/I10*100,1))</f>
        <v>23.6</v>
      </c>
      <c r="L10" s="62">
        <v>41</v>
      </c>
      <c r="M10" s="65">
        <v>38</v>
      </c>
      <c r="N10" s="65">
        <v>1460</v>
      </c>
      <c r="O10" s="65">
        <v>341</v>
      </c>
      <c r="P10" s="66">
        <f aca="true" t="shared" si="1" ref="P10:P32">IF(L10=""," ",ROUND(O10/N10*100,1))</f>
        <v>23.4</v>
      </c>
      <c r="Q10" s="62">
        <v>6</v>
      </c>
      <c r="R10" s="65">
        <v>4</v>
      </c>
      <c r="S10" s="65">
        <v>74</v>
      </c>
      <c r="T10" s="65">
        <v>6</v>
      </c>
      <c r="U10" s="66">
        <f aca="true" t="shared" si="2" ref="U10:U32">IF(Q10=""," ",ROUND(T10/S10*100,1))</f>
        <v>8.1</v>
      </c>
      <c r="V10" s="62">
        <v>223</v>
      </c>
      <c r="W10" s="65">
        <v>6</v>
      </c>
      <c r="X10" s="67">
        <f aca="true" t="shared" si="3" ref="X10:X32">IF(V10=""," ",ROUND(W10/V10*100,1))</f>
        <v>2.7</v>
      </c>
      <c r="Y10" s="65">
        <v>221</v>
      </c>
      <c r="Z10" s="65">
        <v>4</v>
      </c>
      <c r="AA10" s="68">
        <f aca="true" t="shared" si="4" ref="AA10:AA32">IF(Y10=""," ",ROUND(Z10/Y10*100,1))</f>
        <v>1.8</v>
      </c>
    </row>
    <row r="11" spans="1:27" ht="15" customHeight="1">
      <c r="A11" s="60">
        <v>38</v>
      </c>
      <c r="B11" s="61">
        <v>202</v>
      </c>
      <c r="C11" s="62" t="s">
        <v>94</v>
      </c>
      <c r="D11" s="116" t="s">
        <v>110</v>
      </c>
      <c r="E11" s="64">
        <v>40</v>
      </c>
      <c r="F11" s="117" t="s">
        <v>174</v>
      </c>
      <c r="G11" s="65">
        <v>64</v>
      </c>
      <c r="H11" s="65">
        <v>46</v>
      </c>
      <c r="I11" s="65">
        <v>1826</v>
      </c>
      <c r="J11" s="65">
        <v>467</v>
      </c>
      <c r="K11" s="66">
        <f t="shared" si="0"/>
        <v>25.6</v>
      </c>
      <c r="L11" s="62">
        <v>31</v>
      </c>
      <c r="M11" s="65">
        <v>25</v>
      </c>
      <c r="N11" s="65">
        <v>936</v>
      </c>
      <c r="O11" s="65">
        <v>178</v>
      </c>
      <c r="P11" s="66">
        <f t="shared" si="1"/>
        <v>19</v>
      </c>
      <c r="Q11" s="62">
        <v>6</v>
      </c>
      <c r="R11" s="65">
        <v>2</v>
      </c>
      <c r="S11" s="65">
        <v>71</v>
      </c>
      <c r="T11" s="65">
        <v>2</v>
      </c>
      <c r="U11" s="66">
        <f t="shared" si="2"/>
        <v>2.8</v>
      </c>
      <c r="V11" s="62">
        <v>164</v>
      </c>
      <c r="W11" s="65">
        <v>1</v>
      </c>
      <c r="X11" s="67">
        <f t="shared" si="3"/>
        <v>0.6</v>
      </c>
      <c r="Y11" s="65">
        <v>112</v>
      </c>
      <c r="Z11" s="65">
        <v>1</v>
      </c>
      <c r="AA11" s="68">
        <f t="shared" si="4"/>
        <v>0.9</v>
      </c>
    </row>
    <row r="12" spans="1:27" ht="15" customHeight="1">
      <c r="A12" s="60">
        <v>38</v>
      </c>
      <c r="B12" s="61">
        <v>203</v>
      </c>
      <c r="C12" s="62" t="s">
        <v>94</v>
      </c>
      <c r="D12" s="116" t="s">
        <v>115</v>
      </c>
      <c r="E12" s="64">
        <v>30</v>
      </c>
      <c r="F12" s="117" t="s">
        <v>175</v>
      </c>
      <c r="G12" s="65">
        <v>14</v>
      </c>
      <c r="H12" s="65">
        <v>6</v>
      </c>
      <c r="I12" s="65">
        <v>353</v>
      </c>
      <c r="J12" s="65">
        <v>57</v>
      </c>
      <c r="K12" s="66">
        <f t="shared" si="0"/>
        <v>16.1</v>
      </c>
      <c r="L12" s="62">
        <v>14</v>
      </c>
      <c r="M12" s="65">
        <v>6</v>
      </c>
      <c r="N12" s="65">
        <v>353</v>
      </c>
      <c r="O12" s="65">
        <v>57</v>
      </c>
      <c r="P12" s="66">
        <f t="shared" si="1"/>
        <v>16.1</v>
      </c>
      <c r="Q12" s="62">
        <v>5</v>
      </c>
      <c r="R12" s="65">
        <v>3</v>
      </c>
      <c r="S12" s="65">
        <v>38</v>
      </c>
      <c r="T12" s="65">
        <v>4</v>
      </c>
      <c r="U12" s="66">
        <f t="shared" si="2"/>
        <v>10.5</v>
      </c>
      <c r="V12" s="62">
        <v>189</v>
      </c>
      <c r="W12" s="65">
        <v>0</v>
      </c>
      <c r="X12" s="67">
        <f t="shared" si="3"/>
        <v>0</v>
      </c>
      <c r="Y12" s="65">
        <v>79</v>
      </c>
      <c r="Z12" s="65">
        <v>0</v>
      </c>
      <c r="AA12" s="68">
        <f t="shared" si="4"/>
        <v>0</v>
      </c>
    </row>
    <row r="13" spans="1:27" ht="15" customHeight="1">
      <c r="A13" s="60">
        <v>38</v>
      </c>
      <c r="B13" s="61">
        <v>204</v>
      </c>
      <c r="C13" s="62" t="s">
        <v>94</v>
      </c>
      <c r="D13" s="116" t="s">
        <v>121</v>
      </c>
      <c r="E13" s="62" t="s">
        <v>102</v>
      </c>
      <c r="F13" s="65" t="s">
        <v>102</v>
      </c>
      <c r="G13" s="65" t="s">
        <v>102</v>
      </c>
      <c r="H13" s="65" t="s">
        <v>102</v>
      </c>
      <c r="I13" s="137" t="s">
        <v>102</v>
      </c>
      <c r="J13" s="137" t="s">
        <v>102</v>
      </c>
      <c r="K13" s="66" t="str">
        <f t="shared" si="0"/>
        <v> </v>
      </c>
      <c r="L13" s="62">
        <v>20</v>
      </c>
      <c r="M13" s="65">
        <v>11</v>
      </c>
      <c r="N13" s="65">
        <v>298</v>
      </c>
      <c r="O13" s="65">
        <v>37</v>
      </c>
      <c r="P13" s="66">
        <f t="shared" si="1"/>
        <v>12.4</v>
      </c>
      <c r="Q13" s="62">
        <v>6</v>
      </c>
      <c r="R13" s="65">
        <v>1</v>
      </c>
      <c r="S13" s="65">
        <v>54</v>
      </c>
      <c r="T13" s="65">
        <v>1</v>
      </c>
      <c r="U13" s="66">
        <f t="shared" si="2"/>
        <v>1.9</v>
      </c>
      <c r="V13" s="62">
        <v>158</v>
      </c>
      <c r="W13" s="65">
        <v>1</v>
      </c>
      <c r="X13" s="67">
        <f t="shared" si="3"/>
        <v>0.6</v>
      </c>
      <c r="Y13" s="65">
        <v>85</v>
      </c>
      <c r="Z13" s="65">
        <v>0</v>
      </c>
      <c r="AA13" s="68">
        <f t="shared" si="4"/>
        <v>0</v>
      </c>
    </row>
    <row r="14" spans="1:27" ht="15" customHeight="1">
      <c r="A14" s="60">
        <v>38</v>
      </c>
      <c r="B14" s="61">
        <v>205</v>
      </c>
      <c r="C14" s="62" t="s">
        <v>94</v>
      </c>
      <c r="D14" s="116" t="s">
        <v>123</v>
      </c>
      <c r="E14" s="64">
        <v>30</v>
      </c>
      <c r="F14" s="117" t="s">
        <v>176</v>
      </c>
      <c r="G14" s="65">
        <v>103</v>
      </c>
      <c r="H14" s="65">
        <v>85</v>
      </c>
      <c r="I14" s="65">
        <v>1773</v>
      </c>
      <c r="J14" s="65">
        <v>501</v>
      </c>
      <c r="K14" s="66">
        <f t="shared" si="0"/>
        <v>28.3</v>
      </c>
      <c r="L14" s="62">
        <v>45</v>
      </c>
      <c r="M14" s="65">
        <v>8</v>
      </c>
      <c r="N14" s="65">
        <v>856</v>
      </c>
      <c r="O14" s="65">
        <v>213</v>
      </c>
      <c r="P14" s="66">
        <f t="shared" si="1"/>
        <v>24.9</v>
      </c>
      <c r="Q14" s="62">
        <v>6</v>
      </c>
      <c r="R14" s="65">
        <v>4</v>
      </c>
      <c r="S14" s="65">
        <v>52</v>
      </c>
      <c r="T14" s="65">
        <v>6</v>
      </c>
      <c r="U14" s="66">
        <f t="shared" si="2"/>
        <v>11.5</v>
      </c>
      <c r="V14" s="62">
        <v>114</v>
      </c>
      <c r="W14" s="65">
        <v>3</v>
      </c>
      <c r="X14" s="67">
        <f t="shared" si="3"/>
        <v>2.6</v>
      </c>
      <c r="Y14" s="65">
        <v>84</v>
      </c>
      <c r="Z14" s="65">
        <v>2</v>
      </c>
      <c r="AA14" s="68">
        <f t="shared" si="4"/>
        <v>2.4</v>
      </c>
    </row>
    <row r="15" spans="1:27" ht="15" customHeight="1">
      <c r="A15" s="60">
        <v>38</v>
      </c>
      <c r="B15" s="61">
        <v>206</v>
      </c>
      <c r="C15" s="62" t="s">
        <v>94</v>
      </c>
      <c r="D15" s="116" t="s">
        <v>131</v>
      </c>
      <c r="E15" s="62" t="s">
        <v>102</v>
      </c>
      <c r="F15" s="65" t="s">
        <v>102</v>
      </c>
      <c r="G15" s="65" t="s">
        <v>102</v>
      </c>
      <c r="H15" s="65" t="s">
        <v>102</v>
      </c>
      <c r="I15" s="137" t="s">
        <v>102</v>
      </c>
      <c r="J15" s="137" t="s">
        <v>102</v>
      </c>
      <c r="K15" s="66" t="str">
        <f t="shared" si="0"/>
        <v> </v>
      </c>
      <c r="L15" s="62">
        <v>19</v>
      </c>
      <c r="M15" s="65">
        <v>13</v>
      </c>
      <c r="N15" s="65">
        <v>352</v>
      </c>
      <c r="O15" s="65">
        <v>70</v>
      </c>
      <c r="P15" s="66">
        <f t="shared" si="1"/>
        <v>19.9</v>
      </c>
      <c r="Q15" s="62">
        <v>6</v>
      </c>
      <c r="R15" s="65">
        <v>2</v>
      </c>
      <c r="S15" s="65">
        <v>120</v>
      </c>
      <c r="T15" s="65">
        <v>2</v>
      </c>
      <c r="U15" s="66">
        <f t="shared" si="2"/>
        <v>1.7</v>
      </c>
      <c r="V15" s="62">
        <v>139</v>
      </c>
      <c r="W15" s="65">
        <v>5</v>
      </c>
      <c r="X15" s="67">
        <f t="shared" si="3"/>
        <v>3.6</v>
      </c>
      <c r="Y15" s="65">
        <v>97</v>
      </c>
      <c r="Z15" s="65">
        <v>3</v>
      </c>
      <c r="AA15" s="68">
        <f t="shared" si="4"/>
        <v>3.1</v>
      </c>
    </row>
    <row r="16" spans="1:27" ht="15" customHeight="1">
      <c r="A16" s="60">
        <v>38</v>
      </c>
      <c r="B16" s="61">
        <v>207</v>
      </c>
      <c r="C16" s="62" t="s">
        <v>94</v>
      </c>
      <c r="D16" s="116" t="s">
        <v>136</v>
      </c>
      <c r="E16" s="62" t="s">
        <v>102</v>
      </c>
      <c r="F16" s="65" t="s">
        <v>102</v>
      </c>
      <c r="G16" s="65" t="s">
        <v>102</v>
      </c>
      <c r="H16" s="65" t="s">
        <v>102</v>
      </c>
      <c r="I16" s="137" t="s">
        <v>102</v>
      </c>
      <c r="J16" s="137" t="s">
        <v>102</v>
      </c>
      <c r="K16" s="66" t="str">
        <f t="shared" si="0"/>
        <v> </v>
      </c>
      <c r="L16" s="62">
        <v>28</v>
      </c>
      <c r="M16" s="65">
        <v>23</v>
      </c>
      <c r="N16" s="65">
        <v>630</v>
      </c>
      <c r="O16" s="65">
        <v>123</v>
      </c>
      <c r="P16" s="66">
        <f t="shared" si="1"/>
        <v>19.5</v>
      </c>
      <c r="Q16" s="62">
        <v>6</v>
      </c>
      <c r="R16" s="65">
        <v>3</v>
      </c>
      <c r="S16" s="65">
        <v>75</v>
      </c>
      <c r="T16" s="65">
        <v>7</v>
      </c>
      <c r="U16" s="66">
        <f t="shared" si="2"/>
        <v>9.3</v>
      </c>
      <c r="V16" s="62">
        <v>84</v>
      </c>
      <c r="W16" s="65">
        <v>5</v>
      </c>
      <c r="X16" s="67">
        <f t="shared" si="3"/>
        <v>6</v>
      </c>
      <c r="Y16" s="65">
        <v>60</v>
      </c>
      <c r="Z16" s="65">
        <v>1</v>
      </c>
      <c r="AA16" s="68">
        <f t="shared" si="4"/>
        <v>1.7</v>
      </c>
    </row>
    <row r="17" spans="1:27" ht="15" customHeight="1">
      <c r="A17" s="60">
        <v>38</v>
      </c>
      <c r="B17" s="61">
        <v>210</v>
      </c>
      <c r="C17" s="62" t="s">
        <v>94</v>
      </c>
      <c r="D17" s="116" t="s">
        <v>139</v>
      </c>
      <c r="E17" s="62" t="s">
        <v>102</v>
      </c>
      <c r="F17" s="65" t="s">
        <v>102</v>
      </c>
      <c r="G17" s="65" t="s">
        <v>102</v>
      </c>
      <c r="H17" s="65" t="s">
        <v>102</v>
      </c>
      <c r="I17" s="137" t="s">
        <v>102</v>
      </c>
      <c r="J17" s="137" t="s">
        <v>102</v>
      </c>
      <c r="K17" s="66" t="str">
        <f t="shared" si="0"/>
        <v> </v>
      </c>
      <c r="L17" s="62">
        <v>14</v>
      </c>
      <c r="M17" s="65">
        <v>9</v>
      </c>
      <c r="N17" s="65">
        <v>166</v>
      </c>
      <c r="O17" s="65">
        <v>30</v>
      </c>
      <c r="P17" s="66">
        <f t="shared" si="1"/>
        <v>18.1</v>
      </c>
      <c r="Q17" s="62">
        <v>5</v>
      </c>
      <c r="R17" s="65">
        <v>2</v>
      </c>
      <c r="S17" s="65">
        <v>57</v>
      </c>
      <c r="T17" s="65">
        <v>2</v>
      </c>
      <c r="U17" s="66">
        <f t="shared" si="2"/>
        <v>3.5</v>
      </c>
      <c r="V17" s="62">
        <v>35</v>
      </c>
      <c r="W17" s="65">
        <v>5</v>
      </c>
      <c r="X17" s="67">
        <f t="shared" si="3"/>
        <v>14.3</v>
      </c>
      <c r="Y17" s="65">
        <v>25</v>
      </c>
      <c r="Z17" s="65">
        <v>5</v>
      </c>
      <c r="AA17" s="68">
        <f t="shared" si="4"/>
        <v>20</v>
      </c>
    </row>
    <row r="18" spans="1:27" ht="15" customHeight="1">
      <c r="A18" s="60">
        <v>38</v>
      </c>
      <c r="B18" s="61">
        <v>213</v>
      </c>
      <c r="C18" s="62" t="s">
        <v>94</v>
      </c>
      <c r="D18" s="116" t="s">
        <v>144</v>
      </c>
      <c r="E18" s="62" t="s">
        <v>102</v>
      </c>
      <c r="F18" s="65" t="s">
        <v>102</v>
      </c>
      <c r="G18" s="65" t="s">
        <v>102</v>
      </c>
      <c r="H18" s="65" t="s">
        <v>102</v>
      </c>
      <c r="I18" s="137" t="s">
        <v>102</v>
      </c>
      <c r="J18" s="137" t="s">
        <v>102</v>
      </c>
      <c r="K18" s="66" t="str">
        <f t="shared" si="0"/>
        <v> </v>
      </c>
      <c r="L18" s="62">
        <v>6</v>
      </c>
      <c r="M18" s="65">
        <v>4</v>
      </c>
      <c r="N18" s="65">
        <v>148</v>
      </c>
      <c r="O18" s="65">
        <v>18</v>
      </c>
      <c r="P18" s="66">
        <f t="shared" si="1"/>
        <v>12.2</v>
      </c>
      <c r="Q18" s="62">
        <v>5</v>
      </c>
      <c r="R18" s="65">
        <v>3</v>
      </c>
      <c r="S18" s="65">
        <v>56</v>
      </c>
      <c r="T18" s="65">
        <v>6</v>
      </c>
      <c r="U18" s="66">
        <f t="shared" si="2"/>
        <v>10.7</v>
      </c>
      <c r="V18" s="62">
        <v>132</v>
      </c>
      <c r="W18" s="65">
        <v>2</v>
      </c>
      <c r="X18" s="67">
        <f t="shared" si="3"/>
        <v>1.5</v>
      </c>
      <c r="Y18" s="65">
        <v>92</v>
      </c>
      <c r="Z18" s="65">
        <v>2</v>
      </c>
      <c r="AA18" s="68">
        <f t="shared" si="4"/>
        <v>2.2</v>
      </c>
    </row>
    <row r="19" spans="1:27" ht="15" customHeight="1">
      <c r="A19" s="60">
        <v>38</v>
      </c>
      <c r="B19" s="61">
        <v>214</v>
      </c>
      <c r="C19" s="62" t="s">
        <v>94</v>
      </c>
      <c r="D19" s="116" t="s">
        <v>146</v>
      </c>
      <c r="E19" s="62" t="s">
        <v>102</v>
      </c>
      <c r="F19" s="65" t="s">
        <v>102</v>
      </c>
      <c r="G19" s="65" t="s">
        <v>102</v>
      </c>
      <c r="H19" s="65" t="s">
        <v>102</v>
      </c>
      <c r="I19" s="137" t="s">
        <v>102</v>
      </c>
      <c r="J19" s="137" t="s">
        <v>102</v>
      </c>
      <c r="K19" s="66" t="str">
        <f t="shared" si="0"/>
        <v> </v>
      </c>
      <c r="L19" s="62">
        <v>39</v>
      </c>
      <c r="M19" s="65">
        <v>31</v>
      </c>
      <c r="N19" s="65">
        <v>970</v>
      </c>
      <c r="O19" s="65">
        <v>225</v>
      </c>
      <c r="P19" s="66">
        <f t="shared" si="1"/>
        <v>23.2</v>
      </c>
      <c r="Q19" s="62">
        <v>6</v>
      </c>
      <c r="R19" s="65">
        <v>3</v>
      </c>
      <c r="S19" s="65">
        <v>58</v>
      </c>
      <c r="T19" s="65">
        <v>6</v>
      </c>
      <c r="U19" s="66">
        <f t="shared" si="2"/>
        <v>10.3</v>
      </c>
      <c r="V19" s="62">
        <v>88</v>
      </c>
      <c r="W19" s="65">
        <v>5</v>
      </c>
      <c r="X19" s="67">
        <f t="shared" si="3"/>
        <v>5.7</v>
      </c>
      <c r="Y19" s="65">
        <v>64</v>
      </c>
      <c r="Z19" s="65">
        <v>2</v>
      </c>
      <c r="AA19" s="68">
        <f t="shared" si="4"/>
        <v>3.1</v>
      </c>
    </row>
    <row r="20" spans="1:27" ht="15" customHeight="1">
      <c r="A20" s="60">
        <v>38</v>
      </c>
      <c r="B20" s="61">
        <v>215</v>
      </c>
      <c r="C20" s="62" t="s">
        <v>94</v>
      </c>
      <c r="D20" s="116" t="s">
        <v>148</v>
      </c>
      <c r="E20" s="62" t="s">
        <v>102</v>
      </c>
      <c r="F20" s="65" t="s">
        <v>102</v>
      </c>
      <c r="G20" s="65" t="s">
        <v>102</v>
      </c>
      <c r="H20" s="65" t="s">
        <v>102</v>
      </c>
      <c r="I20" s="137" t="s">
        <v>102</v>
      </c>
      <c r="J20" s="137" t="s">
        <v>102</v>
      </c>
      <c r="K20" s="66" t="str">
        <f t="shared" si="0"/>
        <v> </v>
      </c>
      <c r="L20" s="62">
        <v>11</v>
      </c>
      <c r="M20" s="65">
        <v>10</v>
      </c>
      <c r="N20" s="65">
        <v>155</v>
      </c>
      <c r="O20" s="65">
        <v>17</v>
      </c>
      <c r="P20" s="66">
        <f t="shared" si="1"/>
        <v>11</v>
      </c>
      <c r="Q20" s="62">
        <v>5</v>
      </c>
      <c r="R20" s="65">
        <v>3</v>
      </c>
      <c r="S20" s="65">
        <v>43</v>
      </c>
      <c r="T20" s="65">
        <v>3</v>
      </c>
      <c r="U20" s="66">
        <f t="shared" si="2"/>
        <v>7</v>
      </c>
      <c r="V20" s="62">
        <v>14</v>
      </c>
      <c r="W20" s="65">
        <v>1</v>
      </c>
      <c r="X20" s="67">
        <f t="shared" si="3"/>
        <v>7.1</v>
      </c>
      <c r="Y20" s="65">
        <v>14</v>
      </c>
      <c r="Z20" s="65">
        <v>1</v>
      </c>
      <c r="AA20" s="68">
        <f t="shared" si="4"/>
        <v>7.1</v>
      </c>
    </row>
    <row r="21" spans="1:27" ht="15" customHeight="1">
      <c r="A21" s="60">
        <v>38</v>
      </c>
      <c r="B21" s="61">
        <v>356</v>
      </c>
      <c r="C21" s="62" t="s">
        <v>94</v>
      </c>
      <c r="D21" s="116" t="s">
        <v>150</v>
      </c>
      <c r="E21" s="62" t="s">
        <v>102</v>
      </c>
      <c r="F21" s="65" t="s">
        <v>102</v>
      </c>
      <c r="G21" s="65" t="s">
        <v>102</v>
      </c>
      <c r="H21" s="65" t="s">
        <v>102</v>
      </c>
      <c r="I21" s="137" t="s">
        <v>102</v>
      </c>
      <c r="J21" s="137" t="s">
        <v>102</v>
      </c>
      <c r="K21" s="66" t="str">
        <f t="shared" si="0"/>
        <v> </v>
      </c>
      <c r="L21" s="62">
        <v>8</v>
      </c>
      <c r="M21" s="65">
        <v>6</v>
      </c>
      <c r="N21" s="65">
        <v>85</v>
      </c>
      <c r="O21" s="65">
        <v>17</v>
      </c>
      <c r="P21" s="66">
        <f t="shared" si="1"/>
        <v>20</v>
      </c>
      <c r="Q21" s="62">
        <v>5</v>
      </c>
      <c r="R21" s="65">
        <v>0</v>
      </c>
      <c r="S21" s="65">
        <v>26</v>
      </c>
      <c r="T21" s="65">
        <v>0</v>
      </c>
      <c r="U21" s="66">
        <f t="shared" si="2"/>
        <v>0</v>
      </c>
      <c r="V21" s="62">
        <v>31</v>
      </c>
      <c r="W21" s="65">
        <v>2</v>
      </c>
      <c r="X21" s="67">
        <f t="shared" si="3"/>
        <v>6.5</v>
      </c>
      <c r="Y21" s="65">
        <v>27</v>
      </c>
      <c r="Z21" s="65">
        <v>2</v>
      </c>
      <c r="AA21" s="68">
        <f t="shared" si="4"/>
        <v>7.4</v>
      </c>
    </row>
    <row r="22" spans="1:27" ht="15" customHeight="1">
      <c r="A22" s="60">
        <v>38</v>
      </c>
      <c r="B22" s="61">
        <v>386</v>
      </c>
      <c r="C22" s="62" t="s">
        <v>94</v>
      </c>
      <c r="D22" s="116" t="s">
        <v>152</v>
      </c>
      <c r="E22" s="62" t="s">
        <v>102</v>
      </c>
      <c r="F22" s="65" t="s">
        <v>102</v>
      </c>
      <c r="G22" s="65" t="s">
        <v>102</v>
      </c>
      <c r="H22" s="65" t="s">
        <v>102</v>
      </c>
      <c r="I22" s="137" t="s">
        <v>102</v>
      </c>
      <c r="J22" s="137" t="s">
        <v>102</v>
      </c>
      <c r="K22" s="66" t="str">
        <f t="shared" si="0"/>
        <v> </v>
      </c>
      <c r="L22" s="62">
        <v>6</v>
      </c>
      <c r="M22" s="65">
        <v>6</v>
      </c>
      <c r="N22" s="65">
        <v>114</v>
      </c>
      <c r="O22" s="65">
        <v>17</v>
      </c>
      <c r="P22" s="66">
        <f t="shared" si="1"/>
        <v>14.9</v>
      </c>
      <c r="Q22" s="62">
        <v>5</v>
      </c>
      <c r="R22" s="65">
        <v>2</v>
      </c>
      <c r="S22" s="65">
        <v>63</v>
      </c>
      <c r="T22" s="65">
        <v>3</v>
      </c>
      <c r="U22" s="66">
        <f t="shared" si="2"/>
        <v>4.8</v>
      </c>
      <c r="V22" s="62">
        <v>21</v>
      </c>
      <c r="W22" s="65">
        <v>0</v>
      </c>
      <c r="X22" s="67">
        <f t="shared" si="3"/>
        <v>0</v>
      </c>
      <c r="Y22" s="65">
        <v>21</v>
      </c>
      <c r="Z22" s="65">
        <v>0</v>
      </c>
      <c r="AA22" s="68">
        <f t="shared" si="4"/>
        <v>0</v>
      </c>
    </row>
    <row r="23" spans="1:27" ht="15" customHeight="1">
      <c r="A23" s="60">
        <v>38</v>
      </c>
      <c r="B23" s="61">
        <v>401</v>
      </c>
      <c r="C23" s="62" t="s">
        <v>94</v>
      </c>
      <c r="D23" s="116" t="s">
        <v>154</v>
      </c>
      <c r="E23" s="64">
        <v>50</v>
      </c>
      <c r="F23" s="117" t="s">
        <v>178</v>
      </c>
      <c r="G23" s="65">
        <v>23</v>
      </c>
      <c r="H23" s="65">
        <v>15</v>
      </c>
      <c r="I23" s="65">
        <v>178</v>
      </c>
      <c r="J23" s="65">
        <v>55</v>
      </c>
      <c r="K23" s="66">
        <f t="shared" si="0"/>
        <v>30.9</v>
      </c>
      <c r="L23" s="62">
        <v>14</v>
      </c>
      <c r="M23" s="65">
        <v>9</v>
      </c>
      <c r="N23" s="65">
        <v>161</v>
      </c>
      <c r="O23" s="65">
        <v>27</v>
      </c>
      <c r="P23" s="66">
        <f t="shared" si="1"/>
        <v>16.8</v>
      </c>
      <c r="Q23" s="62">
        <v>5</v>
      </c>
      <c r="R23" s="65">
        <v>3</v>
      </c>
      <c r="S23" s="65">
        <v>34</v>
      </c>
      <c r="T23" s="65">
        <v>5</v>
      </c>
      <c r="U23" s="66">
        <f t="shared" si="2"/>
        <v>14.7</v>
      </c>
      <c r="V23" s="62">
        <v>19</v>
      </c>
      <c r="W23" s="65">
        <v>0</v>
      </c>
      <c r="X23" s="67">
        <f t="shared" si="3"/>
        <v>0</v>
      </c>
      <c r="Y23" s="65">
        <v>19</v>
      </c>
      <c r="Z23" s="65">
        <v>0</v>
      </c>
      <c r="AA23" s="68">
        <f t="shared" si="4"/>
        <v>0</v>
      </c>
    </row>
    <row r="24" spans="1:27" ht="15" customHeight="1">
      <c r="A24" s="60">
        <v>38</v>
      </c>
      <c r="B24" s="61">
        <v>402</v>
      </c>
      <c r="C24" s="62" t="s">
        <v>94</v>
      </c>
      <c r="D24" s="116" t="s">
        <v>159</v>
      </c>
      <c r="E24" s="62" t="s">
        <v>102</v>
      </c>
      <c r="F24" s="65" t="s">
        <v>102</v>
      </c>
      <c r="G24" s="65" t="s">
        <v>102</v>
      </c>
      <c r="H24" s="65" t="s">
        <v>102</v>
      </c>
      <c r="I24" s="137" t="s">
        <v>102</v>
      </c>
      <c r="J24" s="137" t="s">
        <v>102</v>
      </c>
      <c r="K24" s="66" t="str">
        <f t="shared" si="0"/>
        <v> </v>
      </c>
      <c r="L24" s="62">
        <v>12</v>
      </c>
      <c r="M24" s="65">
        <v>8</v>
      </c>
      <c r="N24" s="65">
        <v>145</v>
      </c>
      <c r="O24" s="65">
        <v>28</v>
      </c>
      <c r="P24" s="66">
        <f t="shared" si="1"/>
        <v>19.3</v>
      </c>
      <c r="Q24" s="62">
        <v>5</v>
      </c>
      <c r="R24" s="65">
        <v>1</v>
      </c>
      <c r="S24" s="65">
        <v>39</v>
      </c>
      <c r="T24" s="65">
        <v>1</v>
      </c>
      <c r="U24" s="66">
        <f t="shared" si="2"/>
        <v>2.6</v>
      </c>
      <c r="V24" s="62">
        <v>26</v>
      </c>
      <c r="W24" s="65">
        <v>1</v>
      </c>
      <c r="X24" s="67">
        <f t="shared" si="3"/>
        <v>3.8</v>
      </c>
      <c r="Y24" s="65">
        <v>25</v>
      </c>
      <c r="Z24" s="65">
        <v>1</v>
      </c>
      <c r="AA24" s="68">
        <f t="shared" si="4"/>
        <v>4</v>
      </c>
    </row>
    <row r="25" spans="1:27" ht="15" customHeight="1">
      <c r="A25" s="60">
        <v>38</v>
      </c>
      <c r="B25" s="61">
        <v>422</v>
      </c>
      <c r="C25" s="62" t="s">
        <v>94</v>
      </c>
      <c r="D25" s="116" t="s">
        <v>161</v>
      </c>
      <c r="E25" s="62" t="s">
        <v>102</v>
      </c>
      <c r="F25" s="65" t="s">
        <v>102</v>
      </c>
      <c r="G25" s="65" t="s">
        <v>102</v>
      </c>
      <c r="H25" s="65" t="s">
        <v>102</v>
      </c>
      <c r="I25" s="137" t="s">
        <v>102</v>
      </c>
      <c r="J25" s="137" t="s">
        <v>102</v>
      </c>
      <c r="K25" s="66" t="str">
        <f t="shared" si="0"/>
        <v> </v>
      </c>
      <c r="L25" s="62">
        <v>8</v>
      </c>
      <c r="M25" s="65">
        <v>8</v>
      </c>
      <c r="N25" s="65">
        <v>135</v>
      </c>
      <c r="O25" s="65">
        <v>26</v>
      </c>
      <c r="P25" s="66">
        <f t="shared" si="1"/>
        <v>19.3</v>
      </c>
      <c r="Q25" s="62">
        <v>5</v>
      </c>
      <c r="R25" s="65">
        <v>2</v>
      </c>
      <c r="S25" s="65">
        <v>43</v>
      </c>
      <c r="T25" s="65">
        <v>4</v>
      </c>
      <c r="U25" s="66">
        <f t="shared" si="2"/>
        <v>9.3</v>
      </c>
      <c r="V25" s="62">
        <v>25</v>
      </c>
      <c r="W25" s="65">
        <v>0</v>
      </c>
      <c r="X25" s="67">
        <f t="shared" si="3"/>
        <v>0</v>
      </c>
      <c r="Y25" s="65">
        <v>24</v>
      </c>
      <c r="Z25" s="65">
        <v>0</v>
      </c>
      <c r="AA25" s="68">
        <f t="shared" si="4"/>
        <v>0</v>
      </c>
    </row>
    <row r="26" spans="1:27" ht="15" customHeight="1">
      <c r="A26" s="60">
        <v>38</v>
      </c>
      <c r="B26" s="61">
        <v>442</v>
      </c>
      <c r="C26" s="62" t="s">
        <v>94</v>
      </c>
      <c r="D26" s="116" t="s">
        <v>163</v>
      </c>
      <c r="E26" s="62" t="s">
        <v>102</v>
      </c>
      <c r="F26" s="65" t="s">
        <v>102</v>
      </c>
      <c r="G26" s="65" t="s">
        <v>102</v>
      </c>
      <c r="H26" s="65" t="s">
        <v>102</v>
      </c>
      <c r="I26" s="137" t="s">
        <v>102</v>
      </c>
      <c r="J26" s="137" t="s">
        <v>102</v>
      </c>
      <c r="K26" s="66" t="str">
        <f t="shared" si="0"/>
        <v> </v>
      </c>
      <c r="L26" s="62">
        <v>4</v>
      </c>
      <c r="M26" s="65">
        <v>3</v>
      </c>
      <c r="N26" s="65">
        <v>71</v>
      </c>
      <c r="O26" s="65">
        <v>26</v>
      </c>
      <c r="P26" s="66">
        <f t="shared" si="1"/>
        <v>36.6</v>
      </c>
      <c r="Q26" s="62">
        <v>5</v>
      </c>
      <c r="R26" s="65">
        <v>1</v>
      </c>
      <c r="S26" s="65">
        <v>34</v>
      </c>
      <c r="T26" s="65">
        <v>1</v>
      </c>
      <c r="U26" s="66">
        <f t="shared" si="2"/>
        <v>2.9</v>
      </c>
      <c r="V26" s="62">
        <v>24</v>
      </c>
      <c r="W26" s="65">
        <v>0</v>
      </c>
      <c r="X26" s="67">
        <f t="shared" si="3"/>
        <v>0</v>
      </c>
      <c r="Y26" s="65">
        <v>20</v>
      </c>
      <c r="Z26" s="65">
        <v>0</v>
      </c>
      <c r="AA26" s="68">
        <f t="shared" si="4"/>
        <v>0</v>
      </c>
    </row>
    <row r="27" spans="1:27" ht="15" customHeight="1">
      <c r="A27" s="60">
        <v>38</v>
      </c>
      <c r="B27" s="61">
        <v>481</v>
      </c>
      <c r="C27" s="62" t="s">
        <v>94</v>
      </c>
      <c r="D27" s="116" t="s">
        <v>100</v>
      </c>
      <c r="E27" s="62" t="s">
        <v>102</v>
      </c>
      <c r="F27" s="65" t="s">
        <v>102</v>
      </c>
      <c r="G27" s="65" t="s">
        <v>102</v>
      </c>
      <c r="H27" s="65" t="s">
        <v>102</v>
      </c>
      <c r="I27" s="137" t="s">
        <v>102</v>
      </c>
      <c r="J27" s="137" t="s">
        <v>102</v>
      </c>
      <c r="K27" s="66" t="str">
        <f t="shared" si="0"/>
        <v> </v>
      </c>
      <c r="L27" s="62">
        <v>6</v>
      </c>
      <c r="M27" s="65">
        <v>2</v>
      </c>
      <c r="N27" s="65">
        <v>89</v>
      </c>
      <c r="O27" s="65">
        <v>4</v>
      </c>
      <c r="P27" s="66">
        <f t="shared" si="1"/>
        <v>4.5</v>
      </c>
      <c r="Q27" s="62">
        <v>5</v>
      </c>
      <c r="R27" s="65">
        <v>0</v>
      </c>
      <c r="S27" s="65">
        <v>40</v>
      </c>
      <c r="T27" s="65">
        <v>0</v>
      </c>
      <c r="U27" s="66">
        <f t="shared" si="2"/>
        <v>0</v>
      </c>
      <c r="V27" s="62">
        <v>21</v>
      </c>
      <c r="W27" s="65">
        <v>1</v>
      </c>
      <c r="X27" s="67">
        <f t="shared" si="3"/>
        <v>4.8</v>
      </c>
      <c r="Y27" s="65">
        <v>19</v>
      </c>
      <c r="Z27" s="65">
        <v>0</v>
      </c>
      <c r="AA27" s="68">
        <f t="shared" si="4"/>
        <v>0</v>
      </c>
    </row>
    <row r="28" spans="1:27" ht="15" customHeight="1">
      <c r="A28" s="60">
        <v>38</v>
      </c>
      <c r="B28" s="61">
        <v>482</v>
      </c>
      <c r="C28" s="62" t="s">
        <v>94</v>
      </c>
      <c r="D28" s="116" t="s">
        <v>164</v>
      </c>
      <c r="E28" s="62" t="s">
        <v>102</v>
      </c>
      <c r="F28" s="65" t="s">
        <v>102</v>
      </c>
      <c r="G28" s="65" t="s">
        <v>102</v>
      </c>
      <c r="H28" s="65" t="s">
        <v>102</v>
      </c>
      <c r="I28" s="137" t="s">
        <v>102</v>
      </c>
      <c r="J28" s="137" t="s">
        <v>102</v>
      </c>
      <c r="K28" s="66" t="str">
        <f t="shared" si="0"/>
        <v> </v>
      </c>
      <c r="L28" s="62">
        <v>9</v>
      </c>
      <c r="M28" s="65">
        <v>6</v>
      </c>
      <c r="N28" s="65">
        <v>115</v>
      </c>
      <c r="O28" s="65">
        <v>25</v>
      </c>
      <c r="P28" s="66">
        <f t="shared" si="1"/>
        <v>21.7</v>
      </c>
      <c r="Q28" s="62">
        <v>5</v>
      </c>
      <c r="R28" s="65">
        <v>1</v>
      </c>
      <c r="S28" s="65">
        <v>37</v>
      </c>
      <c r="T28" s="65">
        <v>1</v>
      </c>
      <c r="U28" s="66">
        <f t="shared" si="2"/>
        <v>2.7</v>
      </c>
      <c r="V28" s="62">
        <v>11</v>
      </c>
      <c r="W28" s="65">
        <v>0</v>
      </c>
      <c r="X28" s="67">
        <f t="shared" si="3"/>
        <v>0</v>
      </c>
      <c r="Y28" s="65">
        <v>9</v>
      </c>
      <c r="Z28" s="65">
        <v>0</v>
      </c>
      <c r="AA28" s="68">
        <f t="shared" si="4"/>
        <v>0</v>
      </c>
    </row>
    <row r="29" spans="1:27" ht="15" customHeight="1">
      <c r="A29" s="60">
        <v>38</v>
      </c>
      <c r="B29" s="61">
        <v>484</v>
      </c>
      <c r="C29" s="62" t="s">
        <v>94</v>
      </c>
      <c r="D29" s="116" t="s">
        <v>166</v>
      </c>
      <c r="E29" s="62" t="s">
        <v>102</v>
      </c>
      <c r="F29" s="65" t="s">
        <v>102</v>
      </c>
      <c r="G29" s="65" t="s">
        <v>102</v>
      </c>
      <c r="H29" s="65" t="s">
        <v>102</v>
      </c>
      <c r="I29" s="137" t="s">
        <v>102</v>
      </c>
      <c r="J29" s="137" t="s">
        <v>102</v>
      </c>
      <c r="K29" s="66" t="str">
        <f t="shared" si="0"/>
        <v> </v>
      </c>
      <c r="L29" s="62">
        <v>13</v>
      </c>
      <c r="M29" s="65">
        <v>7</v>
      </c>
      <c r="N29" s="65">
        <v>188</v>
      </c>
      <c r="O29" s="65">
        <v>27</v>
      </c>
      <c r="P29" s="66">
        <f t="shared" si="1"/>
        <v>14.4</v>
      </c>
      <c r="Q29" s="62">
        <v>5</v>
      </c>
      <c r="R29" s="65">
        <v>1</v>
      </c>
      <c r="S29" s="65">
        <v>28</v>
      </c>
      <c r="T29" s="65">
        <v>1</v>
      </c>
      <c r="U29" s="66">
        <f t="shared" si="2"/>
        <v>3.6</v>
      </c>
      <c r="V29" s="62">
        <v>14</v>
      </c>
      <c r="W29" s="65">
        <v>0</v>
      </c>
      <c r="X29" s="67">
        <f t="shared" si="3"/>
        <v>0</v>
      </c>
      <c r="Y29" s="65">
        <v>11</v>
      </c>
      <c r="Z29" s="65">
        <v>0</v>
      </c>
      <c r="AA29" s="68">
        <f t="shared" si="4"/>
        <v>0</v>
      </c>
    </row>
    <row r="30" spans="1:27" ht="15" customHeight="1">
      <c r="A30" s="60">
        <v>38</v>
      </c>
      <c r="B30" s="61">
        <v>486</v>
      </c>
      <c r="C30" s="62" t="s">
        <v>94</v>
      </c>
      <c r="D30" s="116" t="s">
        <v>168</v>
      </c>
      <c r="E30" s="62" t="s">
        <v>102</v>
      </c>
      <c r="F30" s="65" t="s">
        <v>102</v>
      </c>
      <c r="G30" s="65" t="s">
        <v>102</v>
      </c>
      <c r="H30" s="65" t="s">
        <v>102</v>
      </c>
      <c r="I30" s="137" t="s">
        <v>102</v>
      </c>
      <c r="J30" s="137" t="s">
        <v>102</v>
      </c>
      <c r="K30" s="66" t="str">
        <f t="shared" si="0"/>
        <v> </v>
      </c>
      <c r="L30" s="62">
        <v>23</v>
      </c>
      <c r="M30" s="65">
        <v>17</v>
      </c>
      <c r="N30" s="65">
        <v>279</v>
      </c>
      <c r="O30" s="65">
        <v>47</v>
      </c>
      <c r="P30" s="66">
        <f t="shared" si="1"/>
        <v>16.8</v>
      </c>
      <c r="Q30" s="62">
        <v>5</v>
      </c>
      <c r="R30" s="65">
        <v>0</v>
      </c>
      <c r="S30" s="65">
        <v>33</v>
      </c>
      <c r="T30" s="65">
        <v>0</v>
      </c>
      <c r="U30" s="66">
        <f t="shared" si="2"/>
        <v>0</v>
      </c>
      <c r="V30" s="62">
        <v>25</v>
      </c>
      <c r="W30" s="65">
        <v>1</v>
      </c>
      <c r="X30" s="67">
        <f t="shared" si="3"/>
        <v>4</v>
      </c>
      <c r="Y30" s="65">
        <v>22</v>
      </c>
      <c r="Z30" s="65">
        <v>0</v>
      </c>
      <c r="AA30" s="68">
        <f t="shared" si="4"/>
        <v>0</v>
      </c>
    </row>
    <row r="31" spans="1:27" ht="15" customHeight="1">
      <c r="A31" s="60">
        <v>38</v>
      </c>
      <c r="B31" s="61">
        <v>488</v>
      </c>
      <c r="C31" s="62" t="s">
        <v>94</v>
      </c>
      <c r="D31" s="116" t="s">
        <v>170</v>
      </c>
      <c r="E31" s="62" t="s">
        <v>102</v>
      </c>
      <c r="F31" s="65" t="s">
        <v>102</v>
      </c>
      <c r="G31" s="65" t="s">
        <v>102</v>
      </c>
      <c r="H31" s="65" t="s">
        <v>102</v>
      </c>
      <c r="I31" s="137" t="s">
        <v>102</v>
      </c>
      <c r="J31" s="137" t="s">
        <v>102</v>
      </c>
      <c r="K31" s="66" t="str">
        <f t="shared" si="0"/>
        <v> </v>
      </c>
      <c r="L31" s="62">
        <v>9</v>
      </c>
      <c r="M31" s="65">
        <v>4</v>
      </c>
      <c r="N31" s="65">
        <v>172</v>
      </c>
      <c r="O31" s="65">
        <v>18</v>
      </c>
      <c r="P31" s="66">
        <f t="shared" si="1"/>
        <v>10.5</v>
      </c>
      <c r="Q31" s="62">
        <v>5</v>
      </c>
      <c r="R31" s="65">
        <v>2</v>
      </c>
      <c r="S31" s="65">
        <v>48</v>
      </c>
      <c r="T31" s="65">
        <v>2</v>
      </c>
      <c r="U31" s="66">
        <f t="shared" si="2"/>
        <v>4.2</v>
      </c>
      <c r="V31" s="62">
        <v>25</v>
      </c>
      <c r="W31" s="65">
        <v>2</v>
      </c>
      <c r="X31" s="67">
        <f t="shared" si="3"/>
        <v>8</v>
      </c>
      <c r="Y31" s="65">
        <v>22</v>
      </c>
      <c r="Z31" s="65">
        <v>2</v>
      </c>
      <c r="AA31" s="68">
        <f t="shared" si="4"/>
        <v>9.1</v>
      </c>
    </row>
    <row r="32" spans="1:27" ht="15" customHeight="1">
      <c r="A32" s="60">
        <v>38</v>
      </c>
      <c r="B32" s="61">
        <v>506</v>
      </c>
      <c r="C32" s="62" t="s">
        <v>94</v>
      </c>
      <c r="D32" s="116" t="s">
        <v>172</v>
      </c>
      <c r="E32" s="62" t="s">
        <v>102</v>
      </c>
      <c r="F32" s="65" t="s">
        <v>102</v>
      </c>
      <c r="G32" s="65" t="s">
        <v>102</v>
      </c>
      <c r="H32" s="65" t="s">
        <v>102</v>
      </c>
      <c r="I32" s="137" t="s">
        <v>102</v>
      </c>
      <c r="J32" s="137" t="s">
        <v>102</v>
      </c>
      <c r="K32" s="66" t="str">
        <f t="shared" si="0"/>
        <v> </v>
      </c>
      <c r="L32" s="62">
        <v>21</v>
      </c>
      <c r="M32" s="65">
        <v>21</v>
      </c>
      <c r="N32" s="65">
        <v>436</v>
      </c>
      <c r="O32" s="65">
        <v>123</v>
      </c>
      <c r="P32" s="66">
        <f t="shared" si="1"/>
        <v>28.2</v>
      </c>
      <c r="Q32" s="62">
        <v>5</v>
      </c>
      <c r="R32" s="65">
        <v>3</v>
      </c>
      <c r="S32" s="65">
        <v>76</v>
      </c>
      <c r="T32" s="65">
        <v>5</v>
      </c>
      <c r="U32" s="66">
        <f t="shared" si="2"/>
        <v>6.6</v>
      </c>
      <c r="V32" s="62">
        <v>92</v>
      </c>
      <c r="W32" s="65">
        <v>8</v>
      </c>
      <c r="X32" s="67">
        <f t="shared" si="3"/>
        <v>8.7</v>
      </c>
      <c r="Y32" s="65">
        <v>82</v>
      </c>
      <c r="Z32" s="65">
        <v>7</v>
      </c>
      <c r="AA32" s="68">
        <f t="shared" si="4"/>
        <v>8.5</v>
      </c>
    </row>
    <row r="33" spans="1:27" ht="15" customHeight="1" thickBot="1">
      <c r="A33" s="99"/>
      <c r="B33" s="100"/>
      <c r="C33" s="101"/>
      <c r="D33" s="132"/>
      <c r="E33" s="62" t="s">
        <v>102</v>
      </c>
      <c r="F33" s="65" t="s">
        <v>102</v>
      </c>
      <c r="G33" s="65" t="s">
        <v>102</v>
      </c>
      <c r="H33" s="65" t="s">
        <v>102</v>
      </c>
      <c r="I33" s="137" t="s">
        <v>102</v>
      </c>
      <c r="J33" s="137" t="s">
        <v>102</v>
      </c>
      <c r="K33" s="66" t="str">
        <f t="shared" si="0"/>
        <v> </v>
      </c>
      <c r="L33" s="134"/>
      <c r="M33" s="134"/>
      <c r="N33" s="134"/>
      <c r="O33" s="134"/>
      <c r="P33" s="106"/>
      <c r="Q33" s="134"/>
      <c r="R33" s="134"/>
      <c r="S33" s="134"/>
      <c r="T33" s="134"/>
      <c r="U33" s="106"/>
      <c r="V33" s="101"/>
      <c r="W33" s="133"/>
      <c r="X33" s="135"/>
      <c r="Y33" s="133"/>
      <c r="Z33" s="133"/>
      <c r="AA33" s="136"/>
    </row>
    <row r="34" spans="1:27" ht="16.5" customHeight="1" thickBot="1">
      <c r="A34" s="70"/>
      <c r="B34" s="71">
        <v>900</v>
      </c>
      <c r="C34" s="72"/>
      <c r="D34" s="73" t="s">
        <v>95</v>
      </c>
      <c r="E34" s="74"/>
      <c r="F34" s="75"/>
      <c r="G34" s="75"/>
      <c r="H34" s="75"/>
      <c r="I34" s="75"/>
      <c r="J34" s="75"/>
      <c r="K34" s="76"/>
      <c r="L34" s="77">
        <f>SUM(L10:L32)</f>
        <v>401</v>
      </c>
      <c r="M34" s="77">
        <f>SUM(M10:M32)</f>
        <v>275</v>
      </c>
      <c r="N34" s="77">
        <f>SUM(N10:N32)</f>
        <v>8314</v>
      </c>
      <c r="O34" s="77">
        <f>SUM(O10:O32)</f>
        <v>1694</v>
      </c>
      <c r="P34" s="78">
        <f>IF(L34="","",ROUND(O34/N34*100,1))</f>
        <v>20.4</v>
      </c>
      <c r="Q34" s="77">
        <f>SUM(Q10:Q32)</f>
        <v>122</v>
      </c>
      <c r="R34" s="77">
        <f>SUM(R10:R32)</f>
        <v>46</v>
      </c>
      <c r="S34" s="77">
        <f>SUM(S10:S32)</f>
        <v>1199</v>
      </c>
      <c r="T34" s="77">
        <f>SUM(T10:T32)</f>
        <v>68</v>
      </c>
      <c r="U34" s="78">
        <f>IF(Q34=""," ",ROUND(T34/S34*100,1))</f>
        <v>5.7</v>
      </c>
      <c r="V34" s="74"/>
      <c r="W34" s="75"/>
      <c r="X34" s="79"/>
      <c r="Y34" s="75"/>
      <c r="Z34" s="75"/>
      <c r="AA34" s="80"/>
    </row>
    <row r="35" spans="1:27" ht="15" customHeight="1">
      <c r="A35" s="81">
        <v>38</v>
      </c>
      <c r="B35" s="82"/>
      <c r="C35" s="83" t="s">
        <v>94</v>
      </c>
      <c r="D35" s="84" t="s">
        <v>96</v>
      </c>
      <c r="E35" s="85"/>
      <c r="F35" s="86"/>
      <c r="G35" s="87"/>
      <c r="H35" s="87"/>
      <c r="I35" s="87"/>
      <c r="J35" s="87"/>
      <c r="K35" s="88"/>
      <c r="L35" s="89">
        <v>1</v>
      </c>
      <c r="M35" s="65">
        <v>1</v>
      </c>
      <c r="N35" s="69">
        <v>36</v>
      </c>
      <c r="O35" s="65">
        <v>5</v>
      </c>
      <c r="P35" s="90">
        <f>IF(L35="","",ROUND(O35/N35*100,1))</f>
        <v>13.9</v>
      </c>
      <c r="Q35" s="89"/>
      <c r="R35" s="65"/>
      <c r="S35" s="69"/>
      <c r="T35" s="65"/>
      <c r="U35" s="90" t="str">
        <f>IF(Q35=""," ",ROUND(T35/S35*100,1))</f>
        <v> </v>
      </c>
      <c r="V35" s="91"/>
      <c r="W35" s="87"/>
      <c r="X35" s="92"/>
      <c r="Y35" s="87"/>
      <c r="Z35" s="87"/>
      <c r="AA35" s="93"/>
    </row>
    <row r="36" spans="1:27" ht="15" customHeight="1">
      <c r="A36" s="60">
        <v>38</v>
      </c>
      <c r="B36" s="61"/>
      <c r="C36" s="62" t="s">
        <v>94</v>
      </c>
      <c r="D36" s="63" t="s">
        <v>97</v>
      </c>
      <c r="E36" s="62"/>
      <c r="F36" s="65"/>
      <c r="G36" s="94"/>
      <c r="H36" s="94"/>
      <c r="I36" s="94"/>
      <c r="J36" s="94"/>
      <c r="K36" s="95"/>
      <c r="L36" s="89">
        <v>1</v>
      </c>
      <c r="M36" s="65">
        <v>1</v>
      </c>
      <c r="N36" s="69">
        <v>15</v>
      </c>
      <c r="O36" s="65">
        <v>8</v>
      </c>
      <c r="P36" s="66">
        <f>IF(L36="","",ROUND(O36/N36*100,1))</f>
        <v>53.3</v>
      </c>
      <c r="Q36" s="89"/>
      <c r="R36" s="65"/>
      <c r="S36" s="69"/>
      <c r="T36" s="65"/>
      <c r="U36" s="66" t="str">
        <f>IF(Q36=""," ",ROUND(T36/S36*100,1))</f>
        <v> </v>
      </c>
      <c r="V36" s="96"/>
      <c r="W36" s="94"/>
      <c r="X36" s="97"/>
      <c r="Y36" s="94"/>
      <c r="Z36" s="94"/>
      <c r="AA36" s="98"/>
    </row>
    <row r="37" spans="1:27" ht="15" customHeight="1" thickBot="1">
      <c r="A37" s="99"/>
      <c r="B37" s="100"/>
      <c r="C37" s="101"/>
      <c r="D37" s="102"/>
      <c r="E37" s="103"/>
      <c r="F37" s="104"/>
      <c r="G37" s="104"/>
      <c r="H37" s="104"/>
      <c r="I37" s="104"/>
      <c r="J37" s="104"/>
      <c r="K37" s="105"/>
      <c r="L37" s="89"/>
      <c r="M37" s="65"/>
      <c r="N37" s="69"/>
      <c r="O37" s="65"/>
      <c r="P37" s="106">
        <f>IF(L37="","",ROUND(O37/N37*100,1))</f>
      </c>
      <c r="Q37" s="89"/>
      <c r="R37" s="65"/>
      <c r="S37" s="69"/>
      <c r="T37" s="65"/>
      <c r="U37" s="106" t="str">
        <f>IF(Q37=""," ",ROUND(T37/S37*100,1))</f>
        <v> </v>
      </c>
      <c r="V37" s="103"/>
      <c r="W37" s="104"/>
      <c r="X37" s="107"/>
      <c r="Y37" s="104"/>
      <c r="Z37" s="104"/>
      <c r="AA37" s="108"/>
    </row>
    <row r="38" spans="1:27" ht="16.5" customHeight="1" thickBot="1">
      <c r="A38" s="70"/>
      <c r="B38" s="71">
        <v>999</v>
      </c>
      <c r="C38" s="72"/>
      <c r="D38" s="73" t="s">
        <v>98</v>
      </c>
      <c r="E38" s="74"/>
      <c r="F38" s="75"/>
      <c r="G38" s="75"/>
      <c r="H38" s="75"/>
      <c r="I38" s="75"/>
      <c r="J38" s="75"/>
      <c r="K38" s="76"/>
      <c r="L38" s="77">
        <f>SUM(L35:L37)</f>
        <v>2</v>
      </c>
      <c r="M38" s="77">
        <f>SUM(M35:M37)</f>
        <v>2</v>
      </c>
      <c r="N38" s="77">
        <f>SUM(N35:N37)</f>
        <v>51</v>
      </c>
      <c r="O38" s="77">
        <f>SUM(O35:O37)</f>
        <v>13</v>
      </c>
      <c r="P38" s="78">
        <f>IF(L38=0,"",ROUND(O38/N38*100,1))</f>
        <v>25.5</v>
      </c>
      <c r="Q38" s="77">
        <f>SUM(Q35:Q37)</f>
        <v>0</v>
      </c>
      <c r="R38" s="77">
        <f>SUM(R35:R37)</f>
        <v>0</v>
      </c>
      <c r="S38" s="77">
        <f>SUM(S35:S37)</f>
        <v>0</v>
      </c>
      <c r="T38" s="77">
        <f>SUM(T35:T37)</f>
        <v>0</v>
      </c>
      <c r="U38" s="78" t="str">
        <f>IF(Q38=0," ",ROUND(T38/S38*100,1))</f>
        <v> </v>
      </c>
      <c r="V38" s="74"/>
      <c r="W38" s="75"/>
      <c r="X38" s="79"/>
      <c r="Y38" s="75"/>
      <c r="Z38" s="75"/>
      <c r="AA38" s="80"/>
    </row>
    <row r="39" spans="1:27" ht="16.5" customHeight="1" thickBot="1">
      <c r="A39" s="70"/>
      <c r="B39" s="109">
        <v>1000</v>
      </c>
      <c r="C39" s="177" t="s">
        <v>99</v>
      </c>
      <c r="D39" s="178"/>
      <c r="E39" s="74"/>
      <c r="F39" s="75"/>
      <c r="G39" s="110">
        <f>SUM(G10:G32)</f>
        <v>283</v>
      </c>
      <c r="H39" s="110">
        <f>SUM(H10:H32)</f>
        <v>219</v>
      </c>
      <c r="I39" s="110">
        <f>SUM(I10:I32)</f>
        <v>6044</v>
      </c>
      <c r="J39" s="110">
        <f>SUM(J10:J32)</f>
        <v>1531</v>
      </c>
      <c r="K39" s="78">
        <f>IF(G39=""," ",ROUND(J39/I39*100,1))</f>
        <v>25.3</v>
      </c>
      <c r="L39" s="111">
        <f>L34+L38</f>
        <v>403</v>
      </c>
      <c r="M39" s="110">
        <f>M34+M38</f>
        <v>277</v>
      </c>
      <c r="N39" s="110">
        <f>N34+N38</f>
        <v>8365</v>
      </c>
      <c r="O39" s="110">
        <f>O34+O38</f>
        <v>1707</v>
      </c>
      <c r="P39" s="78">
        <f>IF(L39="","",ROUND(O39/N39*100,1))</f>
        <v>20.4</v>
      </c>
      <c r="Q39" s="111">
        <f>Q34+Q38</f>
        <v>122</v>
      </c>
      <c r="R39" s="110">
        <f>R34+R38</f>
        <v>46</v>
      </c>
      <c r="S39" s="110">
        <f>S34+S38</f>
        <v>1199</v>
      </c>
      <c r="T39" s="110">
        <f>T34+T38</f>
        <v>68</v>
      </c>
      <c r="U39" s="78">
        <f>IF(Q39=""," ",ROUND(T39/S39*100,1))</f>
        <v>5.7</v>
      </c>
      <c r="V39" s="112">
        <f>SUM(V10:V32)</f>
        <v>1674</v>
      </c>
      <c r="W39" s="110">
        <f>SUM(W10:W32)</f>
        <v>49</v>
      </c>
      <c r="X39" s="113">
        <f>IF(V39=0," ",ROUND(W39/V39*100,1))</f>
        <v>2.9</v>
      </c>
      <c r="Y39" s="110">
        <f>SUM(Y10:Y32)</f>
        <v>1234</v>
      </c>
      <c r="Z39" s="110">
        <f>SUM(Z10:Z32)</f>
        <v>33</v>
      </c>
      <c r="AA39" s="114">
        <f>IF(Y39=0," ",ROUND(Z39/Y39*100,1))</f>
        <v>2.7</v>
      </c>
    </row>
    <row r="41" spans="1:14" ht="13.5">
      <c r="A41" s="31" t="s">
        <v>35</v>
      </c>
      <c r="B41" s="32"/>
      <c r="C41" s="33"/>
      <c r="D41" s="34"/>
      <c r="E41" s="35"/>
      <c r="F41" s="35"/>
      <c r="G41" s="35"/>
      <c r="H41" s="35"/>
      <c r="I41" s="35"/>
      <c r="J41" s="35"/>
      <c r="N41" s="115"/>
    </row>
    <row r="42" spans="1:8" ht="13.5">
      <c r="A42" s="36" t="s">
        <v>36</v>
      </c>
      <c r="E42" s="37"/>
      <c r="F42" s="37" t="s">
        <v>0</v>
      </c>
      <c r="H42" s="37"/>
    </row>
  </sheetData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39:D39"/>
    <mergeCell ref="E7:K7"/>
    <mergeCell ref="L7:P7"/>
    <mergeCell ref="P8:P9"/>
    <mergeCell ref="E8:E9"/>
    <mergeCell ref="G8:G9"/>
    <mergeCell ref="F8:F9"/>
  </mergeCells>
  <conditionalFormatting sqref="M35:M37 T35:T37 R35:R37 O35:O37 W10:W33 O10:O33 M10:M33 Z10:Z33 T10:T33 R10:R33 J10:J33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3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2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8" scale="11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企画調整課情報システム室</cp:lastModifiedBy>
  <cp:lastPrinted>2005-12-19T07:48:03Z</cp:lastPrinted>
  <dcterms:created xsi:type="dcterms:W3CDTF">1997-01-08T22:48:59Z</dcterms:created>
  <dcterms:modified xsi:type="dcterms:W3CDTF">2006-01-12T02:32:18Z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