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887" activeTab="1"/>
  </bookViews>
  <sheets>
    <sheet name="4-1" sheetId="1" r:id="rId1"/>
    <sheet name="4-2" sheetId="2" r:id="rId2"/>
  </sheets>
  <definedNames>
    <definedName name="_xlnm.Print_Area" localSheetId="0">'4-1'!$A$1:$X$37</definedName>
    <definedName name="_xlnm.Print_Area" localSheetId="1">'4-2'!$A$1:$AA$45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<sst xmlns="http://schemas.openxmlformats.org/spreadsheetml/2006/main" count="622" uniqueCount="196">
  <si>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</si>
  <si>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</si>
  <si>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</si>
  <si>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</si>
  <si>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</si>
  <si>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</si>
  <si>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</si>
  <si>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</si>
  <si>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</si>
  <si>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</si>
  <si>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</si>
  <si>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</si>
  <si>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</si>
  <si>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</si>
  <si>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</si>
  <si>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</si>
  <si>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</si>
  <si>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</si>
  <si>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</si>
  <si>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</si>
  <si>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</si>
  <si>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</si>
  <si>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</si>
  <si>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</si>
  <si>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</si>
  <si>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</si>
  <si>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</si>
  <si>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</si>
  <si>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</si>
  <si>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</si>
  <si>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</si>
  <si>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</si>
  <si>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</si>
  <si>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</si>
  <si>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</si>
  <si>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</si>
  <si>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</si>
  <si>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</si>
  <si>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</si>
  <si>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</si>
  <si>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</si>
  <si>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</si>
  <si>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</si>
  <si>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</si>
  <si>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</si>
  <si>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</si>
  <si>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</si>
  <si>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</si>
  <si>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</si>
  <si>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</si>
  <si>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</si>
  <si>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</si>
  <si>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</si>
  <si>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</si>
  <si>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</si>
  <si>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</si>
  <si>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</si>
  <si>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</si>
  <si>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</si>
  <si>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</si>
  <si>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</si>
  <si>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</si>
  <si>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</si>
  <si>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</si>
  <si>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</si>
  <si>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</si>
  <si>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</si>
  <si>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</si>
  <si>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</si>
  <si>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</si>
  <si>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</si>
  <si>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</si>
  <si>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</si>
  <si>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</si>
  <si>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</si>
  <si>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</si>
  <si>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</si>
  <si>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</si>
  <si>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</si>
  <si>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</si>
  <si>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</si>
  <si>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</si>
  <si>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</si>
  <si>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</si>
  <si>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</si>
  <si>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</si>
  <si>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</si>
  <si>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</si>
  <si>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</si>
  <si>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</si>
  <si>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</si>
  <si>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</si>
  <si>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</si>
  <si>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</si>
  <si>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</si>
  <si>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</si>
  <si>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</si>
  <si>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広島県</t>
  </si>
  <si>
    <t>湯来町</t>
  </si>
  <si>
    <t>福祉保健課</t>
  </si>
  <si>
    <t>府中町</t>
  </si>
  <si>
    <t>人権推進課</t>
  </si>
  <si>
    <t>府中町女性行動プラン</t>
  </si>
  <si>
    <t>神辺町</t>
  </si>
  <si>
    <t>廿日市市</t>
  </si>
  <si>
    <t>市民活動支援課</t>
  </si>
  <si>
    <t>廿日市市男女共同参画プラン～ともに創る、人・まち・あした～</t>
  </si>
  <si>
    <t>平成17年4月～27年3月</t>
  </si>
  <si>
    <t>平成17年3月</t>
  </si>
  <si>
    <t>平成21年度</t>
  </si>
  <si>
    <t>大崎上島町</t>
  </si>
  <si>
    <t>住民課</t>
  </si>
  <si>
    <t>坂町</t>
  </si>
  <si>
    <t>民生課</t>
  </si>
  <si>
    <t>大野町</t>
  </si>
  <si>
    <t>町民福祉課</t>
  </si>
  <si>
    <t>大竹市</t>
  </si>
  <si>
    <t>秘書課</t>
  </si>
  <si>
    <t>おおたけ男女共同参画プラン</t>
  </si>
  <si>
    <t>男女共同参画社会づくり宣言</t>
  </si>
  <si>
    <t>宮島町</t>
  </si>
  <si>
    <t>東広島市</t>
  </si>
  <si>
    <t>東広島市男女共同参画推進計画（きらきらプラン）－だれもが輝く東広島－</t>
  </si>
  <si>
    <t>平成12年4月～22年3月</t>
  </si>
  <si>
    <t>平成12年3月</t>
  </si>
  <si>
    <t>エスポワール（東広島市男女共同参画推進室）</t>
  </si>
  <si>
    <t>海田町</t>
  </si>
  <si>
    <t>福祉課</t>
  </si>
  <si>
    <t>瀬戸田町</t>
  </si>
  <si>
    <t>生涯学習課</t>
  </si>
  <si>
    <t>江田島市</t>
  </si>
  <si>
    <t>世羅町</t>
  </si>
  <si>
    <t>企画情報課</t>
  </si>
  <si>
    <t>府中市</t>
  </si>
  <si>
    <t>府中市男女共同参画プラン</t>
  </si>
  <si>
    <t>平成14年3月</t>
  </si>
  <si>
    <t>庄原市</t>
  </si>
  <si>
    <t>北広島町</t>
  </si>
  <si>
    <t>町民課</t>
  </si>
  <si>
    <t>呉市</t>
  </si>
  <si>
    <t>市民生活課</t>
  </si>
  <si>
    <t>くれ男女共同参画推進条例</t>
  </si>
  <si>
    <t>くれ男女共同参画基本計画　ともに奏でるあしたのくれ</t>
  </si>
  <si>
    <t>呉市男女共同参画都市宣言</t>
  </si>
  <si>
    <t>平成19年度</t>
  </si>
  <si>
    <t>因島市</t>
  </si>
  <si>
    <t>平成13年3月</t>
  </si>
  <si>
    <t>神石高原町</t>
  </si>
  <si>
    <t>企画課</t>
  </si>
  <si>
    <t>熊野町</t>
  </si>
  <si>
    <t>三次市</t>
  </si>
  <si>
    <t>ひとづくり推進室</t>
  </si>
  <si>
    <t>三次市男女共同参画推進条例</t>
  </si>
  <si>
    <t>三次市男女共同参画基本計画</t>
  </si>
  <si>
    <t>三次市青少年女性センター</t>
  </si>
  <si>
    <t>H16.4.28（合併に伴う専決処分の承認日）</t>
  </si>
  <si>
    <t>福山市</t>
  </si>
  <si>
    <t>男女共同参画センター　　</t>
  </si>
  <si>
    <t>福山市男女共同参画推進条例</t>
  </si>
  <si>
    <t>福山市男女共同参画基本計画</t>
  </si>
  <si>
    <t>平成15年4月～20年3月</t>
  </si>
  <si>
    <t>平成15年3月</t>
  </si>
  <si>
    <t>福山市男女共同参画センター</t>
  </si>
  <si>
    <t>平成17年度</t>
  </si>
  <si>
    <t>三原市</t>
  </si>
  <si>
    <t>青少年女性課</t>
  </si>
  <si>
    <t>尾道市</t>
  </si>
  <si>
    <t>尾道市男女共同参画プラン</t>
  </si>
  <si>
    <t>平成17年4月～24年3月</t>
  </si>
  <si>
    <t>平成23年度</t>
  </si>
  <si>
    <t>平成17年4月～22年3月</t>
  </si>
  <si>
    <t>平成11年8月～22年12月</t>
  </si>
  <si>
    <t>平成11年8月</t>
  </si>
  <si>
    <t>平成8年4月～18年3月</t>
  </si>
  <si>
    <t>平成8年3月</t>
  </si>
  <si>
    <t>安芸高田市</t>
  </si>
  <si>
    <t>竹原市</t>
  </si>
  <si>
    <t>人権推進室　</t>
  </si>
  <si>
    <t>たけはら２１男女共同参画プラン</t>
  </si>
  <si>
    <t>平成14年4月～24年3月</t>
  </si>
  <si>
    <t>安芸太田町</t>
  </si>
  <si>
    <t>因島市男女共同参画推進条例</t>
  </si>
  <si>
    <t>因島市男女共同参画プラン</t>
  </si>
  <si>
    <t>総務課</t>
  </si>
  <si>
    <t>平成18年度</t>
  </si>
  <si>
    <t>広島県</t>
  </si>
  <si>
    <t>広島市</t>
  </si>
  <si>
    <t>男女共同参画室</t>
  </si>
  <si>
    <t>広島市男女共同参画推進条例</t>
  </si>
  <si>
    <t>H13.9.28（一部H14.4.1）</t>
  </si>
  <si>
    <t>広島市男女共同参画基本計画</t>
  </si>
  <si>
    <t>平成15年6月～23年3月</t>
  </si>
  <si>
    <t>平成15年6月</t>
  </si>
  <si>
    <t>30
35</t>
  </si>
  <si>
    <t>平成19年度
平成22年度</t>
  </si>
  <si>
    <t>当面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</si>
</sst>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General\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0" fillId="4" borderId="17" xfId="0" applyFill="1" applyBorder="1" applyAlignment="1">
      <alignment/>
    </xf>
    <xf numFmtId="0" fontId="0" fillId="0" borderId="0" xfId="0" applyFill="1" applyBorder="1" applyAlignment="1">
      <alignment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58" fontId="11" fillId="0" borderId="4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2" fillId="2" borderId="4" xfId="0" applyFont="1" applyFill="1" applyBorder="1" applyAlignment="1">
      <alignment shrinkToFit="1"/>
    </xf>
    <xf numFmtId="179" fontId="2" fillId="3" borderId="43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8" fontId="2" fillId="2" borderId="1" xfId="17" applyFont="1" applyFill="1" applyBorder="1" applyAlignment="1">
      <alignment/>
    </xf>
    <xf numFmtId="38" fontId="2" fillId="2" borderId="10" xfId="17" applyFont="1" applyFill="1" applyBorder="1" applyAlignment="1">
      <alignment/>
    </xf>
    <xf numFmtId="38" fontId="2" fillId="2" borderId="24" xfId="17" applyFont="1" applyFill="1" applyBorder="1" applyAlignment="1">
      <alignment/>
    </xf>
    <xf numFmtId="38" fontId="2" fillId="2" borderId="26" xfId="17" applyFont="1" applyFill="1" applyBorder="1" applyAlignment="1">
      <alignment/>
    </xf>
    <xf numFmtId="38" fontId="2" fillId="2" borderId="28" xfId="17" applyFont="1" applyFill="1" applyBorder="1" applyAlignment="1">
      <alignment/>
    </xf>
    <xf numFmtId="38" fontId="2" fillId="2" borderId="18" xfId="17" applyFont="1" applyFill="1" applyBorder="1" applyAlignment="1">
      <alignment/>
    </xf>
    <xf numFmtId="38" fontId="2" fillId="2" borderId="15" xfId="17" applyFont="1" applyFill="1" applyBorder="1" applyAlignment="1">
      <alignment/>
    </xf>
    <xf numFmtId="38" fontId="2" fillId="2" borderId="4" xfId="17" applyFont="1" applyFill="1" applyBorder="1" applyAlignment="1">
      <alignment/>
    </xf>
    <xf numFmtId="38" fontId="2" fillId="2" borderId="9" xfId="17" applyFont="1" applyFill="1" applyBorder="1" applyAlignment="1">
      <alignment/>
    </xf>
    <xf numFmtId="38" fontId="2" fillId="2" borderId="23" xfId="17" applyFont="1" applyFill="1" applyBorder="1" applyAlignment="1">
      <alignment/>
    </xf>
    <xf numFmtId="38" fontId="2" fillId="2" borderId="25" xfId="17" applyFont="1" applyFill="1" applyBorder="1" applyAlignment="1">
      <alignment/>
    </xf>
    <xf numFmtId="38" fontId="2" fillId="2" borderId="27" xfId="17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38" fontId="2" fillId="2" borderId="45" xfId="17" applyFont="1" applyFill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38" fontId="2" fillId="3" borderId="47" xfId="17" applyFont="1" applyFill="1" applyBorder="1" applyAlignment="1">
      <alignment vertical="center"/>
    </xf>
    <xf numFmtId="179" fontId="2" fillId="3" borderId="17" xfId="0" applyNumberFormat="1" applyFont="1" applyFill="1" applyBorder="1" applyAlignment="1">
      <alignment vertical="center"/>
    </xf>
    <xf numFmtId="38" fontId="2" fillId="3" borderId="18" xfId="17" applyFont="1" applyFill="1" applyBorder="1" applyAlignment="1">
      <alignment vertical="center"/>
    </xf>
    <xf numFmtId="38" fontId="2" fillId="3" borderId="11" xfId="17" applyFont="1" applyFill="1" applyBorder="1" applyAlignment="1">
      <alignment vertical="center"/>
    </xf>
    <xf numFmtId="180" fontId="2" fillId="3" borderId="16" xfId="0" applyNumberFormat="1" applyFont="1" applyFill="1" applyBorder="1" applyAlignment="1">
      <alignment vertical="center"/>
    </xf>
    <xf numFmtId="180" fontId="2" fillId="3" borderId="1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57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/>
    </xf>
    <xf numFmtId="57" fontId="2" fillId="0" borderId="1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57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85" fontId="4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180" fontId="2" fillId="3" borderId="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0" fontId="2" fillId="3" borderId="3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87" fontId="2" fillId="2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1" fillId="0" borderId="5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79" fontId="2" fillId="3" borderId="3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shrinkToFit="1"/>
    </xf>
    <xf numFmtId="0" fontId="2" fillId="0" borderId="50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" borderId="53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9" fillId="2" borderId="60" xfId="0" applyFont="1" applyFill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58" fontId="11" fillId="0" borderId="40" xfId="0" applyNumberFormat="1" applyFont="1" applyBorder="1" applyAlignment="1">
      <alignment horizontal="center" vertical="center"/>
    </xf>
    <xf numFmtId="58" fontId="11" fillId="0" borderId="41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2" fillId="2" borderId="3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2" borderId="44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0" fillId="0" borderId="57" xfId="0" applyBorder="1" applyAlignment="1">
      <alignment/>
    </xf>
    <xf numFmtId="0" fontId="0" fillId="0" borderId="12" xfId="0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2" fillId="2" borderId="66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67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10.75390625" style="2" customWidth="1"/>
    <col min="5" max="5" width="15.875" style="2" customWidth="1"/>
    <col min="6" max="6" width="3.625" style="2" customWidth="1"/>
    <col min="7" max="7" width="3.50390625" style="2" customWidth="1"/>
    <col min="8" max="9" width="4.375" style="2" customWidth="1"/>
    <col min="10" max="10" width="29.00390625" style="2" customWidth="1"/>
    <col min="11" max="11" width="10.625" style="2" customWidth="1"/>
    <col min="12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23.1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0" t="s">
        <v>60</v>
      </c>
      <c r="U2" s="88"/>
    </row>
    <row r="3" ht="12.75" thickBot="1"/>
    <row r="4" spans="1:24" s="1" customFormat="1" ht="31.5" customHeight="1">
      <c r="A4" s="193" t="s">
        <v>6</v>
      </c>
      <c r="B4" s="199" t="s">
        <v>62</v>
      </c>
      <c r="C4" s="195" t="s">
        <v>0</v>
      </c>
      <c r="D4" s="197" t="s">
        <v>58</v>
      </c>
      <c r="E4" s="205" t="s">
        <v>11</v>
      </c>
      <c r="F4" s="44"/>
      <c r="G4" s="208" t="s">
        <v>39</v>
      </c>
      <c r="H4" s="214" t="s">
        <v>7</v>
      </c>
      <c r="I4" s="202" t="s">
        <v>10</v>
      </c>
      <c r="J4" s="188" t="s">
        <v>85</v>
      </c>
      <c r="K4" s="203"/>
      <c r="L4" s="203"/>
      <c r="M4" s="203"/>
      <c r="N4" s="204"/>
      <c r="O4" s="188" t="s">
        <v>92</v>
      </c>
      <c r="P4" s="203"/>
      <c r="Q4" s="203"/>
      <c r="R4" s="204"/>
      <c r="S4" s="191" t="s">
        <v>93</v>
      </c>
      <c r="T4" s="218" t="s">
        <v>80</v>
      </c>
      <c r="U4" s="188" t="s">
        <v>22</v>
      </c>
      <c r="V4" s="217"/>
      <c r="W4" s="217"/>
      <c r="X4" s="19"/>
    </row>
    <row r="5" spans="1:24" s="1" customFormat="1" ht="15" customHeight="1">
      <c r="A5" s="194"/>
      <c r="B5" s="200"/>
      <c r="C5" s="196"/>
      <c r="D5" s="198"/>
      <c r="E5" s="206"/>
      <c r="F5" s="45"/>
      <c r="G5" s="209"/>
      <c r="H5" s="212"/>
      <c r="I5" s="187"/>
      <c r="J5" s="215" t="s">
        <v>30</v>
      </c>
      <c r="K5" s="216"/>
      <c r="L5" s="216"/>
      <c r="M5" s="196"/>
      <c r="N5" s="23" t="s">
        <v>31</v>
      </c>
      <c r="O5" s="215" t="s">
        <v>32</v>
      </c>
      <c r="P5" s="216"/>
      <c r="Q5" s="196"/>
      <c r="R5" s="23" t="s">
        <v>31</v>
      </c>
      <c r="S5" s="192"/>
      <c r="T5" s="219"/>
      <c r="U5" s="212" t="s">
        <v>26</v>
      </c>
      <c r="V5" s="213" t="s">
        <v>27</v>
      </c>
      <c r="W5" s="213" t="s">
        <v>28</v>
      </c>
      <c r="X5" s="211" t="s">
        <v>29</v>
      </c>
    </row>
    <row r="6" spans="1:24" s="1" customFormat="1" ht="53.25" customHeight="1">
      <c r="A6" s="194"/>
      <c r="B6" s="201"/>
      <c r="C6" s="196"/>
      <c r="D6" s="198"/>
      <c r="E6" s="207"/>
      <c r="F6" s="46" t="s">
        <v>38</v>
      </c>
      <c r="G6" s="210"/>
      <c r="H6" s="212"/>
      <c r="I6" s="187"/>
      <c r="J6" s="138" t="s">
        <v>19</v>
      </c>
      <c r="K6" s="7" t="s">
        <v>16</v>
      </c>
      <c r="L6" s="7" t="s">
        <v>17</v>
      </c>
      <c r="M6" s="7" t="s">
        <v>18</v>
      </c>
      <c r="N6" s="22" t="s">
        <v>40</v>
      </c>
      <c r="O6" s="21" t="s">
        <v>42</v>
      </c>
      <c r="P6" s="7" t="s">
        <v>25</v>
      </c>
      <c r="Q6" s="7" t="s">
        <v>21</v>
      </c>
      <c r="R6" s="22" t="s">
        <v>41</v>
      </c>
      <c r="S6" s="192"/>
      <c r="T6" s="220"/>
      <c r="U6" s="194"/>
      <c r="V6" s="213"/>
      <c r="W6" s="213"/>
      <c r="X6" s="211"/>
    </row>
    <row r="7" spans="1:24" s="1" customFormat="1" ht="33" customHeight="1">
      <c r="A7" s="92">
        <v>34</v>
      </c>
      <c r="B7" s="93">
        <v>100</v>
      </c>
      <c r="C7" s="98" t="s">
        <v>185</v>
      </c>
      <c r="D7" s="95" t="s">
        <v>186</v>
      </c>
      <c r="E7" s="139" t="s">
        <v>187</v>
      </c>
      <c r="F7" s="140">
        <v>1</v>
      </c>
      <c r="G7" s="141">
        <v>1</v>
      </c>
      <c r="H7" s="142">
        <v>1</v>
      </c>
      <c r="I7" s="141">
        <v>1</v>
      </c>
      <c r="J7" s="144" t="s">
        <v>188</v>
      </c>
      <c r="K7" s="145">
        <v>37162</v>
      </c>
      <c r="L7" s="145">
        <v>37162</v>
      </c>
      <c r="M7" s="146" t="s">
        <v>189</v>
      </c>
      <c r="N7" s="141"/>
      <c r="O7" s="184" t="s">
        <v>190</v>
      </c>
      <c r="P7" s="143" t="s">
        <v>192</v>
      </c>
      <c r="Q7" s="147" t="s">
        <v>191</v>
      </c>
      <c r="R7" s="141"/>
      <c r="S7" s="148"/>
      <c r="T7" s="149">
        <v>1</v>
      </c>
      <c r="U7" s="150"/>
      <c r="V7" s="151"/>
      <c r="W7" s="152"/>
      <c r="X7" s="141"/>
    </row>
    <row r="8" spans="1:24" s="99" customFormat="1" ht="33" customHeight="1">
      <c r="A8" s="92">
        <v>34</v>
      </c>
      <c r="B8" s="93">
        <v>202</v>
      </c>
      <c r="C8" s="94" t="s">
        <v>97</v>
      </c>
      <c r="D8" s="95" t="s">
        <v>139</v>
      </c>
      <c r="E8" s="96" t="s">
        <v>140</v>
      </c>
      <c r="F8" s="97">
        <v>1</v>
      </c>
      <c r="G8" s="95">
        <v>2</v>
      </c>
      <c r="H8" s="98">
        <v>1</v>
      </c>
      <c r="I8" s="95">
        <v>1</v>
      </c>
      <c r="J8" s="142" t="s">
        <v>141</v>
      </c>
      <c r="K8" s="153">
        <v>37243</v>
      </c>
      <c r="L8" s="145">
        <v>37246</v>
      </c>
      <c r="M8" s="145">
        <v>37246</v>
      </c>
      <c r="N8" s="154" t="s">
        <v>83</v>
      </c>
      <c r="O8" s="155" t="s">
        <v>142</v>
      </c>
      <c r="P8" s="156" t="s">
        <v>161</v>
      </c>
      <c r="Q8" s="157" t="s">
        <v>160</v>
      </c>
      <c r="R8" s="141" t="s">
        <v>83</v>
      </c>
      <c r="S8" s="148"/>
      <c r="T8" s="149">
        <v>0</v>
      </c>
      <c r="U8" s="150">
        <v>37649</v>
      </c>
      <c r="V8" s="152" t="s">
        <v>143</v>
      </c>
      <c r="W8" s="158">
        <v>1</v>
      </c>
      <c r="X8" s="154">
        <v>1</v>
      </c>
    </row>
    <row r="9" spans="1:24" ht="17.25" customHeight="1">
      <c r="A9" s="12">
        <v>34</v>
      </c>
      <c r="B9" s="13">
        <v>203</v>
      </c>
      <c r="C9" s="10" t="s">
        <v>97</v>
      </c>
      <c r="D9" s="17" t="s">
        <v>176</v>
      </c>
      <c r="E9" s="89" t="s">
        <v>177</v>
      </c>
      <c r="F9" s="20">
        <v>1</v>
      </c>
      <c r="G9" s="17">
        <v>2</v>
      </c>
      <c r="H9" s="9">
        <v>1</v>
      </c>
      <c r="I9" s="17">
        <v>1</v>
      </c>
      <c r="J9" s="155"/>
      <c r="K9" s="159" t="s">
        <v>83</v>
      </c>
      <c r="L9" s="160" t="s">
        <v>83</v>
      </c>
      <c r="M9" s="160" t="s">
        <v>83</v>
      </c>
      <c r="N9" s="161">
        <v>6</v>
      </c>
      <c r="O9" s="185" t="s">
        <v>178</v>
      </c>
      <c r="P9" s="163" t="s">
        <v>135</v>
      </c>
      <c r="Q9" s="164" t="s">
        <v>179</v>
      </c>
      <c r="R9" s="165" t="s">
        <v>83</v>
      </c>
      <c r="S9" s="148"/>
      <c r="T9" s="166">
        <v>0</v>
      </c>
      <c r="U9" s="167">
        <v>36842</v>
      </c>
      <c r="V9" s="168" t="s">
        <v>119</v>
      </c>
      <c r="W9" s="169">
        <v>4</v>
      </c>
      <c r="X9" s="161">
        <v>0</v>
      </c>
    </row>
    <row r="10" spans="1:24" ht="17.25" customHeight="1">
      <c r="A10" s="12">
        <v>34</v>
      </c>
      <c r="B10" s="13">
        <v>204</v>
      </c>
      <c r="C10" s="10" t="s">
        <v>97</v>
      </c>
      <c r="D10" s="17" t="s">
        <v>164</v>
      </c>
      <c r="E10" s="89" t="s">
        <v>165</v>
      </c>
      <c r="F10" s="20">
        <v>2</v>
      </c>
      <c r="G10" s="17">
        <v>2</v>
      </c>
      <c r="H10" s="9">
        <v>0</v>
      </c>
      <c r="I10" s="17">
        <v>0</v>
      </c>
      <c r="J10" s="155"/>
      <c r="K10" s="159" t="s">
        <v>83</v>
      </c>
      <c r="L10" s="160" t="s">
        <v>83</v>
      </c>
      <c r="M10" s="160" t="s">
        <v>83</v>
      </c>
      <c r="N10" s="161">
        <v>0</v>
      </c>
      <c r="O10" s="155"/>
      <c r="P10" s="163" t="s">
        <v>83</v>
      </c>
      <c r="Q10" s="164" t="s">
        <v>83</v>
      </c>
      <c r="R10" s="165">
        <v>1</v>
      </c>
      <c r="S10" s="148"/>
      <c r="T10" s="166">
        <v>0</v>
      </c>
      <c r="U10" s="167" t="s">
        <v>83</v>
      </c>
      <c r="V10" s="151"/>
      <c r="W10" s="169" t="s">
        <v>83</v>
      </c>
      <c r="X10" s="161" t="s">
        <v>83</v>
      </c>
    </row>
    <row r="11" spans="1:24" ht="17.25" customHeight="1">
      <c r="A11" s="12">
        <v>34</v>
      </c>
      <c r="B11" s="13">
        <v>205</v>
      </c>
      <c r="C11" s="10" t="s">
        <v>97</v>
      </c>
      <c r="D11" s="17" t="s">
        <v>166</v>
      </c>
      <c r="E11" s="89" t="s">
        <v>129</v>
      </c>
      <c r="F11" s="20">
        <v>2</v>
      </c>
      <c r="G11" s="17">
        <v>2</v>
      </c>
      <c r="H11" s="9">
        <v>1</v>
      </c>
      <c r="I11" s="17">
        <v>1</v>
      </c>
      <c r="J11" s="155"/>
      <c r="K11" s="159" t="s">
        <v>83</v>
      </c>
      <c r="L11" s="160" t="s">
        <v>83</v>
      </c>
      <c r="M11" s="160" t="s">
        <v>83</v>
      </c>
      <c r="N11" s="161">
        <v>0</v>
      </c>
      <c r="O11" s="185" t="s">
        <v>167</v>
      </c>
      <c r="P11" s="163" t="s">
        <v>108</v>
      </c>
      <c r="Q11" s="164" t="s">
        <v>168</v>
      </c>
      <c r="R11" s="165" t="s">
        <v>83</v>
      </c>
      <c r="S11" s="148"/>
      <c r="T11" s="166">
        <v>0</v>
      </c>
      <c r="U11" s="167" t="s">
        <v>83</v>
      </c>
      <c r="V11" s="151"/>
      <c r="W11" s="169" t="s">
        <v>83</v>
      </c>
      <c r="X11" s="161" t="s">
        <v>83</v>
      </c>
    </row>
    <row r="12" spans="1:24" ht="17.25" customHeight="1">
      <c r="A12" s="12">
        <v>34</v>
      </c>
      <c r="B12" s="13">
        <v>206</v>
      </c>
      <c r="C12" s="10" t="s">
        <v>97</v>
      </c>
      <c r="D12" s="17" t="s">
        <v>145</v>
      </c>
      <c r="E12" s="89" t="s">
        <v>101</v>
      </c>
      <c r="F12" s="20">
        <v>1</v>
      </c>
      <c r="G12" s="17">
        <v>2</v>
      </c>
      <c r="H12" s="9">
        <v>1</v>
      </c>
      <c r="I12" s="17">
        <v>1</v>
      </c>
      <c r="J12" s="170" t="s">
        <v>181</v>
      </c>
      <c r="K12" s="159">
        <v>37711</v>
      </c>
      <c r="L12" s="160">
        <v>37712</v>
      </c>
      <c r="M12" s="160">
        <v>37712</v>
      </c>
      <c r="N12" s="161" t="s">
        <v>83</v>
      </c>
      <c r="O12" s="185" t="s">
        <v>182</v>
      </c>
      <c r="P12" s="163" t="s">
        <v>146</v>
      </c>
      <c r="Q12" s="164" t="s">
        <v>123</v>
      </c>
      <c r="R12" s="165" t="s">
        <v>83</v>
      </c>
      <c r="S12" s="148"/>
      <c r="T12" s="166">
        <v>1</v>
      </c>
      <c r="U12" s="167">
        <v>36442</v>
      </c>
      <c r="V12" s="168" t="s">
        <v>119</v>
      </c>
      <c r="W12" s="169">
        <v>4</v>
      </c>
      <c r="X12" s="161">
        <v>0</v>
      </c>
    </row>
    <row r="13" spans="1:24" s="99" customFormat="1" ht="33" customHeight="1">
      <c r="A13" s="92">
        <v>34</v>
      </c>
      <c r="B13" s="93">
        <v>207</v>
      </c>
      <c r="C13" s="94" t="s">
        <v>97</v>
      </c>
      <c r="D13" s="95" t="s">
        <v>156</v>
      </c>
      <c r="E13" s="139" t="s">
        <v>157</v>
      </c>
      <c r="F13" s="97">
        <v>1</v>
      </c>
      <c r="G13" s="95">
        <v>1</v>
      </c>
      <c r="H13" s="98">
        <v>1</v>
      </c>
      <c r="I13" s="95">
        <v>1</v>
      </c>
      <c r="J13" s="142" t="s">
        <v>158</v>
      </c>
      <c r="K13" s="153">
        <v>37341</v>
      </c>
      <c r="L13" s="145">
        <v>37341</v>
      </c>
      <c r="M13" s="145">
        <v>37347</v>
      </c>
      <c r="N13" s="154" t="s">
        <v>83</v>
      </c>
      <c r="O13" s="186" t="s">
        <v>159</v>
      </c>
      <c r="P13" s="156" t="s">
        <v>161</v>
      </c>
      <c r="Q13" s="157" t="s">
        <v>160</v>
      </c>
      <c r="R13" s="141" t="s">
        <v>83</v>
      </c>
      <c r="S13" s="183" t="s">
        <v>162</v>
      </c>
      <c r="T13" s="149">
        <v>1</v>
      </c>
      <c r="U13" s="150" t="s">
        <v>83</v>
      </c>
      <c r="V13" s="151"/>
      <c r="W13" s="158" t="s">
        <v>83</v>
      </c>
      <c r="X13" s="154" t="s">
        <v>83</v>
      </c>
    </row>
    <row r="14" spans="1:24" ht="17.25" customHeight="1">
      <c r="A14" s="12">
        <v>34</v>
      </c>
      <c r="B14" s="13">
        <v>208</v>
      </c>
      <c r="C14" s="10" t="s">
        <v>97</v>
      </c>
      <c r="D14" s="17" t="s">
        <v>133</v>
      </c>
      <c r="E14" s="89" t="s">
        <v>183</v>
      </c>
      <c r="F14" s="20">
        <v>1</v>
      </c>
      <c r="G14" s="17">
        <v>2</v>
      </c>
      <c r="H14" s="9">
        <v>0</v>
      </c>
      <c r="I14" s="17">
        <v>1</v>
      </c>
      <c r="J14" s="155"/>
      <c r="K14" s="159" t="s">
        <v>83</v>
      </c>
      <c r="L14" s="160" t="s">
        <v>83</v>
      </c>
      <c r="M14" s="160" t="s">
        <v>83</v>
      </c>
      <c r="N14" s="161">
        <v>4</v>
      </c>
      <c r="O14" s="185" t="s">
        <v>134</v>
      </c>
      <c r="P14" s="163" t="s">
        <v>135</v>
      </c>
      <c r="Q14" s="164" t="s">
        <v>179</v>
      </c>
      <c r="R14" s="165" t="s">
        <v>83</v>
      </c>
      <c r="S14" s="148"/>
      <c r="T14" s="166">
        <v>0</v>
      </c>
      <c r="U14" s="167" t="s">
        <v>83</v>
      </c>
      <c r="V14" s="151"/>
      <c r="W14" s="169" t="s">
        <v>83</v>
      </c>
      <c r="X14" s="161" t="s">
        <v>83</v>
      </c>
    </row>
    <row r="15" spans="1:24" s="99" customFormat="1" ht="46.5" customHeight="1">
      <c r="A15" s="92">
        <v>34</v>
      </c>
      <c r="B15" s="93">
        <v>209</v>
      </c>
      <c r="C15" s="94" t="s">
        <v>97</v>
      </c>
      <c r="D15" s="95" t="s">
        <v>150</v>
      </c>
      <c r="E15" s="96" t="s">
        <v>151</v>
      </c>
      <c r="F15" s="97">
        <v>1</v>
      </c>
      <c r="G15" s="95">
        <v>2</v>
      </c>
      <c r="H15" s="98">
        <v>1</v>
      </c>
      <c r="I15" s="95">
        <v>1</v>
      </c>
      <c r="J15" s="142" t="s">
        <v>152</v>
      </c>
      <c r="K15" s="171" t="s">
        <v>155</v>
      </c>
      <c r="L15" s="145">
        <v>38078</v>
      </c>
      <c r="M15" s="145">
        <v>38078</v>
      </c>
      <c r="N15" s="154" t="s">
        <v>83</v>
      </c>
      <c r="O15" s="186" t="s">
        <v>153</v>
      </c>
      <c r="P15" s="156" t="s">
        <v>108</v>
      </c>
      <c r="Q15" s="157" t="s">
        <v>170</v>
      </c>
      <c r="R15" s="141" t="s">
        <v>83</v>
      </c>
      <c r="S15" s="148" t="s">
        <v>154</v>
      </c>
      <c r="T15" s="149">
        <v>0</v>
      </c>
      <c r="U15" s="150" t="s">
        <v>83</v>
      </c>
      <c r="V15" s="151"/>
      <c r="W15" s="158" t="s">
        <v>83</v>
      </c>
      <c r="X15" s="154" t="s">
        <v>83</v>
      </c>
    </row>
    <row r="16" spans="1:24" ht="17.25" customHeight="1">
      <c r="A16" s="12">
        <v>34</v>
      </c>
      <c r="B16" s="13">
        <v>210</v>
      </c>
      <c r="C16" s="10" t="s">
        <v>97</v>
      </c>
      <c r="D16" s="17" t="s">
        <v>136</v>
      </c>
      <c r="E16" s="89" t="s">
        <v>101</v>
      </c>
      <c r="F16" s="20">
        <v>1</v>
      </c>
      <c r="G16" s="17">
        <v>2</v>
      </c>
      <c r="H16" s="9">
        <v>0</v>
      </c>
      <c r="I16" s="17">
        <v>0</v>
      </c>
      <c r="J16" s="155"/>
      <c r="K16" s="159" t="s">
        <v>83</v>
      </c>
      <c r="L16" s="160" t="s">
        <v>83</v>
      </c>
      <c r="M16" s="160" t="s">
        <v>83</v>
      </c>
      <c r="N16" s="161">
        <v>6</v>
      </c>
      <c r="O16" s="155"/>
      <c r="P16" s="163" t="s">
        <v>83</v>
      </c>
      <c r="Q16" s="164" t="s">
        <v>83</v>
      </c>
      <c r="R16" s="165">
        <v>1</v>
      </c>
      <c r="S16" s="148"/>
      <c r="T16" s="166">
        <v>0</v>
      </c>
      <c r="U16" s="167" t="s">
        <v>83</v>
      </c>
      <c r="V16" s="151"/>
      <c r="W16" s="169" t="s">
        <v>83</v>
      </c>
      <c r="X16" s="161" t="s">
        <v>83</v>
      </c>
    </row>
    <row r="17" spans="1:24" ht="17.25" customHeight="1">
      <c r="A17" s="12">
        <v>34</v>
      </c>
      <c r="B17" s="13">
        <v>211</v>
      </c>
      <c r="C17" s="10" t="s">
        <v>97</v>
      </c>
      <c r="D17" s="17" t="s">
        <v>116</v>
      </c>
      <c r="E17" s="89" t="s">
        <v>117</v>
      </c>
      <c r="F17" s="20">
        <v>1</v>
      </c>
      <c r="G17" s="17">
        <v>2</v>
      </c>
      <c r="H17" s="9">
        <v>0</v>
      </c>
      <c r="I17" s="17">
        <v>1</v>
      </c>
      <c r="J17" s="155"/>
      <c r="K17" s="159" t="s">
        <v>83</v>
      </c>
      <c r="L17" s="160" t="s">
        <v>83</v>
      </c>
      <c r="M17" s="160" t="s">
        <v>83</v>
      </c>
      <c r="N17" s="161">
        <v>6</v>
      </c>
      <c r="O17" s="185" t="s">
        <v>118</v>
      </c>
      <c r="P17" s="163" t="s">
        <v>172</v>
      </c>
      <c r="Q17" s="164" t="s">
        <v>171</v>
      </c>
      <c r="R17" s="165" t="s">
        <v>83</v>
      </c>
      <c r="S17" s="148"/>
      <c r="T17" s="166">
        <v>0</v>
      </c>
      <c r="U17" s="167">
        <v>36583</v>
      </c>
      <c r="V17" s="168" t="s">
        <v>119</v>
      </c>
      <c r="W17" s="169">
        <v>4</v>
      </c>
      <c r="X17" s="161">
        <v>0</v>
      </c>
    </row>
    <row r="18" spans="1:24" s="99" customFormat="1" ht="46.5" customHeight="1">
      <c r="A18" s="92">
        <v>34</v>
      </c>
      <c r="B18" s="93">
        <v>212</v>
      </c>
      <c r="C18" s="94" t="s">
        <v>97</v>
      </c>
      <c r="D18" s="95" t="s">
        <v>121</v>
      </c>
      <c r="E18" s="96" t="s">
        <v>101</v>
      </c>
      <c r="F18" s="97">
        <v>1</v>
      </c>
      <c r="G18" s="95">
        <v>2</v>
      </c>
      <c r="H18" s="98">
        <v>1</v>
      </c>
      <c r="I18" s="95">
        <v>1</v>
      </c>
      <c r="J18" s="155"/>
      <c r="K18" s="153" t="s">
        <v>83</v>
      </c>
      <c r="L18" s="145" t="s">
        <v>83</v>
      </c>
      <c r="M18" s="145" t="s">
        <v>83</v>
      </c>
      <c r="N18" s="154">
        <v>6</v>
      </c>
      <c r="O18" s="155" t="s">
        <v>122</v>
      </c>
      <c r="P18" s="156" t="s">
        <v>124</v>
      </c>
      <c r="Q18" s="157" t="s">
        <v>123</v>
      </c>
      <c r="R18" s="141" t="s">
        <v>83</v>
      </c>
      <c r="S18" s="148" t="s">
        <v>125</v>
      </c>
      <c r="T18" s="149">
        <v>0</v>
      </c>
      <c r="U18" s="150" t="s">
        <v>83</v>
      </c>
      <c r="V18" s="151"/>
      <c r="W18" s="158" t="s">
        <v>83</v>
      </c>
      <c r="X18" s="154" t="s">
        <v>83</v>
      </c>
    </row>
    <row r="19" spans="1:24" s="99" customFormat="1" ht="33" customHeight="1">
      <c r="A19" s="92">
        <v>34</v>
      </c>
      <c r="B19" s="93">
        <v>213</v>
      </c>
      <c r="C19" s="94" t="s">
        <v>97</v>
      </c>
      <c r="D19" s="95" t="s">
        <v>104</v>
      </c>
      <c r="E19" s="96" t="s">
        <v>105</v>
      </c>
      <c r="F19" s="97">
        <v>1</v>
      </c>
      <c r="G19" s="95">
        <v>2</v>
      </c>
      <c r="H19" s="98">
        <v>1</v>
      </c>
      <c r="I19" s="95">
        <v>1</v>
      </c>
      <c r="J19" s="155"/>
      <c r="K19" s="153" t="s">
        <v>83</v>
      </c>
      <c r="L19" s="145" t="s">
        <v>83</v>
      </c>
      <c r="M19" s="145" t="s">
        <v>83</v>
      </c>
      <c r="N19" s="154">
        <v>6</v>
      </c>
      <c r="O19" s="155" t="s">
        <v>106</v>
      </c>
      <c r="P19" s="156" t="s">
        <v>108</v>
      </c>
      <c r="Q19" s="157" t="s">
        <v>107</v>
      </c>
      <c r="R19" s="141" t="s">
        <v>83</v>
      </c>
      <c r="S19" s="148"/>
      <c r="T19" s="149">
        <v>0</v>
      </c>
      <c r="U19" s="150" t="s">
        <v>83</v>
      </c>
      <c r="V19" s="151"/>
      <c r="W19" s="158" t="s">
        <v>83</v>
      </c>
      <c r="X19" s="154" t="s">
        <v>83</v>
      </c>
    </row>
    <row r="20" spans="1:24" ht="17.25" customHeight="1">
      <c r="A20" s="12">
        <v>34</v>
      </c>
      <c r="B20" s="13">
        <v>214</v>
      </c>
      <c r="C20" s="10" t="s">
        <v>97</v>
      </c>
      <c r="D20" s="17" t="s">
        <v>175</v>
      </c>
      <c r="E20" s="89" t="s">
        <v>101</v>
      </c>
      <c r="F20" s="20">
        <v>1</v>
      </c>
      <c r="G20" s="17">
        <v>2</v>
      </c>
      <c r="H20" s="9">
        <v>0</v>
      </c>
      <c r="I20" s="17">
        <v>1</v>
      </c>
      <c r="J20" s="155"/>
      <c r="K20" s="159" t="s">
        <v>83</v>
      </c>
      <c r="L20" s="160" t="s">
        <v>83</v>
      </c>
      <c r="M20" s="160" t="s">
        <v>83</v>
      </c>
      <c r="N20" s="161">
        <v>6</v>
      </c>
      <c r="O20" s="155"/>
      <c r="P20" s="163" t="s">
        <v>83</v>
      </c>
      <c r="Q20" s="164" t="s">
        <v>83</v>
      </c>
      <c r="R20" s="165">
        <v>1</v>
      </c>
      <c r="S20" s="148"/>
      <c r="T20" s="166">
        <v>0</v>
      </c>
      <c r="U20" s="167" t="s">
        <v>83</v>
      </c>
      <c r="V20" s="151"/>
      <c r="W20" s="169" t="s">
        <v>83</v>
      </c>
      <c r="X20" s="161" t="s">
        <v>83</v>
      </c>
    </row>
    <row r="21" spans="1:24" ht="17.25" customHeight="1">
      <c r="A21" s="12">
        <v>34</v>
      </c>
      <c r="B21" s="13">
        <v>215</v>
      </c>
      <c r="C21" s="10" t="s">
        <v>97</v>
      </c>
      <c r="D21" s="17" t="s">
        <v>130</v>
      </c>
      <c r="E21" s="89" t="s">
        <v>101</v>
      </c>
      <c r="F21" s="20">
        <v>1</v>
      </c>
      <c r="G21" s="17">
        <v>2</v>
      </c>
      <c r="H21" s="9">
        <v>0</v>
      </c>
      <c r="I21" s="17">
        <v>0</v>
      </c>
      <c r="J21" s="155"/>
      <c r="K21" s="159" t="s">
        <v>83</v>
      </c>
      <c r="L21" s="160" t="s">
        <v>83</v>
      </c>
      <c r="M21" s="160" t="s">
        <v>83</v>
      </c>
      <c r="N21" s="161">
        <v>6</v>
      </c>
      <c r="O21" s="155"/>
      <c r="P21" s="163" t="s">
        <v>83</v>
      </c>
      <c r="Q21" s="164" t="s">
        <v>83</v>
      </c>
      <c r="R21" s="165">
        <v>1</v>
      </c>
      <c r="S21" s="148"/>
      <c r="T21" s="166">
        <v>0</v>
      </c>
      <c r="U21" s="167" t="s">
        <v>83</v>
      </c>
      <c r="V21" s="151"/>
      <c r="W21" s="169" t="s">
        <v>83</v>
      </c>
      <c r="X21" s="161" t="s">
        <v>83</v>
      </c>
    </row>
    <row r="22" spans="1:24" ht="17.25" customHeight="1">
      <c r="A22" s="12">
        <v>34</v>
      </c>
      <c r="B22" s="13">
        <v>302</v>
      </c>
      <c r="C22" s="10" t="s">
        <v>97</v>
      </c>
      <c r="D22" s="17" t="s">
        <v>100</v>
      </c>
      <c r="E22" s="89" t="s">
        <v>101</v>
      </c>
      <c r="F22" s="20">
        <v>1</v>
      </c>
      <c r="G22" s="17">
        <v>2</v>
      </c>
      <c r="H22" s="9">
        <v>1</v>
      </c>
      <c r="I22" s="17">
        <v>1</v>
      </c>
      <c r="J22" s="155"/>
      <c r="K22" s="159" t="s">
        <v>83</v>
      </c>
      <c r="L22" s="160" t="s">
        <v>83</v>
      </c>
      <c r="M22" s="160" t="s">
        <v>83</v>
      </c>
      <c r="N22" s="161">
        <v>0</v>
      </c>
      <c r="O22" s="162" t="s">
        <v>102</v>
      </c>
      <c r="P22" s="163" t="s">
        <v>174</v>
      </c>
      <c r="Q22" s="164" t="s">
        <v>173</v>
      </c>
      <c r="R22" s="165" t="s">
        <v>83</v>
      </c>
      <c r="S22" s="148"/>
      <c r="T22" s="166">
        <v>0</v>
      </c>
      <c r="U22" s="167" t="s">
        <v>83</v>
      </c>
      <c r="V22" s="151"/>
      <c r="W22" s="169" t="s">
        <v>83</v>
      </c>
      <c r="X22" s="161" t="s">
        <v>83</v>
      </c>
    </row>
    <row r="23" spans="1:24" ht="17.25" customHeight="1">
      <c r="A23" s="12">
        <v>34</v>
      </c>
      <c r="B23" s="13">
        <v>304</v>
      </c>
      <c r="C23" s="10" t="s">
        <v>97</v>
      </c>
      <c r="D23" s="17" t="s">
        <v>126</v>
      </c>
      <c r="E23" s="89" t="s">
        <v>127</v>
      </c>
      <c r="F23" s="20">
        <v>1</v>
      </c>
      <c r="G23" s="17">
        <v>2</v>
      </c>
      <c r="H23" s="9">
        <v>1</v>
      </c>
      <c r="I23" s="17">
        <v>0</v>
      </c>
      <c r="J23" s="155"/>
      <c r="K23" s="159" t="s">
        <v>83</v>
      </c>
      <c r="L23" s="160" t="s">
        <v>83</v>
      </c>
      <c r="M23" s="160" t="s">
        <v>83</v>
      </c>
      <c r="N23" s="161">
        <v>6</v>
      </c>
      <c r="O23" s="155"/>
      <c r="P23" s="163" t="s">
        <v>83</v>
      </c>
      <c r="Q23" s="164" t="s">
        <v>83</v>
      </c>
      <c r="R23" s="165">
        <v>1</v>
      </c>
      <c r="S23" s="148"/>
      <c r="T23" s="166">
        <v>0</v>
      </c>
      <c r="U23" s="167" t="s">
        <v>83</v>
      </c>
      <c r="V23" s="151"/>
      <c r="W23" s="169" t="s">
        <v>83</v>
      </c>
      <c r="X23" s="161" t="s">
        <v>83</v>
      </c>
    </row>
    <row r="24" spans="1:24" ht="17.25" customHeight="1">
      <c r="A24" s="12">
        <v>34</v>
      </c>
      <c r="B24" s="13">
        <v>307</v>
      </c>
      <c r="C24" s="10" t="s">
        <v>97</v>
      </c>
      <c r="D24" s="17" t="s">
        <v>149</v>
      </c>
      <c r="E24" s="89" t="s">
        <v>129</v>
      </c>
      <c r="F24" s="20">
        <v>2</v>
      </c>
      <c r="G24" s="17">
        <v>2</v>
      </c>
      <c r="H24" s="9">
        <v>0</v>
      </c>
      <c r="I24" s="17">
        <v>0</v>
      </c>
      <c r="J24" s="155"/>
      <c r="K24" s="159" t="s">
        <v>83</v>
      </c>
      <c r="L24" s="160" t="s">
        <v>83</v>
      </c>
      <c r="M24" s="160" t="s">
        <v>83</v>
      </c>
      <c r="N24" s="161">
        <v>0</v>
      </c>
      <c r="O24" s="155"/>
      <c r="P24" s="163" t="s">
        <v>83</v>
      </c>
      <c r="Q24" s="164" t="s">
        <v>83</v>
      </c>
      <c r="R24" s="165">
        <v>1</v>
      </c>
      <c r="S24" s="148"/>
      <c r="T24" s="166">
        <v>0</v>
      </c>
      <c r="U24" s="167" t="s">
        <v>83</v>
      </c>
      <c r="V24" s="151"/>
      <c r="W24" s="169" t="s">
        <v>83</v>
      </c>
      <c r="X24" s="161" t="s">
        <v>83</v>
      </c>
    </row>
    <row r="25" spans="1:24" ht="17.25" customHeight="1">
      <c r="A25" s="12">
        <v>34</v>
      </c>
      <c r="B25" s="13">
        <v>309</v>
      </c>
      <c r="C25" s="10" t="s">
        <v>97</v>
      </c>
      <c r="D25" s="17" t="s">
        <v>112</v>
      </c>
      <c r="E25" s="89" t="s">
        <v>113</v>
      </c>
      <c r="F25" s="20">
        <v>1</v>
      </c>
      <c r="G25" s="17">
        <v>2</v>
      </c>
      <c r="H25" s="9">
        <v>0</v>
      </c>
      <c r="I25" s="17">
        <v>0</v>
      </c>
      <c r="J25" s="155"/>
      <c r="K25" s="159" t="s">
        <v>83</v>
      </c>
      <c r="L25" s="160" t="s">
        <v>83</v>
      </c>
      <c r="M25" s="160" t="s">
        <v>83</v>
      </c>
      <c r="N25" s="161">
        <v>5</v>
      </c>
      <c r="O25" s="155"/>
      <c r="P25" s="163" t="s">
        <v>83</v>
      </c>
      <c r="Q25" s="164" t="s">
        <v>83</v>
      </c>
      <c r="R25" s="165">
        <v>0</v>
      </c>
      <c r="S25" s="148"/>
      <c r="T25" s="166">
        <v>0</v>
      </c>
      <c r="U25" s="167" t="s">
        <v>83</v>
      </c>
      <c r="V25" s="151"/>
      <c r="W25" s="169" t="s">
        <v>83</v>
      </c>
      <c r="X25" s="161" t="s">
        <v>83</v>
      </c>
    </row>
    <row r="26" spans="1:24" ht="17.25" customHeight="1">
      <c r="A26" s="12">
        <v>34</v>
      </c>
      <c r="B26" s="13">
        <v>323</v>
      </c>
      <c r="C26" s="10" t="s">
        <v>97</v>
      </c>
      <c r="D26" s="17" t="s">
        <v>114</v>
      </c>
      <c r="E26" s="89" t="s">
        <v>115</v>
      </c>
      <c r="F26" s="20">
        <v>1</v>
      </c>
      <c r="G26" s="17">
        <v>2</v>
      </c>
      <c r="H26" s="9">
        <v>0</v>
      </c>
      <c r="I26" s="17">
        <v>0</v>
      </c>
      <c r="J26" s="155"/>
      <c r="K26" s="159" t="s">
        <v>83</v>
      </c>
      <c r="L26" s="160" t="s">
        <v>83</v>
      </c>
      <c r="M26" s="160" t="s">
        <v>83</v>
      </c>
      <c r="N26" s="161">
        <v>0</v>
      </c>
      <c r="O26" s="155"/>
      <c r="P26" s="163" t="s">
        <v>83</v>
      </c>
      <c r="Q26" s="164" t="s">
        <v>83</v>
      </c>
      <c r="R26" s="165">
        <v>0</v>
      </c>
      <c r="S26" s="148"/>
      <c r="T26" s="166">
        <v>0</v>
      </c>
      <c r="U26" s="167" t="s">
        <v>83</v>
      </c>
      <c r="V26" s="151"/>
      <c r="W26" s="169" t="s">
        <v>83</v>
      </c>
      <c r="X26" s="161" t="s">
        <v>83</v>
      </c>
    </row>
    <row r="27" spans="1:24" ht="17.25" customHeight="1">
      <c r="A27" s="12">
        <v>34</v>
      </c>
      <c r="B27" s="13">
        <v>324</v>
      </c>
      <c r="C27" s="10" t="s">
        <v>97</v>
      </c>
      <c r="D27" s="17" t="s">
        <v>98</v>
      </c>
      <c r="E27" s="89" t="s">
        <v>99</v>
      </c>
      <c r="F27" s="20">
        <v>1</v>
      </c>
      <c r="G27" s="17">
        <v>2</v>
      </c>
      <c r="H27" s="9">
        <v>0</v>
      </c>
      <c r="I27" s="17">
        <v>0</v>
      </c>
      <c r="J27" s="155"/>
      <c r="K27" s="159" t="s">
        <v>83</v>
      </c>
      <c r="L27" s="160" t="s">
        <v>83</v>
      </c>
      <c r="M27" s="160" t="s">
        <v>83</v>
      </c>
      <c r="N27" s="161">
        <v>0</v>
      </c>
      <c r="O27" s="155"/>
      <c r="P27" s="163" t="s">
        <v>83</v>
      </c>
      <c r="Q27" s="164" t="s">
        <v>83</v>
      </c>
      <c r="R27" s="165">
        <v>0</v>
      </c>
      <c r="S27" s="148"/>
      <c r="T27" s="166">
        <v>0</v>
      </c>
      <c r="U27" s="167" t="s">
        <v>83</v>
      </c>
      <c r="V27" s="151"/>
      <c r="W27" s="169" t="s">
        <v>83</v>
      </c>
      <c r="X27" s="161" t="s">
        <v>83</v>
      </c>
    </row>
    <row r="28" spans="1:24" ht="17.25" customHeight="1">
      <c r="A28" s="12">
        <v>34</v>
      </c>
      <c r="B28" s="13">
        <v>327</v>
      </c>
      <c r="C28" s="10" t="s">
        <v>97</v>
      </c>
      <c r="D28" s="17" t="s">
        <v>120</v>
      </c>
      <c r="E28" s="89" t="s">
        <v>111</v>
      </c>
      <c r="F28" s="20">
        <v>1</v>
      </c>
      <c r="G28" s="17">
        <v>2</v>
      </c>
      <c r="H28" s="9">
        <v>0</v>
      </c>
      <c r="I28" s="17">
        <v>0</v>
      </c>
      <c r="J28" s="155"/>
      <c r="K28" s="159" t="s">
        <v>83</v>
      </c>
      <c r="L28" s="160" t="s">
        <v>83</v>
      </c>
      <c r="M28" s="160" t="s">
        <v>83</v>
      </c>
      <c r="N28" s="161">
        <v>0</v>
      </c>
      <c r="O28" s="155"/>
      <c r="P28" s="163" t="s">
        <v>83</v>
      </c>
      <c r="Q28" s="164" t="s">
        <v>83</v>
      </c>
      <c r="R28" s="165">
        <v>0</v>
      </c>
      <c r="S28" s="148"/>
      <c r="T28" s="166">
        <v>0</v>
      </c>
      <c r="U28" s="167" t="s">
        <v>83</v>
      </c>
      <c r="V28" s="151"/>
      <c r="W28" s="169" t="s">
        <v>83</v>
      </c>
      <c r="X28" s="161" t="s">
        <v>83</v>
      </c>
    </row>
    <row r="29" spans="1:24" ht="17.25" customHeight="1">
      <c r="A29" s="12">
        <v>34</v>
      </c>
      <c r="B29" s="13">
        <v>368</v>
      </c>
      <c r="C29" s="10" t="s">
        <v>97</v>
      </c>
      <c r="D29" s="17" t="s">
        <v>180</v>
      </c>
      <c r="E29" s="89" t="s">
        <v>111</v>
      </c>
      <c r="F29" s="20">
        <v>1</v>
      </c>
      <c r="G29" s="17">
        <v>2</v>
      </c>
      <c r="H29" s="9">
        <v>0</v>
      </c>
      <c r="I29" s="17">
        <v>0</v>
      </c>
      <c r="J29" s="155"/>
      <c r="K29" s="159" t="s">
        <v>83</v>
      </c>
      <c r="L29" s="160" t="s">
        <v>83</v>
      </c>
      <c r="M29" s="160" t="s">
        <v>83</v>
      </c>
      <c r="N29" s="161">
        <v>6</v>
      </c>
      <c r="O29" s="155"/>
      <c r="P29" s="163" t="s">
        <v>83</v>
      </c>
      <c r="Q29" s="164" t="s">
        <v>83</v>
      </c>
      <c r="R29" s="165">
        <v>0</v>
      </c>
      <c r="S29" s="148"/>
      <c r="T29" s="166">
        <v>0</v>
      </c>
      <c r="U29" s="167" t="s">
        <v>83</v>
      </c>
      <c r="V29" s="151"/>
      <c r="W29" s="169" t="s">
        <v>83</v>
      </c>
      <c r="X29" s="161" t="s">
        <v>83</v>
      </c>
    </row>
    <row r="30" spans="1:24" ht="17.25" customHeight="1">
      <c r="A30" s="12">
        <v>34</v>
      </c>
      <c r="B30" s="13">
        <v>369</v>
      </c>
      <c r="C30" s="10" t="s">
        <v>97</v>
      </c>
      <c r="D30" s="17" t="s">
        <v>137</v>
      </c>
      <c r="E30" s="89" t="s">
        <v>138</v>
      </c>
      <c r="F30" s="20">
        <v>1</v>
      </c>
      <c r="G30" s="17">
        <v>2</v>
      </c>
      <c r="H30" s="9">
        <v>0</v>
      </c>
      <c r="I30" s="17">
        <v>0</v>
      </c>
      <c r="J30" s="155"/>
      <c r="K30" s="159" t="s">
        <v>83</v>
      </c>
      <c r="L30" s="160" t="s">
        <v>83</v>
      </c>
      <c r="M30" s="160" t="s">
        <v>83</v>
      </c>
      <c r="N30" s="161">
        <v>5</v>
      </c>
      <c r="O30" s="155"/>
      <c r="P30" s="163" t="s">
        <v>83</v>
      </c>
      <c r="Q30" s="164" t="s">
        <v>83</v>
      </c>
      <c r="R30" s="165">
        <v>1</v>
      </c>
      <c r="S30" s="148"/>
      <c r="T30" s="166">
        <v>0</v>
      </c>
      <c r="U30" s="167" t="s">
        <v>83</v>
      </c>
      <c r="V30" s="151"/>
      <c r="W30" s="169" t="s">
        <v>83</v>
      </c>
      <c r="X30" s="161" t="s">
        <v>83</v>
      </c>
    </row>
    <row r="31" spans="1:24" ht="17.25" customHeight="1">
      <c r="A31" s="12">
        <v>34</v>
      </c>
      <c r="B31" s="13">
        <v>430</v>
      </c>
      <c r="C31" s="10" t="s">
        <v>97</v>
      </c>
      <c r="D31" s="17" t="s">
        <v>128</v>
      </c>
      <c r="E31" s="89" t="s">
        <v>129</v>
      </c>
      <c r="F31" s="20">
        <v>2</v>
      </c>
      <c r="G31" s="17">
        <v>2</v>
      </c>
      <c r="H31" s="9">
        <v>0</v>
      </c>
      <c r="I31" s="17">
        <v>0</v>
      </c>
      <c r="J31" s="155"/>
      <c r="K31" s="159" t="s">
        <v>83</v>
      </c>
      <c r="L31" s="160" t="s">
        <v>83</v>
      </c>
      <c r="M31" s="160" t="s">
        <v>83</v>
      </c>
      <c r="N31" s="161">
        <v>0</v>
      </c>
      <c r="O31" s="155"/>
      <c r="P31" s="163" t="s">
        <v>83</v>
      </c>
      <c r="Q31" s="164" t="s">
        <v>83</v>
      </c>
      <c r="R31" s="165">
        <v>0</v>
      </c>
      <c r="S31" s="148"/>
      <c r="T31" s="166">
        <v>0</v>
      </c>
      <c r="U31" s="167" t="s">
        <v>83</v>
      </c>
      <c r="V31" s="151"/>
      <c r="W31" s="169" t="s">
        <v>83</v>
      </c>
      <c r="X31" s="161" t="s">
        <v>83</v>
      </c>
    </row>
    <row r="32" spans="1:24" ht="17.25" customHeight="1">
      <c r="A32" s="12">
        <v>34</v>
      </c>
      <c r="B32" s="13">
        <v>431</v>
      </c>
      <c r="C32" s="10" t="s">
        <v>97</v>
      </c>
      <c r="D32" s="17" t="s">
        <v>110</v>
      </c>
      <c r="E32" s="89" t="s">
        <v>111</v>
      </c>
      <c r="F32" s="20">
        <v>1</v>
      </c>
      <c r="G32" s="17">
        <v>2</v>
      </c>
      <c r="H32" s="9">
        <v>0</v>
      </c>
      <c r="I32" s="17">
        <v>0</v>
      </c>
      <c r="J32" s="155"/>
      <c r="K32" s="159" t="s">
        <v>83</v>
      </c>
      <c r="L32" s="160" t="s">
        <v>83</v>
      </c>
      <c r="M32" s="160" t="s">
        <v>83</v>
      </c>
      <c r="N32" s="161">
        <v>0</v>
      </c>
      <c r="O32" s="155"/>
      <c r="P32" s="163" t="s">
        <v>83</v>
      </c>
      <c r="Q32" s="164" t="s">
        <v>83</v>
      </c>
      <c r="R32" s="165">
        <v>0</v>
      </c>
      <c r="S32" s="148"/>
      <c r="T32" s="166">
        <v>0</v>
      </c>
      <c r="U32" s="167" t="s">
        <v>83</v>
      </c>
      <c r="V32" s="151"/>
      <c r="W32" s="169" t="s">
        <v>83</v>
      </c>
      <c r="X32" s="161" t="s">
        <v>83</v>
      </c>
    </row>
    <row r="33" spans="1:24" ht="17.25" customHeight="1">
      <c r="A33" s="12">
        <v>34</v>
      </c>
      <c r="B33" s="13">
        <v>462</v>
      </c>
      <c r="C33" s="10" t="s">
        <v>97</v>
      </c>
      <c r="D33" s="17" t="s">
        <v>131</v>
      </c>
      <c r="E33" s="89" t="s">
        <v>132</v>
      </c>
      <c r="F33" s="20">
        <v>1</v>
      </c>
      <c r="G33" s="17">
        <v>2</v>
      </c>
      <c r="H33" s="9">
        <v>0</v>
      </c>
      <c r="I33" s="17">
        <v>0</v>
      </c>
      <c r="J33" s="155"/>
      <c r="K33" s="159" t="s">
        <v>83</v>
      </c>
      <c r="L33" s="160" t="s">
        <v>83</v>
      </c>
      <c r="M33" s="160" t="s">
        <v>83</v>
      </c>
      <c r="N33" s="161">
        <v>5</v>
      </c>
      <c r="O33" s="155"/>
      <c r="P33" s="163" t="s">
        <v>83</v>
      </c>
      <c r="Q33" s="164" t="s">
        <v>83</v>
      </c>
      <c r="R33" s="165">
        <v>1</v>
      </c>
      <c r="S33" s="148"/>
      <c r="T33" s="166">
        <v>0</v>
      </c>
      <c r="U33" s="167" t="s">
        <v>83</v>
      </c>
      <c r="V33" s="151"/>
      <c r="W33" s="169" t="s">
        <v>83</v>
      </c>
      <c r="X33" s="161" t="s">
        <v>83</v>
      </c>
    </row>
    <row r="34" spans="1:24" ht="17.25" customHeight="1">
      <c r="A34" s="12">
        <v>34</v>
      </c>
      <c r="B34" s="13">
        <v>501</v>
      </c>
      <c r="C34" s="10" t="s">
        <v>97</v>
      </c>
      <c r="D34" s="17" t="s">
        <v>103</v>
      </c>
      <c r="E34" s="89" t="s">
        <v>99</v>
      </c>
      <c r="F34" s="20">
        <v>1</v>
      </c>
      <c r="G34" s="17">
        <v>2</v>
      </c>
      <c r="H34" s="9">
        <v>0</v>
      </c>
      <c r="I34" s="17">
        <v>0</v>
      </c>
      <c r="J34" s="155"/>
      <c r="K34" s="159" t="s">
        <v>83</v>
      </c>
      <c r="L34" s="160" t="s">
        <v>83</v>
      </c>
      <c r="M34" s="160" t="s">
        <v>83</v>
      </c>
      <c r="N34" s="161">
        <v>0</v>
      </c>
      <c r="O34" s="155"/>
      <c r="P34" s="163" t="s">
        <v>83</v>
      </c>
      <c r="Q34" s="164" t="s">
        <v>83</v>
      </c>
      <c r="R34" s="165">
        <v>0</v>
      </c>
      <c r="S34" s="148"/>
      <c r="T34" s="166">
        <v>0</v>
      </c>
      <c r="U34" s="167" t="s">
        <v>83</v>
      </c>
      <c r="V34" s="151"/>
      <c r="W34" s="169" t="s">
        <v>83</v>
      </c>
      <c r="X34" s="161" t="s">
        <v>83</v>
      </c>
    </row>
    <row r="35" spans="1:24" ht="17.25" customHeight="1" thickBot="1">
      <c r="A35" s="12">
        <v>34</v>
      </c>
      <c r="B35" s="14">
        <v>545</v>
      </c>
      <c r="C35" s="11" t="s">
        <v>97</v>
      </c>
      <c r="D35" s="17" t="s">
        <v>147</v>
      </c>
      <c r="E35" s="89" t="s">
        <v>148</v>
      </c>
      <c r="F35" s="20">
        <v>1</v>
      </c>
      <c r="G35" s="17">
        <v>2</v>
      </c>
      <c r="H35" s="9">
        <v>0</v>
      </c>
      <c r="I35" s="17">
        <v>0</v>
      </c>
      <c r="J35" s="155"/>
      <c r="K35" s="159" t="s">
        <v>83</v>
      </c>
      <c r="L35" s="160" t="s">
        <v>83</v>
      </c>
      <c r="M35" s="160" t="s">
        <v>83</v>
      </c>
      <c r="N35" s="161">
        <v>5</v>
      </c>
      <c r="O35" s="155"/>
      <c r="P35" s="163" t="s">
        <v>83</v>
      </c>
      <c r="Q35" s="164" t="s">
        <v>83</v>
      </c>
      <c r="R35" s="165">
        <v>1</v>
      </c>
      <c r="S35" s="148"/>
      <c r="T35" s="166">
        <v>0</v>
      </c>
      <c r="U35" s="167" t="s">
        <v>83</v>
      </c>
      <c r="V35" s="151"/>
      <c r="W35" s="169" t="s">
        <v>83</v>
      </c>
      <c r="X35" s="161" t="s">
        <v>83</v>
      </c>
    </row>
    <row r="36" spans="1:24" s="99" customFormat="1" ht="16.5" customHeight="1" thickBot="1">
      <c r="A36" s="115"/>
      <c r="B36" s="116">
        <v>1000</v>
      </c>
      <c r="C36" s="189" t="s">
        <v>24</v>
      </c>
      <c r="D36" s="190"/>
      <c r="E36" s="117"/>
      <c r="F36" s="118"/>
      <c r="G36" s="119"/>
      <c r="H36" s="120">
        <f>SUM(H7:H35)</f>
        <v>11</v>
      </c>
      <c r="I36" s="121">
        <f>SUM(I7:I35)</f>
        <v>13</v>
      </c>
      <c r="J36" s="120"/>
      <c r="K36" s="122"/>
      <c r="L36" s="122"/>
      <c r="M36" s="122"/>
      <c r="N36" s="123"/>
      <c r="O36" s="120"/>
      <c r="P36" s="122"/>
      <c r="Q36" s="122"/>
      <c r="R36" s="123"/>
      <c r="S36" s="124"/>
      <c r="T36" s="125">
        <f>SUM(T7:T35)</f>
        <v>3</v>
      </c>
      <c r="U36" s="126"/>
      <c r="V36" s="127"/>
      <c r="W36" s="128"/>
      <c r="X36" s="121">
        <f>SUM(X7:X35)</f>
        <v>1</v>
      </c>
    </row>
    <row r="38" spans="1:10" ht="13.5">
      <c r="A38" s="51" t="s">
        <v>79</v>
      </c>
      <c r="B38" s="52"/>
      <c r="C38" s="53"/>
      <c r="D38" s="54"/>
      <c r="E38" s="55"/>
      <c r="F38" s="55"/>
      <c r="G38" s="55"/>
      <c r="H38" s="55"/>
      <c r="I38" s="55"/>
      <c r="J38" s="55"/>
    </row>
    <row r="39" spans="1:8" ht="13.5">
      <c r="A39" s="49" t="s">
        <v>89</v>
      </c>
      <c r="E39" s="57"/>
      <c r="F39" s="57" t="s">
        <v>88</v>
      </c>
      <c r="H39" s="57"/>
    </row>
    <row r="41" spans="1:3" ht="12">
      <c r="A41" s="56" t="s">
        <v>46</v>
      </c>
      <c r="C41" s="6"/>
    </row>
    <row r="42" spans="1:22" ht="12">
      <c r="A42" s="56" t="s">
        <v>47</v>
      </c>
      <c r="D42" s="56" t="s">
        <v>39</v>
      </c>
      <c r="J42" s="56" t="s">
        <v>48</v>
      </c>
      <c r="K42" s="56" t="s">
        <v>49</v>
      </c>
      <c r="L42" s="56" t="s">
        <v>64</v>
      </c>
      <c r="P42" s="56" t="s">
        <v>20</v>
      </c>
      <c r="S42" s="76" t="s">
        <v>81</v>
      </c>
      <c r="V42" s="56" t="s">
        <v>68</v>
      </c>
    </row>
    <row r="43" spans="1:22" ht="12">
      <c r="A43" s="2" t="s">
        <v>50</v>
      </c>
      <c r="D43" s="49" t="s">
        <v>51</v>
      </c>
      <c r="J43" s="2" t="s">
        <v>52</v>
      </c>
      <c r="K43" s="2" t="s">
        <v>52</v>
      </c>
      <c r="L43" s="56" t="s">
        <v>65</v>
      </c>
      <c r="P43" s="56" t="s">
        <v>41</v>
      </c>
      <c r="S43" s="76" t="s">
        <v>82</v>
      </c>
      <c r="V43" s="56" t="s">
        <v>69</v>
      </c>
    </row>
    <row r="44" spans="1:22" ht="12">
      <c r="A44" s="2" t="s">
        <v>53</v>
      </c>
      <c r="D44" s="49" t="s">
        <v>63</v>
      </c>
      <c r="J44" s="2" t="s">
        <v>54</v>
      </c>
      <c r="K44" s="2" t="s">
        <v>54</v>
      </c>
      <c r="L44" s="2" t="s">
        <v>94</v>
      </c>
      <c r="P44" s="2" t="s">
        <v>55</v>
      </c>
      <c r="T44" s="2" t="s">
        <v>77</v>
      </c>
      <c r="V44" s="2" t="s">
        <v>70</v>
      </c>
    </row>
    <row r="45" spans="12:22" ht="12">
      <c r="L45" s="2" t="s">
        <v>95</v>
      </c>
      <c r="P45" s="2" t="s">
        <v>61</v>
      </c>
      <c r="T45" s="2" t="s">
        <v>78</v>
      </c>
      <c r="V45" s="2" t="s">
        <v>71</v>
      </c>
    </row>
    <row r="46" spans="12:22" ht="12">
      <c r="L46" s="2" t="s">
        <v>96</v>
      </c>
      <c r="V46" s="2" t="s">
        <v>72</v>
      </c>
    </row>
    <row r="47" spans="12:22" ht="12">
      <c r="L47" s="2" t="s">
        <v>90</v>
      </c>
      <c r="V47" s="2" t="s">
        <v>73</v>
      </c>
    </row>
    <row r="48" ht="12">
      <c r="L48" s="2" t="s">
        <v>91</v>
      </c>
    </row>
    <row r="49" spans="12:22" ht="12">
      <c r="L49" s="2" t="s">
        <v>66</v>
      </c>
      <c r="V49" s="56" t="s">
        <v>74</v>
      </c>
    </row>
    <row r="50" spans="12:22" ht="12">
      <c r="L50" s="2" t="s">
        <v>67</v>
      </c>
      <c r="V50" s="2" t="s">
        <v>75</v>
      </c>
    </row>
    <row r="51" ht="12">
      <c r="V51" s="2" t="s">
        <v>76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6:D3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9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2" sqref="I12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0.75390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75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7" width="5.875" style="2" customWidth="1"/>
    <col min="18" max="18" width="6.0039062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0" t="s">
        <v>56</v>
      </c>
      <c r="B2" s="3"/>
    </row>
    <row r="3" spans="1:27" ht="25.5" customHeight="1" thickBot="1">
      <c r="A3" s="50"/>
      <c r="B3" s="223" t="s">
        <v>87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V3" s="2"/>
      <c r="AA3" s="2"/>
    </row>
    <row r="4" spans="1:27" s="180" customFormat="1" ht="19.5" customHeight="1" thickBot="1">
      <c r="A4" s="178"/>
      <c r="B4" s="179">
        <v>1</v>
      </c>
      <c r="C4" s="221">
        <v>38443</v>
      </c>
      <c r="D4" s="222"/>
      <c r="E4" s="222"/>
      <c r="F4" s="179">
        <v>2</v>
      </c>
      <c r="G4" s="221">
        <v>38473</v>
      </c>
      <c r="H4" s="222"/>
      <c r="I4" s="222"/>
      <c r="J4" s="179">
        <v>3</v>
      </c>
      <c r="K4" s="85" t="s">
        <v>86</v>
      </c>
      <c r="L4" s="86"/>
      <c r="M4" s="86"/>
      <c r="N4" s="87"/>
      <c r="AA4" s="99"/>
    </row>
    <row r="5" spans="1:27" ht="27.75" customHeight="1" thickBot="1">
      <c r="A5"/>
      <c r="B5" s="77"/>
      <c r="C5" s="77"/>
      <c r="D5" s="77"/>
      <c r="E5" s="77"/>
      <c r="F5" s="77"/>
      <c r="G5" s="77"/>
      <c r="H5" s="77"/>
      <c r="I5" s="78"/>
      <c r="J5" s="79"/>
      <c r="K5" s="79"/>
      <c r="L5" s="77"/>
      <c r="M5" s="77"/>
      <c r="N5" s="77"/>
      <c r="O5" s="77"/>
      <c r="P5" s="77"/>
      <c r="Q5" s="77"/>
      <c r="R5" s="77"/>
      <c r="S5" s="78"/>
      <c r="T5" s="79"/>
      <c r="U5" s="79"/>
      <c r="V5" s="77"/>
      <c r="W5" s="77"/>
      <c r="X5" s="79"/>
      <c r="Y5" s="79"/>
      <c r="Z5" s="79"/>
      <c r="AA5"/>
    </row>
    <row r="6" spans="1:27" ht="13.5" customHeight="1" thickBot="1">
      <c r="A6"/>
      <c r="B6" s="77"/>
      <c r="C6" s="77"/>
      <c r="D6" s="77"/>
      <c r="E6" s="81" t="s">
        <v>84</v>
      </c>
      <c r="F6" s="82"/>
      <c r="G6" s="83">
        <v>1</v>
      </c>
      <c r="H6" s="80"/>
      <c r="I6" s="80"/>
      <c r="J6" s="80"/>
      <c r="K6" s="80"/>
      <c r="L6" s="81" t="s">
        <v>84</v>
      </c>
      <c r="M6" s="82"/>
      <c r="N6" s="83">
        <v>1</v>
      </c>
      <c r="O6" s="77"/>
      <c r="P6" s="77"/>
      <c r="Q6" s="81" t="s">
        <v>84</v>
      </c>
      <c r="R6" s="82"/>
      <c r="S6" s="83">
        <v>1</v>
      </c>
      <c r="T6" s="84"/>
      <c r="U6" s="79"/>
      <c r="V6" s="81" t="s">
        <v>84</v>
      </c>
      <c r="W6" s="82"/>
      <c r="X6" s="82"/>
      <c r="Y6" s="83">
        <v>1</v>
      </c>
      <c r="Z6" s="79"/>
      <c r="AA6"/>
    </row>
    <row r="7" spans="1:27" ht="26.25" customHeight="1">
      <c r="A7" s="193" t="s">
        <v>6</v>
      </c>
      <c r="B7" s="238" t="s">
        <v>57</v>
      </c>
      <c r="C7" s="214" t="s">
        <v>0</v>
      </c>
      <c r="D7" s="202" t="s">
        <v>58</v>
      </c>
      <c r="E7" s="228" t="s">
        <v>59</v>
      </c>
      <c r="F7" s="229"/>
      <c r="G7" s="229"/>
      <c r="H7" s="229"/>
      <c r="I7" s="229"/>
      <c r="J7" s="229"/>
      <c r="K7" s="230"/>
      <c r="L7" s="231" t="s">
        <v>14</v>
      </c>
      <c r="M7" s="232"/>
      <c r="N7" s="232"/>
      <c r="O7" s="232"/>
      <c r="P7" s="233"/>
      <c r="Q7" s="228" t="s">
        <v>4</v>
      </c>
      <c r="R7" s="229"/>
      <c r="S7" s="229"/>
      <c r="T7" s="229"/>
      <c r="U7" s="230"/>
      <c r="V7" s="231" t="s">
        <v>12</v>
      </c>
      <c r="W7" s="243"/>
      <c r="X7" s="243"/>
      <c r="Y7" s="244"/>
      <c r="Z7" s="244"/>
      <c r="AA7" s="245"/>
    </row>
    <row r="8" spans="1:27" ht="15.75" customHeight="1">
      <c r="A8" s="194"/>
      <c r="B8" s="239"/>
      <c r="C8" s="212"/>
      <c r="D8" s="187"/>
      <c r="E8" s="235" t="s">
        <v>8</v>
      </c>
      <c r="F8" s="236" t="s">
        <v>13</v>
      </c>
      <c r="G8" s="234" t="s">
        <v>3</v>
      </c>
      <c r="H8" s="25"/>
      <c r="I8" s="234" t="s">
        <v>2</v>
      </c>
      <c r="J8" s="25"/>
      <c r="K8" s="241" t="s">
        <v>9</v>
      </c>
      <c r="L8" s="242" t="s">
        <v>1</v>
      </c>
      <c r="M8" s="25"/>
      <c r="N8" s="234" t="s">
        <v>2</v>
      </c>
      <c r="O8" s="25"/>
      <c r="P8" s="234" t="s">
        <v>9</v>
      </c>
      <c r="Q8" s="253" t="s">
        <v>5</v>
      </c>
      <c r="R8" s="25"/>
      <c r="S8" s="234" t="s">
        <v>2</v>
      </c>
      <c r="T8" s="25"/>
      <c r="U8" s="241" t="s">
        <v>9</v>
      </c>
      <c r="V8" s="251" t="s">
        <v>33</v>
      </c>
      <c r="W8" s="25"/>
      <c r="X8" s="249" t="s">
        <v>9</v>
      </c>
      <c r="Y8" s="246" t="s">
        <v>35</v>
      </c>
      <c r="Z8" s="247"/>
      <c r="AA8" s="248"/>
    </row>
    <row r="9" spans="1:27" ht="51.75" customHeight="1">
      <c r="A9" s="194"/>
      <c r="B9" s="240"/>
      <c r="C9" s="212"/>
      <c r="D9" s="187"/>
      <c r="E9" s="235"/>
      <c r="F9" s="237"/>
      <c r="G9" s="234"/>
      <c r="H9" s="47" t="s">
        <v>43</v>
      </c>
      <c r="I9" s="234"/>
      <c r="J9" s="48" t="s">
        <v>15</v>
      </c>
      <c r="K9" s="241"/>
      <c r="L9" s="242"/>
      <c r="M9" s="47" t="s">
        <v>43</v>
      </c>
      <c r="N9" s="234"/>
      <c r="O9" s="48" t="s">
        <v>15</v>
      </c>
      <c r="P9" s="234"/>
      <c r="Q9" s="235"/>
      <c r="R9" s="47" t="s">
        <v>43</v>
      </c>
      <c r="S9" s="254"/>
      <c r="T9" s="48" t="s">
        <v>15</v>
      </c>
      <c r="U9" s="241"/>
      <c r="V9" s="252"/>
      <c r="W9" s="24" t="s">
        <v>34</v>
      </c>
      <c r="X9" s="250"/>
      <c r="Y9" s="4" t="s">
        <v>33</v>
      </c>
      <c r="Z9" s="4" t="s">
        <v>34</v>
      </c>
      <c r="AA9" s="74" t="s">
        <v>9</v>
      </c>
    </row>
    <row r="10" spans="1:27" s="99" customFormat="1" ht="30" customHeight="1">
      <c r="A10" s="92">
        <v>34</v>
      </c>
      <c r="B10" s="93">
        <v>100</v>
      </c>
      <c r="C10" s="98" t="s">
        <v>185</v>
      </c>
      <c r="D10" s="95" t="s">
        <v>186</v>
      </c>
      <c r="E10" s="177" t="s">
        <v>193</v>
      </c>
      <c r="F10" s="181" t="s">
        <v>194</v>
      </c>
      <c r="G10" s="152">
        <v>106</v>
      </c>
      <c r="H10" s="152">
        <v>73</v>
      </c>
      <c r="I10" s="152">
        <v>1209</v>
      </c>
      <c r="J10" s="152">
        <v>353</v>
      </c>
      <c r="K10" s="176">
        <f>IF(I10="","",ROUND(J10/I10*100,1))</f>
        <v>29.2</v>
      </c>
      <c r="L10" s="172">
        <v>60</v>
      </c>
      <c r="M10" s="152">
        <v>41</v>
      </c>
      <c r="N10" s="152">
        <v>846</v>
      </c>
      <c r="O10" s="152">
        <v>245</v>
      </c>
      <c r="P10" s="182">
        <f>ROUND(O10/N10*100,1)</f>
        <v>29</v>
      </c>
      <c r="Q10" s="142">
        <v>6</v>
      </c>
      <c r="R10" s="152">
        <v>4</v>
      </c>
      <c r="S10" s="152">
        <v>65</v>
      </c>
      <c r="T10" s="152">
        <v>7</v>
      </c>
      <c r="U10" s="173">
        <f>ROUND(T10/S10*100,1)</f>
        <v>10.8</v>
      </c>
      <c r="V10" s="98">
        <v>846</v>
      </c>
      <c r="W10" s="174">
        <v>51</v>
      </c>
      <c r="X10" s="175">
        <f>ROUND(W10/V10*100,1)</f>
        <v>6</v>
      </c>
      <c r="Y10" s="174">
        <v>412</v>
      </c>
      <c r="Z10" s="174">
        <v>12</v>
      </c>
      <c r="AA10" s="173">
        <f>ROUND(Z10/Y10*100,1)</f>
        <v>2.9</v>
      </c>
    </row>
    <row r="11" spans="1:27" ht="14.25" customHeight="1">
      <c r="A11" s="12">
        <v>34</v>
      </c>
      <c r="B11" s="8">
        <v>202</v>
      </c>
      <c r="C11" s="9" t="s">
        <v>97</v>
      </c>
      <c r="D11" s="17" t="s">
        <v>139</v>
      </c>
      <c r="E11" s="9">
        <v>30</v>
      </c>
      <c r="F11" s="5" t="s">
        <v>144</v>
      </c>
      <c r="G11" s="5">
        <v>34</v>
      </c>
      <c r="H11" s="5">
        <v>30</v>
      </c>
      <c r="I11" s="100">
        <v>560</v>
      </c>
      <c r="J11" s="100">
        <v>123</v>
      </c>
      <c r="K11" s="58">
        <f aca="true" t="shared" si="0" ref="K11:K38">IF(G11=" "," ",ROUND(J11/I11*100,1))</f>
        <v>22</v>
      </c>
      <c r="L11" s="9">
        <v>34</v>
      </c>
      <c r="M11" s="5">
        <v>30</v>
      </c>
      <c r="N11" s="100">
        <v>560</v>
      </c>
      <c r="O11" s="100">
        <v>123</v>
      </c>
      <c r="P11" s="58">
        <f aca="true" t="shared" si="1" ref="P11:P38">IF(L11=" "," ",ROUND(O11/N11*100,1))</f>
        <v>22</v>
      </c>
      <c r="Q11" s="9">
        <v>6</v>
      </c>
      <c r="R11" s="5">
        <v>3</v>
      </c>
      <c r="S11" s="100">
        <v>79</v>
      </c>
      <c r="T11" s="100">
        <v>3</v>
      </c>
      <c r="U11" s="58">
        <f aca="true" t="shared" si="2" ref="U11:U38">IF(Q11=" "," ",ROUND(T11/S11*100,1))</f>
        <v>3.8</v>
      </c>
      <c r="V11" s="107">
        <v>296</v>
      </c>
      <c r="W11" s="100">
        <v>5</v>
      </c>
      <c r="X11" s="69">
        <f aca="true" t="shared" si="3" ref="X11:X38">IF(V11=" "," ",ROUND(W11/V11*100,1))</f>
        <v>1.7</v>
      </c>
      <c r="Y11" s="100">
        <v>221</v>
      </c>
      <c r="Z11" s="100">
        <v>3</v>
      </c>
      <c r="AA11" s="64">
        <f aca="true" t="shared" si="4" ref="AA11:AA38">IF(Y11=" "," ",ROUND(Z11/Y11*100,1))</f>
        <v>1.4</v>
      </c>
    </row>
    <row r="12" spans="1:27" ht="14.25" customHeight="1">
      <c r="A12" s="12">
        <v>34</v>
      </c>
      <c r="B12" s="8">
        <v>203</v>
      </c>
      <c r="C12" s="9" t="s">
        <v>97</v>
      </c>
      <c r="D12" s="17" t="s">
        <v>176</v>
      </c>
      <c r="E12" s="9">
        <v>30</v>
      </c>
      <c r="F12" s="5" t="s">
        <v>169</v>
      </c>
      <c r="G12" s="5">
        <v>24</v>
      </c>
      <c r="H12" s="5">
        <v>20</v>
      </c>
      <c r="I12" s="100">
        <v>286</v>
      </c>
      <c r="J12" s="100">
        <v>71</v>
      </c>
      <c r="K12" s="58">
        <f t="shared" si="0"/>
        <v>24.8</v>
      </c>
      <c r="L12" s="9">
        <v>20</v>
      </c>
      <c r="M12" s="5">
        <v>16</v>
      </c>
      <c r="N12" s="100">
        <v>242</v>
      </c>
      <c r="O12" s="100">
        <v>52</v>
      </c>
      <c r="P12" s="58">
        <f t="shared" si="1"/>
        <v>21.5</v>
      </c>
      <c r="Q12" s="9">
        <v>6</v>
      </c>
      <c r="R12" s="5">
        <v>3</v>
      </c>
      <c r="S12" s="100">
        <v>35</v>
      </c>
      <c r="T12" s="100">
        <v>4</v>
      </c>
      <c r="U12" s="58">
        <f t="shared" si="2"/>
        <v>11.4</v>
      </c>
      <c r="V12" s="107">
        <v>31</v>
      </c>
      <c r="W12" s="100">
        <v>1</v>
      </c>
      <c r="X12" s="69">
        <f t="shared" si="3"/>
        <v>3.2</v>
      </c>
      <c r="Y12" s="100">
        <v>31</v>
      </c>
      <c r="Z12" s="100">
        <v>1</v>
      </c>
      <c r="AA12" s="64">
        <f t="shared" si="4"/>
        <v>3.2</v>
      </c>
    </row>
    <row r="13" spans="1:27" ht="14.25" customHeight="1">
      <c r="A13" s="12">
        <v>34</v>
      </c>
      <c r="B13" s="8">
        <v>204</v>
      </c>
      <c r="C13" s="9" t="s">
        <v>97</v>
      </c>
      <c r="D13" s="17" t="s">
        <v>164</v>
      </c>
      <c r="E13" s="9" t="s">
        <v>83</v>
      </c>
      <c r="F13" s="5" t="s">
        <v>83</v>
      </c>
      <c r="G13" s="5" t="s">
        <v>83</v>
      </c>
      <c r="H13" s="5" t="s">
        <v>83</v>
      </c>
      <c r="I13" s="100" t="s">
        <v>83</v>
      </c>
      <c r="J13" s="100" t="s">
        <v>83</v>
      </c>
      <c r="K13" s="58" t="str">
        <f t="shared" si="0"/>
        <v> </v>
      </c>
      <c r="L13" s="9">
        <v>7</v>
      </c>
      <c r="M13" s="5">
        <v>3</v>
      </c>
      <c r="N13" s="100">
        <v>122</v>
      </c>
      <c r="O13" s="100">
        <v>14</v>
      </c>
      <c r="P13" s="58">
        <f t="shared" si="1"/>
        <v>11.5</v>
      </c>
      <c r="Q13" s="9">
        <v>4</v>
      </c>
      <c r="R13" s="5">
        <v>2</v>
      </c>
      <c r="S13" s="100">
        <v>73</v>
      </c>
      <c r="T13" s="100">
        <v>3</v>
      </c>
      <c r="U13" s="58">
        <f t="shared" si="2"/>
        <v>4.1</v>
      </c>
      <c r="V13" s="107">
        <v>91</v>
      </c>
      <c r="W13" s="100">
        <v>9</v>
      </c>
      <c r="X13" s="69">
        <f t="shared" si="3"/>
        <v>9.9</v>
      </c>
      <c r="Y13" s="100">
        <v>76</v>
      </c>
      <c r="Z13" s="100">
        <v>4</v>
      </c>
      <c r="AA13" s="64">
        <f t="shared" si="4"/>
        <v>5.3</v>
      </c>
    </row>
    <row r="14" spans="1:27" ht="14.25" customHeight="1">
      <c r="A14" s="12">
        <v>34</v>
      </c>
      <c r="B14" s="8">
        <v>205</v>
      </c>
      <c r="C14" s="9" t="s">
        <v>97</v>
      </c>
      <c r="D14" s="17" t="s">
        <v>166</v>
      </c>
      <c r="E14" s="9">
        <v>30</v>
      </c>
      <c r="F14" s="5" t="s">
        <v>169</v>
      </c>
      <c r="G14" s="5">
        <v>41</v>
      </c>
      <c r="H14" s="5">
        <v>30</v>
      </c>
      <c r="I14" s="100">
        <v>541</v>
      </c>
      <c r="J14" s="100">
        <v>100</v>
      </c>
      <c r="K14" s="58">
        <f t="shared" si="0"/>
        <v>18.5</v>
      </c>
      <c r="L14" s="9">
        <v>25</v>
      </c>
      <c r="M14" s="5">
        <v>17</v>
      </c>
      <c r="N14" s="100">
        <v>366</v>
      </c>
      <c r="O14" s="100">
        <v>71</v>
      </c>
      <c r="P14" s="58">
        <f t="shared" si="1"/>
        <v>19.4</v>
      </c>
      <c r="Q14" s="9">
        <v>6</v>
      </c>
      <c r="R14" s="5">
        <v>4</v>
      </c>
      <c r="S14" s="100">
        <v>59</v>
      </c>
      <c r="T14" s="100">
        <v>7</v>
      </c>
      <c r="U14" s="58">
        <f t="shared" si="2"/>
        <v>11.9</v>
      </c>
      <c r="V14" s="107">
        <v>117</v>
      </c>
      <c r="W14" s="100">
        <v>15</v>
      </c>
      <c r="X14" s="69">
        <f t="shared" si="3"/>
        <v>12.8</v>
      </c>
      <c r="Y14" s="100">
        <v>76</v>
      </c>
      <c r="Z14" s="100">
        <v>1</v>
      </c>
      <c r="AA14" s="64">
        <f t="shared" si="4"/>
        <v>1.3</v>
      </c>
    </row>
    <row r="15" spans="1:27" ht="14.25" customHeight="1">
      <c r="A15" s="12">
        <v>34</v>
      </c>
      <c r="B15" s="8">
        <v>206</v>
      </c>
      <c r="C15" s="9" t="s">
        <v>97</v>
      </c>
      <c r="D15" s="17" t="s">
        <v>145</v>
      </c>
      <c r="E15" s="9">
        <v>30</v>
      </c>
      <c r="F15" s="5" t="s">
        <v>109</v>
      </c>
      <c r="G15" s="5">
        <v>50</v>
      </c>
      <c r="H15" s="5">
        <v>32</v>
      </c>
      <c r="I15" s="100">
        <v>611</v>
      </c>
      <c r="J15" s="100">
        <v>122</v>
      </c>
      <c r="K15" s="58">
        <f t="shared" si="0"/>
        <v>20</v>
      </c>
      <c r="L15" s="9">
        <v>25</v>
      </c>
      <c r="M15" s="5">
        <v>20</v>
      </c>
      <c r="N15" s="100">
        <v>312</v>
      </c>
      <c r="O15" s="100">
        <v>60</v>
      </c>
      <c r="P15" s="58">
        <f t="shared" si="1"/>
        <v>19.2</v>
      </c>
      <c r="Q15" s="9">
        <v>6</v>
      </c>
      <c r="R15" s="5">
        <v>1</v>
      </c>
      <c r="S15" s="100">
        <v>38</v>
      </c>
      <c r="T15" s="100">
        <v>2</v>
      </c>
      <c r="U15" s="58">
        <f t="shared" si="2"/>
        <v>5.3</v>
      </c>
      <c r="V15" s="107">
        <v>32</v>
      </c>
      <c r="W15" s="100">
        <v>2</v>
      </c>
      <c r="X15" s="69">
        <f t="shared" si="3"/>
        <v>6.3</v>
      </c>
      <c r="Y15" s="100">
        <v>28</v>
      </c>
      <c r="Z15" s="100">
        <v>2</v>
      </c>
      <c r="AA15" s="64">
        <f t="shared" si="4"/>
        <v>7.1</v>
      </c>
    </row>
    <row r="16" spans="1:27" ht="14.25" customHeight="1">
      <c r="A16" s="12">
        <v>34</v>
      </c>
      <c r="B16" s="8">
        <v>207</v>
      </c>
      <c r="C16" s="9" t="s">
        <v>97</v>
      </c>
      <c r="D16" s="17" t="s">
        <v>156</v>
      </c>
      <c r="E16" s="9">
        <v>25</v>
      </c>
      <c r="F16" s="5" t="s">
        <v>163</v>
      </c>
      <c r="G16" s="5">
        <v>74</v>
      </c>
      <c r="H16" s="5">
        <v>65</v>
      </c>
      <c r="I16" s="100">
        <v>1224</v>
      </c>
      <c r="J16" s="100">
        <v>275</v>
      </c>
      <c r="K16" s="58">
        <f t="shared" si="0"/>
        <v>22.5</v>
      </c>
      <c r="L16" s="9">
        <v>54</v>
      </c>
      <c r="M16" s="5">
        <v>49</v>
      </c>
      <c r="N16" s="100">
        <v>943</v>
      </c>
      <c r="O16" s="100">
        <v>224</v>
      </c>
      <c r="P16" s="58">
        <f t="shared" si="1"/>
        <v>23.8</v>
      </c>
      <c r="Q16" s="9">
        <v>6</v>
      </c>
      <c r="R16" s="5">
        <v>4</v>
      </c>
      <c r="S16" s="100">
        <v>62</v>
      </c>
      <c r="T16" s="100">
        <v>4</v>
      </c>
      <c r="U16" s="58">
        <f t="shared" si="2"/>
        <v>6.5</v>
      </c>
      <c r="V16" s="107">
        <v>231</v>
      </c>
      <c r="W16" s="100">
        <v>9</v>
      </c>
      <c r="X16" s="69">
        <f t="shared" si="3"/>
        <v>3.9</v>
      </c>
      <c r="Y16" s="100">
        <v>181</v>
      </c>
      <c r="Z16" s="100">
        <v>3</v>
      </c>
      <c r="AA16" s="64">
        <f t="shared" si="4"/>
        <v>1.7</v>
      </c>
    </row>
    <row r="17" spans="1:27" ht="14.25" customHeight="1">
      <c r="A17" s="12">
        <v>34</v>
      </c>
      <c r="B17" s="8">
        <v>208</v>
      </c>
      <c r="C17" s="9" t="s">
        <v>97</v>
      </c>
      <c r="D17" s="17" t="s">
        <v>133</v>
      </c>
      <c r="E17" s="9">
        <v>30</v>
      </c>
      <c r="F17" s="5" t="s">
        <v>169</v>
      </c>
      <c r="G17" s="5">
        <v>41</v>
      </c>
      <c r="H17" s="5">
        <v>31</v>
      </c>
      <c r="I17" s="100">
        <v>567</v>
      </c>
      <c r="J17" s="100">
        <v>120</v>
      </c>
      <c r="K17" s="58">
        <f t="shared" si="0"/>
        <v>21.2</v>
      </c>
      <c r="L17" s="9">
        <v>35</v>
      </c>
      <c r="M17" s="5">
        <v>27</v>
      </c>
      <c r="N17" s="100">
        <v>514</v>
      </c>
      <c r="O17" s="100">
        <v>115</v>
      </c>
      <c r="P17" s="58">
        <f t="shared" si="1"/>
        <v>22.4</v>
      </c>
      <c r="Q17" s="9">
        <v>6</v>
      </c>
      <c r="R17" s="5">
        <v>4</v>
      </c>
      <c r="S17" s="100">
        <v>53</v>
      </c>
      <c r="T17" s="100">
        <v>5</v>
      </c>
      <c r="U17" s="58">
        <f t="shared" si="2"/>
        <v>9.4</v>
      </c>
      <c r="V17" s="107">
        <v>65</v>
      </c>
      <c r="W17" s="100">
        <v>15</v>
      </c>
      <c r="X17" s="69">
        <f t="shared" si="3"/>
        <v>23.1</v>
      </c>
      <c r="Y17" s="100">
        <v>39</v>
      </c>
      <c r="Z17" s="100">
        <v>5</v>
      </c>
      <c r="AA17" s="64">
        <f t="shared" si="4"/>
        <v>12.8</v>
      </c>
    </row>
    <row r="18" spans="1:27" ht="14.25" customHeight="1">
      <c r="A18" s="12">
        <v>34</v>
      </c>
      <c r="B18" s="8">
        <v>209</v>
      </c>
      <c r="C18" s="9" t="s">
        <v>97</v>
      </c>
      <c r="D18" s="17" t="s">
        <v>150</v>
      </c>
      <c r="E18" s="9">
        <v>30</v>
      </c>
      <c r="F18" s="5" t="s">
        <v>144</v>
      </c>
      <c r="G18" s="5">
        <v>19</v>
      </c>
      <c r="H18" s="5">
        <v>15</v>
      </c>
      <c r="I18" s="100">
        <v>329</v>
      </c>
      <c r="J18" s="100">
        <v>90</v>
      </c>
      <c r="K18" s="58">
        <f t="shared" si="0"/>
        <v>27.4</v>
      </c>
      <c r="L18" s="9">
        <v>19</v>
      </c>
      <c r="M18" s="5">
        <v>15</v>
      </c>
      <c r="N18" s="100">
        <v>329</v>
      </c>
      <c r="O18" s="100">
        <v>90</v>
      </c>
      <c r="P18" s="58">
        <f t="shared" si="1"/>
        <v>27.4</v>
      </c>
      <c r="Q18" s="9">
        <v>6</v>
      </c>
      <c r="R18" s="5">
        <v>4</v>
      </c>
      <c r="S18" s="100">
        <v>56</v>
      </c>
      <c r="T18" s="100">
        <v>6</v>
      </c>
      <c r="U18" s="58">
        <f t="shared" si="2"/>
        <v>10.7</v>
      </c>
      <c r="V18" s="107">
        <v>73</v>
      </c>
      <c r="W18" s="100">
        <v>15</v>
      </c>
      <c r="X18" s="69">
        <f t="shared" si="3"/>
        <v>20.5</v>
      </c>
      <c r="Y18" s="100">
        <v>65</v>
      </c>
      <c r="Z18" s="100">
        <v>7</v>
      </c>
      <c r="AA18" s="64">
        <f t="shared" si="4"/>
        <v>10.8</v>
      </c>
    </row>
    <row r="19" spans="1:27" ht="14.25" customHeight="1">
      <c r="A19" s="12">
        <v>34</v>
      </c>
      <c r="B19" s="8">
        <v>210</v>
      </c>
      <c r="C19" s="9" t="s">
        <v>97</v>
      </c>
      <c r="D19" s="17" t="s">
        <v>136</v>
      </c>
      <c r="E19" s="9" t="s">
        <v>83</v>
      </c>
      <c r="F19" s="5" t="s">
        <v>83</v>
      </c>
      <c r="G19" s="5" t="s">
        <v>83</v>
      </c>
      <c r="H19" s="5" t="s">
        <v>83</v>
      </c>
      <c r="I19" s="100" t="s">
        <v>83</v>
      </c>
      <c r="J19" s="100" t="s">
        <v>83</v>
      </c>
      <c r="K19" s="58" t="str">
        <f t="shared" si="0"/>
        <v> </v>
      </c>
      <c r="L19" s="9">
        <v>2</v>
      </c>
      <c r="M19" s="5">
        <v>2</v>
      </c>
      <c r="N19" s="100">
        <v>30</v>
      </c>
      <c r="O19" s="100">
        <v>4</v>
      </c>
      <c r="P19" s="58">
        <f t="shared" si="1"/>
        <v>13.3</v>
      </c>
      <c r="Q19" s="9">
        <v>1</v>
      </c>
      <c r="R19" s="5">
        <v>0</v>
      </c>
      <c r="S19" s="100">
        <v>73</v>
      </c>
      <c r="T19" s="100">
        <v>0</v>
      </c>
      <c r="U19" s="58">
        <f t="shared" si="2"/>
        <v>0</v>
      </c>
      <c r="V19" s="107">
        <v>80</v>
      </c>
      <c r="W19" s="100">
        <v>9</v>
      </c>
      <c r="X19" s="69">
        <f t="shared" si="3"/>
        <v>11.3</v>
      </c>
      <c r="Y19" s="100">
        <v>65</v>
      </c>
      <c r="Z19" s="100">
        <v>5</v>
      </c>
      <c r="AA19" s="64">
        <f t="shared" si="4"/>
        <v>7.7</v>
      </c>
    </row>
    <row r="20" spans="1:27" ht="14.25" customHeight="1">
      <c r="A20" s="12">
        <v>34</v>
      </c>
      <c r="B20" s="8">
        <v>211</v>
      </c>
      <c r="C20" s="9" t="s">
        <v>97</v>
      </c>
      <c r="D20" s="17" t="s">
        <v>116</v>
      </c>
      <c r="E20" s="9">
        <v>30</v>
      </c>
      <c r="F20" s="5" t="s">
        <v>195</v>
      </c>
      <c r="G20" s="5">
        <v>33</v>
      </c>
      <c r="H20" s="5">
        <v>23</v>
      </c>
      <c r="I20" s="100">
        <v>372</v>
      </c>
      <c r="J20" s="100">
        <v>74</v>
      </c>
      <c r="K20" s="58">
        <f t="shared" si="0"/>
        <v>19.9</v>
      </c>
      <c r="L20" s="9">
        <v>22</v>
      </c>
      <c r="M20" s="5">
        <v>16</v>
      </c>
      <c r="N20" s="100">
        <v>234</v>
      </c>
      <c r="O20" s="100">
        <v>42</v>
      </c>
      <c r="P20" s="58">
        <f t="shared" si="1"/>
        <v>17.9</v>
      </c>
      <c r="Q20" s="9">
        <v>6</v>
      </c>
      <c r="R20" s="5">
        <v>2</v>
      </c>
      <c r="S20" s="100">
        <v>30</v>
      </c>
      <c r="T20" s="100">
        <v>3</v>
      </c>
      <c r="U20" s="58">
        <f t="shared" si="2"/>
        <v>10</v>
      </c>
      <c r="V20" s="107">
        <v>52</v>
      </c>
      <c r="W20" s="100">
        <v>7</v>
      </c>
      <c r="X20" s="69">
        <f t="shared" si="3"/>
        <v>13.5</v>
      </c>
      <c r="Y20" s="100">
        <v>34</v>
      </c>
      <c r="Z20" s="100">
        <v>1</v>
      </c>
      <c r="AA20" s="64">
        <f t="shared" si="4"/>
        <v>2.9</v>
      </c>
    </row>
    <row r="21" spans="1:27" ht="14.25" customHeight="1">
      <c r="A21" s="12">
        <v>34</v>
      </c>
      <c r="B21" s="8">
        <v>212</v>
      </c>
      <c r="C21" s="9" t="s">
        <v>97</v>
      </c>
      <c r="D21" s="17" t="s">
        <v>121</v>
      </c>
      <c r="E21" s="9">
        <v>30</v>
      </c>
      <c r="F21" s="5" t="s">
        <v>109</v>
      </c>
      <c r="G21" s="5">
        <v>34</v>
      </c>
      <c r="H21" s="5">
        <v>30</v>
      </c>
      <c r="I21" s="100">
        <v>440</v>
      </c>
      <c r="J21" s="100">
        <v>124</v>
      </c>
      <c r="K21" s="58">
        <f t="shared" si="0"/>
        <v>28.2</v>
      </c>
      <c r="L21" s="9">
        <v>21</v>
      </c>
      <c r="M21" s="5">
        <v>19</v>
      </c>
      <c r="N21" s="100">
        <v>281</v>
      </c>
      <c r="O21" s="100">
        <v>87</v>
      </c>
      <c r="P21" s="58">
        <f t="shared" si="1"/>
        <v>31</v>
      </c>
      <c r="Q21" s="9">
        <v>6</v>
      </c>
      <c r="R21" s="5">
        <v>4</v>
      </c>
      <c r="S21" s="100">
        <v>62</v>
      </c>
      <c r="T21" s="100">
        <v>6</v>
      </c>
      <c r="U21" s="58">
        <f t="shared" si="2"/>
        <v>9.7</v>
      </c>
      <c r="V21" s="107">
        <v>194</v>
      </c>
      <c r="W21" s="100">
        <v>43</v>
      </c>
      <c r="X21" s="69">
        <f t="shared" si="3"/>
        <v>22.2</v>
      </c>
      <c r="Y21" s="100">
        <v>150</v>
      </c>
      <c r="Z21" s="100">
        <v>15</v>
      </c>
      <c r="AA21" s="64">
        <f t="shared" si="4"/>
        <v>10</v>
      </c>
    </row>
    <row r="22" spans="1:27" ht="14.25" customHeight="1">
      <c r="A22" s="12">
        <v>34</v>
      </c>
      <c r="B22" s="8">
        <v>213</v>
      </c>
      <c r="C22" s="9" t="s">
        <v>97</v>
      </c>
      <c r="D22" s="17" t="s">
        <v>104</v>
      </c>
      <c r="E22" s="9">
        <v>30</v>
      </c>
      <c r="F22" s="5" t="s">
        <v>109</v>
      </c>
      <c r="G22" s="5">
        <v>33</v>
      </c>
      <c r="H22" s="5">
        <v>24</v>
      </c>
      <c r="I22" s="100">
        <v>434</v>
      </c>
      <c r="J22" s="100">
        <v>75</v>
      </c>
      <c r="K22" s="58">
        <f t="shared" si="0"/>
        <v>17.3</v>
      </c>
      <c r="L22" s="9">
        <v>33</v>
      </c>
      <c r="M22" s="5">
        <v>24</v>
      </c>
      <c r="N22" s="100">
        <v>434</v>
      </c>
      <c r="O22" s="100">
        <v>75</v>
      </c>
      <c r="P22" s="58">
        <f t="shared" si="1"/>
        <v>17.3</v>
      </c>
      <c r="Q22" s="9">
        <v>6</v>
      </c>
      <c r="R22" s="5">
        <v>3</v>
      </c>
      <c r="S22" s="100">
        <v>59</v>
      </c>
      <c r="T22" s="100">
        <v>3</v>
      </c>
      <c r="U22" s="58">
        <f t="shared" si="2"/>
        <v>5.1</v>
      </c>
      <c r="V22" s="107">
        <v>87</v>
      </c>
      <c r="W22" s="100">
        <v>4</v>
      </c>
      <c r="X22" s="69">
        <f t="shared" si="3"/>
        <v>4.6</v>
      </c>
      <c r="Y22" s="100">
        <v>76</v>
      </c>
      <c r="Z22" s="100">
        <v>4</v>
      </c>
      <c r="AA22" s="64">
        <f t="shared" si="4"/>
        <v>5.3</v>
      </c>
    </row>
    <row r="23" spans="1:27" ht="14.25" customHeight="1">
      <c r="A23" s="12">
        <v>34</v>
      </c>
      <c r="B23" s="8">
        <v>214</v>
      </c>
      <c r="C23" s="9" t="s">
        <v>97</v>
      </c>
      <c r="D23" s="17" t="s">
        <v>175</v>
      </c>
      <c r="E23" s="9" t="s">
        <v>83</v>
      </c>
      <c r="F23" s="5" t="s">
        <v>83</v>
      </c>
      <c r="G23" s="5" t="s">
        <v>83</v>
      </c>
      <c r="H23" s="5" t="s">
        <v>83</v>
      </c>
      <c r="I23" s="100" t="s">
        <v>83</v>
      </c>
      <c r="J23" s="100" t="s">
        <v>83</v>
      </c>
      <c r="K23" s="58" t="str">
        <f t="shared" si="0"/>
        <v> </v>
      </c>
      <c r="L23" s="9">
        <v>18</v>
      </c>
      <c r="M23" s="5">
        <v>14</v>
      </c>
      <c r="N23" s="100">
        <v>370</v>
      </c>
      <c r="O23" s="100">
        <v>108</v>
      </c>
      <c r="P23" s="58">
        <f t="shared" si="1"/>
        <v>29.2</v>
      </c>
      <c r="Q23" s="9">
        <v>6</v>
      </c>
      <c r="R23" s="5">
        <v>1</v>
      </c>
      <c r="S23" s="100">
        <v>54</v>
      </c>
      <c r="T23" s="100">
        <v>2</v>
      </c>
      <c r="U23" s="58">
        <f t="shared" si="2"/>
        <v>3.7</v>
      </c>
      <c r="V23" s="107">
        <v>75</v>
      </c>
      <c r="W23" s="100">
        <v>5</v>
      </c>
      <c r="X23" s="69">
        <f t="shared" si="3"/>
        <v>6.7</v>
      </c>
      <c r="Y23" s="100">
        <v>54</v>
      </c>
      <c r="Z23" s="100">
        <v>2</v>
      </c>
      <c r="AA23" s="64">
        <f t="shared" si="4"/>
        <v>3.7</v>
      </c>
    </row>
    <row r="24" spans="1:27" ht="14.25" customHeight="1">
      <c r="A24" s="12">
        <v>34</v>
      </c>
      <c r="B24" s="8">
        <v>215</v>
      </c>
      <c r="C24" s="9" t="s">
        <v>97</v>
      </c>
      <c r="D24" s="17" t="s">
        <v>130</v>
      </c>
      <c r="E24" s="9" t="s">
        <v>83</v>
      </c>
      <c r="F24" s="5" t="s">
        <v>83</v>
      </c>
      <c r="G24" s="5" t="s">
        <v>83</v>
      </c>
      <c r="H24" s="5" t="s">
        <v>83</v>
      </c>
      <c r="I24" s="100" t="s">
        <v>83</v>
      </c>
      <c r="J24" s="100" t="s">
        <v>83</v>
      </c>
      <c r="K24" s="58" t="str">
        <f t="shared" si="0"/>
        <v> </v>
      </c>
      <c r="L24" s="9">
        <v>13</v>
      </c>
      <c r="M24" s="5">
        <v>11</v>
      </c>
      <c r="N24" s="100">
        <v>215</v>
      </c>
      <c r="O24" s="100">
        <v>36</v>
      </c>
      <c r="P24" s="58">
        <f t="shared" si="1"/>
        <v>16.7</v>
      </c>
      <c r="Q24" s="9">
        <v>6</v>
      </c>
      <c r="R24" s="5">
        <v>1</v>
      </c>
      <c r="S24" s="100">
        <v>66</v>
      </c>
      <c r="T24" s="100">
        <v>1</v>
      </c>
      <c r="U24" s="58">
        <f t="shared" si="2"/>
        <v>1.5</v>
      </c>
      <c r="V24" s="107">
        <v>89</v>
      </c>
      <c r="W24" s="100">
        <v>2</v>
      </c>
      <c r="X24" s="69">
        <f t="shared" si="3"/>
        <v>2.2</v>
      </c>
      <c r="Y24" s="100">
        <v>82</v>
      </c>
      <c r="Z24" s="100">
        <v>2</v>
      </c>
      <c r="AA24" s="64">
        <f t="shared" si="4"/>
        <v>2.4</v>
      </c>
    </row>
    <row r="25" spans="1:27" ht="14.25" customHeight="1">
      <c r="A25" s="12">
        <v>34</v>
      </c>
      <c r="B25" s="8">
        <v>302</v>
      </c>
      <c r="C25" s="9" t="s">
        <v>97</v>
      </c>
      <c r="D25" s="17" t="s">
        <v>100</v>
      </c>
      <c r="E25" s="9">
        <v>30</v>
      </c>
      <c r="F25" s="5" t="s">
        <v>163</v>
      </c>
      <c r="G25" s="5">
        <v>22</v>
      </c>
      <c r="H25" s="5">
        <v>18</v>
      </c>
      <c r="I25" s="100">
        <v>270</v>
      </c>
      <c r="J25" s="100">
        <v>66</v>
      </c>
      <c r="K25" s="58">
        <f t="shared" si="0"/>
        <v>24.4</v>
      </c>
      <c r="L25" s="9">
        <v>22</v>
      </c>
      <c r="M25" s="5">
        <v>18</v>
      </c>
      <c r="N25" s="100">
        <v>270</v>
      </c>
      <c r="O25" s="100">
        <v>66</v>
      </c>
      <c r="P25" s="58">
        <f t="shared" si="1"/>
        <v>24.4</v>
      </c>
      <c r="Q25" s="9">
        <v>5</v>
      </c>
      <c r="R25" s="5">
        <v>2</v>
      </c>
      <c r="S25" s="100">
        <v>25</v>
      </c>
      <c r="T25" s="100">
        <v>4</v>
      </c>
      <c r="U25" s="58">
        <f t="shared" si="2"/>
        <v>16</v>
      </c>
      <c r="V25" s="107">
        <v>38</v>
      </c>
      <c r="W25" s="100">
        <v>1</v>
      </c>
      <c r="X25" s="69">
        <f t="shared" si="3"/>
        <v>2.6</v>
      </c>
      <c r="Y25" s="100">
        <v>35</v>
      </c>
      <c r="Z25" s="100">
        <v>1</v>
      </c>
      <c r="AA25" s="64">
        <f t="shared" si="4"/>
        <v>2.9</v>
      </c>
    </row>
    <row r="26" spans="1:27" ht="14.25" customHeight="1">
      <c r="A26" s="12">
        <v>34</v>
      </c>
      <c r="B26" s="8">
        <v>304</v>
      </c>
      <c r="C26" s="9" t="s">
        <v>97</v>
      </c>
      <c r="D26" s="17" t="s">
        <v>126</v>
      </c>
      <c r="E26" s="9" t="s">
        <v>83</v>
      </c>
      <c r="F26" s="5" t="s">
        <v>83</v>
      </c>
      <c r="G26" s="5" t="s">
        <v>83</v>
      </c>
      <c r="H26" s="5" t="s">
        <v>83</v>
      </c>
      <c r="I26" s="100" t="s">
        <v>83</v>
      </c>
      <c r="J26" s="100" t="s">
        <v>83</v>
      </c>
      <c r="K26" s="58" t="str">
        <f t="shared" si="0"/>
        <v> </v>
      </c>
      <c r="L26" s="9">
        <v>11</v>
      </c>
      <c r="M26" s="5">
        <v>6</v>
      </c>
      <c r="N26" s="100">
        <v>132</v>
      </c>
      <c r="O26" s="100">
        <v>17</v>
      </c>
      <c r="P26" s="58">
        <f t="shared" si="1"/>
        <v>12.9</v>
      </c>
      <c r="Q26" s="9">
        <v>5</v>
      </c>
      <c r="R26" s="5">
        <v>2</v>
      </c>
      <c r="S26" s="100">
        <v>21</v>
      </c>
      <c r="T26" s="100">
        <v>2</v>
      </c>
      <c r="U26" s="58">
        <f t="shared" si="2"/>
        <v>9.5</v>
      </c>
      <c r="V26" s="107">
        <v>49</v>
      </c>
      <c r="W26" s="100">
        <v>8</v>
      </c>
      <c r="X26" s="69">
        <f t="shared" si="3"/>
        <v>16.3</v>
      </c>
      <c r="Y26" s="100">
        <v>45</v>
      </c>
      <c r="Z26" s="100">
        <v>4</v>
      </c>
      <c r="AA26" s="64">
        <f t="shared" si="4"/>
        <v>8.9</v>
      </c>
    </row>
    <row r="27" spans="1:27" ht="14.25" customHeight="1">
      <c r="A27" s="12">
        <v>34</v>
      </c>
      <c r="B27" s="8">
        <v>307</v>
      </c>
      <c r="C27" s="9" t="s">
        <v>97</v>
      </c>
      <c r="D27" s="17" t="s">
        <v>149</v>
      </c>
      <c r="E27" s="9" t="s">
        <v>83</v>
      </c>
      <c r="F27" s="5" t="s">
        <v>83</v>
      </c>
      <c r="G27" s="5" t="s">
        <v>83</v>
      </c>
      <c r="H27" s="5" t="s">
        <v>83</v>
      </c>
      <c r="I27" s="100" t="s">
        <v>83</v>
      </c>
      <c r="J27" s="100" t="s">
        <v>83</v>
      </c>
      <c r="K27" s="58" t="str">
        <f t="shared" si="0"/>
        <v> </v>
      </c>
      <c r="L27" s="9">
        <v>9</v>
      </c>
      <c r="M27" s="5">
        <v>6</v>
      </c>
      <c r="N27" s="100">
        <v>104</v>
      </c>
      <c r="O27" s="100">
        <v>19</v>
      </c>
      <c r="P27" s="58">
        <f t="shared" si="1"/>
        <v>18.3</v>
      </c>
      <c r="Q27" s="9">
        <v>5</v>
      </c>
      <c r="R27" s="5">
        <v>2</v>
      </c>
      <c r="S27" s="100">
        <v>28</v>
      </c>
      <c r="T27" s="100">
        <v>2</v>
      </c>
      <c r="U27" s="58">
        <f t="shared" si="2"/>
        <v>7.1</v>
      </c>
      <c r="V27" s="107">
        <v>31</v>
      </c>
      <c r="W27" s="100">
        <v>4</v>
      </c>
      <c r="X27" s="69">
        <f t="shared" si="3"/>
        <v>12.9</v>
      </c>
      <c r="Y27" s="100">
        <v>30</v>
      </c>
      <c r="Z27" s="100">
        <v>4</v>
      </c>
      <c r="AA27" s="64">
        <f t="shared" si="4"/>
        <v>13.3</v>
      </c>
    </row>
    <row r="28" spans="1:27" ht="14.25" customHeight="1">
      <c r="A28" s="12">
        <v>34</v>
      </c>
      <c r="B28" s="8">
        <v>309</v>
      </c>
      <c r="C28" s="9" t="s">
        <v>97</v>
      </c>
      <c r="D28" s="17" t="s">
        <v>112</v>
      </c>
      <c r="E28" s="9" t="s">
        <v>83</v>
      </c>
      <c r="F28" s="5" t="s">
        <v>83</v>
      </c>
      <c r="G28" s="5" t="s">
        <v>83</v>
      </c>
      <c r="H28" s="5" t="s">
        <v>83</v>
      </c>
      <c r="I28" s="100" t="s">
        <v>83</v>
      </c>
      <c r="J28" s="100" t="s">
        <v>83</v>
      </c>
      <c r="K28" s="58" t="str">
        <f t="shared" si="0"/>
        <v> </v>
      </c>
      <c r="L28" s="9">
        <v>22</v>
      </c>
      <c r="M28" s="5">
        <v>14</v>
      </c>
      <c r="N28" s="100">
        <v>322</v>
      </c>
      <c r="O28" s="100">
        <v>55</v>
      </c>
      <c r="P28" s="58">
        <f t="shared" si="1"/>
        <v>17.1</v>
      </c>
      <c r="Q28" s="9">
        <v>5</v>
      </c>
      <c r="R28" s="5">
        <v>0</v>
      </c>
      <c r="S28" s="100">
        <v>28</v>
      </c>
      <c r="T28" s="100">
        <v>0</v>
      </c>
      <c r="U28" s="58">
        <f t="shared" si="2"/>
        <v>0</v>
      </c>
      <c r="V28" s="107">
        <v>18</v>
      </c>
      <c r="W28" s="100">
        <v>1</v>
      </c>
      <c r="X28" s="69">
        <f t="shared" si="3"/>
        <v>5.6</v>
      </c>
      <c r="Y28" s="100">
        <v>18</v>
      </c>
      <c r="Z28" s="100">
        <v>1</v>
      </c>
      <c r="AA28" s="64">
        <f t="shared" si="4"/>
        <v>5.6</v>
      </c>
    </row>
    <row r="29" spans="1:27" ht="14.25" customHeight="1">
      <c r="A29" s="12">
        <v>34</v>
      </c>
      <c r="B29" s="8">
        <v>323</v>
      </c>
      <c r="C29" s="9" t="s">
        <v>97</v>
      </c>
      <c r="D29" s="17" t="s">
        <v>114</v>
      </c>
      <c r="E29" s="9">
        <v>50</v>
      </c>
      <c r="F29" s="5" t="s">
        <v>184</v>
      </c>
      <c r="G29" s="5">
        <v>22</v>
      </c>
      <c r="H29" s="5">
        <v>19</v>
      </c>
      <c r="I29" s="100">
        <v>220</v>
      </c>
      <c r="J29" s="100">
        <v>59</v>
      </c>
      <c r="K29" s="58">
        <f t="shared" si="0"/>
        <v>26.8</v>
      </c>
      <c r="L29" s="9">
        <v>22</v>
      </c>
      <c r="M29" s="5">
        <v>19</v>
      </c>
      <c r="N29" s="100">
        <v>220</v>
      </c>
      <c r="O29" s="100">
        <v>59</v>
      </c>
      <c r="P29" s="58">
        <f t="shared" si="1"/>
        <v>26.8</v>
      </c>
      <c r="Q29" s="9">
        <v>5</v>
      </c>
      <c r="R29" s="5">
        <v>3</v>
      </c>
      <c r="S29" s="100">
        <v>29</v>
      </c>
      <c r="T29" s="100">
        <v>3</v>
      </c>
      <c r="U29" s="58">
        <f t="shared" si="2"/>
        <v>10.3</v>
      </c>
      <c r="V29" s="107">
        <v>61</v>
      </c>
      <c r="W29" s="100">
        <v>2</v>
      </c>
      <c r="X29" s="69">
        <f t="shared" si="3"/>
        <v>3.3</v>
      </c>
      <c r="Y29" s="100">
        <v>48</v>
      </c>
      <c r="Z29" s="100">
        <v>2</v>
      </c>
      <c r="AA29" s="64">
        <f t="shared" si="4"/>
        <v>4.2</v>
      </c>
    </row>
    <row r="30" spans="1:27" ht="14.25" customHeight="1">
      <c r="A30" s="12">
        <v>34</v>
      </c>
      <c r="B30" s="8">
        <v>324</v>
      </c>
      <c r="C30" s="9" t="s">
        <v>97</v>
      </c>
      <c r="D30" s="17" t="s">
        <v>98</v>
      </c>
      <c r="E30" s="9" t="s">
        <v>83</v>
      </c>
      <c r="F30" s="5" t="s">
        <v>83</v>
      </c>
      <c r="G30" s="5" t="s">
        <v>83</v>
      </c>
      <c r="H30" s="5" t="s">
        <v>83</v>
      </c>
      <c r="I30" s="100" t="s">
        <v>83</v>
      </c>
      <c r="J30" s="100" t="s">
        <v>83</v>
      </c>
      <c r="K30" s="58" t="str">
        <f t="shared" si="0"/>
        <v> </v>
      </c>
      <c r="L30" s="9">
        <v>9</v>
      </c>
      <c r="M30" s="5">
        <v>8</v>
      </c>
      <c r="N30" s="100">
        <v>97</v>
      </c>
      <c r="O30" s="100">
        <v>19</v>
      </c>
      <c r="P30" s="58">
        <f t="shared" si="1"/>
        <v>19.6</v>
      </c>
      <c r="Q30" s="9">
        <v>5</v>
      </c>
      <c r="R30" s="5">
        <v>2</v>
      </c>
      <c r="S30" s="100">
        <v>31</v>
      </c>
      <c r="T30" s="100">
        <v>3</v>
      </c>
      <c r="U30" s="58">
        <f t="shared" si="2"/>
        <v>9.7</v>
      </c>
      <c r="V30" s="107">
        <v>7</v>
      </c>
      <c r="W30" s="100">
        <v>1</v>
      </c>
      <c r="X30" s="69">
        <f t="shared" si="3"/>
        <v>14.3</v>
      </c>
      <c r="Y30" s="100">
        <v>7</v>
      </c>
      <c r="Z30" s="100">
        <v>1</v>
      </c>
      <c r="AA30" s="64">
        <f t="shared" si="4"/>
        <v>14.3</v>
      </c>
    </row>
    <row r="31" spans="1:27" ht="14.25" customHeight="1">
      <c r="A31" s="12">
        <v>34</v>
      </c>
      <c r="B31" s="8">
        <v>327</v>
      </c>
      <c r="C31" s="9" t="s">
        <v>97</v>
      </c>
      <c r="D31" s="17" t="s">
        <v>120</v>
      </c>
      <c r="E31" s="9" t="s">
        <v>83</v>
      </c>
      <c r="F31" s="5" t="s">
        <v>83</v>
      </c>
      <c r="G31" s="5" t="s">
        <v>83</v>
      </c>
      <c r="H31" s="5" t="s">
        <v>83</v>
      </c>
      <c r="I31" s="100" t="s">
        <v>83</v>
      </c>
      <c r="J31" s="100" t="s">
        <v>83</v>
      </c>
      <c r="K31" s="58" t="str">
        <f t="shared" si="0"/>
        <v> </v>
      </c>
      <c r="L31" s="9">
        <v>10</v>
      </c>
      <c r="M31" s="5">
        <v>7</v>
      </c>
      <c r="N31" s="100">
        <v>101</v>
      </c>
      <c r="O31" s="100">
        <v>17</v>
      </c>
      <c r="P31" s="58">
        <f t="shared" si="1"/>
        <v>16.8</v>
      </c>
      <c r="Q31" s="9">
        <v>5</v>
      </c>
      <c r="R31" s="5">
        <v>2</v>
      </c>
      <c r="S31" s="100">
        <v>25</v>
      </c>
      <c r="T31" s="100">
        <v>3</v>
      </c>
      <c r="U31" s="58">
        <f t="shared" si="2"/>
        <v>12</v>
      </c>
      <c r="V31" s="107">
        <v>26</v>
      </c>
      <c r="W31" s="100">
        <v>4</v>
      </c>
      <c r="X31" s="69">
        <f t="shared" si="3"/>
        <v>15.4</v>
      </c>
      <c r="Y31" s="100">
        <v>22</v>
      </c>
      <c r="Z31" s="100">
        <v>4</v>
      </c>
      <c r="AA31" s="64">
        <f t="shared" si="4"/>
        <v>18.2</v>
      </c>
    </row>
    <row r="32" spans="1:27" ht="14.25" customHeight="1">
      <c r="A32" s="12">
        <v>34</v>
      </c>
      <c r="B32" s="8">
        <v>368</v>
      </c>
      <c r="C32" s="9" t="s">
        <v>97</v>
      </c>
      <c r="D32" s="17" t="s">
        <v>180</v>
      </c>
      <c r="E32" s="9" t="s">
        <v>83</v>
      </c>
      <c r="F32" s="5" t="s">
        <v>83</v>
      </c>
      <c r="G32" s="5" t="s">
        <v>83</v>
      </c>
      <c r="H32" s="5" t="s">
        <v>83</v>
      </c>
      <c r="I32" s="100" t="s">
        <v>83</v>
      </c>
      <c r="J32" s="100" t="s">
        <v>83</v>
      </c>
      <c r="K32" s="58" t="str">
        <f t="shared" si="0"/>
        <v> </v>
      </c>
      <c r="L32" s="9">
        <v>11</v>
      </c>
      <c r="M32" s="5">
        <v>9</v>
      </c>
      <c r="N32" s="100">
        <v>162</v>
      </c>
      <c r="O32" s="100">
        <v>37</v>
      </c>
      <c r="P32" s="58">
        <f t="shared" si="1"/>
        <v>22.8</v>
      </c>
      <c r="Q32" s="9">
        <v>5</v>
      </c>
      <c r="R32" s="5">
        <v>3</v>
      </c>
      <c r="S32" s="100">
        <v>48</v>
      </c>
      <c r="T32" s="100">
        <v>5</v>
      </c>
      <c r="U32" s="58">
        <f t="shared" si="2"/>
        <v>10.4</v>
      </c>
      <c r="V32" s="107">
        <v>44</v>
      </c>
      <c r="W32" s="100">
        <v>9</v>
      </c>
      <c r="X32" s="69">
        <f t="shared" si="3"/>
        <v>20.5</v>
      </c>
      <c r="Y32" s="100">
        <v>33</v>
      </c>
      <c r="Z32" s="100">
        <v>6</v>
      </c>
      <c r="AA32" s="64">
        <f t="shared" si="4"/>
        <v>18.2</v>
      </c>
    </row>
    <row r="33" spans="1:27" ht="14.25" customHeight="1">
      <c r="A33" s="12">
        <v>34</v>
      </c>
      <c r="B33" s="8">
        <v>369</v>
      </c>
      <c r="C33" s="9" t="s">
        <v>97</v>
      </c>
      <c r="D33" s="17" t="s">
        <v>137</v>
      </c>
      <c r="E33" s="9" t="s">
        <v>83</v>
      </c>
      <c r="F33" s="5" t="s">
        <v>83</v>
      </c>
      <c r="G33" s="5" t="s">
        <v>83</v>
      </c>
      <c r="H33" s="5" t="s">
        <v>83</v>
      </c>
      <c r="I33" s="100" t="s">
        <v>83</v>
      </c>
      <c r="J33" s="100" t="s">
        <v>83</v>
      </c>
      <c r="K33" s="58" t="str">
        <f t="shared" si="0"/>
        <v> </v>
      </c>
      <c r="L33" s="9">
        <v>1</v>
      </c>
      <c r="M33" s="5">
        <v>1</v>
      </c>
      <c r="N33" s="100">
        <v>37</v>
      </c>
      <c r="O33" s="100">
        <v>15</v>
      </c>
      <c r="P33" s="58">
        <f t="shared" si="1"/>
        <v>40.5</v>
      </c>
      <c r="Q33" s="9">
        <v>5</v>
      </c>
      <c r="R33" s="5">
        <v>1</v>
      </c>
      <c r="S33" s="100">
        <v>71</v>
      </c>
      <c r="T33" s="100">
        <v>2</v>
      </c>
      <c r="U33" s="58">
        <f t="shared" si="2"/>
        <v>2.8</v>
      </c>
      <c r="V33" s="107">
        <v>43</v>
      </c>
      <c r="W33" s="100">
        <v>3</v>
      </c>
      <c r="X33" s="69">
        <f t="shared" si="3"/>
        <v>7</v>
      </c>
      <c r="Y33" s="100">
        <v>31</v>
      </c>
      <c r="Z33" s="100">
        <v>1</v>
      </c>
      <c r="AA33" s="64">
        <f t="shared" si="4"/>
        <v>3.2</v>
      </c>
    </row>
    <row r="34" spans="1:27" ht="14.25" customHeight="1">
      <c r="A34" s="12">
        <v>34</v>
      </c>
      <c r="B34" s="8">
        <v>430</v>
      </c>
      <c r="C34" s="9" t="s">
        <v>97</v>
      </c>
      <c r="D34" s="17" t="s">
        <v>128</v>
      </c>
      <c r="E34" s="9" t="s">
        <v>83</v>
      </c>
      <c r="F34" s="5" t="s">
        <v>83</v>
      </c>
      <c r="G34" s="5" t="s">
        <v>83</v>
      </c>
      <c r="H34" s="5" t="s">
        <v>83</v>
      </c>
      <c r="I34" s="100" t="s">
        <v>83</v>
      </c>
      <c r="J34" s="100" t="s">
        <v>83</v>
      </c>
      <c r="K34" s="58" t="str">
        <f t="shared" si="0"/>
        <v> </v>
      </c>
      <c r="L34" s="9">
        <v>12</v>
      </c>
      <c r="M34" s="5">
        <v>8</v>
      </c>
      <c r="N34" s="100">
        <v>140</v>
      </c>
      <c r="O34" s="100">
        <v>17</v>
      </c>
      <c r="P34" s="58">
        <f t="shared" si="1"/>
        <v>12.1</v>
      </c>
      <c r="Q34" s="9">
        <v>5</v>
      </c>
      <c r="R34" s="5">
        <v>0</v>
      </c>
      <c r="S34" s="100">
        <v>32</v>
      </c>
      <c r="T34" s="100">
        <v>0</v>
      </c>
      <c r="U34" s="58">
        <f t="shared" si="2"/>
        <v>0</v>
      </c>
      <c r="V34" s="107">
        <v>14</v>
      </c>
      <c r="W34" s="100">
        <v>0</v>
      </c>
      <c r="X34" s="69">
        <f t="shared" si="3"/>
        <v>0</v>
      </c>
      <c r="Y34" s="100">
        <v>14</v>
      </c>
      <c r="Z34" s="100">
        <v>0</v>
      </c>
      <c r="AA34" s="64">
        <f t="shared" si="4"/>
        <v>0</v>
      </c>
    </row>
    <row r="35" spans="1:27" ht="14.25" customHeight="1">
      <c r="A35" s="12">
        <v>34</v>
      </c>
      <c r="B35" s="8">
        <v>431</v>
      </c>
      <c r="C35" s="9" t="s">
        <v>97</v>
      </c>
      <c r="D35" s="17" t="s">
        <v>110</v>
      </c>
      <c r="E35" s="9" t="s">
        <v>83</v>
      </c>
      <c r="F35" s="5" t="s">
        <v>83</v>
      </c>
      <c r="G35" s="5" t="s">
        <v>83</v>
      </c>
      <c r="H35" s="5" t="s">
        <v>83</v>
      </c>
      <c r="I35" s="100" t="s">
        <v>83</v>
      </c>
      <c r="J35" s="100" t="s">
        <v>83</v>
      </c>
      <c r="K35" s="58" t="str">
        <f t="shared" si="0"/>
        <v> </v>
      </c>
      <c r="L35" s="9">
        <v>13</v>
      </c>
      <c r="M35" s="5">
        <v>9</v>
      </c>
      <c r="N35" s="100">
        <v>164</v>
      </c>
      <c r="O35" s="100">
        <v>36</v>
      </c>
      <c r="P35" s="58">
        <f t="shared" si="1"/>
        <v>22</v>
      </c>
      <c r="Q35" s="9">
        <v>5</v>
      </c>
      <c r="R35" s="5">
        <v>1</v>
      </c>
      <c r="S35" s="100">
        <v>33</v>
      </c>
      <c r="T35" s="100">
        <v>1</v>
      </c>
      <c r="U35" s="58">
        <f t="shared" si="2"/>
        <v>3</v>
      </c>
      <c r="V35" s="107">
        <v>23</v>
      </c>
      <c r="W35" s="100">
        <v>4</v>
      </c>
      <c r="X35" s="69">
        <f t="shared" si="3"/>
        <v>17.4</v>
      </c>
      <c r="Y35" s="100">
        <v>23</v>
      </c>
      <c r="Z35" s="100">
        <v>4</v>
      </c>
      <c r="AA35" s="64">
        <f t="shared" si="4"/>
        <v>17.4</v>
      </c>
    </row>
    <row r="36" spans="1:27" ht="14.25" customHeight="1">
      <c r="A36" s="12">
        <v>34</v>
      </c>
      <c r="B36" s="8">
        <v>462</v>
      </c>
      <c r="C36" s="9" t="s">
        <v>97</v>
      </c>
      <c r="D36" s="17" t="s">
        <v>131</v>
      </c>
      <c r="E36" s="9" t="s">
        <v>83</v>
      </c>
      <c r="F36" s="5" t="s">
        <v>83</v>
      </c>
      <c r="G36" s="5" t="s">
        <v>83</v>
      </c>
      <c r="H36" s="5" t="s">
        <v>83</v>
      </c>
      <c r="I36" s="100" t="s">
        <v>83</v>
      </c>
      <c r="J36" s="100" t="s">
        <v>83</v>
      </c>
      <c r="K36" s="58" t="str">
        <f t="shared" si="0"/>
        <v> </v>
      </c>
      <c r="L36" s="9">
        <v>19</v>
      </c>
      <c r="M36" s="5">
        <v>14</v>
      </c>
      <c r="N36" s="100">
        <v>299</v>
      </c>
      <c r="O36" s="100">
        <v>85</v>
      </c>
      <c r="P36" s="58">
        <f t="shared" si="1"/>
        <v>28.4</v>
      </c>
      <c r="Q36" s="9">
        <v>5</v>
      </c>
      <c r="R36" s="5">
        <v>0</v>
      </c>
      <c r="S36" s="100">
        <v>49</v>
      </c>
      <c r="T36" s="100">
        <v>0</v>
      </c>
      <c r="U36" s="58">
        <f t="shared" si="2"/>
        <v>0</v>
      </c>
      <c r="V36" s="107">
        <v>43</v>
      </c>
      <c r="W36" s="100">
        <v>12</v>
      </c>
      <c r="X36" s="69">
        <f t="shared" si="3"/>
        <v>27.9</v>
      </c>
      <c r="Y36" s="100">
        <v>41</v>
      </c>
      <c r="Z36" s="100">
        <v>12</v>
      </c>
      <c r="AA36" s="64">
        <f t="shared" si="4"/>
        <v>29.3</v>
      </c>
    </row>
    <row r="37" spans="1:27" ht="14.25" customHeight="1">
      <c r="A37" s="12">
        <v>34</v>
      </c>
      <c r="B37" s="8">
        <v>501</v>
      </c>
      <c r="C37" s="9" t="s">
        <v>97</v>
      </c>
      <c r="D37" s="17" t="s">
        <v>103</v>
      </c>
      <c r="E37" s="9" t="s">
        <v>83</v>
      </c>
      <c r="F37" s="5" t="s">
        <v>83</v>
      </c>
      <c r="G37" s="5" t="s">
        <v>83</v>
      </c>
      <c r="H37" s="5" t="s">
        <v>83</v>
      </c>
      <c r="I37" s="100" t="s">
        <v>83</v>
      </c>
      <c r="J37" s="100" t="s">
        <v>83</v>
      </c>
      <c r="K37" s="58" t="str">
        <f t="shared" si="0"/>
        <v> </v>
      </c>
      <c r="L37" s="9">
        <v>8</v>
      </c>
      <c r="M37" s="5">
        <v>6</v>
      </c>
      <c r="N37" s="100">
        <v>117</v>
      </c>
      <c r="O37" s="100">
        <v>14</v>
      </c>
      <c r="P37" s="58">
        <f t="shared" si="1"/>
        <v>12</v>
      </c>
      <c r="Q37" s="9">
        <v>5</v>
      </c>
      <c r="R37" s="5">
        <v>2</v>
      </c>
      <c r="S37" s="100">
        <v>36</v>
      </c>
      <c r="T37" s="100">
        <v>2</v>
      </c>
      <c r="U37" s="58">
        <f t="shared" si="2"/>
        <v>5.6</v>
      </c>
      <c r="V37" s="107">
        <v>38</v>
      </c>
      <c r="W37" s="100">
        <v>2</v>
      </c>
      <c r="X37" s="69">
        <f t="shared" si="3"/>
        <v>5.3</v>
      </c>
      <c r="Y37" s="100">
        <v>34</v>
      </c>
      <c r="Z37" s="100">
        <v>1</v>
      </c>
      <c r="AA37" s="64">
        <f t="shared" si="4"/>
        <v>2.9</v>
      </c>
    </row>
    <row r="38" spans="1:27" ht="14.25" customHeight="1" thickBot="1">
      <c r="A38" s="12">
        <v>34</v>
      </c>
      <c r="B38" s="8">
        <v>545</v>
      </c>
      <c r="C38" s="9" t="s">
        <v>97</v>
      </c>
      <c r="D38" s="17" t="s">
        <v>147</v>
      </c>
      <c r="E38" s="9" t="s">
        <v>83</v>
      </c>
      <c r="F38" s="5" t="s">
        <v>83</v>
      </c>
      <c r="G38" s="5" t="s">
        <v>83</v>
      </c>
      <c r="H38" s="5" t="s">
        <v>83</v>
      </c>
      <c r="I38" s="100" t="s">
        <v>83</v>
      </c>
      <c r="J38" s="100" t="s">
        <v>83</v>
      </c>
      <c r="K38" s="58" t="str">
        <f t="shared" si="0"/>
        <v> </v>
      </c>
      <c r="L38" s="9">
        <v>4</v>
      </c>
      <c r="M38" s="5">
        <v>4</v>
      </c>
      <c r="N38" s="100">
        <v>120</v>
      </c>
      <c r="O38" s="100">
        <v>35</v>
      </c>
      <c r="P38" s="58">
        <f t="shared" si="1"/>
        <v>29.2</v>
      </c>
      <c r="Q38" s="9">
        <v>5</v>
      </c>
      <c r="R38" s="5">
        <v>3</v>
      </c>
      <c r="S38" s="100">
        <v>42</v>
      </c>
      <c r="T38" s="100">
        <v>4</v>
      </c>
      <c r="U38" s="58">
        <f t="shared" si="2"/>
        <v>9.5</v>
      </c>
      <c r="V38" s="107">
        <v>35</v>
      </c>
      <c r="W38" s="100">
        <v>8</v>
      </c>
      <c r="X38" s="69">
        <f t="shared" si="3"/>
        <v>22.9</v>
      </c>
      <c r="Y38" s="100">
        <v>34</v>
      </c>
      <c r="Z38" s="100">
        <v>8</v>
      </c>
      <c r="AA38" s="64">
        <f t="shared" si="4"/>
        <v>23.5</v>
      </c>
    </row>
    <row r="39" spans="1:27" ht="15.75" customHeight="1" thickBot="1">
      <c r="A39" s="18"/>
      <c r="B39" s="26">
        <v>900</v>
      </c>
      <c r="C39" s="27"/>
      <c r="D39" s="28" t="s">
        <v>37</v>
      </c>
      <c r="E39" s="15"/>
      <c r="F39" s="16"/>
      <c r="G39" s="16"/>
      <c r="H39" s="16"/>
      <c r="I39" s="101"/>
      <c r="J39" s="101"/>
      <c r="K39" s="59"/>
      <c r="L39" s="29">
        <f>SUM(L10:L38)</f>
        <v>561</v>
      </c>
      <c r="M39" s="29">
        <f>SUM(M10:M38)</f>
        <v>433</v>
      </c>
      <c r="N39" s="105">
        <f>SUM(N10:N38)</f>
        <v>8083</v>
      </c>
      <c r="O39" s="105">
        <f>SUM(O10:O38)</f>
        <v>1837</v>
      </c>
      <c r="P39" s="63">
        <f>IF(L39=" "," ",ROUND(O39/N39*100,1))</f>
        <v>22.7</v>
      </c>
      <c r="Q39" s="29">
        <f>SUM(Q10:Q38)</f>
        <v>153</v>
      </c>
      <c r="R39" s="29">
        <f>SUM(R10:R38)</f>
        <v>63</v>
      </c>
      <c r="S39" s="105">
        <f>SUM(S10:S38)</f>
        <v>1362</v>
      </c>
      <c r="T39" s="105">
        <f>SUM(T10:T38)</f>
        <v>87</v>
      </c>
      <c r="U39" s="63">
        <f>IF(Q39=" "," ",ROUND(T39/S39*100,1))</f>
        <v>6.4</v>
      </c>
      <c r="V39" s="108"/>
      <c r="W39" s="101"/>
      <c r="X39" s="70"/>
      <c r="Y39" s="101"/>
      <c r="Z39" s="101"/>
      <c r="AA39" s="65"/>
    </row>
    <row r="40" spans="1:27" ht="14.25" customHeight="1">
      <c r="A40" s="30">
        <v>34</v>
      </c>
      <c r="B40" s="31"/>
      <c r="C40" s="32" t="s">
        <v>97</v>
      </c>
      <c r="D40" s="33" t="s">
        <v>104</v>
      </c>
      <c r="E40" s="38"/>
      <c r="F40" s="39"/>
      <c r="G40" s="39"/>
      <c r="H40" s="39"/>
      <c r="I40" s="102"/>
      <c r="J40" s="102"/>
      <c r="K40" s="60"/>
      <c r="L40" s="11">
        <v>1</v>
      </c>
      <c r="M40" s="5">
        <v>1</v>
      </c>
      <c r="N40" s="106">
        <v>65</v>
      </c>
      <c r="O40" s="100">
        <v>21</v>
      </c>
      <c r="P40" s="90">
        <f>IF(L40="","",ROUND(O40/N40*100,1))</f>
        <v>32.3</v>
      </c>
      <c r="Q40" s="112"/>
      <c r="R40" s="113"/>
      <c r="S40" s="114"/>
      <c r="T40" s="114"/>
      <c r="U40" s="90" t="str">
        <f>IF(Q40=""," ",ROUND(T40/S40*100,1))</f>
        <v> </v>
      </c>
      <c r="V40" s="109"/>
      <c r="W40" s="102"/>
      <c r="X40" s="71"/>
      <c r="Y40" s="102"/>
      <c r="Z40" s="102"/>
      <c r="AA40" s="66"/>
    </row>
    <row r="41" spans="1:27" ht="14.25" customHeight="1">
      <c r="A41" s="12"/>
      <c r="B41" s="8"/>
      <c r="C41" s="9"/>
      <c r="D41" s="17"/>
      <c r="E41" s="40"/>
      <c r="F41" s="41"/>
      <c r="G41" s="41"/>
      <c r="H41" s="41"/>
      <c r="I41" s="103"/>
      <c r="J41" s="103"/>
      <c r="K41" s="61"/>
      <c r="L41" s="11"/>
      <c r="M41" s="5"/>
      <c r="N41" s="106"/>
      <c r="O41" s="100"/>
      <c r="P41" s="58">
        <f>IF(L41="","",ROUND(O41/N41*100,1))</f>
      </c>
      <c r="Q41" s="11"/>
      <c r="R41" s="5"/>
      <c r="S41" s="106"/>
      <c r="T41" s="100"/>
      <c r="U41" s="58" t="str">
        <f>IF(Q41=""," ",ROUND(T41/S41*100,1))</f>
        <v> </v>
      </c>
      <c r="V41" s="110"/>
      <c r="W41" s="103"/>
      <c r="X41" s="72"/>
      <c r="Y41" s="103"/>
      <c r="Z41" s="103"/>
      <c r="AA41" s="67"/>
    </row>
    <row r="42" spans="1:27" ht="14.25" customHeight="1" thickBot="1">
      <c r="A42" s="34"/>
      <c r="B42" s="35"/>
      <c r="C42" s="36"/>
      <c r="D42" s="37"/>
      <c r="E42" s="42"/>
      <c r="F42" s="43"/>
      <c r="G42" s="43"/>
      <c r="H42" s="43"/>
      <c r="I42" s="104"/>
      <c r="J42" s="104"/>
      <c r="K42" s="62"/>
      <c r="L42" s="11"/>
      <c r="M42" s="5"/>
      <c r="N42" s="106"/>
      <c r="O42" s="100"/>
      <c r="P42" s="91">
        <f>IF(L42="","",ROUND(O42/N42*100,1))</f>
      </c>
      <c r="Q42" s="11"/>
      <c r="R42" s="5"/>
      <c r="S42" s="106"/>
      <c r="T42" s="100"/>
      <c r="U42" s="91" t="str">
        <f>IF(Q42=""," ",ROUND(T42/S42*100,1))</f>
        <v> </v>
      </c>
      <c r="V42" s="111"/>
      <c r="W42" s="104"/>
      <c r="X42" s="73"/>
      <c r="Y42" s="104"/>
      <c r="Z42" s="104"/>
      <c r="AA42" s="68"/>
    </row>
    <row r="43" spans="1:27" ht="14.25" customHeight="1" thickBot="1">
      <c r="A43" s="18"/>
      <c r="B43" s="26">
        <v>999</v>
      </c>
      <c r="C43" s="27"/>
      <c r="D43" s="28" t="s">
        <v>36</v>
      </c>
      <c r="E43" s="15"/>
      <c r="F43" s="16"/>
      <c r="G43" s="16"/>
      <c r="H43" s="16"/>
      <c r="I43" s="101"/>
      <c r="J43" s="101"/>
      <c r="K43" s="59"/>
      <c r="L43" s="29">
        <f>SUM(L40:L42)</f>
        <v>1</v>
      </c>
      <c r="M43" s="29">
        <f>SUM(M40:M42)</f>
        <v>1</v>
      </c>
      <c r="N43" s="105">
        <f>SUM(N40:N42)</f>
        <v>65</v>
      </c>
      <c r="O43" s="105">
        <f>SUM(O40:O42)</f>
        <v>21</v>
      </c>
      <c r="P43" s="63">
        <f>IF(L43=0,"",ROUND(O43/N43*100,1))</f>
        <v>32.3</v>
      </c>
      <c r="Q43" s="29">
        <f>SUM(Q40:Q42)</f>
        <v>0</v>
      </c>
      <c r="R43" s="29">
        <f>SUM(R40:R42)</f>
        <v>0</v>
      </c>
      <c r="S43" s="105">
        <f>SUM(S40:S42)</f>
        <v>0</v>
      </c>
      <c r="T43" s="105">
        <f>SUM(T40:T42)</f>
        <v>0</v>
      </c>
      <c r="U43" s="63" t="str">
        <f>IF(Q43=0," ",ROUND(T43/S43*100,1))</f>
        <v> </v>
      </c>
      <c r="V43" s="108"/>
      <c r="W43" s="101"/>
      <c r="X43" s="70"/>
      <c r="Y43" s="101"/>
      <c r="Z43" s="101"/>
      <c r="AA43" s="65"/>
    </row>
    <row r="44" spans="1:27" s="99" customFormat="1" ht="15.75" customHeight="1" thickBot="1">
      <c r="A44" s="129"/>
      <c r="B44" s="130">
        <v>1000</v>
      </c>
      <c r="C44" s="226" t="s">
        <v>23</v>
      </c>
      <c r="D44" s="227"/>
      <c r="E44" s="117"/>
      <c r="F44" s="131"/>
      <c r="G44" s="132">
        <f>SUM(G10:G38)</f>
        <v>533</v>
      </c>
      <c r="H44" s="132">
        <f>SUM(H10:H38)</f>
        <v>410</v>
      </c>
      <c r="I44" s="132">
        <f>SUM(I10:I38)</f>
        <v>7063</v>
      </c>
      <c r="J44" s="132">
        <f>SUM(J10:J38)</f>
        <v>1652</v>
      </c>
      <c r="K44" s="133">
        <f>IF(G44=""," ",ROUND(J44/I44*100,1))</f>
        <v>23.4</v>
      </c>
      <c r="L44" s="134">
        <f>L39+L43</f>
        <v>562</v>
      </c>
      <c r="M44" s="132">
        <f>M39+M43</f>
        <v>434</v>
      </c>
      <c r="N44" s="132">
        <f>N39+N43</f>
        <v>8148</v>
      </c>
      <c r="O44" s="132">
        <f>O39+O43</f>
        <v>1858</v>
      </c>
      <c r="P44" s="133">
        <f>IF(L44=" "," ",ROUND(O44/N44*100,1))</f>
        <v>22.8</v>
      </c>
      <c r="Q44" s="134">
        <f>Q39+Q43</f>
        <v>153</v>
      </c>
      <c r="R44" s="132">
        <f>R39+R43</f>
        <v>63</v>
      </c>
      <c r="S44" s="132">
        <f>S39+S43</f>
        <v>1362</v>
      </c>
      <c r="T44" s="132">
        <f>T39+T43</f>
        <v>87</v>
      </c>
      <c r="U44" s="133">
        <f>IF(Q44=" "," ",ROUND(T44/S44*100,1))</f>
        <v>6.4</v>
      </c>
      <c r="V44" s="135">
        <f>SUM(V10:V38)</f>
        <v>2829</v>
      </c>
      <c r="W44" s="132">
        <f>SUM(W10:W38)</f>
        <v>251</v>
      </c>
      <c r="X44" s="136">
        <f>IF(V44=0," ",ROUND(W44/V44*100,1))</f>
        <v>8.9</v>
      </c>
      <c r="Y44" s="132">
        <f>SUM(Y10:Y38)</f>
        <v>2005</v>
      </c>
      <c r="Z44" s="132">
        <f>SUM(Z10:Z38)</f>
        <v>116</v>
      </c>
      <c r="AA44" s="137">
        <f>IF(Y44=0," ",ROUND(Z44/Y44*100,1))</f>
        <v>5.8</v>
      </c>
    </row>
    <row r="46" spans="1:14" ht="13.5">
      <c r="A46" s="51" t="s">
        <v>79</v>
      </c>
      <c r="B46" s="52"/>
      <c r="C46" s="53"/>
      <c r="D46" s="54"/>
      <c r="E46" s="55"/>
      <c r="F46" s="55"/>
      <c r="G46" s="55"/>
      <c r="H46" s="55"/>
      <c r="I46" s="55"/>
      <c r="J46" s="55"/>
      <c r="N46" s="75"/>
    </row>
    <row r="47" spans="1:8" ht="13.5">
      <c r="A47" s="49" t="s">
        <v>89</v>
      </c>
      <c r="E47" s="57"/>
      <c r="F47" s="57" t="s">
        <v>88</v>
      </c>
      <c r="H47" s="57"/>
    </row>
  </sheetData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44:D44"/>
    <mergeCell ref="E7:K7"/>
    <mergeCell ref="L7:P7"/>
    <mergeCell ref="P8:P9"/>
    <mergeCell ref="E8:E9"/>
    <mergeCell ref="G8:G9"/>
    <mergeCell ref="F8:F9"/>
  </mergeCells>
  <conditionalFormatting sqref="Y11:Y38">
    <cfRule type="cellIs" priority="1" dxfId="0" operator="lessThanOrEqual" stopIfTrue="1">
      <formula>V11</formula>
    </cfRule>
    <cfRule type="cellIs" priority="2" dxfId="1" operator="greaterThan" stopIfTrue="1">
      <formula>V11</formula>
    </cfRule>
  </conditionalFormatting>
  <conditionalFormatting sqref="W11:W38 R11:R38 T11:T38 Z11:Z38 M11:M38 O11:O38 J11:J38 T40:T42 R40:R42 O40:O42 M40:M42">
    <cfRule type="cellIs" priority="3" dxfId="0" operator="lessThanOrEqual" stopIfTrue="1">
      <formula>I11</formula>
    </cfRule>
    <cfRule type="cellIs" priority="4" dxfId="1" operator="greaterThan" stopIfTrue="1">
      <formula>I11</formula>
    </cfRule>
  </conditionalFormatting>
  <hyperlinks>
    <hyperlink ref="F47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2005-12-19T06:40:13Z</cp:lastPrinted>
  <dcterms:created xsi:type="dcterms:W3CDTF">2002-01-07T10:53:07Z</dcterms:created>
  <dcterms:modified xsi:type="dcterms:W3CDTF">2006-01-16T07:08:58Z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