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'4-1'!$A$1:$X$37</definedName>
    <definedName name="_xlnm.Print_Area" localSheetId="1">'4-2'!$A$1:$AA$54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<sst xmlns="http://schemas.openxmlformats.org/spreadsheetml/2006/main" count="314" uniqueCount="184">
  <si>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</si>
  <si>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</si>
  <si>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</si>
  <si>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</si>
  <si>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</si>
  <si>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</si>
  <si>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</si>
  <si>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</si>
  <si>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</si>
  <si>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</si>
  <si>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</si>
  <si>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</si>
  <si>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</si>
  <si>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</si>
  <si>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</si>
  <si>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</si>
  <si>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</si>
  <si>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</si>
  <si>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</si>
  <si>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</si>
  <si>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</si>
  <si>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</si>
  <si>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</si>
  <si>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</si>
  <si>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</si>
  <si>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</si>
  <si>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</si>
  <si>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</si>
  <si>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</si>
  <si>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</si>
  <si>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</si>
  <si>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</si>
  <si>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</si>
  <si>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</si>
  <si>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</si>
  <si>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</si>
  <si>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</si>
  <si>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</si>
  <si>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</si>
  <si>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</si>
  <si>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</si>
  <si>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</si>
  <si>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</si>
  <si>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</si>
  <si>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</si>
  <si>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</si>
  <si>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</si>
  <si>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</si>
  <si>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</si>
  <si>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</si>
  <si>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</si>
  <si>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</si>
  <si>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</si>
  <si>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</si>
  <si>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</si>
  <si>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</si>
  <si>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</si>
  <si>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</si>
  <si>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</si>
  <si>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</si>
  <si>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</si>
  <si>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</si>
  <si>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</si>
  <si>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</si>
  <si>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</si>
  <si>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</si>
  <si>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</si>
  <si>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</si>
  <si>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</si>
  <si>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</si>
  <si>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</si>
  <si>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</si>
  <si>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</si>
  <si>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</si>
  <si>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</si>
  <si>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</si>
  <si>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</si>
  <si>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</si>
  <si>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</si>
  <si>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</si>
  <si>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</si>
  <si>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</si>
  <si>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</si>
  <si>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</si>
  <si>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</si>
  <si>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平成１５年３月</t>
  </si>
  <si>
    <t>　２　１ではない</t>
  </si>
  <si>
    <t>総務課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</si>
  <si>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</si>
  <si>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</si>
  <si>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</si>
  <si>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</si>
  <si>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</si>
  <si>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</si>
  <si>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</si>
  <si>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</si>
  <si>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</si>
  <si>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</si>
  <si>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</si>
  <si>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</si>
  <si>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</si>
  <si>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</si>
  <si>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</si>
  <si>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</si>
  <si>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</si>
  <si>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</si>
  <si>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</si>
  <si>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</si>
  <si>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</si>
  <si>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温泉津町</t>
  </si>
  <si>
    <t>仁摩町</t>
  </si>
  <si>
    <t>川本町</t>
  </si>
  <si>
    <t>美郷町</t>
  </si>
  <si>
    <t>邑南町</t>
  </si>
  <si>
    <t>金城町</t>
  </si>
  <si>
    <t>旭町</t>
  </si>
  <si>
    <t>弥栄村</t>
  </si>
  <si>
    <t>三隅町</t>
  </si>
  <si>
    <t>津和野町</t>
  </si>
  <si>
    <t>日原町</t>
  </si>
  <si>
    <t>柿木村</t>
  </si>
  <si>
    <t>六日市町</t>
  </si>
  <si>
    <t>海士町</t>
  </si>
  <si>
    <t>西ノ島町</t>
  </si>
  <si>
    <t>知夫村</t>
  </si>
  <si>
    <t>隠岐の島町</t>
  </si>
  <si>
    <t>島根県</t>
  </si>
  <si>
    <t>男女共同参画室</t>
  </si>
  <si>
    <t>松江市男女共同参画推進条例</t>
  </si>
  <si>
    <t>松江市男女共同参画計画（まつえ男女共同参画プラン）</t>
  </si>
  <si>
    <t>平成１３年３月</t>
  </si>
  <si>
    <t>平成１３年４月～平成２３年３月</t>
  </si>
  <si>
    <t>松江市男女共同参画センター</t>
  </si>
  <si>
    <t>平成２２年度</t>
  </si>
  <si>
    <t>地域政策課</t>
  </si>
  <si>
    <t>浜田市男女共同参画推進条例</t>
  </si>
  <si>
    <t>浜田市男女共同参画推進計画</t>
  </si>
  <si>
    <t>平成１５年４月～平成２５年３月</t>
  </si>
  <si>
    <t>平成１９年度</t>
  </si>
  <si>
    <t>市民活動支援課</t>
  </si>
  <si>
    <t>男女共同参画による出雲市まちづくり条例</t>
  </si>
  <si>
    <t>男女共同参画による出雲市まちづくり行動計画</t>
  </si>
  <si>
    <t>平成１２年９月</t>
  </si>
  <si>
    <t>平成１２年９月～平成１８年３月</t>
  </si>
  <si>
    <t>出雲市女性センター</t>
  </si>
  <si>
    <t>平成２３年度</t>
  </si>
  <si>
    <t>地域振興課</t>
  </si>
  <si>
    <t>益田市男女共同参画計画</t>
  </si>
  <si>
    <t>平成１３年３月～平成２２年３月</t>
  </si>
  <si>
    <t>企画振興課</t>
  </si>
  <si>
    <t>大田市男女共同参画推進条例</t>
  </si>
  <si>
    <t>大田市男女共同参画計画</t>
  </si>
  <si>
    <t>平成１３年４月～平成２２年３月</t>
  </si>
  <si>
    <t>人権施策推進課</t>
  </si>
  <si>
    <t>安来市男女共同参画計画</t>
  </si>
  <si>
    <t>平成１６年３月</t>
  </si>
  <si>
    <t>平成１６年４月～平成２１年３月</t>
  </si>
  <si>
    <t>平成２０年度</t>
  </si>
  <si>
    <t>人権啓発センター</t>
  </si>
  <si>
    <t>江津市男女共同参画推進条例</t>
  </si>
  <si>
    <t>江津市男女共同参画推進計画</t>
  </si>
  <si>
    <t>平成１４年４月</t>
  </si>
  <si>
    <t>平成１４年４月～平成２３年３月</t>
  </si>
  <si>
    <t>平成１８年度</t>
  </si>
  <si>
    <t>人権センター</t>
  </si>
  <si>
    <t>雲南市男女共同参画推進条例</t>
  </si>
  <si>
    <t>企画政策課</t>
  </si>
  <si>
    <t>東出雲町男女共同参画計画（ひがしいずもパートナープラン）</t>
  </si>
  <si>
    <t>平成２４年度</t>
  </si>
  <si>
    <t>健康福祉課</t>
  </si>
  <si>
    <t>政策企画課</t>
  </si>
  <si>
    <t>町民生活課</t>
  </si>
  <si>
    <t>温泉津町男女共同参画計画</t>
  </si>
  <si>
    <t>平成１５年３月～平成２４年３月</t>
  </si>
  <si>
    <t>政策推進課</t>
  </si>
  <si>
    <t>企画課</t>
  </si>
  <si>
    <t>町民課</t>
  </si>
  <si>
    <t>商工観光課</t>
  </si>
  <si>
    <t>金城町男女共同参画計画</t>
  </si>
  <si>
    <t>平成１６年４月～平成２５年３月</t>
  </si>
  <si>
    <t>旭町女性・若者等活動促進施設（丸原センター）</t>
  </si>
  <si>
    <t>のびやか総務調整課</t>
  </si>
  <si>
    <t>福祉生活課</t>
  </si>
  <si>
    <t>住民福祉課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</si>
</sst>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9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31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0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179" fontId="2" fillId="3" borderId="34" xfId="0" applyNumberFormat="1" applyFont="1" applyFill="1" applyBorder="1" applyAlignment="1">
      <alignment/>
    </xf>
    <xf numFmtId="179" fontId="2" fillId="3" borderId="35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0" fontId="2" fillId="3" borderId="36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7" xfId="0" applyNumberFormat="1" applyFont="1" applyFill="1" applyBorder="1" applyAlignment="1">
      <alignment/>
    </xf>
    <xf numFmtId="180" fontId="2" fillId="3" borderId="38" xfId="0" applyNumberFormat="1" applyFont="1" applyFill="1" applyBorder="1" applyAlignment="1">
      <alignment/>
    </xf>
    <xf numFmtId="180" fontId="2" fillId="3" borderId="39" xfId="0" applyNumberFormat="1" applyFont="1" applyFill="1" applyBorder="1" applyAlignment="1">
      <alignment/>
    </xf>
    <xf numFmtId="180" fontId="2" fillId="3" borderId="4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0" fillId="4" borderId="19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43" xfId="0" applyFont="1" applyBorder="1" applyAlignment="1">
      <alignment/>
    </xf>
    <xf numFmtId="58" fontId="11" fillId="0" borderId="44" xfId="0" applyNumberFormat="1" applyFont="1" applyBorder="1" applyAlignment="1">
      <alignment vertical="center"/>
    </xf>
    <xf numFmtId="58" fontId="11" fillId="0" borderId="45" xfId="0" applyNumberFormat="1" applyFont="1" applyBorder="1" applyAlignment="1">
      <alignment vertical="center"/>
    </xf>
    <xf numFmtId="58" fontId="11" fillId="0" borderId="46" xfId="0" applyNumberFormat="1" applyFont="1" applyBorder="1" applyAlignment="1">
      <alignment vertical="center"/>
    </xf>
    <xf numFmtId="0" fontId="14" fillId="0" borderId="0" xfId="0" applyFont="1" applyAlignment="1">
      <alignment/>
    </xf>
    <xf numFmtId="186" fontId="2" fillId="2" borderId="6" xfId="0" applyNumberFormat="1" applyFont="1" applyFill="1" applyBorder="1" applyAlignment="1">
      <alignment/>
    </xf>
    <xf numFmtId="179" fontId="2" fillId="3" borderId="47" xfId="0" applyNumberFormat="1" applyFont="1" applyFill="1" applyBorder="1" applyAlignment="1">
      <alignment/>
    </xf>
    <xf numFmtId="179" fontId="2" fillId="3" borderId="24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vertical="center" wrapText="1"/>
    </xf>
    <xf numFmtId="57" fontId="2" fillId="2" borderId="1" xfId="0" applyNumberFormat="1" applyFont="1" applyFill="1" applyBorder="1" applyAlignment="1">
      <alignment vertical="center" wrapText="1"/>
    </xf>
    <xf numFmtId="0" fontId="2" fillId="2" borderId="10" xfId="0" applyNumberFormat="1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58" fontId="2" fillId="2" borderId="1" xfId="0" applyNumberFormat="1" applyFont="1" applyFill="1" applyBorder="1" applyAlignment="1">
      <alignment vertical="center" wrapText="1"/>
    </xf>
    <xf numFmtId="0" fontId="2" fillId="2" borderId="8" xfId="0" applyNumberFormat="1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57" fontId="2" fillId="2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32" xfId="0" applyFont="1" applyFill="1" applyBorder="1" applyAlignment="1">
      <alignment vertical="center" wrapText="1"/>
    </xf>
    <xf numFmtId="0" fontId="0" fillId="3" borderId="54" xfId="0" applyFont="1" applyFill="1" applyBorder="1" applyAlignment="1">
      <alignment vertical="center" wrapText="1"/>
    </xf>
    <xf numFmtId="0" fontId="0" fillId="3" borderId="42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3" borderId="36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2" fillId="2" borderId="10" xfId="0" applyFont="1" applyFill="1" applyBorder="1" applyAlignment="1">
      <alignment shrinkToFit="1"/>
    </xf>
    <xf numFmtId="0" fontId="2" fillId="2" borderId="5" xfId="0" applyFont="1" applyFill="1" applyBorder="1" applyAlignment="1">
      <alignment shrinkToFit="1"/>
    </xf>
    <xf numFmtId="0" fontId="2" fillId="2" borderId="11" xfId="0" applyFont="1" applyFill="1" applyBorder="1" applyAlignment="1">
      <alignment shrinkToFit="1"/>
    </xf>
    <xf numFmtId="0" fontId="2" fillId="2" borderId="19" xfId="0" applyFont="1" applyFill="1" applyBorder="1" applyAlignment="1">
      <alignment shrinkToFit="1"/>
    </xf>
    <xf numFmtId="0" fontId="2" fillId="5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5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shrinkToFit="1"/>
    </xf>
    <xf numFmtId="0" fontId="2" fillId="2" borderId="48" xfId="0" applyFont="1" applyFill="1" applyBorder="1" applyAlignment="1">
      <alignment vertical="center" shrinkToFit="1"/>
    </xf>
    <xf numFmtId="0" fontId="2" fillId="0" borderId="18" xfId="0" applyFont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9" fillId="2" borderId="63" xfId="0" applyFont="1" applyFill="1" applyBorder="1" applyAlignment="1">
      <alignment horizontal="center" wrapText="1"/>
    </xf>
    <xf numFmtId="0" fontId="9" fillId="0" borderId="64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58" fontId="11" fillId="0" borderId="44" xfId="0" applyNumberFormat="1" applyFont="1" applyBorder="1" applyAlignment="1">
      <alignment horizontal="center" vertical="center"/>
    </xf>
    <xf numFmtId="58" fontId="11" fillId="0" borderId="45" xfId="0" applyNumberFormat="1" applyFont="1" applyBorder="1" applyAlignment="1">
      <alignment horizontal="center" vertical="center"/>
    </xf>
    <xf numFmtId="0" fontId="13" fillId="0" borderId="66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2" fillId="2" borderId="41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2" fillId="2" borderId="56" xfId="0" applyFont="1" applyFill="1" applyBorder="1" applyAlignment="1">
      <alignment wrapText="1"/>
    </xf>
    <xf numFmtId="0" fontId="2" fillId="2" borderId="68" xfId="0" applyFont="1" applyFill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2" fillId="2" borderId="51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15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69" xfId="0" applyBorder="1" applyAlignment="1">
      <alignment/>
    </xf>
    <xf numFmtId="0" fontId="2" fillId="2" borderId="5" xfId="0" applyFont="1" applyFill="1" applyBorder="1" applyAlignment="1">
      <alignment wrapText="1"/>
    </xf>
    <xf numFmtId="0" fontId="0" fillId="0" borderId="22" xfId="0" applyBorder="1" applyAlignment="1">
      <alignment/>
    </xf>
    <xf numFmtId="0" fontId="2" fillId="2" borderId="70" xfId="0" applyFont="1" applyFill="1" applyBorder="1" applyAlignment="1">
      <alignment wrapText="1"/>
    </xf>
    <xf numFmtId="0" fontId="0" fillId="0" borderId="17" xfId="0" applyBorder="1" applyAlignment="1">
      <alignment/>
    </xf>
    <xf numFmtId="0" fontId="2" fillId="2" borderId="48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9.625" style="2" bestFit="1" customWidth="1"/>
    <col min="4" max="4" width="8.12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26.375" style="2" customWidth="1"/>
    <col min="11" max="13" width="9.625" style="2" customWidth="1"/>
    <col min="14" max="14" width="4.375" style="2" customWidth="1"/>
    <col min="15" max="15" width="25.875" style="2" customWidth="1"/>
    <col min="16" max="16" width="11.375" style="2" customWidth="1"/>
    <col min="17" max="17" width="13.50390625" style="2" customWidth="1"/>
    <col min="18" max="18" width="4.375" style="2" customWidth="1"/>
    <col min="19" max="19" width="17.625" style="2" customWidth="1"/>
    <col min="20" max="20" width="7.75390625" style="2" customWidth="1"/>
    <col min="21" max="21" width="8.50390625" style="2" customWidth="1"/>
    <col min="22" max="22" width="19.25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55" t="s">
        <v>60</v>
      </c>
      <c r="U2" s="99"/>
    </row>
    <row r="3" ht="12.75" thickBot="1"/>
    <row r="4" spans="1:24" s="1" customFormat="1" ht="31.5" customHeight="1">
      <c r="A4" s="163" t="s">
        <v>6</v>
      </c>
      <c r="B4" s="169" t="s">
        <v>57</v>
      </c>
      <c r="C4" s="165" t="s">
        <v>0</v>
      </c>
      <c r="D4" s="167" t="s">
        <v>58</v>
      </c>
      <c r="E4" s="175" t="s">
        <v>11</v>
      </c>
      <c r="F4" s="49"/>
      <c r="G4" s="178" t="s">
        <v>39</v>
      </c>
      <c r="H4" s="184" t="s">
        <v>7</v>
      </c>
      <c r="I4" s="158" t="s">
        <v>10</v>
      </c>
      <c r="J4" s="172" t="s">
        <v>82</v>
      </c>
      <c r="K4" s="173"/>
      <c r="L4" s="173"/>
      <c r="M4" s="173"/>
      <c r="N4" s="174"/>
      <c r="O4" s="172" t="s">
        <v>92</v>
      </c>
      <c r="P4" s="173"/>
      <c r="Q4" s="173"/>
      <c r="R4" s="174"/>
      <c r="S4" s="161" t="s">
        <v>93</v>
      </c>
      <c r="T4" s="188" t="s">
        <v>78</v>
      </c>
      <c r="U4" s="172" t="s">
        <v>22</v>
      </c>
      <c r="V4" s="187"/>
      <c r="W4" s="187"/>
      <c r="X4" s="23"/>
    </row>
    <row r="5" spans="1:24" s="1" customFormat="1" ht="15" customHeight="1">
      <c r="A5" s="164"/>
      <c r="B5" s="170"/>
      <c r="C5" s="166"/>
      <c r="D5" s="168"/>
      <c r="E5" s="176"/>
      <c r="F5" s="50"/>
      <c r="G5" s="179"/>
      <c r="H5" s="182"/>
      <c r="I5" s="171"/>
      <c r="J5" s="185" t="s">
        <v>30</v>
      </c>
      <c r="K5" s="186"/>
      <c r="L5" s="186"/>
      <c r="M5" s="166"/>
      <c r="N5" s="27" t="s">
        <v>31</v>
      </c>
      <c r="O5" s="185" t="s">
        <v>32</v>
      </c>
      <c r="P5" s="186"/>
      <c r="Q5" s="166"/>
      <c r="R5" s="27" t="s">
        <v>31</v>
      </c>
      <c r="S5" s="162"/>
      <c r="T5" s="189"/>
      <c r="U5" s="182" t="s">
        <v>26</v>
      </c>
      <c r="V5" s="183" t="s">
        <v>27</v>
      </c>
      <c r="W5" s="183" t="s">
        <v>28</v>
      </c>
      <c r="X5" s="181" t="s">
        <v>29</v>
      </c>
    </row>
    <row r="6" spans="1:24" s="1" customFormat="1" ht="38.25" customHeight="1">
      <c r="A6" s="164"/>
      <c r="B6" s="157"/>
      <c r="C6" s="166"/>
      <c r="D6" s="168"/>
      <c r="E6" s="177"/>
      <c r="F6" s="51" t="s">
        <v>38</v>
      </c>
      <c r="G6" s="180"/>
      <c r="H6" s="182"/>
      <c r="I6" s="171"/>
      <c r="J6" s="24" t="s">
        <v>19</v>
      </c>
      <c r="K6" s="8" t="s">
        <v>16</v>
      </c>
      <c r="L6" s="8" t="s">
        <v>17</v>
      </c>
      <c r="M6" s="8" t="s">
        <v>18</v>
      </c>
      <c r="N6" s="26" t="s">
        <v>40</v>
      </c>
      <c r="O6" s="25" t="s">
        <v>42</v>
      </c>
      <c r="P6" s="8" t="s">
        <v>25</v>
      </c>
      <c r="Q6" s="8" t="s">
        <v>21</v>
      </c>
      <c r="R6" s="26" t="s">
        <v>41</v>
      </c>
      <c r="S6" s="162"/>
      <c r="T6" s="190"/>
      <c r="U6" s="164"/>
      <c r="V6" s="183"/>
      <c r="W6" s="183"/>
      <c r="X6" s="181"/>
    </row>
    <row r="7" spans="1:24" ht="33" customHeight="1">
      <c r="A7" s="104">
        <v>32</v>
      </c>
      <c r="B7" s="105">
        <v>201</v>
      </c>
      <c r="C7" s="106" t="s">
        <v>126</v>
      </c>
      <c r="D7" s="107" t="s">
        <v>97</v>
      </c>
      <c r="E7" s="155" t="s">
        <v>127</v>
      </c>
      <c r="F7" s="108">
        <v>1</v>
      </c>
      <c r="G7" s="107">
        <v>1</v>
      </c>
      <c r="H7" s="106">
        <v>0</v>
      </c>
      <c r="I7" s="107">
        <v>0</v>
      </c>
      <c r="J7" s="155" t="s">
        <v>128</v>
      </c>
      <c r="K7" s="109"/>
      <c r="L7" s="110">
        <v>38442</v>
      </c>
      <c r="M7" s="110">
        <v>38442</v>
      </c>
      <c r="N7" s="111"/>
      <c r="O7" s="112" t="s">
        <v>129</v>
      </c>
      <c r="P7" s="113" t="s">
        <v>130</v>
      </c>
      <c r="Q7" s="114" t="s">
        <v>131</v>
      </c>
      <c r="R7" s="107"/>
      <c r="S7" s="115" t="s">
        <v>132</v>
      </c>
      <c r="T7" s="116">
        <v>1</v>
      </c>
      <c r="U7" s="117"/>
      <c r="V7" s="118"/>
      <c r="W7" s="119"/>
      <c r="X7" s="120"/>
    </row>
    <row r="8" spans="1:24" ht="33" customHeight="1">
      <c r="A8" s="104">
        <v>32</v>
      </c>
      <c r="B8" s="105">
        <v>202</v>
      </c>
      <c r="C8" s="106" t="s">
        <v>126</v>
      </c>
      <c r="D8" s="107" t="s">
        <v>98</v>
      </c>
      <c r="E8" s="155" t="s">
        <v>134</v>
      </c>
      <c r="F8" s="108">
        <v>1</v>
      </c>
      <c r="G8" s="107">
        <v>2</v>
      </c>
      <c r="H8" s="106">
        <v>1</v>
      </c>
      <c r="I8" s="107">
        <v>1</v>
      </c>
      <c r="J8" s="155" t="s">
        <v>135</v>
      </c>
      <c r="K8" s="109">
        <v>37694</v>
      </c>
      <c r="L8" s="110">
        <v>37708</v>
      </c>
      <c r="M8" s="110">
        <v>37712</v>
      </c>
      <c r="N8" s="111"/>
      <c r="O8" s="156" t="s">
        <v>136</v>
      </c>
      <c r="P8" s="113" t="s">
        <v>85</v>
      </c>
      <c r="Q8" s="114" t="s">
        <v>137</v>
      </c>
      <c r="R8" s="107"/>
      <c r="S8" s="115"/>
      <c r="T8" s="116">
        <v>1</v>
      </c>
      <c r="U8" s="117"/>
      <c r="V8" s="118"/>
      <c r="W8" s="119"/>
      <c r="X8" s="120"/>
    </row>
    <row r="9" spans="1:24" ht="33" customHeight="1">
      <c r="A9" s="104">
        <v>32</v>
      </c>
      <c r="B9" s="105">
        <v>203</v>
      </c>
      <c r="C9" s="106" t="s">
        <v>126</v>
      </c>
      <c r="D9" s="107" t="s">
        <v>99</v>
      </c>
      <c r="E9" s="155" t="s">
        <v>139</v>
      </c>
      <c r="F9" s="108">
        <v>1</v>
      </c>
      <c r="G9" s="107">
        <v>2</v>
      </c>
      <c r="H9" s="106">
        <v>1</v>
      </c>
      <c r="I9" s="107">
        <v>1</v>
      </c>
      <c r="J9" s="106" t="s">
        <v>140</v>
      </c>
      <c r="K9" s="110">
        <v>36609</v>
      </c>
      <c r="L9" s="110">
        <v>36609</v>
      </c>
      <c r="M9" s="110">
        <v>36609</v>
      </c>
      <c r="N9" s="107"/>
      <c r="O9" s="106" t="s">
        <v>141</v>
      </c>
      <c r="P9" s="118" t="s">
        <v>142</v>
      </c>
      <c r="Q9" s="118" t="s">
        <v>143</v>
      </c>
      <c r="R9" s="107"/>
      <c r="S9" s="115" t="s">
        <v>144</v>
      </c>
      <c r="T9" s="121">
        <v>1</v>
      </c>
      <c r="U9" s="106"/>
      <c r="V9" s="122"/>
      <c r="W9" s="122"/>
      <c r="X9" s="105"/>
    </row>
    <row r="10" spans="1:24" ht="33" customHeight="1">
      <c r="A10" s="104">
        <v>32</v>
      </c>
      <c r="B10" s="105">
        <v>204</v>
      </c>
      <c r="C10" s="106" t="s">
        <v>126</v>
      </c>
      <c r="D10" s="107" t="s">
        <v>100</v>
      </c>
      <c r="E10" s="155" t="s">
        <v>146</v>
      </c>
      <c r="F10" s="108">
        <v>1</v>
      </c>
      <c r="G10" s="107">
        <v>2</v>
      </c>
      <c r="H10" s="106">
        <v>1</v>
      </c>
      <c r="I10" s="107">
        <v>1</v>
      </c>
      <c r="J10" s="106"/>
      <c r="K10" s="118"/>
      <c r="L10" s="118"/>
      <c r="M10" s="118"/>
      <c r="N10" s="107">
        <v>5</v>
      </c>
      <c r="O10" s="106" t="s">
        <v>147</v>
      </c>
      <c r="P10" s="118" t="s">
        <v>130</v>
      </c>
      <c r="Q10" s="118" t="s">
        <v>148</v>
      </c>
      <c r="R10" s="107"/>
      <c r="S10" s="115"/>
      <c r="T10" s="121">
        <v>0</v>
      </c>
      <c r="U10" s="106"/>
      <c r="V10" s="122"/>
      <c r="W10" s="122"/>
      <c r="X10" s="105"/>
    </row>
    <row r="11" spans="1:24" ht="33" customHeight="1">
      <c r="A11" s="104">
        <v>32</v>
      </c>
      <c r="B11" s="105">
        <v>205</v>
      </c>
      <c r="C11" s="106" t="s">
        <v>126</v>
      </c>
      <c r="D11" s="107" t="s">
        <v>101</v>
      </c>
      <c r="E11" s="155" t="s">
        <v>149</v>
      </c>
      <c r="F11" s="108">
        <v>1</v>
      </c>
      <c r="G11" s="107">
        <v>2</v>
      </c>
      <c r="H11" s="106">
        <v>1</v>
      </c>
      <c r="I11" s="107">
        <v>1</v>
      </c>
      <c r="J11" s="106" t="s">
        <v>150</v>
      </c>
      <c r="K11" s="110">
        <v>37333</v>
      </c>
      <c r="L11" s="110">
        <v>37337</v>
      </c>
      <c r="M11" s="110">
        <v>37347</v>
      </c>
      <c r="N11" s="107"/>
      <c r="O11" s="106" t="s">
        <v>151</v>
      </c>
      <c r="P11" s="118" t="s">
        <v>130</v>
      </c>
      <c r="Q11" s="118" t="s">
        <v>152</v>
      </c>
      <c r="R11" s="107"/>
      <c r="S11" s="115"/>
      <c r="T11" s="121">
        <v>0</v>
      </c>
      <c r="U11" s="106"/>
      <c r="V11" s="122"/>
      <c r="W11" s="122"/>
      <c r="X11" s="105"/>
    </row>
    <row r="12" spans="1:24" ht="33" customHeight="1">
      <c r="A12" s="104">
        <v>32</v>
      </c>
      <c r="B12" s="105">
        <v>206</v>
      </c>
      <c r="C12" s="106" t="s">
        <v>126</v>
      </c>
      <c r="D12" s="107" t="s">
        <v>102</v>
      </c>
      <c r="E12" s="155" t="s">
        <v>153</v>
      </c>
      <c r="F12" s="108">
        <v>1</v>
      </c>
      <c r="G12" s="107">
        <v>2</v>
      </c>
      <c r="H12" s="106">
        <v>1</v>
      </c>
      <c r="I12" s="107">
        <v>1</v>
      </c>
      <c r="J12" s="106"/>
      <c r="K12" s="118"/>
      <c r="L12" s="118"/>
      <c r="M12" s="118"/>
      <c r="N12" s="107">
        <v>0</v>
      </c>
      <c r="O12" s="106" t="s">
        <v>154</v>
      </c>
      <c r="P12" s="118" t="s">
        <v>155</v>
      </c>
      <c r="Q12" s="118" t="s">
        <v>156</v>
      </c>
      <c r="R12" s="107"/>
      <c r="S12" s="115"/>
      <c r="T12" s="121">
        <v>0</v>
      </c>
      <c r="U12" s="106"/>
      <c r="V12" s="122"/>
      <c r="W12" s="122"/>
      <c r="X12" s="105"/>
    </row>
    <row r="13" spans="1:24" ht="33" customHeight="1">
      <c r="A13" s="104">
        <v>32</v>
      </c>
      <c r="B13" s="105">
        <v>207</v>
      </c>
      <c r="C13" s="106" t="s">
        <v>126</v>
      </c>
      <c r="D13" s="107" t="s">
        <v>103</v>
      </c>
      <c r="E13" s="155" t="s">
        <v>158</v>
      </c>
      <c r="F13" s="108">
        <v>1</v>
      </c>
      <c r="G13" s="107">
        <v>2</v>
      </c>
      <c r="H13" s="106">
        <v>1</v>
      </c>
      <c r="I13" s="107">
        <v>1</v>
      </c>
      <c r="J13" s="155" t="s">
        <v>159</v>
      </c>
      <c r="K13" s="110">
        <v>36966</v>
      </c>
      <c r="L13" s="110">
        <v>36971</v>
      </c>
      <c r="M13" s="110">
        <v>36982</v>
      </c>
      <c r="N13" s="107"/>
      <c r="O13" s="155" t="s">
        <v>160</v>
      </c>
      <c r="P13" s="118" t="s">
        <v>161</v>
      </c>
      <c r="Q13" s="118" t="s">
        <v>162</v>
      </c>
      <c r="R13" s="107"/>
      <c r="S13" s="115"/>
      <c r="T13" s="121">
        <v>0</v>
      </c>
      <c r="U13" s="106"/>
      <c r="V13" s="122"/>
      <c r="W13" s="122"/>
      <c r="X13" s="105"/>
    </row>
    <row r="14" spans="1:24" ht="15.75" customHeight="1">
      <c r="A14" s="104">
        <v>32</v>
      </c>
      <c r="B14" s="105">
        <v>209</v>
      </c>
      <c r="C14" s="106" t="s">
        <v>126</v>
      </c>
      <c r="D14" s="107" t="s">
        <v>104</v>
      </c>
      <c r="E14" s="106" t="s">
        <v>164</v>
      </c>
      <c r="F14" s="108">
        <v>1</v>
      </c>
      <c r="G14" s="107">
        <v>2</v>
      </c>
      <c r="H14" s="106">
        <v>0</v>
      </c>
      <c r="I14" s="107">
        <v>0</v>
      </c>
      <c r="J14" s="155" t="s">
        <v>165</v>
      </c>
      <c r="K14" s="110">
        <v>38329</v>
      </c>
      <c r="L14" s="110">
        <v>38292</v>
      </c>
      <c r="M14" s="110">
        <v>38292</v>
      </c>
      <c r="N14" s="107"/>
      <c r="O14" s="106"/>
      <c r="P14" s="118"/>
      <c r="Q14" s="118"/>
      <c r="R14" s="107">
        <v>1</v>
      </c>
      <c r="S14" s="115"/>
      <c r="T14" s="121">
        <v>1</v>
      </c>
      <c r="U14" s="106"/>
      <c r="V14" s="122"/>
      <c r="W14" s="122"/>
      <c r="X14" s="105"/>
    </row>
    <row r="15" spans="1:24" ht="33" customHeight="1">
      <c r="A15" s="104">
        <v>32</v>
      </c>
      <c r="B15" s="105">
        <v>304</v>
      </c>
      <c r="C15" s="106" t="s">
        <v>126</v>
      </c>
      <c r="D15" s="107" t="s">
        <v>105</v>
      </c>
      <c r="E15" s="155" t="s">
        <v>166</v>
      </c>
      <c r="F15" s="108">
        <v>1</v>
      </c>
      <c r="G15" s="107">
        <v>2</v>
      </c>
      <c r="H15" s="106">
        <v>1</v>
      </c>
      <c r="I15" s="107">
        <v>1</v>
      </c>
      <c r="J15" s="106"/>
      <c r="K15" s="118"/>
      <c r="L15" s="118"/>
      <c r="M15" s="118"/>
      <c r="N15" s="107">
        <v>4</v>
      </c>
      <c r="O15" s="106" t="s">
        <v>167</v>
      </c>
      <c r="P15" s="118" t="s">
        <v>85</v>
      </c>
      <c r="Q15" s="118" t="s">
        <v>137</v>
      </c>
      <c r="R15" s="107"/>
      <c r="S15" s="115"/>
      <c r="T15" s="121">
        <v>0</v>
      </c>
      <c r="U15" s="106"/>
      <c r="V15" s="122"/>
      <c r="W15" s="122"/>
      <c r="X15" s="105"/>
    </row>
    <row r="16" spans="1:24" ht="15.75" customHeight="1">
      <c r="A16" s="104">
        <v>32</v>
      </c>
      <c r="B16" s="105">
        <v>343</v>
      </c>
      <c r="C16" s="106" t="s">
        <v>126</v>
      </c>
      <c r="D16" s="107" t="s">
        <v>106</v>
      </c>
      <c r="E16" s="155" t="s">
        <v>169</v>
      </c>
      <c r="F16" s="108">
        <v>1</v>
      </c>
      <c r="G16" s="107">
        <v>2</v>
      </c>
      <c r="H16" s="106">
        <v>0</v>
      </c>
      <c r="I16" s="107">
        <v>1</v>
      </c>
      <c r="J16" s="106"/>
      <c r="K16" s="118"/>
      <c r="L16" s="118"/>
      <c r="M16" s="118"/>
      <c r="N16" s="107">
        <v>6</v>
      </c>
      <c r="O16" s="106"/>
      <c r="P16" s="118"/>
      <c r="Q16" s="118"/>
      <c r="R16" s="107">
        <v>1</v>
      </c>
      <c r="S16" s="115"/>
      <c r="T16" s="121">
        <v>0</v>
      </c>
      <c r="U16" s="106"/>
      <c r="V16" s="122"/>
      <c r="W16" s="122"/>
      <c r="X16" s="105"/>
    </row>
    <row r="17" spans="1:24" ht="15.75" customHeight="1">
      <c r="A17" s="104">
        <v>32</v>
      </c>
      <c r="B17" s="105">
        <v>386</v>
      </c>
      <c r="C17" s="106" t="s">
        <v>126</v>
      </c>
      <c r="D17" s="107" t="s">
        <v>107</v>
      </c>
      <c r="E17" s="155" t="s">
        <v>170</v>
      </c>
      <c r="F17" s="108">
        <v>1</v>
      </c>
      <c r="G17" s="107">
        <v>2</v>
      </c>
      <c r="H17" s="106">
        <v>0</v>
      </c>
      <c r="I17" s="107">
        <v>0</v>
      </c>
      <c r="J17" s="106"/>
      <c r="K17" s="118"/>
      <c r="L17" s="118"/>
      <c r="M17" s="118"/>
      <c r="N17" s="107">
        <v>0</v>
      </c>
      <c r="O17" s="106"/>
      <c r="P17" s="118"/>
      <c r="Q17" s="118"/>
      <c r="R17" s="107">
        <v>1</v>
      </c>
      <c r="S17" s="115"/>
      <c r="T17" s="121">
        <v>0</v>
      </c>
      <c r="U17" s="106"/>
      <c r="V17" s="122"/>
      <c r="W17" s="122"/>
      <c r="X17" s="105"/>
    </row>
    <row r="18" spans="1:24" ht="15.75" customHeight="1">
      <c r="A18" s="104">
        <v>32</v>
      </c>
      <c r="B18" s="105">
        <v>401</v>
      </c>
      <c r="C18" s="106" t="s">
        <v>126</v>
      </c>
      <c r="D18" s="107" t="s">
        <v>108</v>
      </c>
      <c r="E18" s="106" t="s">
        <v>87</v>
      </c>
      <c r="F18" s="108">
        <v>1</v>
      </c>
      <c r="G18" s="107">
        <v>2</v>
      </c>
      <c r="H18" s="106">
        <v>0</v>
      </c>
      <c r="I18" s="107">
        <v>0</v>
      </c>
      <c r="J18" s="106"/>
      <c r="K18" s="118"/>
      <c r="L18" s="118"/>
      <c r="M18" s="118"/>
      <c r="N18" s="107">
        <v>4</v>
      </c>
      <c r="O18" s="106"/>
      <c r="P18" s="118"/>
      <c r="Q18" s="118"/>
      <c r="R18" s="107">
        <v>1</v>
      </c>
      <c r="S18" s="115"/>
      <c r="T18" s="121">
        <v>0</v>
      </c>
      <c r="U18" s="106"/>
      <c r="V18" s="122"/>
      <c r="W18" s="122"/>
      <c r="X18" s="105"/>
    </row>
    <row r="19" spans="1:24" ht="33" customHeight="1">
      <c r="A19" s="104">
        <v>32</v>
      </c>
      <c r="B19" s="105">
        <v>421</v>
      </c>
      <c r="C19" s="106" t="s">
        <v>126</v>
      </c>
      <c r="D19" s="107" t="s">
        <v>109</v>
      </c>
      <c r="E19" s="155" t="s">
        <v>171</v>
      </c>
      <c r="F19" s="108">
        <v>1</v>
      </c>
      <c r="G19" s="107">
        <v>2</v>
      </c>
      <c r="H19" s="106">
        <v>0</v>
      </c>
      <c r="I19" s="107">
        <v>0</v>
      </c>
      <c r="J19" s="106"/>
      <c r="K19" s="118"/>
      <c r="L19" s="118"/>
      <c r="M19" s="118"/>
      <c r="N19" s="107">
        <v>6</v>
      </c>
      <c r="O19" s="155" t="s">
        <v>172</v>
      </c>
      <c r="P19" s="118" t="s">
        <v>85</v>
      </c>
      <c r="Q19" s="118" t="s">
        <v>173</v>
      </c>
      <c r="R19" s="107"/>
      <c r="S19" s="115"/>
      <c r="T19" s="121">
        <v>0</v>
      </c>
      <c r="U19" s="106"/>
      <c r="V19" s="122"/>
      <c r="W19" s="122"/>
      <c r="X19" s="105"/>
    </row>
    <row r="20" spans="1:24" ht="15.75" customHeight="1">
      <c r="A20" s="104">
        <v>32</v>
      </c>
      <c r="B20" s="105">
        <v>422</v>
      </c>
      <c r="C20" s="106" t="s">
        <v>126</v>
      </c>
      <c r="D20" s="107" t="s">
        <v>110</v>
      </c>
      <c r="E20" s="106" t="s">
        <v>87</v>
      </c>
      <c r="F20" s="108">
        <v>1</v>
      </c>
      <c r="G20" s="107">
        <v>2</v>
      </c>
      <c r="H20" s="106">
        <v>0</v>
      </c>
      <c r="I20" s="107">
        <v>0</v>
      </c>
      <c r="J20" s="106"/>
      <c r="K20" s="118"/>
      <c r="L20" s="118"/>
      <c r="M20" s="118"/>
      <c r="N20" s="107">
        <v>6</v>
      </c>
      <c r="O20" s="106"/>
      <c r="P20" s="118"/>
      <c r="Q20" s="118"/>
      <c r="R20" s="107">
        <v>1</v>
      </c>
      <c r="S20" s="115"/>
      <c r="T20" s="121">
        <v>0</v>
      </c>
      <c r="U20" s="106"/>
      <c r="V20" s="122"/>
      <c r="W20" s="122"/>
      <c r="X20" s="105"/>
    </row>
    <row r="21" spans="1:24" ht="15.75" customHeight="1">
      <c r="A21" s="104">
        <v>32</v>
      </c>
      <c r="B21" s="105">
        <v>441</v>
      </c>
      <c r="C21" s="106" t="s">
        <v>126</v>
      </c>
      <c r="D21" s="107" t="s">
        <v>111</v>
      </c>
      <c r="E21" s="155" t="s">
        <v>174</v>
      </c>
      <c r="F21" s="108">
        <v>1</v>
      </c>
      <c r="G21" s="107">
        <v>2</v>
      </c>
      <c r="H21" s="106">
        <v>0</v>
      </c>
      <c r="I21" s="107">
        <v>0</v>
      </c>
      <c r="J21" s="106"/>
      <c r="K21" s="118"/>
      <c r="L21" s="118"/>
      <c r="M21" s="118"/>
      <c r="N21" s="107">
        <v>4</v>
      </c>
      <c r="O21" s="106"/>
      <c r="P21" s="118"/>
      <c r="Q21" s="118"/>
      <c r="R21" s="107">
        <v>1</v>
      </c>
      <c r="S21" s="115"/>
      <c r="T21" s="121">
        <v>0</v>
      </c>
      <c r="U21" s="106"/>
      <c r="V21" s="122"/>
      <c r="W21" s="122"/>
      <c r="X21" s="105"/>
    </row>
    <row r="22" spans="1:24" ht="15.75" customHeight="1">
      <c r="A22" s="104">
        <v>32</v>
      </c>
      <c r="B22" s="105">
        <v>448</v>
      </c>
      <c r="C22" s="106" t="s">
        <v>126</v>
      </c>
      <c r="D22" s="107" t="s">
        <v>112</v>
      </c>
      <c r="E22" s="106" t="s">
        <v>175</v>
      </c>
      <c r="F22" s="108">
        <v>1</v>
      </c>
      <c r="G22" s="107">
        <v>2</v>
      </c>
      <c r="H22" s="106">
        <v>0</v>
      </c>
      <c r="I22" s="107">
        <v>0</v>
      </c>
      <c r="J22" s="106"/>
      <c r="K22" s="118"/>
      <c r="L22" s="118"/>
      <c r="M22" s="118"/>
      <c r="N22" s="107">
        <v>0</v>
      </c>
      <c r="O22" s="106"/>
      <c r="P22" s="118"/>
      <c r="Q22" s="118"/>
      <c r="R22" s="107">
        <v>0</v>
      </c>
      <c r="S22" s="115"/>
      <c r="T22" s="121">
        <v>0</v>
      </c>
      <c r="U22" s="106"/>
      <c r="V22" s="122"/>
      <c r="W22" s="122"/>
      <c r="X22" s="105"/>
    </row>
    <row r="23" spans="1:24" ht="15.75" customHeight="1">
      <c r="A23" s="104">
        <v>32</v>
      </c>
      <c r="B23" s="105">
        <v>449</v>
      </c>
      <c r="C23" s="106" t="s">
        <v>126</v>
      </c>
      <c r="D23" s="107" t="s">
        <v>113</v>
      </c>
      <c r="E23" s="106" t="s">
        <v>176</v>
      </c>
      <c r="F23" s="108">
        <v>1</v>
      </c>
      <c r="G23" s="107">
        <v>2</v>
      </c>
      <c r="H23" s="106">
        <v>0</v>
      </c>
      <c r="I23" s="107">
        <v>0</v>
      </c>
      <c r="J23" s="106"/>
      <c r="K23" s="118"/>
      <c r="L23" s="118"/>
      <c r="M23" s="118"/>
      <c r="N23" s="107">
        <v>0</v>
      </c>
      <c r="O23" s="106"/>
      <c r="P23" s="118"/>
      <c r="Q23" s="118"/>
      <c r="R23" s="107">
        <v>1</v>
      </c>
      <c r="S23" s="115"/>
      <c r="T23" s="121">
        <v>0</v>
      </c>
      <c r="U23" s="106"/>
      <c r="V23" s="122"/>
      <c r="W23" s="122"/>
      <c r="X23" s="105"/>
    </row>
    <row r="24" spans="1:24" ht="33" customHeight="1">
      <c r="A24" s="104">
        <v>32</v>
      </c>
      <c r="B24" s="105">
        <v>462</v>
      </c>
      <c r="C24" s="106" t="s">
        <v>126</v>
      </c>
      <c r="D24" s="107" t="s">
        <v>114</v>
      </c>
      <c r="E24" s="155" t="s">
        <v>177</v>
      </c>
      <c r="F24" s="108">
        <v>1</v>
      </c>
      <c r="G24" s="107">
        <v>2</v>
      </c>
      <c r="H24" s="106">
        <v>1</v>
      </c>
      <c r="I24" s="107">
        <v>1</v>
      </c>
      <c r="J24" s="106"/>
      <c r="K24" s="118"/>
      <c r="L24" s="118"/>
      <c r="M24" s="118"/>
      <c r="N24" s="107">
        <v>0</v>
      </c>
      <c r="O24" s="106" t="s">
        <v>178</v>
      </c>
      <c r="P24" s="118" t="s">
        <v>155</v>
      </c>
      <c r="Q24" s="118" t="s">
        <v>179</v>
      </c>
      <c r="R24" s="107"/>
      <c r="S24" s="115"/>
      <c r="T24" s="121">
        <v>0</v>
      </c>
      <c r="U24" s="106"/>
      <c r="V24" s="122"/>
      <c r="W24" s="122"/>
      <c r="X24" s="105"/>
    </row>
    <row r="25" spans="1:24" ht="45.75" customHeight="1">
      <c r="A25" s="104">
        <v>32</v>
      </c>
      <c r="B25" s="105">
        <v>463</v>
      </c>
      <c r="C25" s="106" t="s">
        <v>126</v>
      </c>
      <c r="D25" s="107" t="s">
        <v>115</v>
      </c>
      <c r="E25" s="106" t="s">
        <v>176</v>
      </c>
      <c r="F25" s="108">
        <v>1</v>
      </c>
      <c r="G25" s="107">
        <v>2</v>
      </c>
      <c r="H25" s="106">
        <v>0</v>
      </c>
      <c r="I25" s="107">
        <v>0</v>
      </c>
      <c r="J25" s="106"/>
      <c r="K25" s="118"/>
      <c r="L25" s="118"/>
      <c r="M25" s="118"/>
      <c r="N25" s="107">
        <v>6</v>
      </c>
      <c r="O25" s="106"/>
      <c r="P25" s="118"/>
      <c r="Q25" s="118"/>
      <c r="R25" s="107">
        <v>0</v>
      </c>
      <c r="S25" s="115" t="s">
        <v>180</v>
      </c>
      <c r="T25" s="121">
        <v>1</v>
      </c>
      <c r="U25" s="106"/>
      <c r="V25" s="122"/>
      <c r="W25" s="122"/>
      <c r="X25" s="105"/>
    </row>
    <row r="26" spans="1:24" ht="33" customHeight="1">
      <c r="A26" s="104">
        <v>32</v>
      </c>
      <c r="B26" s="105">
        <v>464</v>
      </c>
      <c r="C26" s="106" t="s">
        <v>126</v>
      </c>
      <c r="D26" s="107" t="s">
        <v>116</v>
      </c>
      <c r="E26" s="106" t="s">
        <v>181</v>
      </c>
      <c r="F26" s="108">
        <v>1</v>
      </c>
      <c r="G26" s="107">
        <v>2</v>
      </c>
      <c r="H26" s="106">
        <v>0</v>
      </c>
      <c r="I26" s="107">
        <v>0</v>
      </c>
      <c r="J26" s="106"/>
      <c r="K26" s="118"/>
      <c r="L26" s="118"/>
      <c r="M26" s="118"/>
      <c r="N26" s="107">
        <v>0</v>
      </c>
      <c r="O26" s="106"/>
      <c r="P26" s="118"/>
      <c r="Q26" s="118"/>
      <c r="R26" s="107">
        <v>0</v>
      </c>
      <c r="S26" s="115"/>
      <c r="T26" s="121">
        <v>0</v>
      </c>
      <c r="U26" s="106"/>
      <c r="V26" s="122"/>
      <c r="W26" s="122"/>
      <c r="X26" s="105"/>
    </row>
    <row r="27" spans="1:24" ht="15.75" customHeight="1">
      <c r="A27" s="104">
        <v>32</v>
      </c>
      <c r="B27" s="105">
        <v>465</v>
      </c>
      <c r="C27" s="106" t="s">
        <v>126</v>
      </c>
      <c r="D27" s="107" t="s">
        <v>117</v>
      </c>
      <c r="E27" s="106" t="s">
        <v>175</v>
      </c>
      <c r="F27" s="108">
        <v>1</v>
      </c>
      <c r="G27" s="107">
        <v>2</v>
      </c>
      <c r="H27" s="106">
        <v>0</v>
      </c>
      <c r="I27" s="107">
        <v>0</v>
      </c>
      <c r="J27" s="106"/>
      <c r="K27" s="118"/>
      <c r="L27" s="118"/>
      <c r="M27" s="118"/>
      <c r="N27" s="107">
        <v>5</v>
      </c>
      <c r="O27" s="106"/>
      <c r="P27" s="118"/>
      <c r="Q27" s="118"/>
      <c r="R27" s="107">
        <v>0</v>
      </c>
      <c r="S27" s="115"/>
      <c r="T27" s="121">
        <v>0</v>
      </c>
      <c r="U27" s="106"/>
      <c r="V27" s="122"/>
      <c r="W27" s="122"/>
      <c r="X27" s="105"/>
    </row>
    <row r="28" spans="1:24" ht="15.75" customHeight="1">
      <c r="A28" s="104">
        <v>32</v>
      </c>
      <c r="B28" s="105">
        <v>501</v>
      </c>
      <c r="C28" s="106" t="s">
        <v>126</v>
      </c>
      <c r="D28" s="107" t="s">
        <v>118</v>
      </c>
      <c r="E28" s="155" t="s">
        <v>182</v>
      </c>
      <c r="F28" s="108">
        <v>1</v>
      </c>
      <c r="G28" s="107">
        <v>2</v>
      </c>
      <c r="H28" s="106">
        <v>0</v>
      </c>
      <c r="I28" s="107">
        <v>0</v>
      </c>
      <c r="J28" s="106"/>
      <c r="K28" s="118"/>
      <c r="L28" s="118"/>
      <c r="M28" s="118"/>
      <c r="N28" s="107">
        <v>0</v>
      </c>
      <c r="O28" s="106"/>
      <c r="P28" s="118"/>
      <c r="Q28" s="118"/>
      <c r="R28" s="107">
        <v>0</v>
      </c>
      <c r="S28" s="115"/>
      <c r="T28" s="121">
        <v>0</v>
      </c>
      <c r="U28" s="106"/>
      <c r="V28" s="122"/>
      <c r="W28" s="122"/>
      <c r="X28" s="105"/>
    </row>
    <row r="29" spans="1:24" ht="15.75" customHeight="1">
      <c r="A29" s="104">
        <v>32</v>
      </c>
      <c r="B29" s="105">
        <v>502</v>
      </c>
      <c r="C29" s="106" t="s">
        <v>126</v>
      </c>
      <c r="D29" s="107" t="s">
        <v>119</v>
      </c>
      <c r="E29" s="106" t="s">
        <v>87</v>
      </c>
      <c r="F29" s="108">
        <v>1</v>
      </c>
      <c r="G29" s="107">
        <v>2</v>
      </c>
      <c r="H29" s="106">
        <v>0</v>
      </c>
      <c r="I29" s="107">
        <v>0</v>
      </c>
      <c r="J29" s="106"/>
      <c r="K29" s="118"/>
      <c r="L29" s="118"/>
      <c r="M29" s="118"/>
      <c r="N29" s="107">
        <v>6</v>
      </c>
      <c r="O29" s="106"/>
      <c r="P29" s="118"/>
      <c r="Q29" s="118"/>
      <c r="R29" s="107">
        <v>1</v>
      </c>
      <c r="S29" s="115"/>
      <c r="T29" s="121">
        <v>0</v>
      </c>
      <c r="U29" s="106"/>
      <c r="V29" s="122"/>
      <c r="W29" s="122"/>
      <c r="X29" s="105"/>
    </row>
    <row r="30" spans="1:24" ht="15.75" customHeight="1">
      <c r="A30" s="104">
        <v>32</v>
      </c>
      <c r="B30" s="105">
        <v>503</v>
      </c>
      <c r="C30" s="106" t="s">
        <v>126</v>
      </c>
      <c r="D30" s="107" t="s">
        <v>120</v>
      </c>
      <c r="E30" s="155" t="s">
        <v>183</v>
      </c>
      <c r="F30" s="108">
        <v>1</v>
      </c>
      <c r="G30" s="107">
        <v>2</v>
      </c>
      <c r="H30" s="106">
        <v>0</v>
      </c>
      <c r="I30" s="107">
        <v>0</v>
      </c>
      <c r="J30" s="106"/>
      <c r="K30" s="118"/>
      <c r="L30" s="118"/>
      <c r="M30" s="118"/>
      <c r="N30" s="107">
        <v>6</v>
      </c>
      <c r="O30" s="106"/>
      <c r="P30" s="118"/>
      <c r="Q30" s="118"/>
      <c r="R30" s="107">
        <v>1</v>
      </c>
      <c r="S30" s="115"/>
      <c r="T30" s="154">
        <v>1</v>
      </c>
      <c r="U30" s="106"/>
      <c r="V30" s="122"/>
      <c r="W30" s="122"/>
      <c r="X30" s="105"/>
    </row>
    <row r="31" spans="1:24" ht="15.75" customHeight="1">
      <c r="A31" s="104">
        <v>32</v>
      </c>
      <c r="B31" s="105">
        <v>504</v>
      </c>
      <c r="C31" s="106" t="s">
        <v>126</v>
      </c>
      <c r="D31" s="107" t="s">
        <v>121</v>
      </c>
      <c r="E31" s="106" t="s">
        <v>176</v>
      </c>
      <c r="F31" s="108">
        <v>1</v>
      </c>
      <c r="G31" s="107">
        <v>2</v>
      </c>
      <c r="H31" s="106">
        <v>0</v>
      </c>
      <c r="I31" s="107">
        <v>0</v>
      </c>
      <c r="J31" s="106"/>
      <c r="K31" s="118"/>
      <c r="L31" s="118"/>
      <c r="M31" s="118"/>
      <c r="N31" s="107">
        <v>6</v>
      </c>
      <c r="O31" s="106"/>
      <c r="P31" s="118"/>
      <c r="Q31" s="118"/>
      <c r="R31" s="107">
        <v>0</v>
      </c>
      <c r="S31" s="115"/>
      <c r="T31" s="121">
        <v>0</v>
      </c>
      <c r="U31" s="106"/>
      <c r="V31" s="122"/>
      <c r="W31" s="122"/>
      <c r="X31" s="105"/>
    </row>
    <row r="32" spans="1:24" ht="15.75" customHeight="1">
      <c r="A32" s="104">
        <v>32</v>
      </c>
      <c r="B32" s="105">
        <v>525</v>
      </c>
      <c r="C32" s="106" t="s">
        <v>126</v>
      </c>
      <c r="D32" s="107" t="s">
        <v>122</v>
      </c>
      <c r="E32" s="155" t="s">
        <v>169</v>
      </c>
      <c r="F32" s="108">
        <v>1</v>
      </c>
      <c r="G32" s="107">
        <v>2</v>
      </c>
      <c r="H32" s="106">
        <v>0</v>
      </c>
      <c r="I32" s="107">
        <v>0</v>
      </c>
      <c r="J32" s="106"/>
      <c r="K32" s="118"/>
      <c r="L32" s="118"/>
      <c r="M32" s="118"/>
      <c r="N32" s="107">
        <v>0</v>
      </c>
      <c r="O32" s="106"/>
      <c r="P32" s="118"/>
      <c r="Q32" s="118"/>
      <c r="R32" s="107">
        <v>0</v>
      </c>
      <c r="S32" s="115"/>
      <c r="T32" s="121">
        <v>0</v>
      </c>
      <c r="U32" s="106"/>
      <c r="V32" s="122"/>
      <c r="W32" s="122"/>
      <c r="X32" s="105"/>
    </row>
    <row r="33" spans="1:24" ht="15.75" customHeight="1">
      <c r="A33" s="104">
        <v>32</v>
      </c>
      <c r="B33" s="105">
        <v>526</v>
      </c>
      <c r="C33" s="106" t="s">
        <v>126</v>
      </c>
      <c r="D33" s="107" t="s">
        <v>123</v>
      </c>
      <c r="E33" s="106" t="s">
        <v>87</v>
      </c>
      <c r="F33" s="108">
        <v>1</v>
      </c>
      <c r="G33" s="107">
        <v>2</v>
      </c>
      <c r="H33" s="106">
        <v>0</v>
      </c>
      <c r="I33" s="107">
        <v>0</v>
      </c>
      <c r="J33" s="106"/>
      <c r="K33" s="118"/>
      <c r="L33" s="118"/>
      <c r="M33" s="118"/>
      <c r="N33" s="107">
        <v>0</v>
      </c>
      <c r="O33" s="106"/>
      <c r="P33" s="118"/>
      <c r="Q33" s="118"/>
      <c r="R33" s="107">
        <v>0</v>
      </c>
      <c r="S33" s="115"/>
      <c r="T33" s="121">
        <v>0</v>
      </c>
      <c r="U33" s="106"/>
      <c r="V33" s="122"/>
      <c r="W33" s="122"/>
      <c r="X33" s="105"/>
    </row>
    <row r="34" spans="1:24" ht="15.75" customHeight="1">
      <c r="A34" s="104">
        <v>32</v>
      </c>
      <c r="B34" s="105">
        <v>527</v>
      </c>
      <c r="C34" s="106" t="s">
        <v>126</v>
      </c>
      <c r="D34" s="107" t="s">
        <v>124</v>
      </c>
      <c r="E34" s="106" t="s">
        <v>87</v>
      </c>
      <c r="F34" s="108">
        <v>1</v>
      </c>
      <c r="G34" s="107">
        <v>2</v>
      </c>
      <c r="H34" s="106">
        <v>0</v>
      </c>
      <c r="I34" s="107">
        <v>0</v>
      </c>
      <c r="J34" s="106"/>
      <c r="K34" s="118"/>
      <c r="L34" s="118"/>
      <c r="M34" s="118"/>
      <c r="N34" s="107">
        <v>5</v>
      </c>
      <c r="O34" s="106"/>
      <c r="P34" s="118"/>
      <c r="Q34" s="118"/>
      <c r="R34" s="107">
        <v>1</v>
      </c>
      <c r="S34" s="115"/>
      <c r="T34" s="121">
        <v>0</v>
      </c>
      <c r="U34" s="106"/>
      <c r="V34" s="122"/>
      <c r="W34" s="122"/>
      <c r="X34" s="105"/>
    </row>
    <row r="35" spans="1:24" ht="33" customHeight="1" thickBot="1">
      <c r="A35" s="123">
        <v>32</v>
      </c>
      <c r="B35" s="124">
        <v>528</v>
      </c>
      <c r="C35" s="125" t="s">
        <v>126</v>
      </c>
      <c r="D35" s="126" t="s">
        <v>125</v>
      </c>
      <c r="E35" s="127" t="s">
        <v>175</v>
      </c>
      <c r="F35" s="126">
        <v>1</v>
      </c>
      <c r="G35" s="128">
        <v>2</v>
      </c>
      <c r="H35" s="127">
        <v>0</v>
      </c>
      <c r="I35" s="128">
        <v>0</v>
      </c>
      <c r="J35" s="127"/>
      <c r="K35" s="129"/>
      <c r="L35" s="129"/>
      <c r="M35" s="129"/>
      <c r="N35" s="128">
        <v>6</v>
      </c>
      <c r="O35" s="127"/>
      <c r="P35" s="129"/>
      <c r="Q35" s="129"/>
      <c r="R35" s="128">
        <v>1</v>
      </c>
      <c r="S35" s="130"/>
      <c r="T35" s="131">
        <v>0</v>
      </c>
      <c r="U35" s="127"/>
      <c r="V35" s="132"/>
      <c r="W35" s="132"/>
      <c r="X35" s="124"/>
    </row>
    <row r="36" spans="1:24" ht="16.5" customHeight="1" thickBot="1">
      <c r="A36" s="133"/>
      <c r="B36" s="134">
        <v>1000</v>
      </c>
      <c r="C36" s="159" t="s">
        <v>24</v>
      </c>
      <c r="D36" s="160"/>
      <c r="E36" s="135"/>
      <c r="F36" s="136"/>
      <c r="G36" s="137"/>
      <c r="H36" s="138">
        <f>SUM(H7:H35)</f>
        <v>8</v>
      </c>
      <c r="I36" s="139">
        <f>SUM(I7:I35)</f>
        <v>9</v>
      </c>
      <c r="J36" s="138"/>
      <c r="K36" s="140"/>
      <c r="L36" s="140"/>
      <c r="M36" s="140"/>
      <c r="N36" s="141"/>
      <c r="O36" s="138"/>
      <c r="P36" s="140"/>
      <c r="Q36" s="140"/>
      <c r="R36" s="141"/>
      <c r="S36" s="142"/>
      <c r="T36" s="143">
        <f>SUM(T7:T35)</f>
        <v>6</v>
      </c>
      <c r="U36" s="144"/>
      <c r="V36" s="145"/>
      <c r="W36" s="146"/>
      <c r="X36" s="139">
        <f>SUM(X7:X35)</f>
        <v>0</v>
      </c>
    </row>
    <row r="38" spans="1:10" ht="13.5">
      <c r="A38" s="56" t="s">
        <v>77</v>
      </c>
      <c r="B38" s="57"/>
      <c r="C38" s="58"/>
      <c r="D38" s="59"/>
      <c r="E38" s="60"/>
      <c r="F38" s="60"/>
      <c r="G38" s="60"/>
      <c r="H38" s="60"/>
      <c r="I38" s="60"/>
      <c r="J38" s="60"/>
    </row>
    <row r="39" spans="1:8" ht="13.5">
      <c r="A39" s="54" t="s">
        <v>89</v>
      </c>
      <c r="E39" s="62"/>
      <c r="F39" s="62" t="s">
        <v>88</v>
      </c>
      <c r="H39" s="62"/>
    </row>
    <row r="41" spans="1:3" ht="12">
      <c r="A41" s="61" t="s">
        <v>46</v>
      </c>
      <c r="C41" s="7"/>
    </row>
    <row r="42" spans="1:22" ht="12">
      <c r="A42" s="61" t="s">
        <v>47</v>
      </c>
      <c r="D42" s="61" t="s">
        <v>39</v>
      </c>
      <c r="J42" s="61" t="s">
        <v>48</v>
      </c>
      <c r="K42" s="61" t="s">
        <v>49</v>
      </c>
      <c r="L42" s="61" t="s">
        <v>62</v>
      </c>
      <c r="P42" s="61" t="s">
        <v>20</v>
      </c>
      <c r="S42" s="86" t="s">
        <v>79</v>
      </c>
      <c r="V42" s="61" t="s">
        <v>66</v>
      </c>
    </row>
    <row r="43" spans="1:22" ht="12">
      <c r="A43" s="2" t="s">
        <v>50</v>
      </c>
      <c r="D43" s="54" t="s">
        <v>51</v>
      </c>
      <c r="J43" s="2" t="s">
        <v>52</v>
      </c>
      <c r="K43" s="2" t="s">
        <v>52</v>
      </c>
      <c r="L43" s="61" t="s">
        <v>63</v>
      </c>
      <c r="P43" s="61" t="s">
        <v>41</v>
      </c>
      <c r="S43" s="86" t="s">
        <v>80</v>
      </c>
      <c r="V43" s="61" t="s">
        <v>67</v>
      </c>
    </row>
    <row r="44" spans="1:22" ht="12">
      <c r="A44" s="2" t="s">
        <v>53</v>
      </c>
      <c r="D44" s="54" t="s">
        <v>86</v>
      </c>
      <c r="J44" s="2" t="s">
        <v>54</v>
      </c>
      <c r="K44" s="2" t="s">
        <v>54</v>
      </c>
      <c r="L44" s="2" t="s">
        <v>94</v>
      </c>
      <c r="P44" s="2" t="s">
        <v>55</v>
      </c>
      <c r="T44" s="2" t="s">
        <v>75</v>
      </c>
      <c r="V44" s="2" t="s">
        <v>68</v>
      </c>
    </row>
    <row r="45" spans="12:22" ht="12">
      <c r="L45" s="2" t="s">
        <v>95</v>
      </c>
      <c r="P45" s="2" t="s">
        <v>61</v>
      </c>
      <c r="T45" s="2" t="s">
        <v>76</v>
      </c>
      <c r="V45" s="2" t="s">
        <v>69</v>
      </c>
    </row>
    <row r="46" spans="12:22" ht="12">
      <c r="L46" s="2" t="s">
        <v>96</v>
      </c>
      <c r="V46" s="2" t="s">
        <v>70</v>
      </c>
    </row>
    <row r="47" spans="12:22" ht="12">
      <c r="L47" s="2" t="s">
        <v>90</v>
      </c>
      <c r="V47" s="2" t="s">
        <v>71</v>
      </c>
    </row>
    <row r="48" ht="12">
      <c r="L48" s="2" t="s">
        <v>91</v>
      </c>
    </row>
    <row r="49" spans="12:22" ht="12">
      <c r="L49" s="2" t="s">
        <v>64</v>
      </c>
      <c r="V49" s="61" t="s">
        <v>72</v>
      </c>
    </row>
    <row r="50" spans="12:22" ht="12">
      <c r="L50" s="2" t="s">
        <v>65</v>
      </c>
      <c r="V50" s="2" t="s">
        <v>73</v>
      </c>
    </row>
    <row r="51" ht="12">
      <c r="V51" s="2" t="s">
        <v>74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36:D36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39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55" t="s">
        <v>56</v>
      </c>
      <c r="B2" s="3"/>
    </row>
    <row r="3" spans="1:27" ht="25.5" customHeight="1" thickBot="1">
      <c r="A3" s="55"/>
      <c r="B3" s="193" t="s">
        <v>84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5"/>
      <c r="V3" s="2"/>
      <c r="AA3" s="2"/>
    </row>
    <row r="4" spans="1:27" ht="19.5" customHeight="1" thickBot="1">
      <c r="A4" s="55"/>
      <c r="B4" s="95">
        <v>1</v>
      </c>
      <c r="C4" s="191">
        <v>38443</v>
      </c>
      <c r="D4" s="192"/>
      <c r="E4" s="192"/>
      <c r="F4" s="95">
        <v>2</v>
      </c>
      <c r="G4" s="191">
        <v>38473</v>
      </c>
      <c r="H4" s="192"/>
      <c r="I4" s="192"/>
      <c r="J4" s="95">
        <v>3</v>
      </c>
      <c r="K4" s="96" t="s">
        <v>83</v>
      </c>
      <c r="L4" s="97"/>
      <c r="M4" s="97"/>
      <c r="N4" s="98"/>
      <c r="AA4" s="2"/>
    </row>
    <row r="5" spans="1:27" ht="24" customHeight="1" thickBot="1">
      <c r="A5"/>
      <c r="B5" s="87"/>
      <c r="C5" s="87"/>
      <c r="D5" s="87"/>
      <c r="E5" s="87"/>
      <c r="F5" s="87"/>
      <c r="G5" s="87"/>
      <c r="H5" s="87"/>
      <c r="I5" s="88"/>
      <c r="J5" s="89"/>
      <c r="K5" s="89"/>
      <c r="L5" s="87"/>
      <c r="M5" s="87"/>
      <c r="N5" s="87"/>
      <c r="O5" s="87"/>
      <c r="P5" s="87"/>
      <c r="Q5" s="87"/>
      <c r="R5" s="87"/>
      <c r="S5" s="88"/>
      <c r="T5" s="89"/>
      <c r="U5" s="89"/>
      <c r="V5" s="87"/>
      <c r="W5" s="87"/>
      <c r="X5" s="89"/>
      <c r="Y5" s="89"/>
      <c r="Z5" s="89"/>
      <c r="AA5"/>
    </row>
    <row r="6" spans="1:27" ht="13.5" customHeight="1" thickBot="1">
      <c r="A6"/>
      <c r="B6" s="87"/>
      <c r="C6" s="87"/>
      <c r="D6" s="87"/>
      <c r="E6" s="91" t="s">
        <v>81</v>
      </c>
      <c r="F6" s="92"/>
      <c r="G6" s="93">
        <v>1</v>
      </c>
      <c r="H6" s="90"/>
      <c r="I6" s="90"/>
      <c r="J6" s="90"/>
      <c r="K6" s="90"/>
      <c r="L6" s="91" t="s">
        <v>81</v>
      </c>
      <c r="M6" s="92"/>
      <c r="N6" s="93">
        <v>1</v>
      </c>
      <c r="O6" s="87"/>
      <c r="P6" s="87"/>
      <c r="Q6" s="91" t="s">
        <v>81</v>
      </c>
      <c r="R6" s="92"/>
      <c r="S6" s="93">
        <v>1</v>
      </c>
      <c r="T6" s="94"/>
      <c r="U6" s="89"/>
      <c r="V6" s="91" t="s">
        <v>81</v>
      </c>
      <c r="W6" s="92"/>
      <c r="X6" s="92"/>
      <c r="Y6" s="93">
        <v>1</v>
      </c>
      <c r="Z6" s="89"/>
      <c r="AA6"/>
    </row>
    <row r="7" spans="1:27" ht="25.5" customHeight="1">
      <c r="A7" s="163" t="s">
        <v>6</v>
      </c>
      <c r="B7" s="207" t="s">
        <v>57</v>
      </c>
      <c r="C7" s="184" t="s">
        <v>0</v>
      </c>
      <c r="D7" s="158" t="s">
        <v>58</v>
      </c>
      <c r="E7" s="198" t="s">
        <v>59</v>
      </c>
      <c r="F7" s="199"/>
      <c r="G7" s="199"/>
      <c r="H7" s="199"/>
      <c r="I7" s="199"/>
      <c r="J7" s="199"/>
      <c r="K7" s="200"/>
      <c r="L7" s="201" t="s">
        <v>14</v>
      </c>
      <c r="M7" s="199"/>
      <c r="N7" s="199"/>
      <c r="O7" s="199"/>
      <c r="P7" s="202"/>
      <c r="Q7" s="198" t="s">
        <v>4</v>
      </c>
      <c r="R7" s="199"/>
      <c r="S7" s="199"/>
      <c r="T7" s="199"/>
      <c r="U7" s="200"/>
      <c r="V7" s="212" t="s">
        <v>12</v>
      </c>
      <c r="W7" s="213"/>
      <c r="X7" s="213"/>
      <c r="Y7" s="214"/>
      <c r="Z7" s="214"/>
      <c r="AA7" s="215"/>
    </row>
    <row r="8" spans="1:27" ht="11.25" customHeight="1">
      <c r="A8" s="164"/>
      <c r="B8" s="208"/>
      <c r="C8" s="182"/>
      <c r="D8" s="171"/>
      <c r="E8" s="204" t="s">
        <v>8</v>
      </c>
      <c r="F8" s="205" t="s">
        <v>13</v>
      </c>
      <c r="G8" s="203" t="s">
        <v>3</v>
      </c>
      <c r="H8" s="29"/>
      <c r="I8" s="203" t="s">
        <v>2</v>
      </c>
      <c r="J8" s="29"/>
      <c r="K8" s="210" t="s">
        <v>9</v>
      </c>
      <c r="L8" s="211" t="s">
        <v>1</v>
      </c>
      <c r="M8" s="29"/>
      <c r="N8" s="203" t="s">
        <v>2</v>
      </c>
      <c r="O8" s="29"/>
      <c r="P8" s="203" t="s">
        <v>9</v>
      </c>
      <c r="Q8" s="223" t="s">
        <v>5</v>
      </c>
      <c r="R8" s="29"/>
      <c r="S8" s="203" t="s">
        <v>2</v>
      </c>
      <c r="T8" s="29"/>
      <c r="U8" s="210" t="s">
        <v>9</v>
      </c>
      <c r="V8" s="221" t="s">
        <v>33</v>
      </c>
      <c r="W8" s="29"/>
      <c r="X8" s="219" t="s">
        <v>9</v>
      </c>
      <c r="Y8" s="216" t="s">
        <v>35</v>
      </c>
      <c r="Z8" s="217"/>
      <c r="AA8" s="218"/>
    </row>
    <row r="9" spans="1:27" ht="50.25" customHeight="1">
      <c r="A9" s="164"/>
      <c r="B9" s="209"/>
      <c r="C9" s="182"/>
      <c r="D9" s="171"/>
      <c r="E9" s="204"/>
      <c r="F9" s="206"/>
      <c r="G9" s="203"/>
      <c r="H9" s="52" t="s">
        <v>43</v>
      </c>
      <c r="I9" s="203"/>
      <c r="J9" s="53" t="s">
        <v>15</v>
      </c>
      <c r="K9" s="210"/>
      <c r="L9" s="211"/>
      <c r="M9" s="52" t="s">
        <v>43</v>
      </c>
      <c r="N9" s="203"/>
      <c r="O9" s="53" t="s">
        <v>15</v>
      </c>
      <c r="P9" s="203"/>
      <c r="Q9" s="204"/>
      <c r="R9" s="52" t="s">
        <v>43</v>
      </c>
      <c r="S9" s="224"/>
      <c r="T9" s="53" t="s">
        <v>15</v>
      </c>
      <c r="U9" s="210"/>
      <c r="V9" s="222"/>
      <c r="W9" s="28" t="s">
        <v>34</v>
      </c>
      <c r="X9" s="220"/>
      <c r="Y9" s="4" t="s">
        <v>33</v>
      </c>
      <c r="Z9" s="4" t="s">
        <v>34</v>
      </c>
      <c r="AA9" s="84" t="s">
        <v>9</v>
      </c>
    </row>
    <row r="10" spans="1:27" ht="13.5" customHeight="1">
      <c r="A10" s="15">
        <v>32</v>
      </c>
      <c r="B10" s="16">
        <v>201</v>
      </c>
      <c r="C10" s="11" t="s">
        <v>126</v>
      </c>
      <c r="D10" s="147" t="s">
        <v>97</v>
      </c>
      <c r="E10" s="100">
        <v>40</v>
      </c>
      <c r="F10" s="5" t="s">
        <v>133</v>
      </c>
      <c r="G10" s="5">
        <v>28</v>
      </c>
      <c r="H10" s="5">
        <v>24</v>
      </c>
      <c r="I10" s="5">
        <v>412</v>
      </c>
      <c r="J10" s="5">
        <v>78</v>
      </c>
      <c r="K10" s="63">
        <f>IF(G10=""," ",ROUND(J10/I10*100,1))</f>
        <v>18.9</v>
      </c>
      <c r="L10" s="152">
        <v>31</v>
      </c>
      <c r="M10" s="151">
        <v>25</v>
      </c>
      <c r="N10" s="103">
        <v>618</v>
      </c>
      <c r="O10" s="151">
        <v>127</v>
      </c>
      <c r="P10" s="63">
        <f>IF(L10=""," ",ROUND(O10/N10*100,1))</f>
        <v>20.6</v>
      </c>
      <c r="Q10" s="152">
        <v>6</v>
      </c>
      <c r="R10" s="151">
        <v>5</v>
      </c>
      <c r="S10" s="103">
        <v>58</v>
      </c>
      <c r="T10" s="151">
        <v>7</v>
      </c>
      <c r="U10" s="63">
        <f>IF(Q10=""," ",ROUND(T10/S10*100,1))</f>
        <v>12.1</v>
      </c>
      <c r="V10" s="11">
        <v>200</v>
      </c>
      <c r="W10" s="5">
        <v>18</v>
      </c>
      <c r="X10" s="79">
        <f>IF(V10=""," ",ROUND(W10/V10*100,1))</f>
        <v>9</v>
      </c>
      <c r="Y10" s="5">
        <v>147</v>
      </c>
      <c r="Z10" s="5">
        <v>7</v>
      </c>
      <c r="AA10" s="74">
        <f>IF(Y10=""," ",ROUND(Z10/Y10*100,1))</f>
        <v>4.8</v>
      </c>
    </row>
    <row r="11" spans="1:27" ht="13.5" customHeight="1">
      <c r="A11" s="15">
        <v>32</v>
      </c>
      <c r="B11" s="16">
        <v>202</v>
      </c>
      <c r="C11" s="11" t="s">
        <v>126</v>
      </c>
      <c r="D11" s="147" t="s">
        <v>98</v>
      </c>
      <c r="E11" s="100">
        <v>30</v>
      </c>
      <c r="F11" s="5" t="s">
        <v>138</v>
      </c>
      <c r="G11" s="5">
        <v>44</v>
      </c>
      <c r="H11" s="5">
        <v>34</v>
      </c>
      <c r="I11" s="5">
        <v>532</v>
      </c>
      <c r="J11" s="5">
        <v>81</v>
      </c>
      <c r="K11" s="63">
        <f aca="true" t="shared" si="0" ref="K11:K47">IF(G11=""," ",ROUND(J11/I11*100,1))</f>
        <v>15.2</v>
      </c>
      <c r="L11" s="13">
        <v>34</v>
      </c>
      <c r="M11" s="5">
        <v>28</v>
      </c>
      <c r="N11" s="5">
        <v>421</v>
      </c>
      <c r="O11" s="5">
        <v>61</v>
      </c>
      <c r="P11" s="63">
        <f>IF(L11=""," ",ROUND(O11/N11*100,1))</f>
        <v>14.5</v>
      </c>
      <c r="Q11" s="13">
        <v>6</v>
      </c>
      <c r="R11" s="5">
        <v>2</v>
      </c>
      <c r="S11" s="5">
        <v>42</v>
      </c>
      <c r="T11" s="5">
        <v>2</v>
      </c>
      <c r="U11" s="63">
        <f>IF(Q11=""," ",ROUND(T11/S11*100,1))</f>
        <v>4.8</v>
      </c>
      <c r="V11" s="11">
        <v>48</v>
      </c>
      <c r="W11" s="5">
        <v>3</v>
      </c>
      <c r="X11" s="79">
        <f>IF(V11=""," ",ROUND(W11/V11*100,1))</f>
        <v>6.3</v>
      </c>
      <c r="Y11" s="5">
        <v>48</v>
      </c>
      <c r="Z11" s="5">
        <v>3</v>
      </c>
      <c r="AA11" s="74">
        <f>IF(Y11=""," ",ROUND(Z11/Y11*100,1))</f>
        <v>6.3</v>
      </c>
    </row>
    <row r="12" spans="1:27" ht="13.5" customHeight="1">
      <c r="A12" s="15">
        <v>32</v>
      </c>
      <c r="B12" s="16">
        <v>203</v>
      </c>
      <c r="C12" s="11" t="s">
        <v>126</v>
      </c>
      <c r="D12" s="147" t="s">
        <v>99</v>
      </c>
      <c r="E12" s="100">
        <v>40</v>
      </c>
      <c r="F12" s="5" t="s">
        <v>145</v>
      </c>
      <c r="G12" s="5">
        <v>42</v>
      </c>
      <c r="H12" s="5">
        <v>36</v>
      </c>
      <c r="I12" s="5">
        <v>802</v>
      </c>
      <c r="J12" s="5">
        <v>213</v>
      </c>
      <c r="K12" s="63">
        <f t="shared" si="0"/>
        <v>26.6</v>
      </c>
      <c r="L12" s="13">
        <v>19</v>
      </c>
      <c r="M12" s="5">
        <v>18</v>
      </c>
      <c r="N12" s="5">
        <v>302</v>
      </c>
      <c r="O12" s="5">
        <v>99</v>
      </c>
      <c r="P12" s="63">
        <f aca="true" t="shared" si="1" ref="P12:P45">IF(L12=""," ",ROUND(O12/N12*100,1))</f>
        <v>32.8</v>
      </c>
      <c r="Q12" s="13">
        <v>4</v>
      </c>
      <c r="R12" s="5">
        <v>2</v>
      </c>
      <c r="S12" s="5">
        <v>102</v>
      </c>
      <c r="T12" s="5">
        <v>2</v>
      </c>
      <c r="U12" s="63">
        <f aca="true" t="shared" si="2" ref="U12:U47">IF(Q12=""," ",ROUND(T12/S12*100,1))</f>
        <v>2</v>
      </c>
      <c r="V12" s="11">
        <v>239</v>
      </c>
      <c r="W12" s="5">
        <v>14</v>
      </c>
      <c r="X12" s="79">
        <f>IF(V12=""," ",ROUND(W12/V12*100,1))</f>
        <v>5.9</v>
      </c>
      <c r="Y12" s="5">
        <v>222</v>
      </c>
      <c r="Z12" s="5">
        <v>11</v>
      </c>
      <c r="AA12" s="74">
        <f>IF(Y12=""," ",ROUND(Z12/Y12*100,1))</f>
        <v>5</v>
      </c>
    </row>
    <row r="13" spans="1:27" ht="13.5" customHeight="1">
      <c r="A13" s="15">
        <v>32</v>
      </c>
      <c r="B13" s="16">
        <v>204</v>
      </c>
      <c r="C13" s="11" t="s">
        <v>126</v>
      </c>
      <c r="D13" s="147" t="s">
        <v>100</v>
      </c>
      <c r="E13" s="11">
        <v>35</v>
      </c>
      <c r="F13" s="5" t="s">
        <v>133</v>
      </c>
      <c r="G13" s="5">
        <v>39</v>
      </c>
      <c r="H13" s="5">
        <v>32</v>
      </c>
      <c r="I13" s="5">
        <v>1424</v>
      </c>
      <c r="J13" s="5">
        <v>373</v>
      </c>
      <c r="K13" s="63">
        <f t="shared" si="0"/>
        <v>26.2</v>
      </c>
      <c r="L13" s="13">
        <v>29</v>
      </c>
      <c r="M13" s="5">
        <v>24</v>
      </c>
      <c r="N13" s="5">
        <v>1283</v>
      </c>
      <c r="O13" s="5">
        <v>347</v>
      </c>
      <c r="P13" s="63">
        <f t="shared" si="1"/>
        <v>27</v>
      </c>
      <c r="Q13" s="13">
        <v>6</v>
      </c>
      <c r="R13" s="5">
        <v>4</v>
      </c>
      <c r="S13" s="5">
        <v>66</v>
      </c>
      <c r="T13" s="5">
        <v>8</v>
      </c>
      <c r="U13" s="63">
        <f t="shared" si="2"/>
        <v>12.1</v>
      </c>
      <c r="V13" s="11">
        <v>66</v>
      </c>
      <c r="W13" s="5">
        <v>8</v>
      </c>
      <c r="X13" s="79">
        <f aca="true" t="shared" si="3" ref="X13:X47">IF(V13=0," ",ROUND(W13/V13*100,1))</f>
        <v>12.1</v>
      </c>
      <c r="Y13" s="5">
        <v>63</v>
      </c>
      <c r="Z13" s="5">
        <v>5</v>
      </c>
      <c r="AA13" s="74">
        <f aca="true" t="shared" si="4" ref="AA13:AA47">IF(Y13=0," ",ROUND(Z13/Y13*100,1))</f>
        <v>7.9</v>
      </c>
    </row>
    <row r="14" spans="1:27" ht="13.5" customHeight="1">
      <c r="A14" s="15">
        <v>32</v>
      </c>
      <c r="B14" s="16">
        <v>205</v>
      </c>
      <c r="C14" s="11" t="s">
        <v>126</v>
      </c>
      <c r="D14" s="147" t="s">
        <v>101</v>
      </c>
      <c r="E14" s="11">
        <v>40</v>
      </c>
      <c r="F14" s="5" t="s">
        <v>133</v>
      </c>
      <c r="G14" s="5">
        <v>41</v>
      </c>
      <c r="H14" s="5">
        <v>32</v>
      </c>
      <c r="I14" s="5">
        <v>655</v>
      </c>
      <c r="J14" s="5">
        <v>181</v>
      </c>
      <c r="K14" s="63">
        <f t="shared" si="0"/>
        <v>27.6</v>
      </c>
      <c r="L14" s="13">
        <v>24</v>
      </c>
      <c r="M14" s="5">
        <v>20</v>
      </c>
      <c r="N14" s="5">
        <v>466</v>
      </c>
      <c r="O14" s="5">
        <v>111</v>
      </c>
      <c r="P14" s="63">
        <f t="shared" si="1"/>
        <v>23.8</v>
      </c>
      <c r="Q14" s="13">
        <v>6</v>
      </c>
      <c r="R14" s="5">
        <v>2</v>
      </c>
      <c r="S14" s="5">
        <v>39</v>
      </c>
      <c r="T14" s="5">
        <v>3</v>
      </c>
      <c r="U14" s="63">
        <f t="shared" si="2"/>
        <v>7.7</v>
      </c>
      <c r="V14" s="11">
        <v>60</v>
      </c>
      <c r="W14" s="5">
        <v>2</v>
      </c>
      <c r="X14" s="79">
        <f t="shared" si="3"/>
        <v>3.3</v>
      </c>
      <c r="Y14" s="5">
        <v>35</v>
      </c>
      <c r="Z14" s="5">
        <v>0</v>
      </c>
      <c r="AA14" s="74">
        <f t="shared" si="4"/>
        <v>0</v>
      </c>
    </row>
    <row r="15" spans="1:27" ht="13.5" customHeight="1">
      <c r="A15" s="15">
        <v>32</v>
      </c>
      <c r="B15" s="16">
        <v>206</v>
      </c>
      <c r="C15" s="11" t="s">
        <v>126</v>
      </c>
      <c r="D15" s="147" t="s">
        <v>102</v>
      </c>
      <c r="E15" s="11">
        <v>25</v>
      </c>
      <c r="F15" s="5" t="s">
        <v>157</v>
      </c>
      <c r="G15" s="5">
        <v>23</v>
      </c>
      <c r="H15" s="5">
        <v>19</v>
      </c>
      <c r="I15" s="5">
        <v>525</v>
      </c>
      <c r="J15" s="5">
        <v>108</v>
      </c>
      <c r="K15" s="63">
        <f t="shared" si="0"/>
        <v>20.6</v>
      </c>
      <c r="L15" s="13">
        <v>23</v>
      </c>
      <c r="M15" s="5">
        <v>19</v>
      </c>
      <c r="N15" s="5">
        <v>525</v>
      </c>
      <c r="O15" s="5">
        <v>108</v>
      </c>
      <c r="P15" s="63">
        <f t="shared" si="1"/>
        <v>20.6</v>
      </c>
      <c r="Q15" s="13">
        <v>6</v>
      </c>
      <c r="R15" s="5">
        <v>1</v>
      </c>
      <c r="S15" s="5">
        <v>69</v>
      </c>
      <c r="T15" s="5">
        <v>1</v>
      </c>
      <c r="U15" s="63">
        <f t="shared" si="2"/>
        <v>1.4</v>
      </c>
      <c r="V15" s="11">
        <v>130</v>
      </c>
      <c r="W15" s="5">
        <v>26</v>
      </c>
      <c r="X15" s="79">
        <f t="shared" si="3"/>
        <v>20</v>
      </c>
      <c r="Y15" s="5">
        <v>89</v>
      </c>
      <c r="Z15" s="5">
        <v>12</v>
      </c>
      <c r="AA15" s="74">
        <f t="shared" si="4"/>
        <v>13.5</v>
      </c>
    </row>
    <row r="16" spans="1:27" ht="13.5" customHeight="1">
      <c r="A16" s="15">
        <v>32</v>
      </c>
      <c r="B16" s="16">
        <v>207</v>
      </c>
      <c r="C16" s="11" t="s">
        <v>126</v>
      </c>
      <c r="D16" s="147" t="s">
        <v>103</v>
      </c>
      <c r="E16" s="11">
        <v>30</v>
      </c>
      <c r="F16" s="5" t="s">
        <v>163</v>
      </c>
      <c r="G16" s="5">
        <v>35</v>
      </c>
      <c r="H16" s="5">
        <v>25</v>
      </c>
      <c r="I16" s="5">
        <v>392</v>
      </c>
      <c r="J16" s="5">
        <v>87</v>
      </c>
      <c r="K16" s="63">
        <f t="shared" si="0"/>
        <v>22.2</v>
      </c>
      <c r="L16" s="13">
        <v>21</v>
      </c>
      <c r="M16" s="5">
        <v>14</v>
      </c>
      <c r="N16" s="5">
        <v>197</v>
      </c>
      <c r="O16" s="5">
        <v>36</v>
      </c>
      <c r="P16" s="63">
        <f t="shared" si="1"/>
        <v>18.3</v>
      </c>
      <c r="Q16" s="13">
        <v>6</v>
      </c>
      <c r="R16" s="5">
        <v>3</v>
      </c>
      <c r="S16" s="5">
        <v>48</v>
      </c>
      <c r="T16" s="5">
        <v>3</v>
      </c>
      <c r="U16" s="63">
        <f t="shared" si="2"/>
        <v>6.3</v>
      </c>
      <c r="V16" s="11">
        <v>34</v>
      </c>
      <c r="W16" s="5">
        <v>0</v>
      </c>
      <c r="X16" s="79">
        <f t="shared" si="3"/>
        <v>0</v>
      </c>
      <c r="Y16" s="5">
        <v>31</v>
      </c>
      <c r="Z16" s="5">
        <v>0</v>
      </c>
      <c r="AA16" s="74">
        <f t="shared" si="4"/>
        <v>0</v>
      </c>
    </row>
    <row r="17" spans="1:27" ht="13.5" customHeight="1">
      <c r="A17" s="15">
        <v>32</v>
      </c>
      <c r="B17" s="16">
        <v>209</v>
      </c>
      <c r="C17" s="11" t="s">
        <v>126</v>
      </c>
      <c r="D17" s="147" t="s">
        <v>104</v>
      </c>
      <c r="E17" s="11"/>
      <c r="F17" s="5"/>
      <c r="G17" s="5"/>
      <c r="H17" s="5"/>
      <c r="I17" s="5"/>
      <c r="J17" s="5"/>
      <c r="K17" s="63" t="str">
        <f t="shared" si="0"/>
        <v> </v>
      </c>
      <c r="L17" s="13">
        <v>10</v>
      </c>
      <c r="M17" s="5">
        <v>8</v>
      </c>
      <c r="N17" s="5">
        <v>282</v>
      </c>
      <c r="O17" s="5">
        <v>84</v>
      </c>
      <c r="P17" s="63">
        <f t="shared" si="1"/>
        <v>29.8</v>
      </c>
      <c r="Q17" s="13">
        <v>6</v>
      </c>
      <c r="R17" s="5">
        <v>2</v>
      </c>
      <c r="S17" s="5">
        <v>103</v>
      </c>
      <c r="T17" s="5">
        <v>3</v>
      </c>
      <c r="U17" s="63">
        <f t="shared" si="2"/>
        <v>2.9</v>
      </c>
      <c r="V17" s="11">
        <v>116</v>
      </c>
      <c r="W17" s="5">
        <v>17</v>
      </c>
      <c r="X17" s="79">
        <f t="shared" si="3"/>
        <v>14.7</v>
      </c>
      <c r="Y17" s="5">
        <v>104</v>
      </c>
      <c r="Z17" s="5">
        <v>11</v>
      </c>
      <c r="AA17" s="74">
        <f t="shared" si="4"/>
        <v>10.6</v>
      </c>
    </row>
    <row r="18" spans="1:27" ht="13.5" customHeight="1">
      <c r="A18" s="15">
        <v>32</v>
      </c>
      <c r="B18" s="16">
        <v>304</v>
      </c>
      <c r="C18" s="11" t="s">
        <v>126</v>
      </c>
      <c r="D18" s="147" t="s">
        <v>105</v>
      </c>
      <c r="E18" s="11">
        <v>40</v>
      </c>
      <c r="F18" s="5" t="s">
        <v>168</v>
      </c>
      <c r="G18" s="5">
        <v>25</v>
      </c>
      <c r="H18" s="5">
        <v>19</v>
      </c>
      <c r="I18" s="5">
        <v>281</v>
      </c>
      <c r="J18" s="5">
        <v>93</v>
      </c>
      <c r="K18" s="63">
        <f t="shared" si="0"/>
        <v>33.1</v>
      </c>
      <c r="L18" s="13">
        <v>10</v>
      </c>
      <c r="M18" s="5">
        <v>9</v>
      </c>
      <c r="N18" s="5">
        <v>144</v>
      </c>
      <c r="O18" s="5">
        <v>38</v>
      </c>
      <c r="P18" s="63">
        <f t="shared" si="1"/>
        <v>26.4</v>
      </c>
      <c r="Q18" s="13">
        <v>5</v>
      </c>
      <c r="R18" s="5">
        <v>1</v>
      </c>
      <c r="S18" s="5">
        <v>34</v>
      </c>
      <c r="T18" s="5">
        <v>1</v>
      </c>
      <c r="U18" s="63">
        <f t="shared" si="2"/>
        <v>2.9</v>
      </c>
      <c r="V18" s="11">
        <v>19</v>
      </c>
      <c r="W18" s="5">
        <v>6</v>
      </c>
      <c r="X18" s="79">
        <f t="shared" si="3"/>
        <v>31.6</v>
      </c>
      <c r="Y18" s="5">
        <v>16</v>
      </c>
      <c r="Z18" s="5">
        <v>3</v>
      </c>
      <c r="AA18" s="74">
        <f t="shared" si="4"/>
        <v>18.8</v>
      </c>
    </row>
    <row r="19" spans="1:27" ht="13.5" customHeight="1">
      <c r="A19" s="15">
        <v>32</v>
      </c>
      <c r="B19" s="16">
        <v>343</v>
      </c>
      <c r="C19" s="11" t="s">
        <v>126</v>
      </c>
      <c r="D19" s="147" t="s">
        <v>106</v>
      </c>
      <c r="E19" s="11"/>
      <c r="F19" s="5"/>
      <c r="G19" s="5"/>
      <c r="H19" s="5"/>
      <c r="I19" s="5"/>
      <c r="J19" s="5"/>
      <c r="K19" s="63" t="str">
        <f t="shared" si="0"/>
        <v> </v>
      </c>
      <c r="L19" s="13">
        <v>6</v>
      </c>
      <c r="M19" s="5">
        <v>3</v>
      </c>
      <c r="N19" s="5">
        <v>75</v>
      </c>
      <c r="O19" s="5">
        <v>8</v>
      </c>
      <c r="P19" s="63">
        <f t="shared" si="1"/>
        <v>10.7</v>
      </c>
      <c r="Q19" s="13">
        <v>3</v>
      </c>
      <c r="R19" s="5">
        <v>1</v>
      </c>
      <c r="S19" s="5">
        <v>12</v>
      </c>
      <c r="T19" s="5">
        <v>1</v>
      </c>
      <c r="U19" s="63">
        <f t="shared" si="2"/>
        <v>8.3</v>
      </c>
      <c r="V19" s="11">
        <v>28</v>
      </c>
      <c r="W19" s="5">
        <v>2</v>
      </c>
      <c r="X19" s="79">
        <f t="shared" si="3"/>
        <v>7.1</v>
      </c>
      <c r="Y19" s="5">
        <v>17</v>
      </c>
      <c r="Z19" s="5">
        <v>0</v>
      </c>
      <c r="AA19" s="74">
        <f t="shared" si="4"/>
        <v>0</v>
      </c>
    </row>
    <row r="20" spans="1:27" ht="13.5" customHeight="1">
      <c r="A20" s="15">
        <v>32</v>
      </c>
      <c r="B20" s="16">
        <v>386</v>
      </c>
      <c r="C20" s="11" t="s">
        <v>126</v>
      </c>
      <c r="D20" s="147" t="s">
        <v>107</v>
      </c>
      <c r="E20" s="11"/>
      <c r="F20" s="5"/>
      <c r="G20" s="5"/>
      <c r="H20" s="5"/>
      <c r="I20" s="5"/>
      <c r="J20" s="5"/>
      <c r="K20" s="63" t="str">
        <f t="shared" si="0"/>
        <v> </v>
      </c>
      <c r="L20" s="13">
        <v>8</v>
      </c>
      <c r="M20" s="5">
        <v>7</v>
      </c>
      <c r="N20" s="5">
        <v>149</v>
      </c>
      <c r="O20" s="5">
        <v>37</v>
      </c>
      <c r="P20" s="63">
        <f t="shared" si="1"/>
        <v>24.8</v>
      </c>
      <c r="Q20" s="13">
        <v>5</v>
      </c>
      <c r="R20" s="5">
        <v>2</v>
      </c>
      <c r="S20" s="5">
        <v>48</v>
      </c>
      <c r="T20" s="5">
        <v>2</v>
      </c>
      <c r="U20" s="63">
        <f t="shared" si="2"/>
        <v>4.2</v>
      </c>
      <c r="V20" s="11">
        <v>41</v>
      </c>
      <c r="W20" s="5">
        <v>9</v>
      </c>
      <c r="X20" s="79">
        <f t="shared" si="3"/>
        <v>22</v>
      </c>
      <c r="Y20" s="5">
        <v>30</v>
      </c>
      <c r="Z20" s="5">
        <v>2</v>
      </c>
      <c r="AA20" s="74">
        <f t="shared" si="4"/>
        <v>6.7</v>
      </c>
    </row>
    <row r="21" spans="1:27" ht="13.5" customHeight="1">
      <c r="A21" s="15">
        <v>32</v>
      </c>
      <c r="B21" s="16">
        <v>401</v>
      </c>
      <c r="C21" s="11" t="s">
        <v>126</v>
      </c>
      <c r="D21" s="147" t="s">
        <v>108</v>
      </c>
      <c r="E21" s="11"/>
      <c r="F21" s="5"/>
      <c r="G21" s="5"/>
      <c r="H21" s="5"/>
      <c r="I21" s="5"/>
      <c r="J21" s="5"/>
      <c r="K21" s="63" t="str">
        <f t="shared" si="0"/>
        <v> </v>
      </c>
      <c r="L21" s="13">
        <v>15</v>
      </c>
      <c r="M21" s="5">
        <v>14</v>
      </c>
      <c r="N21" s="5">
        <v>390</v>
      </c>
      <c r="O21" s="5">
        <v>93</v>
      </c>
      <c r="P21" s="63">
        <f t="shared" si="1"/>
        <v>23.8</v>
      </c>
      <c r="Q21" s="13">
        <v>5</v>
      </c>
      <c r="R21" s="5">
        <v>0</v>
      </c>
      <c r="S21" s="5">
        <v>34</v>
      </c>
      <c r="T21" s="5">
        <v>0</v>
      </c>
      <c r="U21" s="63">
        <f t="shared" si="2"/>
        <v>0</v>
      </c>
      <c r="V21" s="11">
        <v>44</v>
      </c>
      <c r="W21" s="5">
        <v>8</v>
      </c>
      <c r="X21" s="79">
        <f t="shared" si="3"/>
        <v>18.2</v>
      </c>
      <c r="Y21" s="5">
        <v>41</v>
      </c>
      <c r="Z21" s="5">
        <v>5</v>
      </c>
      <c r="AA21" s="74">
        <f t="shared" si="4"/>
        <v>12.2</v>
      </c>
    </row>
    <row r="22" spans="1:27" ht="13.5" customHeight="1">
      <c r="A22" s="15">
        <v>32</v>
      </c>
      <c r="B22" s="16">
        <v>421</v>
      </c>
      <c r="C22" s="11" t="s">
        <v>126</v>
      </c>
      <c r="D22" s="147" t="s">
        <v>109</v>
      </c>
      <c r="E22" s="11"/>
      <c r="F22" s="5"/>
      <c r="G22" s="5"/>
      <c r="H22" s="5"/>
      <c r="I22" s="5"/>
      <c r="J22" s="5"/>
      <c r="K22" s="63" t="str">
        <f t="shared" si="0"/>
        <v> </v>
      </c>
      <c r="L22" s="13">
        <v>8</v>
      </c>
      <c r="M22" s="5">
        <v>3</v>
      </c>
      <c r="N22" s="5">
        <v>86</v>
      </c>
      <c r="O22" s="5">
        <v>11</v>
      </c>
      <c r="P22" s="63">
        <f t="shared" si="1"/>
        <v>12.8</v>
      </c>
      <c r="Q22" s="13">
        <v>5</v>
      </c>
      <c r="R22" s="5">
        <v>0</v>
      </c>
      <c r="S22" s="5">
        <v>27</v>
      </c>
      <c r="T22" s="5">
        <v>0</v>
      </c>
      <c r="U22" s="63">
        <f t="shared" si="2"/>
        <v>0</v>
      </c>
      <c r="V22" s="11">
        <v>7</v>
      </c>
      <c r="W22" s="5">
        <v>1</v>
      </c>
      <c r="X22" s="79">
        <f t="shared" si="3"/>
        <v>14.3</v>
      </c>
      <c r="Y22" s="5">
        <v>6</v>
      </c>
      <c r="Z22" s="5">
        <v>0</v>
      </c>
      <c r="AA22" s="74">
        <f t="shared" si="4"/>
        <v>0</v>
      </c>
    </row>
    <row r="23" spans="1:27" ht="13.5" customHeight="1">
      <c r="A23" s="15">
        <v>32</v>
      </c>
      <c r="B23" s="16">
        <v>422</v>
      </c>
      <c r="C23" s="11" t="s">
        <v>126</v>
      </c>
      <c r="D23" s="147" t="s">
        <v>110</v>
      </c>
      <c r="E23" s="11"/>
      <c r="F23" s="5"/>
      <c r="G23" s="5"/>
      <c r="H23" s="5"/>
      <c r="I23" s="5"/>
      <c r="J23" s="5"/>
      <c r="K23" s="63" t="str">
        <f t="shared" si="0"/>
        <v> </v>
      </c>
      <c r="L23" s="13">
        <v>9</v>
      </c>
      <c r="M23" s="5">
        <v>6</v>
      </c>
      <c r="N23" s="5">
        <v>91</v>
      </c>
      <c r="O23" s="5">
        <v>14</v>
      </c>
      <c r="P23" s="63">
        <f t="shared" si="1"/>
        <v>15.4</v>
      </c>
      <c r="Q23" s="13">
        <v>5</v>
      </c>
      <c r="R23" s="5">
        <v>3</v>
      </c>
      <c r="S23" s="5">
        <v>23</v>
      </c>
      <c r="T23" s="5">
        <v>3</v>
      </c>
      <c r="U23" s="63">
        <f t="shared" si="2"/>
        <v>13</v>
      </c>
      <c r="V23" s="11">
        <v>8</v>
      </c>
      <c r="W23" s="5">
        <v>0</v>
      </c>
      <c r="X23" s="79">
        <f t="shared" si="3"/>
        <v>0</v>
      </c>
      <c r="Y23" s="5">
        <v>7</v>
      </c>
      <c r="Z23" s="5">
        <v>0</v>
      </c>
      <c r="AA23" s="74">
        <f t="shared" si="4"/>
        <v>0</v>
      </c>
    </row>
    <row r="24" spans="1:27" ht="13.5" customHeight="1">
      <c r="A24" s="15">
        <v>32</v>
      </c>
      <c r="B24" s="16">
        <v>441</v>
      </c>
      <c r="C24" s="11" t="s">
        <v>126</v>
      </c>
      <c r="D24" s="147" t="s">
        <v>111</v>
      </c>
      <c r="E24" s="11"/>
      <c r="F24" s="5"/>
      <c r="G24" s="5"/>
      <c r="H24" s="5"/>
      <c r="I24" s="5"/>
      <c r="J24" s="5"/>
      <c r="K24" s="63" t="str">
        <f t="shared" si="0"/>
        <v> </v>
      </c>
      <c r="L24" s="13">
        <v>18</v>
      </c>
      <c r="M24" s="5">
        <v>13</v>
      </c>
      <c r="N24" s="5">
        <v>261</v>
      </c>
      <c r="O24" s="5">
        <v>43</v>
      </c>
      <c r="P24" s="63">
        <f t="shared" si="1"/>
        <v>16.5</v>
      </c>
      <c r="Q24" s="13">
        <v>5</v>
      </c>
      <c r="R24" s="5">
        <v>2</v>
      </c>
      <c r="S24" s="5">
        <v>26</v>
      </c>
      <c r="T24" s="5">
        <v>3</v>
      </c>
      <c r="U24" s="63">
        <f t="shared" si="2"/>
        <v>11.5</v>
      </c>
      <c r="V24" s="11">
        <v>12</v>
      </c>
      <c r="W24" s="5">
        <v>0</v>
      </c>
      <c r="X24" s="79">
        <f t="shared" si="3"/>
        <v>0</v>
      </c>
      <c r="Y24" s="5">
        <v>12</v>
      </c>
      <c r="Z24" s="5">
        <v>0</v>
      </c>
      <c r="AA24" s="74">
        <f t="shared" si="4"/>
        <v>0</v>
      </c>
    </row>
    <row r="25" spans="1:27" ht="13.5" customHeight="1">
      <c r="A25" s="15">
        <v>32</v>
      </c>
      <c r="B25" s="16">
        <v>448</v>
      </c>
      <c r="C25" s="11" t="s">
        <v>126</v>
      </c>
      <c r="D25" s="147" t="s">
        <v>112</v>
      </c>
      <c r="E25" s="11"/>
      <c r="F25" s="5"/>
      <c r="G25" s="5"/>
      <c r="H25" s="5"/>
      <c r="I25" s="5"/>
      <c r="J25" s="5"/>
      <c r="K25" s="63" t="str">
        <f t="shared" si="0"/>
        <v> </v>
      </c>
      <c r="L25" s="13">
        <v>10</v>
      </c>
      <c r="M25" s="5">
        <v>7</v>
      </c>
      <c r="N25" s="5">
        <v>202</v>
      </c>
      <c r="O25" s="5">
        <v>35</v>
      </c>
      <c r="P25" s="63">
        <f t="shared" si="1"/>
        <v>17.3</v>
      </c>
      <c r="Q25" s="13">
        <v>5</v>
      </c>
      <c r="R25" s="5">
        <v>1</v>
      </c>
      <c r="S25" s="5">
        <v>35</v>
      </c>
      <c r="T25" s="5">
        <v>1</v>
      </c>
      <c r="U25" s="63">
        <f t="shared" si="2"/>
        <v>2.9</v>
      </c>
      <c r="V25" s="11">
        <v>40</v>
      </c>
      <c r="W25" s="5">
        <v>0</v>
      </c>
      <c r="X25" s="79">
        <f t="shared" si="3"/>
        <v>0</v>
      </c>
      <c r="Y25" s="5">
        <v>38</v>
      </c>
      <c r="Z25" s="5">
        <v>0</v>
      </c>
      <c r="AA25" s="74">
        <f t="shared" si="4"/>
        <v>0</v>
      </c>
    </row>
    <row r="26" spans="1:27" ht="13.5" customHeight="1">
      <c r="A26" s="15">
        <v>32</v>
      </c>
      <c r="B26" s="16">
        <v>449</v>
      </c>
      <c r="C26" s="11" t="s">
        <v>126</v>
      </c>
      <c r="D26" s="147" t="s">
        <v>113</v>
      </c>
      <c r="E26" s="11"/>
      <c r="F26" s="5"/>
      <c r="G26" s="5"/>
      <c r="H26" s="5"/>
      <c r="I26" s="5"/>
      <c r="J26" s="5"/>
      <c r="K26" s="63" t="str">
        <f t="shared" si="0"/>
        <v> </v>
      </c>
      <c r="L26" s="13">
        <v>7</v>
      </c>
      <c r="M26" s="5">
        <v>3</v>
      </c>
      <c r="N26" s="5">
        <v>63</v>
      </c>
      <c r="O26" s="5">
        <v>8</v>
      </c>
      <c r="P26" s="63">
        <f t="shared" si="1"/>
        <v>12.7</v>
      </c>
      <c r="Q26" s="13">
        <v>5</v>
      </c>
      <c r="R26" s="5">
        <v>2</v>
      </c>
      <c r="S26" s="5">
        <v>42</v>
      </c>
      <c r="T26" s="5">
        <v>3</v>
      </c>
      <c r="U26" s="63">
        <f t="shared" si="2"/>
        <v>7.1</v>
      </c>
      <c r="V26" s="11">
        <v>30</v>
      </c>
      <c r="W26" s="5">
        <v>1</v>
      </c>
      <c r="X26" s="79">
        <f t="shared" si="3"/>
        <v>3.3</v>
      </c>
      <c r="Y26" s="5">
        <v>30</v>
      </c>
      <c r="Z26" s="5">
        <v>1</v>
      </c>
      <c r="AA26" s="74">
        <f t="shared" si="4"/>
        <v>3.3</v>
      </c>
    </row>
    <row r="27" spans="1:27" ht="13.5" customHeight="1">
      <c r="A27" s="15">
        <v>32</v>
      </c>
      <c r="B27" s="16">
        <v>462</v>
      </c>
      <c r="C27" s="11" t="s">
        <v>126</v>
      </c>
      <c r="D27" s="147" t="s">
        <v>114</v>
      </c>
      <c r="E27" s="11"/>
      <c r="F27" s="5"/>
      <c r="G27" s="5"/>
      <c r="H27" s="5"/>
      <c r="I27" s="5"/>
      <c r="J27" s="5"/>
      <c r="K27" s="63" t="str">
        <f t="shared" si="0"/>
        <v> </v>
      </c>
      <c r="L27" s="13">
        <v>13</v>
      </c>
      <c r="M27" s="5">
        <v>7</v>
      </c>
      <c r="N27" s="5">
        <v>155</v>
      </c>
      <c r="O27" s="5">
        <v>28</v>
      </c>
      <c r="P27" s="63">
        <f t="shared" si="1"/>
        <v>18.1</v>
      </c>
      <c r="Q27" s="13">
        <v>5</v>
      </c>
      <c r="R27" s="5">
        <v>3</v>
      </c>
      <c r="S27" s="5">
        <v>28</v>
      </c>
      <c r="T27" s="5">
        <v>4</v>
      </c>
      <c r="U27" s="63">
        <f t="shared" si="2"/>
        <v>14.3</v>
      </c>
      <c r="V27" s="11">
        <v>8</v>
      </c>
      <c r="W27" s="5">
        <v>0</v>
      </c>
      <c r="X27" s="79">
        <f t="shared" si="3"/>
        <v>0</v>
      </c>
      <c r="Y27" s="5">
        <v>8</v>
      </c>
      <c r="Z27" s="5">
        <v>0</v>
      </c>
      <c r="AA27" s="74">
        <f t="shared" si="4"/>
        <v>0</v>
      </c>
    </row>
    <row r="28" spans="1:27" ht="13.5" customHeight="1">
      <c r="A28" s="15">
        <v>32</v>
      </c>
      <c r="B28" s="16">
        <v>463</v>
      </c>
      <c r="C28" s="11" t="s">
        <v>126</v>
      </c>
      <c r="D28" s="147" t="s">
        <v>115</v>
      </c>
      <c r="E28" s="11"/>
      <c r="F28" s="5"/>
      <c r="G28" s="5"/>
      <c r="H28" s="5"/>
      <c r="I28" s="5"/>
      <c r="J28" s="5"/>
      <c r="K28" s="63" t="str">
        <f t="shared" si="0"/>
        <v> </v>
      </c>
      <c r="L28" s="13">
        <v>14</v>
      </c>
      <c r="M28" s="5">
        <v>8</v>
      </c>
      <c r="N28" s="5">
        <v>155</v>
      </c>
      <c r="O28" s="5">
        <v>20</v>
      </c>
      <c r="P28" s="63">
        <f t="shared" si="1"/>
        <v>12.9</v>
      </c>
      <c r="Q28" s="13">
        <v>5</v>
      </c>
      <c r="R28" s="5">
        <v>1</v>
      </c>
      <c r="S28" s="5">
        <v>27</v>
      </c>
      <c r="T28" s="5">
        <v>1</v>
      </c>
      <c r="U28" s="63">
        <f t="shared" si="2"/>
        <v>3.7</v>
      </c>
      <c r="V28" s="11">
        <v>7</v>
      </c>
      <c r="W28" s="5">
        <v>1</v>
      </c>
      <c r="X28" s="79">
        <f t="shared" si="3"/>
        <v>14.3</v>
      </c>
      <c r="Y28" s="5">
        <v>7</v>
      </c>
      <c r="Z28" s="5">
        <v>1</v>
      </c>
      <c r="AA28" s="74">
        <f t="shared" si="4"/>
        <v>14.3</v>
      </c>
    </row>
    <row r="29" spans="1:27" ht="13.5" customHeight="1">
      <c r="A29" s="15">
        <v>32</v>
      </c>
      <c r="B29" s="16">
        <v>464</v>
      </c>
      <c r="C29" s="11" t="s">
        <v>126</v>
      </c>
      <c r="D29" s="147" t="s">
        <v>116</v>
      </c>
      <c r="E29" s="11"/>
      <c r="F29" s="5"/>
      <c r="G29" s="5"/>
      <c r="H29" s="5"/>
      <c r="I29" s="5"/>
      <c r="J29" s="5"/>
      <c r="K29" s="63" t="str">
        <f t="shared" si="0"/>
        <v> </v>
      </c>
      <c r="L29" s="13">
        <v>3</v>
      </c>
      <c r="M29" s="5">
        <v>2</v>
      </c>
      <c r="N29" s="5">
        <v>43</v>
      </c>
      <c r="O29" s="5">
        <v>8</v>
      </c>
      <c r="P29" s="63">
        <f t="shared" si="1"/>
        <v>18.6</v>
      </c>
      <c r="Q29" s="13">
        <v>5</v>
      </c>
      <c r="R29" s="5">
        <v>2</v>
      </c>
      <c r="S29" s="5">
        <v>27</v>
      </c>
      <c r="T29" s="5">
        <v>3</v>
      </c>
      <c r="U29" s="63">
        <f t="shared" si="2"/>
        <v>11.1</v>
      </c>
      <c r="V29" s="11">
        <v>9</v>
      </c>
      <c r="W29" s="5">
        <v>1</v>
      </c>
      <c r="X29" s="79">
        <f t="shared" si="3"/>
        <v>11.1</v>
      </c>
      <c r="Y29" s="5">
        <v>9</v>
      </c>
      <c r="Z29" s="5">
        <v>1</v>
      </c>
      <c r="AA29" s="74">
        <f t="shared" si="4"/>
        <v>11.1</v>
      </c>
    </row>
    <row r="30" spans="1:27" ht="13.5" customHeight="1">
      <c r="A30" s="15">
        <v>32</v>
      </c>
      <c r="B30" s="16">
        <v>465</v>
      </c>
      <c r="C30" s="11" t="s">
        <v>126</v>
      </c>
      <c r="D30" s="147" t="s">
        <v>117</v>
      </c>
      <c r="E30" s="11"/>
      <c r="F30" s="5"/>
      <c r="G30" s="5"/>
      <c r="H30" s="5"/>
      <c r="I30" s="5"/>
      <c r="J30" s="5"/>
      <c r="K30" s="63" t="str">
        <f t="shared" si="0"/>
        <v> </v>
      </c>
      <c r="L30" s="13">
        <v>8</v>
      </c>
      <c r="M30" s="5">
        <v>5</v>
      </c>
      <c r="N30" s="5">
        <v>189</v>
      </c>
      <c r="O30" s="5">
        <v>48</v>
      </c>
      <c r="P30" s="63">
        <f t="shared" si="1"/>
        <v>25.4</v>
      </c>
      <c r="Q30" s="13">
        <v>5</v>
      </c>
      <c r="R30" s="5">
        <v>2</v>
      </c>
      <c r="S30" s="5">
        <v>32</v>
      </c>
      <c r="T30" s="5">
        <v>2</v>
      </c>
      <c r="U30" s="63">
        <f t="shared" si="2"/>
        <v>6.3</v>
      </c>
      <c r="V30" s="11">
        <v>16</v>
      </c>
      <c r="W30" s="5">
        <v>1</v>
      </c>
      <c r="X30" s="79">
        <f t="shared" si="3"/>
        <v>6.3</v>
      </c>
      <c r="Y30" s="5">
        <v>16</v>
      </c>
      <c r="Z30" s="5">
        <v>1</v>
      </c>
      <c r="AA30" s="74">
        <f t="shared" si="4"/>
        <v>6.3</v>
      </c>
    </row>
    <row r="31" spans="1:27" ht="13.5" customHeight="1">
      <c r="A31" s="15">
        <v>32</v>
      </c>
      <c r="B31" s="16">
        <v>501</v>
      </c>
      <c r="C31" s="11" t="s">
        <v>126</v>
      </c>
      <c r="D31" s="147" t="s">
        <v>118</v>
      </c>
      <c r="E31" s="11"/>
      <c r="F31" s="5"/>
      <c r="G31" s="5"/>
      <c r="H31" s="5"/>
      <c r="I31" s="5"/>
      <c r="J31" s="5"/>
      <c r="K31" s="63" t="str">
        <f t="shared" si="0"/>
        <v> </v>
      </c>
      <c r="L31" s="13">
        <v>23</v>
      </c>
      <c r="M31" s="5">
        <v>22</v>
      </c>
      <c r="N31" s="5">
        <v>244</v>
      </c>
      <c r="O31" s="5">
        <v>64</v>
      </c>
      <c r="P31" s="63">
        <f t="shared" si="1"/>
        <v>26.2</v>
      </c>
      <c r="Q31" s="13">
        <v>5</v>
      </c>
      <c r="R31" s="5">
        <v>0</v>
      </c>
      <c r="S31" s="5">
        <v>29</v>
      </c>
      <c r="T31" s="5">
        <v>0</v>
      </c>
      <c r="U31" s="63">
        <f t="shared" si="2"/>
        <v>0</v>
      </c>
      <c r="V31" s="11">
        <v>11</v>
      </c>
      <c r="W31" s="5">
        <v>0</v>
      </c>
      <c r="X31" s="79">
        <f t="shared" si="3"/>
        <v>0</v>
      </c>
      <c r="Y31" s="5">
        <v>11</v>
      </c>
      <c r="Z31" s="5">
        <v>0</v>
      </c>
      <c r="AA31" s="74">
        <f t="shared" si="4"/>
        <v>0</v>
      </c>
    </row>
    <row r="32" spans="1:27" ht="13.5" customHeight="1">
      <c r="A32" s="15">
        <v>32</v>
      </c>
      <c r="B32" s="16">
        <v>502</v>
      </c>
      <c r="C32" s="11" t="s">
        <v>126</v>
      </c>
      <c r="D32" s="147" t="s">
        <v>119</v>
      </c>
      <c r="E32" s="11"/>
      <c r="F32" s="5"/>
      <c r="G32" s="5"/>
      <c r="H32" s="5"/>
      <c r="I32" s="5"/>
      <c r="J32" s="5"/>
      <c r="K32" s="63" t="str">
        <f t="shared" si="0"/>
        <v> </v>
      </c>
      <c r="L32" s="13">
        <v>12</v>
      </c>
      <c r="M32" s="5">
        <v>8</v>
      </c>
      <c r="N32" s="5">
        <v>127</v>
      </c>
      <c r="O32" s="5">
        <v>27</v>
      </c>
      <c r="P32" s="63">
        <f t="shared" si="1"/>
        <v>21.3</v>
      </c>
      <c r="Q32" s="13">
        <v>5</v>
      </c>
      <c r="R32" s="5">
        <v>2</v>
      </c>
      <c r="S32" s="5">
        <v>27</v>
      </c>
      <c r="T32" s="5">
        <v>3</v>
      </c>
      <c r="U32" s="63">
        <f t="shared" si="2"/>
        <v>11.1</v>
      </c>
      <c r="V32" s="11">
        <v>3</v>
      </c>
      <c r="W32" s="5">
        <v>0</v>
      </c>
      <c r="X32" s="79">
        <f t="shared" si="3"/>
        <v>0</v>
      </c>
      <c r="Y32" s="5">
        <v>3</v>
      </c>
      <c r="Z32" s="5">
        <v>0</v>
      </c>
      <c r="AA32" s="74">
        <f t="shared" si="4"/>
        <v>0</v>
      </c>
    </row>
    <row r="33" spans="1:27" ht="13.5" customHeight="1">
      <c r="A33" s="15">
        <v>32</v>
      </c>
      <c r="B33" s="16">
        <v>503</v>
      </c>
      <c r="C33" s="11" t="s">
        <v>126</v>
      </c>
      <c r="D33" s="147" t="s">
        <v>120</v>
      </c>
      <c r="E33" s="11"/>
      <c r="F33" s="5"/>
      <c r="G33" s="5"/>
      <c r="H33" s="5"/>
      <c r="I33" s="5"/>
      <c r="J33" s="5"/>
      <c r="K33" s="63" t="str">
        <f t="shared" si="0"/>
        <v> </v>
      </c>
      <c r="L33" s="13">
        <v>5</v>
      </c>
      <c r="M33" s="5">
        <v>3</v>
      </c>
      <c r="N33" s="5">
        <v>62</v>
      </c>
      <c r="O33" s="5">
        <v>4</v>
      </c>
      <c r="P33" s="63">
        <f t="shared" si="1"/>
        <v>6.5</v>
      </c>
      <c r="Q33" s="13">
        <v>5</v>
      </c>
      <c r="R33" s="5">
        <v>3</v>
      </c>
      <c r="S33" s="5">
        <v>27</v>
      </c>
      <c r="T33" s="5">
        <v>4</v>
      </c>
      <c r="U33" s="63">
        <f t="shared" si="2"/>
        <v>14.8</v>
      </c>
      <c r="V33" s="11">
        <v>8</v>
      </c>
      <c r="W33" s="5">
        <v>1</v>
      </c>
      <c r="X33" s="79">
        <f t="shared" si="3"/>
        <v>12.5</v>
      </c>
      <c r="Y33" s="5">
        <v>8</v>
      </c>
      <c r="Z33" s="5">
        <v>1</v>
      </c>
      <c r="AA33" s="74">
        <f t="shared" si="4"/>
        <v>12.5</v>
      </c>
    </row>
    <row r="34" spans="1:27" ht="13.5" customHeight="1">
      <c r="A34" s="15">
        <v>32</v>
      </c>
      <c r="B34" s="16">
        <v>504</v>
      </c>
      <c r="C34" s="11" t="s">
        <v>126</v>
      </c>
      <c r="D34" s="147" t="s">
        <v>121</v>
      </c>
      <c r="E34" s="11"/>
      <c r="F34" s="5"/>
      <c r="G34" s="5"/>
      <c r="H34" s="5"/>
      <c r="I34" s="5"/>
      <c r="J34" s="5"/>
      <c r="K34" s="63" t="str">
        <f t="shared" si="0"/>
        <v> </v>
      </c>
      <c r="L34" s="13">
        <v>15</v>
      </c>
      <c r="M34" s="5">
        <v>10</v>
      </c>
      <c r="N34" s="5">
        <v>123</v>
      </c>
      <c r="O34" s="5">
        <v>24</v>
      </c>
      <c r="P34" s="63">
        <f t="shared" si="1"/>
        <v>19.5</v>
      </c>
      <c r="Q34" s="13">
        <v>5</v>
      </c>
      <c r="R34" s="103">
        <v>3</v>
      </c>
      <c r="S34" s="5">
        <v>28</v>
      </c>
      <c r="T34" s="5">
        <v>3</v>
      </c>
      <c r="U34" s="63">
        <f t="shared" si="2"/>
        <v>10.7</v>
      </c>
      <c r="V34" s="11">
        <v>3</v>
      </c>
      <c r="W34" s="5">
        <v>0</v>
      </c>
      <c r="X34" s="79">
        <f t="shared" si="3"/>
        <v>0</v>
      </c>
      <c r="Y34" s="5">
        <v>3</v>
      </c>
      <c r="Z34" s="5">
        <v>0</v>
      </c>
      <c r="AA34" s="74">
        <f t="shared" si="4"/>
        <v>0</v>
      </c>
    </row>
    <row r="35" spans="1:27" ht="13.5" customHeight="1">
      <c r="A35" s="15">
        <v>32</v>
      </c>
      <c r="B35" s="16">
        <v>525</v>
      </c>
      <c r="C35" s="11" t="s">
        <v>126</v>
      </c>
      <c r="D35" s="147" t="s">
        <v>122</v>
      </c>
      <c r="E35" s="11"/>
      <c r="F35" s="5"/>
      <c r="G35" s="5"/>
      <c r="H35" s="5"/>
      <c r="I35" s="5"/>
      <c r="J35" s="5"/>
      <c r="K35" s="63" t="str">
        <f t="shared" si="0"/>
        <v> </v>
      </c>
      <c r="L35" s="13">
        <v>6</v>
      </c>
      <c r="M35" s="5">
        <v>5</v>
      </c>
      <c r="N35" s="5">
        <v>65</v>
      </c>
      <c r="O35" s="5">
        <v>12</v>
      </c>
      <c r="P35" s="63">
        <f t="shared" si="1"/>
        <v>18.5</v>
      </c>
      <c r="Q35" s="13">
        <v>5</v>
      </c>
      <c r="R35" s="5">
        <v>1</v>
      </c>
      <c r="S35" s="5">
        <v>26</v>
      </c>
      <c r="T35" s="5">
        <v>1</v>
      </c>
      <c r="U35" s="63">
        <f t="shared" si="2"/>
        <v>3.8</v>
      </c>
      <c r="V35" s="11">
        <v>10</v>
      </c>
      <c r="W35" s="5">
        <v>1</v>
      </c>
      <c r="X35" s="79">
        <f t="shared" si="3"/>
        <v>10</v>
      </c>
      <c r="Y35" s="5">
        <v>10</v>
      </c>
      <c r="Z35" s="5">
        <v>1</v>
      </c>
      <c r="AA35" s="74">
        <f t="shared" si="4"/>
        <v>10</v>
      </c>
    </row>
    <row r="36" spans="1:27" ht="13.5" customHeight="1">
      <c r="A36" s="15">
        <v>32</v>
      </c>
      <c r="B36" s="16">
        <v>526</v>
      </c>
      <c r="C36" s="11" t="s">
        <v>126</v>
      </c>
      <c r="D36" s="147" t="s">
        <v>123</v>
      </c>
      <c r="E36" s="11"/>
      <c r="F36" s="5"/>
      <c r="G36" s="5"/>
      <c r="H36" s="5"/>
      <c r="I36" s="5"/>
      <c r="J36" s="5"/>
      <c r="K36" s="63" t="str">
        <f t="shared" si="0"/>
        <v> </v>
      </c>
      <c r="L36" s="13">
        <v>11</v>
      </c>
      <c r="M36" s="5">
        <v>11</v>
      </c>
      <c r="N36" s="5">
        <v>109</v>
      </c>
      <c r="O36" s="5">
        <v>22</v>
      </c>
      <c r="P36" s="63">
        <f t="shared" si="1"/>
        <v>20.2</v>
      </c>
      <c r="Q36" s="13">
        <v>5</v>
      </c>
      <c r="R36" s="5">
        <v>2</v>
      </c>
      <c r="S36" s="5">
        <v>29</v>
      </c>
      <c r="T36" s="5">
        <v>2</v>
      </c>
      <c r="U36" s="63">
        <f t="shared" si="2"/>
        <v>6.9</v>
      </c>
      <c r="V36" s="11">
        <v>14</v>
      </c>
      <c r="W36" s="5">
        <v>0</v>
      </c>
      <c r="X36" s="79">
        <f t="shared" si="3"/>
        <v>0</v>
      </c>
      <c r="Y36" s="5">
        <v>14</v>
      </c>
      <c r="Z36" s="5">
        <v>0</v>
      </c>
      <c r="AA36" s="74">
        <f t="shared" si="4"/>
        <v>0</v>
      </c>
    </row>
    <row r="37" spans="1:27" ht="13.5" customHeight="1">
      <c r="A37" s="15">
        <v>32</v>
      </c>
      <c r="B37" s="16">
        <v>527</v>
      </c>
      <c r="C37" s="11" t="s">
        <v>126</v>
      </c>
      <c r="D37" s="147" t="s">
        <v>124</v>
      </c>
      <c r="E37" s="11"/>
      <c r="F37" s="5"/>
      <c r="G37" s="5"/>
      <c r="H37" s="5"/>
      <c r="I37" s="5"/>
      <c r="J37" s="5"/>
      <c r="K37" s="63" t="str">
        <f t="shared" si="0"/>
        <v> </v>
      </c>
      <c r="L37" s="13">
        <v>8</v>
      </c>
      <c r="M37" s="5">
        <v>3</v>
      </c>
      <c r="N37" s="5">
        <v>60</v>
      </c>
      <c r="O37" s="5">
        <v>4</v>
      </c>
      <c r="P37" s="63">
        <f t="shared" si="1"/>
        <v>6.7</v>
      </c>
      <c r="Q37" s="13">
        <v>5</v>
      </c>
      <c r="R37" s="5">
        <v>1</v>
      </c>
      <c r="S37" s="5">
        <v>27</v>
      </c>
      <c r="T37" s="5">
        <v>1</v>
      </c>
      <c r="U37" s="63">
        <f t="shared" si="2"/>
        <v>3.7</v>
      </c>
      <c r="V37" s="11">
        <v>9</v>
      </c>
      <c r="W37" s="5">
        <v>1</v>
      </c>
      <c r="X37" s="79">
        <f t="shared" si="3"/>
        <v>11.1</v>
      </c>
      <c r="Y37" s="5">
        <v>9</v>
      </c>
      <c r="Z37" s="5">
        <v>1</v>
      </c>
      <c r="AA37" s="74">
        <f t="shared" si="4"/>
        <v>11.1</v>
      </c>
    </row>
    <row r="38" spans="1:27" ht="13.5" customHeight="1">
      <c r="A38" s="17">
        <v>32</v>
      </c>
      <c r="B38" s="18">
        <v>528</v>
      </c>
      <c r="C38" s="14" t="s">
        <v>126</v>
      </c>
      <c r="D38" s="148" t="s">
        <v>125</v>
      </c>
      <c r="E38" s="11"/>
      <c r="F38" s="5"/>
      <c r="G38" s="5"/>
      <c r="H38" s="5"/>
      <c r="I38" s="5"/>
      <c r="J38" s="5"/>
      <c r="K38" s="63" t="str">
        <f t="shared" si="0"/>
        <v> </v>
      </c>
      <c r="L38" s="13">
        <v>30</v>
      </c>
      <c r="M38" s="5">
        <v>24</v>
      </c>
      <c r="N38" s="5">
        <v>429</v>
      </c>
      <c r="O38" s="5">
        <v>126</v>
      </c>
      <c r="P38" s="63">
        <f t="shared" si="1"/>
        <v>29.4</v>
      </c>
      <c r="Q38" s="13">
        <v>5</v>
      </c>
      <c r="R38" s="5">
        <v>0</v>
      </c>
      <c r="S38" s="5">
        <v>63</v>
      </c>
      <c r="T38" s="5">
        <v>0</v>
      </c>
      <c r="U38" s="63">
        <f t="shared" si="2"/>
        <v>0</v>
      </c>
      <c r="V38" s="11">
        <v>41</v>
      </c>
      <c r="W38" s="5">
        <v>1</v>
      </c>
      <c r="X38" s="79">
        <f t="shared" si="3"/>
        <v>2.4</v>
      </c>
      <c r="Y38" s="5">
        <v>41</v>
      </c>
      <c r="Z38" s="5">
        <v>1</v>
      </c>
      <c r="AA38" s="74">
        <f t="shared" si="4"/>
        <v>2.4</v>
      </c>
    </row>
    <row r="39" spans="1:27" ht="10.5" customHeight="1">
      <c r="A39" s="15"/>
      <c r="B39" s="9"/>
      <c r="C39" s="11"/>
      <c r="D39" s="147"/>
      <c r="E39" s="11"/>
      <c r="F39" s="5"/>
      <c r="G39" s="5"/>
      <c r="H39" s="5"/>
      <c r="I39" s="5"/>
      <c r="J39" s="5"/>
      <c r="K39" s="63" t="str">
        <f t="shared" si="0"/>
        <v> </v>
      </c>
      <c r="L39" s="13"/>
      <c r="M39" s="5"/>
      <c r="N39" s="5"/>
      <c r="O39" s="5"/>
      <c r="P39" s="63" t="str">
        <f t="shared" si="1"/>
        <v> </v>
      </c>
      <c r="Q39" s="13"/>
      <c r="R39" s="5"/>
      <c r="S39" s="5"/>
      <c r="T39" s="5"/>
      <c r="U39" s="63" t="str">
        <f t="shared" si="2"/>
        <v> </v>
      </c>
      <c r="V39" s="11"/>
      <c r="W39" s="5"/>
      <c r="X39" s="79" t="str">
        <f t="shared" si="3"/>
        <v> </v>
      </c>
      <c r="Y39" s="5"/>
      <c r="Z39" s="5"/>
      <c r="AA39" s="74" t="str">
        <f t="shared" si="4"/>
        <v> </v>
      </c>
    </row>
    <row r="40" spans="1:27" ht="10.5" customHeight="1">
      <c r="A40" s="15"/>
      <c r="B40" s="9"/>
      <c r="C40" s="11"/>
      <c r="D40" s="147"/>
      <c r="E40" s="11"/>
      <c r="F40" s="5"/>
      <c r="G40" s="5"/>
      <c r="H40" s="5"/>
      <c r="I40" s="5"/>
      <c r="J40" s="5"/>
      <c r="K40" s="63" t="str">
        <f t="shared" si="0"/>
        <v> </v>
      </c>
      <c r="L40" s="13"/>
      <c r="M40" s="5"/>
      <c r="N40" s="5"/>
      <c r="O40" s="5"/>
      <c r="P40" s="63" t="str">
        <f t="shared" si="1"/>
        <v> </v>
      </c>
      <c r="Q40" s="13"/>
      <c r="R40" s="5"/>
      <c r="S40" s="5"/>
      <c r="T40" s="5"/>
      <c r="U40" s="63" t="str">
        <f t="shared" si="2"/>
        <v> </v>
      </c>
      <c r="V40" s="11"/>
      <c r="W40" s="5"/>
      <c r="X40" s="79" t="str">
        <f t="shared" si="3"/>
        <v> </v>
      </c>
      <c r="Y40" s="5"/>
      <c r="Z40" s="5"/>
      <c r="AA40" s="74" t="str">
        <f t="shared" si="4"/>
        <v> </v>
      </c>
    </row>
    <row r="41" spans="1:27" ht="10.5" customHeight="1">
      <c r="A41" s="15"/>
      <c r="B41" s="9"/>
      <c r="C41" s="11"/>
      <c r="D41" s="147"/>
      <c r="E41" s="11"/>
      <c r="F41" s="5"/>
      <c r="G41" s="5"/>
      <c r="H41" s="5"/>
      <c r="I41" s="5"/>
      <c r="J41" s="5"/>
      <c r="K41" s="63" t="str">
        <f t="shared" si="0"/>
        <v> </v>
      </c>
      <c r="L41" s="13"/>
      <c r="M41" s="5"/>
      <c r="N41" s="5"/>
      <c r="O41" s="5"/>
      <c r="P41" s="63" t="str">
        <f t="shared" si="1"/>
        <v> </v>
      </c>
      <c r="Q41" s="13"/>
      <c r="R41" s="5"/>
      <c r="S41" s="5"/>
      <c r="T41" s="5"/>
      <c r="U41" s="63" t="str">
        <f t="shared" si="2"/>
        <v> </v>
      </c>
      <c r="V41" s="11"/>
      <c r="W41" s="5"/>
      <c r="X41" s="79" t="str">
        <f t="shared" si="3"/>
        <v> </v>
      </c>
      <c r="Y41" s="5"/>
      <c r="Z41" s="5"/>
      <c r="AA41" s="74" t="str">
        <f t="shared" si="4"/>
        <v> </v>
      </c>
    </row>
    <row r="42" spans="1:27" ht="10.5" customHeight="1">
      <c r="A42" s="15"/>
      <c r="B42" s="9"/>
      <c r="C42" s="11"/>
      <c r="D42" s="147"/>
      <c r="E42" s="11"/>
      <c r="F42" s="5"/>
      <c r="G42" s="5"/>
      <c r="H42" s="5"/>
      <c r="I42" s="5"/>
      <c r="J42" s="5"/>
      <c r="K42" s="63" t="str">
        <f t="shared" si="0"/>
        <v> </v>
      </c>
      <c r="L42" s="13"/>
      <c r="M42" s="5"/>
      <c r="N42" s="5"/>
      <c r="O42" s="5"/>
      <c r="P42" s="63" t="str">
        <f t="shared" si="1"/>
        <v> </v>
      </c>
      <c r="Q42" s="13"/>
      <c r="R42" s="5"/>
      <c r="S42" s="5"/>
      <c r="T42" s="5"/>
      <c r="U42" s="63" t="str">
        <f t="shared" si="2"/>
        <v> </v>
      </c>
      <c r="V42" s="11"/>
      <c r="W42" s="5"/>
      <c r="X42" s="79" t="str">
        <f t="shared" si="3"/>
        <v> </v>
      </c>
      <c r="Y42" s="5"/>
      <c r="Z42" s="5"/>
      <c r="AA42" s="74" t="str">
        <f t="shared" si="4"/>
        <v> </v>
      </c>
    </row>
    <row r="43" spans="1:27" ht="10.5" customHeight="1">
      <c r="A43" s="15"/>
      <c r="B43" s="9"/>
      <c r="C43" s="11"/>
      <c r="D43" s="147"/>
      <c r="E43" s="11"/>
      <c r="F43" s="5"/>
      <c r="G43" s="5"/>
      <c r="H43" s="5"/>
      <c r="I43" s="5"/>
      <c r="J43" s="5"/>
      <c r="K43" s="63" t="str">
        <f t="shared" si="0"/>
        <v> </v>
      </c>
      <c r="L43" s="13"/>
      <c r="M43" s="5"/>
      <c r="N43" s="5"/>
      <c r="O43" s="5"/>
      <c r="P43" s="63" t="str">
        <f t="shared" si="1"/>
        <v> </v>
      </c>
      <c r="Q43" s="13"/>
      <c r="R43" s="5"/>
      <c r="S43" s="5"/>
      <c r="T43" s="5"/>
      <c r="U43" s="63" t="str">
        <f t="shared" si="2"/>
        <v> </v>
      </c>
      <c r="V43" s="11"/>
      <c r="W43" s="5"/>
      <c r="X43" s="79" t="str">
        <f t="shared" si="3"/>
        <v> </v>
      </c>
      <c r="Y43" s="5"/>
      <c r="Z43" s="5"/>
      <c r="AA43" s="74" t="str">
        <f t="shared" si="4"/>
        <v> </v>
      </c>
    </row>
    <row r="44" spans="1:27" ht="10.5" customHeight="1">
      <c r="A44" s="15"/>
      <c r="B44" s="9"/>
      <c r="C44" s="11"/>
      <c r="D44" s="147"/>
      <c r="E44" s="11"/>
      <c r="F44" s="5"/>
      <c r="G44" s="5"/>
      <c r="H44" s="5"/>
      <c r="I44" s="5"/>
      <c r="J44" s="5"/>
      <c r="K44" s="63" t="str">
        <f t="shared" si="0"/>
        <v> </v>
      </c>
      <c r="L44" s="13"/>
      <c r="M44" s="5"/>
      <c r="N44" s="5"/>
      <c r="O44" s="5"/>
      <c r="P44" s="63" t="str">
        <f t="shared" si="1"/>
        <v> </v>
      </c>
      <c r="Q44" s="13"/>
      <c r="R44" s="5"/>
      <c r="S44" s="5"/>
      <c r="T44" s="5"/>
      <c r="U44" s="63" t="str">
        <f t="shared" si="2"/>
        <v> </v>
      </c>
      <c r="V44" s="11"/>
      <c r="W44" s="5"/>
      <c r="X44" s="79" t="str">
        <f t="shared" si="3"/>
        <v> </v>
      </c>
      <c r="Y44" s="5"/>
      <c r="Z44" s="5"/>
      <c r="AA44" s="74" t="str">
        <f t="shared" si="4"/>
        <v> </v>
      </c>
    </row>
    <row r="45" spans="1:27" ht="10.5" customHeight="1">
      <c r="A45" s="15"/>
      <c r="B45" s="9"/>
      <c r="C45" s="11"/>
      <c r="D45" s="147"/>
      <c r="E45" s="11"/>
      <c r="F45" s="5"/>
      <c r="G45" s="5"/>
      <c r="H45" s="5"/>
      <c r="I45" s="5"/>
      <c r="J45" s="5"/>
      <c r="K45" s="63" t="str">
        <f t="shared" si="0"/>
        <v> </v>
      </c>
      <c r="L45" s="13"/>
      <c r="M45" s="5"/>
      <c r="N45" s="5"/>
      <c r="O45" s="5"/>
      <c r="P45" s="63" t="str">
        <f t="shared" si="1"/>
        <v> </v>
      </c>
      <c r="Q45" s="13"/>
      <c r="R45" s="5"/>
      <c r="S45" s="5"/>
      <c r="T45" s="5"/>
      <c r="U45" s="63" t="str">
        <f t="shared" si="2"/>
        <v> </v>
      </c>
      <c r="V45" s="11"/>
      <c r="W45" s="5"/>
      <c r="X45" s="79" t="str">
        <f t="shared" si="3"/>
        <v> </v>
      </c>
      <c r="Y45" s="5"/>
      <c r="Z45" s="5"/>
      <c r="AA45" s="74" t="str">
        <f t="shared" si="4"/>
        <v> </v>
      </c>
    </row>
    <row r="46" spans="1:27" ht="10.5" customHeight="1">
      <c r="A46" s="15"/>
      <c r="B46" s="9"/>
      <c r="C46" s="11"/>
      <c r="D46" s="147"/>
      <c r="E46" s="11"/>
      <c r="F46" s="5"/>
      <c r="G46" s="5"/>
      <c r="H46" s="5"/>
      <c r="I46" s="5"/>
      <c r="J46" s="5"/>
      <c r="K46" s="63" t="str">
        <f t="shared" si="0"/>
        <v> </v>
      </c>
      <c r="L46" s="13"/>
      <c r="M46" s="5"/>
      <c r="N46" s="5"/>
      <c r="O46" s="5"/>
      <c r="P46" s="63" t="str">
        <f>IF(L46=""," ",ROUND(O46/N46*100,1))</f>
        <v> </v>
      </c>
      <c r="Q46" s="13"/>
      <c r="R46" s="5"/>
      <c r="S46" s="5"/>
      <c r="T46" s="5"/>
      <c r="U46" s="63" t="str">
        <f t="shared" si="2"/>
        <v> </v>
      </c>
      <c r="V46" s="11"/>
      <c r="W46" s="5"/>
      <c r="X46" s="79" t="str">
        <f t="shared" si="3"/>
        <v> </v>
      </c>
      <c r="Y46" s="5"/>
      <c r="Z46" s="5"/>
      <c r="AA46" s="74" t="str">
        <f t="shared" si="4"/>
        <v> </v>
      </c>
    </row>
    <row r="47" spans="1:27" ht="10.5" customHeight="1" thickBot="1">
      <c r="A47" s="17"/>
      <c r="B47" s="10"/>
      <c r="C47" s="12"/>
      <c r="D47" s="149"/>
      <c r="E47" s="12"/>
      <c r="F47" s="6"/>
      <c r="G47" s="6"/>
      <c r="H47" s="5"/>
      <c r="I47" s="6"/>
      <c r="J47" s="5"/>
      <c r="K47" s="63" t="str">
        <f t="shared" si="0"/>
        <v> </v>
      </c>
      <c r="L47" s="14"/>
      <c r="M47" s="5"/>
      <c r="N47" s="6"/>
      <c r="O47" s="5"/>
      <c r="P47" s="63" t="str">
        <f>IF(L47=""," ",ROUND(O47/N47*100,1))</f>
        <v> </v>
      </c>
      <c r="Q47" s="14"/>
      <c r="R47" s="5"/>
      <c r="S47" s="6"/>
      <c r="T47" s="5"/>
      <c r="U47" s="63" t="str">
        <f t="shared" si="2"/>
        <v> </v>
      </c>
      <c r="V47" s="12"/>
      <c r="W47" s="5"/>
      <c r="X47" s="79" t="str">
        <f t="shared" si="3"/>
        <v> </v>
      </c>
      <c r="Y47" s="5"/>
      <c r="Z47" s="5"/>
      <c r="AA47" s="74" t="str">
        <f t="shared" si="4"/>
        <v> </v>
      </c>
    </row>
    <row r="48" spans="1:27" ht="15" customHeight="1" thickBot="1">
      <c r="A48" s="22"/>
      <c r="B48" s="31">
        <v>900</v>
      </c>
      <c r="C48" s="32"/>
      <c r="D48" s="150" t="s">
        <v>37</v>
      </c>
      <c r="E48" s="19"/>
      <c r="F48" s="20"/>
      <c r="G48" s="20"/>
      <c r="H48" s="20"/>
      <c r="I48" s="20"/>
      <c r="J48" s="20"/>
      <c r="K48" s="64"/>
      <c r="L48" s="34">
        <f>SUM(L10:L47)</f>
        <v>430</v>
      </c>
      <c r="M48" s="34">
        <f>SUM(M10:M47)</f>
        <v>329</v>
      </c>
      <c r="N48" s="34">
        <f>SUM(N10:N47)</f>
        <v>7316</v>
      </c>
      <c r="O48" s="34">
        <f>SUM(O10:O47)</f>
        <v>1647</v>
      </c>
      <c r="P48" s="68">
        <f>IF(L48="","",ROUND(O48/N48*100,1))</f>
        <v>22.5</v>
      </c>
      <c r="Q48" s="34">
        <f>SUM(Q10:Q47)</f>
        <v>149</v>
      </c>
      <c r="R48" s="34">
        <f>SUM(R10:R47)</f>
        <v>53</v>
      </c>
      <c r="S48" s="34">
        <f>SUM(S10:S47)</f>
        <v>1178</v>
      </c>
      <c r="T48" s="34">
        <f>SUM(T10:T47)</f>
        <v>67</v>
      </c>
      <c r="U48" s="68">
        <f>IF(Q48=""," ",ROUND(T48/S48*100,1))</f>
        <v>5.7</v>
      </c>
      <c r="V48" s="19"/>
      <c r="W48" s="20"/>
      <c r="X48" s="80"/>
      <c r="Y48" s="20"/>
      <c r="Z48" s="20"/>
      <c r="AA48" s="75"/>
    </row>
    <row r="49" spans="1:27" ht="10.5" customHeight="1">
      <c r="A49" s="35"/>
      <c r="B49" s="36"/>
      <c r="C49" s="37"/>
      <c r="D49" s="38"/>
      <c r="E49" s="43"/>
      <c r="F49" s="44"/>
      <c r="G49" s="44"/>
      <c r="H49" s="44"/>
      <c r="I49" s="44"/>
      <c r="J49" s="44"/>
      <c r="K49" s="65"/>
      <c r="L49" s="14"/>
      <c r="M49" s="5"/>
      <c r="N49" s="6"/>
      <c r="O49" s="5"/>
      <c r="P49" s="101" t="str">
        <f>IF(L49=""," ",ROUND(O49/N49*100,1))</f>
        <v> </v>
      </c>
      <c r="Q49" s="14"/>
      <c r="R49" s="5"/>
      <c r="S49" s="6"/>
      <c r="T49" s="5"/>
      <c r="U49" s="101" t="str">
        <f>IF(Q49=""," ",ROUND(T49/S49*100,1))</f>
        <v> </v>
      </c>
      <c r="V49" s="43"/>
      <c r="W49" s="44"/>
      <c r="X49" s="81"/>
      <c r="Y49" s="44"/>
      <c r="Z49" s="44"/>
      <c r="AA49" s="76"/>
    </row>
    <row r="50" spans="1:27" ht="10.5" customHeight="1">
      <c r="A50" s="15"/>
      <c r="B50" s="9"/>
      <c r="C50" s="11"/>
      <c r="D50" s="21"/>
      <c r="E50" s="45"/>
      <c r="F50" s="46"/>
      <c r="G50" s="46"/>
      <c r="H50" s="46"/>
      <c r="I50" s="46"/>
      <c r="J50" s="46"/>
      <c r="K50" s="66"/>
      <c r="L50" s="14"/>
      <c r="M50" s="5"/>
      <c r="N50" s="6"/>
      <c r="O50" s="5"/>
      <c r="P50" s="63" t="str">
        <f>IF(L50=""," ",ROUND(O50/N50*100,1))</f>
        <v> </v>
      </c>
      <c r="Q50" s="14"/>
      <c r="R50" s="5"/>
      <c r="S50" s="6"/>
      <c r="T50" s="5"/>
      <c r="U50" s="63" t="str">
        <f>IF(Q50=""," ",ROUND(T50/S50*100,1))</f>
        <v> </v>
      </c>
      <c r="V50" s="45"/>
      <c r="W50" s="46"/>
      <c r="X50" s="82"/>
      <c r="Y50" s="46"/>
      <c r="Z50" s="46"/>
      <c r="AA50" s="77"/>
    </row>
    <row r="51" spans="1:27" ht="10.5" customHeight="1" thickBot="1">
      <c r="A51" s="39"/>
      <c r="B51" s="40"/>
      <c r="C51" s="41"/>
      <c r="D51" s="42"/>
      <c r="E51" s="47"/>
      <c r="F51" s="48"/>
      <c r="G51" s="48"/>
      <c r="H51" s="48"/>
      <c r="I51" s="48"/>
      <c r="J51" s="48"/>
      <c r="K51" s="67"/>
      <c r="L51" s="14"/>
      <c r="M51" s="5"/>
      <c r="N51" s="6"/>
      <c r="O51" s="5"/>
      <c r="P51" s="102" t="str">
        <f>IF(L51=""," ",ROUND(O51/N51*100,1))</f>
        <v> </v>
      </c>
      <c r="Q51" s="14"/>
      <c r="R51" s="5"/>
      <c r="S51" s="6"/>
      <c r="T51" s="5"/>
      <c r="U51" s="102" t="str">
        <f>IF(Q51=""," ",ROUND(T51/S51*100,1))</f>
        <v> </v>
      </c>
      <c r="V51" s="47"/>
      <c r="W51" s="48"/>
      <c r="X51" s="83"/>
      <c r="Y51" s="48"/>
      <c r="Z51" s="48"/>
      <c r="AA51" s="78"/>
    </row>
    <row r="52" spans="1:27" ht="15" customHeight="1" thickBot="1">
      <c r="A52" s="22"/>
      <c r="B52" s="31">
        <v>999</v>
      </c>
      <c r="C52" s="32"/>
      <c r="D52" s="33" t="s">
        <v>36</v>
      </c>
      <c r="E52" s="19"/>
      <c r="F52" s="20"/>
      <c r="G52" s="20"/>
      <c r="H52" s="20"/>
      <c r="I52" s="20"/>
      <c r="J52" s="20"/>
      <c r="K52" s="64"/>
      <c r="L52" s="153"/>
      <c r="M52" s="153"/>
      <c r="N52" s="153"/>
      <c r="O52" s="153"/>
      <c r="P52" s="68">
        <f>IF(L52=0,"",ROUND(O52/N52*100,1))</f>
      </c>
      <c r="Q52" s="153"/>
      <c r="R52" s="153"/>
      <c r="S52" s="153"/>
      <c r="T52" s="153"/>
      <c r="U52" s="68" t="str">
        <f>IF(Q52=0," ",ROUND(T52/S52*100,1))</f>
        <v> </v>
      </c>
      <c r="V52" s="19"/>
      <c r="W52" s="20"/>
      <c r="X52" s="80"/>
      <c r="Y52" s="20"/>
      <c r="Z52" s="20"/>
      <c r="AA52" s="75"/>
    </row>
    <row r="53" spans="1:27" ht="15" customHeight="1" thickBot="1">
      <c r="A53" s="22"/>
      <c r="B53" s="30">
        <v>1000</v>
      </c>
      <c r="C53" s="196" t="s">
        <v>23</v>
      </c>
      <c r="D53" s="197"/>
      <c r="E53" s="19"/>
      <c r="F53" s="20"/>
      <c r="G53" s="69">
        <f>SUM(G10:G47)</f>
        <v>277</v>
      </c>
      <c r="H53" s="69">
        <f>SUM(H10:H47)</f>
        <v>221</v>
      </c>
      <c r="I53" s="69">
        <f>SUM(I10:I47)</f>
        <v>5023</v>
      </c>
      <c r="J53" s="69">
        <f>SUM(J10:J47)</f>
        <v>1214</v>
      </c>
      <c r="K53" s="68">
        <f>IF(G53=" "," ",ROUND(J53/I53*100,1))</f>
        <v>24.2</v>
      </c>
      <c r="L53" s="70">
        <f>L48+L52</f>
        <v>430</v>
      </c>
      <c r="M53" s="69">
        <f>M48+M52</f>
        <v>329</v>
      </c>
      <c r="N53" s="69">
        <f>N48+N52</f>
        <v>7316</v>
      </c>
      <c r="O53" s="69">
        <f>O48+O52</f>
        <v>1647</v>
      </c>
      <c r="P53" s="68">
        <f>IF(L53=""," ",ROUND(O53/N53*100,1))</f>
        <v>22.5</v>
      </c>
      <c r="Q53" s="70">
        <f>Q48+Q52</f>
        <v>149</v>
      </c>
      <c r="R53" s="69">
        <f>R48+R52</f>
        <v>53</v>
      </c>
      <c r="S53" s="69">
        <f>S48+S52</f>
        <v>1178</v>
      </c>
      <c r="T53" s="69">
        <f>T48+T52</f>
        <v>67</v>
      </c>
      <c r="U53" s="68">
        <f>IF(Q53=""," ",ROUND(T53/S53*100,1))</f>
        <v>5.7</v>
      </c>
      <c r="V53" s="71">
        <f>SUM(V10:V47)</f>
        <v>1261</v>
      </c>
      <c r="W53" s="69">
        <f>SUM(W10:W47)</f>
        <v>122</v>
      </c>
      <c r="X53" s="73">
        <f>IF(V53=0," ",ROUND(W53/V53*100,1))</f>
        <v>9.7</v>
      </c>
      <c r="Y53" s="69">
        <f>SUM(Y10:Y47)</f>
        <v>1075</v>
      </c>
      <c r="Z53" s="69">
        <f>SUM(Z10:Z47)</f>
        <v>67</v>
      </c>
      <c r="AA53" s="72">
        <f>IF(Y53=0," ",ROUND(Z53/Y53*100,1))</f>
        <v>6.2</v>
      </c>
    </row>
    <row r="55" spans="1:14" ht="13.5">
      <c r="A55" s="56" t="s">
        <v>77</v>
      </c>
      <c r="B55" s="57"/>
      <c r="C55" s="58"/>
      <c r="D55" s="59"/>
      <c r="E55" s="60"/>
      <c r="F55" s="60"/>
      <c r="G55" s="60"/>
      <c r="H55" s="60"/>
      <c r="I55" s="60"/>
      <c r="J55" s="60"/>
      <c r="N55" s="85"/>
    </row>
    <row r="56" spans="1:8" ht="13.5">
      <c r="A56" s="54" t="s">
        <v>89</v>
      </c>
      <c r="E56" s="62"/>
      <c r="F56" s="62" t="s">
        <v>88</v>
      </c>
      <c r="H56" s="62"/>
    </row>
  </sheetData>
  <sheetProtection/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4:E4"/>
    <mergeCell ref="G4:I4"/>
    <mergeCell ref="B3:N3"/>
    <mergeCell ref="C53:D53"/>
    <mergeCell ref="E7:K7"/>
    <mergeCell ref="L7:P7"/>
    <mergeCell ref="P8:P9"/>
    <mergeCell ref="E8:E9"/>
    <mergeCell ref="G8:G9"/>
    <mergeCell ref="F8:F9"/>
  </mergeCells>
  <conditionalFormatting sqref="T49:T51 R49:R51 O49:O51 M49:M51 J10:J47 H10:H47 O10:O47 M10:M47 T10:T47 R10:R47 W10:W47 Z10:Z47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47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56" r:id="rId1" display="http://www.stat.go.jp/index/seido/9-5.htm"/>
  </hyperlinks>
  <printOptions/>
  <pageMargins left="0.79" right="0.2755905511811024" top="0.2" bottom="0.16" header="0.21" footer="0.16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2005-12-19T06:18:46Z</cp:lastPrinted>
  <dcterms:created xsi:type="dcterms:W3CDTF">2002-01-07T10:53:07Z</dcterms:created>
  <dcterms:modified xsi:type="dcterms:W3CDTF">2006-01-12T02:28:19Z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