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'4-1'!$A$1:$X$30</definedName>
    <definedName name="_xlnm.Print_Area" localSheetId="1">'4-2'!$A$1:$AA$43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<sst xmlns="http://schemas.openxmlformats.org/spreadsheetml/2006/main" count="278" uniqueCount="179">
  <si>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</si>
  <si>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</si>
  <si>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</si>
  <si>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</si>
  <si>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</si>
  <si>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</si>
  <si>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</si>
  <si>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</si>
  <si>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</si>
  <si>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</si>
  <si>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</si>
  <si>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</si>
  <si>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</si>
  <si>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</si>
  <si>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</si>
  <si>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</si>
  <si>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</si>
  <si>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</si>
  <si>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</si>
  <si>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</si>
  <si>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</si>
  <si>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</si>
  <si>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</si>
  <si>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</si>
  <si>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</si>
  <si>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</si>
  <si>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</si>
  <si>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</si>
  <si>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</si>
  <si>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</si>
  <si>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</si>
  <si>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</si>
  <si>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</si>
  <si>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</si>
  <si>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</si>
  <si>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</si>
  <si>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</si>
  <si>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</si>
  <si>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</si>
  <si>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</si>
  <si>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</si>
  <si>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</si>
  <si>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</si>
  <si>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</si>
  <si>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</si>
  <si>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</si>
  <si>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</si>
  <si>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</si>
  <si>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</si>
  <si>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</si>
  <si>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</si>
  <si>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</si>
  <si>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</si>
  <si>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</si>
  <si>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</si>
  <si>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</si>
  <si>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</si>
  <si>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</si>
  <si>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</si>
  <si>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</si>
  <si>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</si>
  <si>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</si>
  <si>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</si>
  <si>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</si>
  <si>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</si>
  <si>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</si>
  <si>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</si>
  <si>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</si>
  <si>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</si>
  <si>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</si>
  <si>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</si>
  <si>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</si>
  <si>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</si>
  <si>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</si>
  <si>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</si>
  <si>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</si>
  <si>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</si>
  <si>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</si>
  <si>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</si>
  <si>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</si>
  <si>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</si>
  <si>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</si>
  <si>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</si>
  <si>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</si>
  <si>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</si>
  <si>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</si>
  <si>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</si>
  <si>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</si>
  <si>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</si>
  <si>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</si>
  <si>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</si>
  <si>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</si>
  <si>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</si>
  <si>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</si>
  <si>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</si>
  <si>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</si>
  <si>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</si>
  <si>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</si>
  <si>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</si>
  <si>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</si>
  <si>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</si>
  <si>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</si>
  <si>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</si>
  <si>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</si>
  <si>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北条町</t>
  </si>
  <si>
    <t>大栄町</t>
  </si>
  <si>
    <t>湯梨浜町</t>
  </si>
  <si>
    <t>琴浦町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</si>
  <si>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</si>
  <si>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</si>
  <si>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</si>
  <si>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</si>
  <si>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</si>
  <si>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</si>
  <si>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</si>
  <si>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米子市男女共同参画推進計画</t>
  </si>
  <si>
    <t>H15.3</t>
  </si>
  <si>
    <t>H15～H24</t>
  </si>
  <si>
    <t>米子市男女共同参画センター</t>
  </si>
  <si>
    <t>H17</t>
  </si>
  <si>
    <t>40～60</t>
  </si>
  <si>
    <t>人権政策課</t>
  </si>
  <si>
    <t>倉吉市男女共同参画推進条例</t>
  </si>
  <si>
    <t>H13～H17</t>
  </si>
  <si>
    <t>H13.3</t>
  </si>
  <si>
    <t>くらよし男女共同参画都市宣言</t>
  </si>
  <si>
    <t>境港市 女と男とのいきいきプラン</t>
  </si>
  <si>
    <t>H17.1</t>
  </si>
  <si>
    <t>H16～H25</t>
  </si>
  <si>
    <t>境港市男女共同参画センター</t>
  </si>
  <si>
    <t>総務課</t>
  </si>
  <si>
    <t>総務課人権同和対策室</t>
  </si>
  <si>
    <t>若桜町男女共同参画プラン</t>
  </si>
  <si>
    <t>H15.2</t>
  </si>
  <si>
    <t>H15～H18</t>
  </si>
  <si>
    <t>H18</t>
  </si>
  <si>
    <t>智頭町男女共同参画プラン</t>
  </si>
  <si>
    <t>H13.3</t>
  </si>
  <si>
    <t>H13～H17</t>
  </si>
  <si>
    <t>企画人権課</t>
  </si>
  <si>
    <t>八頭町男女がともに輝くまちづくり条例</t>
  </si>
  <si>
    <t>企画課</t>
  </si>
  <si>
    <t>男女共同参画「ときめきプラン大栄」</t>
  </si>
  <si>
    <t>H15.3</t>
  </si>
  <si>
    <t>H15.4～H18.3</t>
  </si>
  <si>
    <t>H18.3</t>
  </si>
  <si>
    <t>住民参画推進課</t>
  </si>
  <si>
    <t>企画情報課</t>
  </si>
  <si>
    <t>福祉保健課</t>
  </si>
  <si>
    <t>人権推進課</t>
  </si>
  <si>
    <t>人権施策課</t>
  </si>
  <si>
    <t>総務企画課</t>
  </si>
  <si>
    <t>日野町男女共同参画推進計画</t>
  </si>
  <si>
    <t>H16.4</t>
  </si>
  <si>
    <t>H16～H22</t>
  </si>
  <si>
    <t>H22</t>
  </si>
  <si>
    <t>江府町男女共同参画プラン</t>
  </si>
  <si>
    <t>H17～H22</t>
  </si>
  <si>
    <t>男女共同参画課</t>
  </si>
  <si>
    <t>鳥取市男女共同参画推進条例</t>
  </si>
  <si>
    <t>鳥取市男女共同参画いきいきプラン</t>
  </si>
  <si>
    <t>H11.8</t>
  </si>
  <si>
    <t>H12～H17</t>
  </si>
  <si>
    <t>鳥取市男女共同参画センター（輝なんせ鳥取）</t>
  </si>
  <si>
    <t>鳥取市男女共同参画都市宣言</t>
  </si>
  <si>
    <t>男女共同参画推進室</t>
  </si>
  <si>
    <t>日南町男女共同参画プラン</t>
  </si>
  <si>
    <t>H15.12</t>
  </si>
  <si>
    <t>H15～H19</t>
  </si>
  <si>
    <t>広域１</t>
  </si>
  <si>
    <t>広域２</t>
  </si>
  <si>
    <t>広域３</t>
  </si>
  <si>
    <t>総務課人権同和政策室</t>
  </si>
  <si>
    <t>第２次くらよし男女共同参画プラン</t>
  </si>
  <si>
    <t>（注）米子市の担当課（室）名は平成17年8月1日現在のものである。</t>
  </si>
  <si>
    <t>なし</t>
  </si>
  <si>
    <t>なし</t>
  </si>
  <si>
    <t>その他：　　平成17年7月1日</t>
  </si>
  <si>
    <t>広域４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</si>
</sst>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right"/>
    </xf>
    <xf numFmtId="0" fontId="2" fillId="2" borderId="2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19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2" borderId="31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10" xfId="0" applyNumberFormat="1" applyFont="1" applyFill="1" applyBorder="1" applyAlignment="1">
      <alignment/>
    </xf>
    <xf numFmtId="179" fontId="2" fillId="3" borderId="32" xfId="0" applyNumberFormat="1" applyFont="1" applyFill="1" applyBorder="1" applyAlignment="1">
      <alignment/>
    </xf>
    <xf numFmtId="179" fontId="2" fillId="3" borderId="33" xfId="0" applyNumberFormat="1" applyFont="1" applyFill="1" applyBorder="1" applyAlignment="1">
      <alignment/>
    </xf>
    <xf numFmtId="179" fontId="2" fillId="3" borderId="34" xfId="0" applyNumberFormat="1" applyFont="1" applyFill="1" applyBorder="1" applyAlignment="1">
      <alignment/>
    </xf>
    <xf numFmtId="179" fontId="2" fillId="3" borderId="35" xfId="0" applyNumberFormat="1" applyFont="1" applyFill="1" applyBorder="1" applyAlignment="1">
      <alignment/>
    </xf>
    <xf numFmtId="179" fontId="2" fillId="3" borderId="19" xfId="0" applyNumberFormat="1" applyFont="1" applyFill="1" applyBorder="1" applyAlignment="1">
      <alignment/>
    </xf>
    <xf numFmtId="0" fontId="2" fillId="3" borderId="36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180" fontId="2" fillId="3" borderId="10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37" xfId="0" applyNumberFormat="1" applyFont="1" applyFill="1" applyBorder="1" applyAlignment="1">
      <alignment/>
    </xf>
    <xf numFmtId="180" fontId="2" fillId="3" borderId="38" xfId="0" applyNumberFormat="1" applyFont="1" applyFill="1" applyBorder="1" applyAlignment="1">
      <alignment/>
    </xf>
    <xf numFmtId="180" fontId="2" fillId="3" borderId="39" xfId="0" applyNumberFormat="1" applyFont="1" applyFill="1" applyBorder="1" applyAlignment="1">
      <alignment/>
    </xf>
    <xf numFmtId="180" fontId="2" fillId="3" borderId="4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0" fillId="4" borderId="19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43" xfId="0" applyFont="1" applyBorder="1" applyAlignment="1">
      <alignment/>
    </xf>
    <xf numFmtId="0" fontId="14" fillId="0" borderId="0" xfId="0" applyFont="1" applyAlignment="1">
      <alignment/>
    </xf>
    <xf numFmtId="186" fontId="2" fillId="2" borderId="6" xfId="0" applyNumberFormat="1" applyFont="1" applyFill="1" applyBorder="1" applyAlignment="1">
      <alignment/>
    </xf>
    <xf numFmtId="179" fontId="2" fillId="3" borderId="44" xfId="0" applyNumberFormat="1" applyFont="1" applyFill="1" applyBorder="1" applyAlignment="1">
      <alignment/>
    </xf>
    <xf numFmtId="179" fontId="2" fillId="3" borderId="24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0" fontId="2" fillId="2" borderId="47" xfId="0" applyFont="1" applyFill="1" applyBorder="1" applyAlignment="1">
      <alignment/>
    </xf>
    <xf numFmtId="0" fontId="2" fillId="2" borderId="48" xfId="0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19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0" fillId="3" borderId="49" xfId="0" applyFont="1" applyFill="1" applyBorder="1" applyAlignment="1">
      <alignment vertical="center"/>
    </xf>
    <xf numFmtId="0" fontId="0" fillId="3" borderId="42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3" borderId="36" xfId="0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85" fontId="2" fillId="2" borderId="1" xfId="0" applyNumberFormat="1" applyFont="1" applyFill="1" applyBorder="1" applyAlignment="1">
      <alignment vertical="center" wrapText="1"/>
    </xf>
    <xf numFmtId="57" fontId="2" fillId="2" borderId="1" xfId="0" applyNumberFormat="1" applyFont="1" applyFill="1" applyBorder="1" applyAlignment="1">
      <alignment vertical="center" wrapText="1"/>
    </xf>
    <xf numFmtId="0" fontId="2" fillId="2" borderId="10" xfId="0" applyNumberFormat="1" applyFont="1" applyFill="1" applyBorder="1" applyAlignment="1">
      <alignment vertical="center" wrapText="1"/>
    </xf>
    <xf numFmtId="0" fontId="4" fillId="2" borderId="50" xfId="0" applyFont="1" applyFill="1" applyBorder="1" applyAlignment="1">
      <alignment vertical="center" wrapText="1"/>
    </xf>
    <xf numFmtId="58" fontId="2" fillId="2" borderId="1" xfId="0" applyNumberFormat="1" applyFont="1" applyFill="1" applyBorder="1" applyAlignment="1">
      <alignment vertical="center" wrapText="1"/>
    </xf>
    <xf numFmtId="0" fontId="2" fillId="2" borderId="8" xfId="0" applyNumberFormat="1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vertical="center" wrapText="1"/>
    </xf>
    <xf numFmtId="57" fontId="2" fillId="2" borderId="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57" fontId="2" fillId="2" borderId="2" xfId="0" applyNumberFormat="1" applyFont="1" applyFill="1" applyBorder="1" applyAlignment="1">
      <alignment horizontal="left" vertical="center" wrapText="1"/>
    </xf>
    <xf numFmtId="0" fontId="2" fillId="2" borderId="54" xfId="0" applyFont="1" applyFill="1" applyBorder="1" applyAlignment="1">
      <alignment vertical="center" wrapText="1"/>
    </xf>
    <xf numFmtId="0" fontId="2" fillId="2" borderId="55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86" fontId="2" fillId="2" borderId="6" xfId="0" applyNumberFormat="1" applyFont="1" applyFill="1" applyBorder="1" applyAlignment="1">
      <alignment shrinkToFi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/>
    </xf>
    <xf numFmtId="0" fontId="2" fillId="0" borderId="6" xfId="0" applyFont="1" applyBorder="1" applyAlignment="1">
      <alignment vertical="center"/>
    </xf>
    <xf numFmtId="0" fontId="2" fillId="2" borderId="53" xfId="0" applyFont="1" applyFill="1" applyBorder="1" applyAlignment="1">
      <alignment wrapText="1"/>
    </xf>
    <xf numFmtId="0" fontId="2" fillId="2" borderId="56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9" fillId="2" borderId="60" xfId="0" applyFont="1" applyFill="1" applyBorder="1" applyAlignment="1">
      <alignment horizontal="center" wrapText="1"/>
    </xf>
    <xf numFmtId="0" fontId="9" fillId="0" borderId="61" xfId="0" applyFont="1" applyBorder="1" applyAlignment="1">
      <alignment horizontal="center" wrapText="1"/>
    </xf>
    <xf numFmtId="0" fontId="9" fillId="0" borderId="62" xfId="0" applyFont="1" applyBorder="1" applyAlignment="1">
      <alignment horizontal="center" wrapText="1"/>
    </xf>
    <xf numFmtId="0" fontId="2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2" borderId="63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2" borderId="64" xfId="0" applyFont="1" applyFill="1" applyBorder="1" applyAlignment="1">
      <alignment horizontal="center" wrapText="1"/>
    </xf>
    <xf numFmtId="0" fontId="2" fillId="2" borderId="6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66" xfId="0" applyFont="1" applyFill="1" applyBorder="1" applyAlignment="1">
      <alignment horizontal="center" wrapText="1"/>
    </xf>
    <xf numFmtId="0" fontId="2" fillId="2" borderId="67" xfId="0" applyFont="1" applyFill="1" applyBorder="1" applyAlignment="1">
      <alignment wrapText="1"/>
    </xf>
    <xf numFmtId="0" fontId="2" fillId="2" borderId="44" xfId="0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0" fontId="2" fillId="2" borderId="59" xfId="0" applyFont="1" applyFill="1" applyBorder="1" applyAlignment="1">
      <alignment wrapText="1"/>
    </xf>
    <xf numFmtId="0" fontId="0" fillId="0" borderId="59" xfId="0" applyBorder="1" applyAlignment="1">
      <alignment wrapText="1"/>
    </xf>
    <xf numFmtId="0" fontId="0" fillId="0" borderId="15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68" xfId="0" applyBorder="1" applyAlignment="1">
      <alignment/>
    </xf>
    <xf numFmtId="0" fontId="2" fillId="2" borderId="10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0" borderId="22" xfId="0" applyBorder="1" applyAlignment="1">
      <alignment/>
    </xf>
    <xf numFmtId="0" fontId="2" fillId="2" borderId="69" xfId="0" applyFont="1" applyFill="1" applyBorder="1" applyAlignment="1">
      <alignment wrapText="1"/>
    </xf>
    <xf numFmtId="0" fontId="0" fillId="0" borderId="17" xfId="0" applyBorder="1" applyAlignment="1">
      <alignment/>
    </xf>
    <xf numFmtId="0" fontId="2" fillId="2" borderId="50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3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2" borderId="41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2" fillId="2" borderId="64" xfId="0" applyFont="1" applyFill="1" applyBorder="1" applyAlignment="1">
      <alignment wrapText="1"/>
    </xf>
    <xf numFmtId="0" fontId="2" fillId="2" borderId="65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58" fontId="11" fillId="0" borderId="71" xfId="0" applyNumberFormat="1" applyFont="1" applyBorder="1" applyAlignment="1">
      <alignment horizontal="left" vertical="center"/>
    </xf>
    <xf numFmtId="58" fontId="11" fillId="0" borderId="72" xfId="0" applyNumberFormat="1" applyFont="1" applyBorder="1" applyAlignment="1">
      <alignment horizontal="left" vertical="center"/>
    </xf>
    <xf numFmtId="58" fontId="11" fillId="0" borderId="73" xfId="0" applyNumberFormat="1" applyFont="1" applyBorder="1" applyAlignment="1">
      <alignment horizontal="left" vertical="center"/>
    </xf>
    <xf numFmtId="58" fontId="11" fillId="0" borderId="71" xfId="0" applyNumberFormat="1" applyFont="1" applyBorder="1" applyAlignment="1">
      <alignment horizontal="center" vertical="center"/>
    </xf>
    <xf numFmtId="58" fontId="11" fillId="0" borderId="72" xfId="0" applyNumberFormat="1" applyFont="1" applyBorder="1" applyAlignment="1">
      <alignment horizontal="center" vertical="center"/>
    </xf>
    <xf numFmtId="0" fontId="13" fillId="0" borderId="74" xfId="0" applyFont="1" applyBorder="1" applyAlignment="1">
      <alignment vertical="center" wrapText="1"/>
    </xf>
    <xf numFmtId="0" fontId="13" fillId="0" borderId="72" xfId="0" applyFont="1" applyBorder="1" applyAlignment="1">
      <alignment vertical="center" wrapText="1"/>
    </xf>
    <xf numFmtId="0" fontId="13" fillId="0" borderId="73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125" style="2" customWidth="1"/>
    <col min="5" max="5" width="13.625" style="2" customWidth="1"/>
    <col min="6" max="6" width="3.625" style="2" customWidth="1"/>
    <col min="7" max="7" width="3.50390625" style="2" customWidth="1"/>
    <col min="8" max="9" width="4.375" style="2" customWidth="1"/>
    <col min="10" max="10" width="24.875" style="2" customWidth="1"/>
    <col min="11" max="12" width="8.50390625" style="2" customWidth="1"/>
    <col min="13" max="13" width="8.625" style="2" customWidth="1"/>
    <col min="14" max="14" width="4.375" style="2" customWidth="1"/>
    <col min="15" max="15" width="22.50390625" style="2" customWidth="1"/>
    <col min="16" max="16" width="10.375" style="2" customWidth="1"/>
    <col min="17" max="17" width="11.625" style="2" customWidth="1"/>
    <col min="18" max="18" width="4.375" style="2" customWidth="1"/>
    <col min="19" max="19" width="17.625" style="2" customWidth="1"/>
    <col min="20" max="20" width="7.75390625" style="2" customWidth="1"/>
    <col min="21" max="21" width="8.50390625" style="2" customWidth="1"/>
    <col min="22" max="22" width="18.87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59" t="s">
        <v>60</v>
      </c>
      <c r="U2" s="100"/>
    </row>
    <row r="3" ht="12.75" thickBot="1"/>
    <row r="4" spans="1:24" s="1" customFormat="1" ht="31.5" customHeight="1">
      <c r="A4" s="188" t="s">
        <v>6</v>
      </c>
      <c r="B4" s="192" t="s">
        <v>57</v>
      </c>
      <c r="C4" s="189" t="s">
        <v>0</v>
      </c>
      <c r="D4" s="190" t="s">
        <v>58</v>
      </c>
      <c r="E4" s="199" t="s">
        <v>11</v>
      </c>
      <c r="F4" s="53"/>
      <c r="G4" s="168" t="s">
        <v>39</v>
      </c>
      <c r="H4" s="175" t="s">
        <v>7</v>
      </c>
      <c r="I4" s="195" t="s">
        <v>10</v>
      </c>
      <c r="J4" s="179" t="s">
        <v>82</v>
      </c>
      <c r="K4" s="197"/>
      <c r="L4" s="197"/>
      <c r="M4" s="197"/>
      <c r="N4" s="198"/>
      <c r="O4" s="179" t="s">
        <v>89</v>
      </c>
      <c r="P4" s="197"/>
      <c r="Q4" s="197"/>
      <c r="R4" s="198"/>
      <c r="S4" s="186" t="s">
        <v>90</v>
      </c>
      <c r="T4" s="181" t="s">
        <v>78</v>
      </c>
      <c r="U4" s="179" t="s">
        <v>22</v>
      </c>
      <c r="V4" s="180"/>
      <c r="W4" s="180"/>
      <c r="X4" s="24"/>
    </row>
    <row r="5" spans="1:24" s="1" customFormat="1" ht="15" customHeight="1">
      <c r="A5" s="173"/>
      <c r="B5" s="193"/>
      <c r="C5" s="178"/>
      <c r="D5" s="191"/>
      <c r="E5" s="166"/>
      <c r="F5" s="54"/>
      <c r="G5" s="169"/>
      <c r="H5" s="172"/>
      <c r="I5" s="196"/>
      <c r="J5" s="176" t="s">
        <v>30</v>
      </c>
      <c r="K5" s="177"/>
      <c r="L5" s="177"/>
      <c r="M5" s="178"/>
      <c r="N5" s="30" t="s">
        <v>31</v>
      </c>
      <c r="O5" s="176" t="s">
        <v>32</v>
      </c>
      <c r="P5" s="177"/>
      <c r="Q5" s="178"/>
      <c r="R5" s="30" t="s">
        <v>31</v>
      </c>
      <c r="S5" s="187"/>
      <c r="T5" s="182"/>
      <c r="U5" s="172" t="s">
        <v>26</v>
      </c>
      <c r="V5" s="174" t="s">
        <v>27</v>
      </c>
      <c r="W5" s="174" t="s">
        <v>28</v>
      </c>
      <c r="X5" s="171" t="s">
        <v>29</v>
      </c>
    </row>
    <row r="6" spans="1:24" s="1" customFormat="1" ht="38.25" customHeight="1">
      <c r="A6" s="173"/>
      <c r="B6" s="194"/>
      <c r="C6" s="178"/>
      <c r="D6" s="191"/>
      <c r="E6" s="167"/>
      <c r="F6" s="55" t="s">
        <v>38</v>
      </c>
      <c r="G6" s="170"/>
      <c r="H6" s="172"/>
      <c r="I6" s="196"/>
      <c r="J6" s="27" t="s">
        <v>19</v>
      </c>
      <c r="K6" s="8" t="s">
        <v>16</v>
      </c>
      <c r="L6" s="8" t="s">
        <v>17</v>
      </c>
      <c r="M6" s="8" t="s">
        <v>18</v>
      </c>
      <c r="N6" s="29" t="s">
        <v>40</v>
      </c>
      <c r="O6" s="28" t="s">
        <v>42</v>
      </c>
      <c r="P6" s="8" t="s">
        <v>25</v>
      </c>
      <c r="Q6" s="8" t="s">
        <v>21</v>
      </c>
      <c r="R6" s="29" t="s">
        <v>41</v>
      </c>
      <c r="S6" s="187"/>
      <c r="T6" s="183"/>
      <c r="U6" s="173"/>
      <c r="V6" s="174"/>
      <c r="W6" s="174"/>
      <c r="X6" s="171"/>
    </row>
    <row r="7" spans="1:24" ht="45.75" customHeight="1">
      <c r="A7" s="163">
        <v>31</v>
      </c>
      <c r="B7" s="110">
        <v>201</v>
      </c>
      <c r="C7" s="111" t="s">
        <v>94</v>
      </c>
      <c r="D7" s="127" t="s">
        <v>95</v>
      </c>
      <c r="E7" s="111" t="s">
        <v>158</v>
      </c>
      <c r="F7" s="128">
        <v>1</v>
      </c>
      <c r="G7" s="127">
        <v>1</v>
      </c>
      <c r="H7" s="111">
        <v>1</v>
      </c>
      <c r="I7" s="127">
        <v>1</v>
      </c>
      <c r="J7" s="111" t="s">
        <v>159</v>
      </c>
      <c r="K7" s="129">
        <v>37337</v>
      </c>
      <c r="L7" s="130">
        <v>37341</v>
      </c>
      <c r="M7" s="130">
        <v>37347</v>
      </c>
      <c r="N7" s="131"/>
      <c r="O7" s="132" t="s">
        <v>160</v>
      </c>
      <c r="P7" s="133" t="s">
        <v>161</v>
      </c>
      <c r="Q7" s="134" t="s">
        <v>162</v>
      </c>
      <c r="R7" s="127"/>
      <c r="S7" s="135" t="s">
        <v>163</v>
      </c>
      <c r="T7" s="136">
        <v>0</v>
      </c>
      <c r="U7" s="137">
        <v>38258</v>
      </c>
      <c r="V7" s="138" t="s">
        <v>164</v>
      </c>
      <c r="W7" s="139">
        <v>2</v>
      </c>
      <c r="X7" s="140">
        <v>1</v>
      </c>
    </row>
    <row r="8" spans="1:24" ht="32.25" customHeight="1">
      <c r="A8" s="163">
        <v>31</v>
      </c>
      <c r="B8" s="110">
        <v>202</v>
      </c>
      <c r="C8" s="111" t="s">
        <v>94</v>
      </c>
      <c r="D8" s="127" t="s">
        <v>96</v>
      </c>
      <c r="E8" s="111" t="s">
        <v>165</v>
      </c>
      <c r="F8" s="128">
        <v>1</v>
      </c>
      <c r="G8" s="127">
        <v>1</v>
      </c>
      <c r="H8" s="111">
        <v>1</v>
      </c>
      <c r="I8" s="127">
        <v>0</v>
      </c>
      <c r="J8" s="111"/>
      <c r="K8" s="129"/>
      <c r="L8" s="130"/>
      <c r="M8" s="130"/>
      <c r="N8" s="131">
        <v>0</v>
      </c>
      <c r="O8" s="141" t="s">
        <v>115</v>
      </c>
      <c r="P8" s="133" t="s">
        <v>116</v>
      </c>
      <c r="Q8" s="134" t="s">
        <v>117</v>
      </c>
      <c r="R8" s="127"/>
      <c r="S8" s="135" t="s">
        <v>118</v>
      </c>
      <c r="T8" s="136">
        <v>0</v>
      </c>
      <c r="U8" s="137"/>
      <c r="V8" s="138"/>
      <c r="W8" s="139"/>
      <c r="X8" s="140"/>
    </row>
    <row r="9" spans="1:24" ht="32.25" customHeight="1">
      <c r="A9" s="163">
        <v>31</v>
      </c>
      <c r="B9" s="110">
        <v>203</v>
      </c>
      <c r="C9" s="111" t="s">
        <v>94</v>
      </c>
      <c r="D9" s="128" t="s">
        <v>97</v>
      </c>
      <c r="E9" s="111" t="s">
        <v>121</v>
      </c>
      <c r="F9" s="128">
        <v>1</v>
      </c>
      <c r="G9" s="127">
        <v>2</v>
      </c>
      <c r="H9" s="111">
        <v>0</v>
      </c>
      <c r="I9" s="127">
        <v>1</v>
      </c>
      <c r="J9" s="111" t="s">
        <v>122</v>
      </c>
      <c r="K9" s="130">
        <v>38336</v>
      </c>
      <c r="L9" s="130">
        <v>38338</v>
      </c>
      <c r="M9" s="130">
        <v>38443</v>
      </c>
      <c r="N9" s="127"/>
      <c r="O9" s="111" t="s">
        <v>173</v>
      </c>
      <c r="P9" s="138" t="s">
        <v>124</v>
      </c>
      <c r="Q9" s="138" t="s">
        <v>123</v>
      </c>
      <c r="R9" s="127"/>
      <c r="S9" s="135"/>
      <c r="T9" s="142">
        <v>1</v>
      </c>
      <c r="U9" s="137">
        <v>37700</v>
      </c>
      <c r="V9" s="143" t="s">
        <v>125</v>
      </c>
      <c r="W9" s="143">
        <v>2</v>
      </c>
      <c r="X9" s="144">
        <v>0</v>
      </c>
    </row>
    <row r="10" spans="1:24" ht="32.25" customHeight="1">
      <c r="A10" s="163">
        <v>31</v>
      </c>
      <c r="B10" s="110">
        <v>204</v>
      </c>
      <c r="C10" s="111" t="s">
        <v>94</v>
      </c>
      <c r="D10" s="128" t="s">
        <v>98</v>
      </c>
      <c r="E10" s="111" t="s">
        <v>121</v>
      </c>
      <c r="F10" s="128">
        <v>1</v>
      </c>
      <c r="G10" s="127">
        <v>2</v>
      </c>
      <c r="H10" s="111">
        <v>1</v>
      </c>
      <c r="I10" s="127">
        <v>1</v>
      </c>
      <c r="J10" s="111"/>
      <c r="K10" s="138"/>
      <c r="L10" s="138"/>
      <c r="M10" s="138"/>
      <c r="N10" s="127">
        <v>0</v>
      </c>
      <c r="O10" s="111" t="s">
        <v>126</v>
      </c>
      <c r="P10" s="138" t="s">
        <v>127</v>
      </c>
      <c r="Q10" s="138" t="s">
        <v>128</v>
      </c>
      <c r="R10" s="127"/>
      <c r="S10" s="135" t="s">
        <v>129</v>
      </c>
      <c r="T10" s="142">
        <v>0</v>
      </c>
      <c r="U10" s="111"/>
      <c r="V10" s="143"/>
      <c r="W10" s="143"/>
      <c r="X10" s="144"/>
    </row>
    <row r="11" spans="1:24" ht="18" customHeight="1">
      <c r="A11" s="163">
        <v>31</v>
      </c>
      <c r="B11" s="110">
        <v>302</v>
      </c>
      <c r="C11" s="111" t="s">
        <v>94</v>
      </c>
      <c r="D11" s="128" t="s">
        <v>99</v>
      </c>
      <c r="E11" s="111" t="s">
        <v>130</v>
      </c>
      <c r="F11" s="128">
        <v>1</v>
      </c>
      <c r="G11" s="127">
        <v>2</v>
      </c>
      <c r="H11" s="111">
        <v>0</v>
      </c>
      <c r="I11" s="127">
        <v>0</v>
      </c>
      <c r="J11" s="111"/>
      <c r="K11" s="138"/>
      <c r="L11" s="138"/>
      <c r="M11" s="138"/>
      <c r="N11" s="127">
        <v>0</v>
      </c>
      <c r="O11" s="111"/>
      <c r="P11" s="138"/>
      <c r="Q11" s="138"/>
      <c r="R11" s="127">
        <v>1</v>
      </c>
      <c r="S11" s="135"/>
      <c r="T11" s="142">
        <v>0</v>
      </c>
      <c r="U11" s="111"/>
      <c r="V11" s="143"/>
      <c r="W11" s="143"/>
      <c r="X11" s="144"/>
    </row>
    <row r="12" spans="1:24" ht="32.25" customHeight="1">
      <c r="A12" s="163">
        <v>31</v>
      </c>
      <c r="B12" s="110">
        <v>325</v>
      </c>
      <c r="C12" s="111" t="s">
        <v>94</v>
      </c>
      <c r="D12" s="128" t="s">
        <v>100</v>
      </c>
      <c r="E12" s="111" t="s">
        <v>131</v>
      </c>
      <c r="F12" s="128">
        <v>1</v>
      </c>
      <c r="G12" s="127">
        <v>2</v>
      </c>
      <c r="H12" s="111">
        <v>0</v>
      </c>
      <c r="I12" s="127">
        <v>0</v>
      </c>
      <c r="J12" s="111"/>
      <c r="K12" s="138"/>
      <c r="L12" s="138"/>
      <c r="M12" s="138"/>
      <c r="N12" s="127">
        <v>0</v>
      </c>
      <c r="O12" s="111" t="s">
        <v>132</v>
      </c>
      <c r="P12" s="138" t="s">
        <v>133</v>
      </c>
      <c r="Q12" s="138" t="s">
        <v>134</v>
      </c>
      <c r="R12" s="127"/>
      <c r="S12" s="135"/>
      <c r="T12" s="142">
        <v>0</v>
      </c>
      <c r="U12" s="111"/>
      <c r="V12" s="143"/>
      <c r="W12" s="143"/>
      <c r="X12" s="144"/>
    </row>
    <row r="13" spans="1:24" ht="32.25" customHeight="1">
      <c r="A13" s="163">
        <v>31</v>
      </c>
      <c r="B13" s="110">
        <v>328</v>
      </c>
      <c r="C13" s="111" t="s">
        <v>94</v>
      </c>
      <c r="D13" s="128" t="s">
        <v>101</v>
      </c>
      <c r="E13" s="111" t="s">
        <v>172</v>
      </c>
      <c r="F13" s="128">
        <v>1</v>
      </c>
      <c r="G13" s="127">
        <v>2</v>
      </c>
      <c r="H13" s="111">
        <v>1</v>
      </c>
      <c r="I13" s="127">
        <v>0</v>
      </c>
      <c r="J13" s="111"/>
      <c r="K13" s="138"/>
      <c r="L13" s="138"/>
      <c r="M13" s="138"/>
      <c r="N13" s="127">
        <v>0</v>
      </c>
      <c r="O13" s="111" t="s">
        <v>136</v>
      </c>
      <c r="P13" s="138" t="s">
        <v>137</v>
      </c>
      <c r="Q13" s="138" t="s">
        <v>138</v>
      </c>
      <c r="R13" s="127"/>
      <c r="S13" s="135"/>
      <c r="T13" s="142">
        <v>0</v>
      </c>
      <c r="U13" s="111"/>
      <c r="V13" s="143"/>
      <c r="W13" s="143"/>
      <c r="X13" s="144"/>
    </row>
    <row r="14" spans="1:24" ht="32.25" customHeight="1">
      <c r="A14" s="163">
        <v>31</v>
      </c>
      <c r="B14" s="110">
        <v>329</v>
      </c>
      <c r="C14" s="111" t="s">
        <v>94</v>
      </c>
      <c r="D14" s="128" t="s">
        <v>102</v>
      </c>
      <c r="E14" s="111" t="s">
        <v>139</v>
      </c>
      <c r="F14" s="128">
        <v>1</v>
      </c>
      <c r="G14" s="127">
        <v>2</v>
      </c>
      <c r="H14" s="111">
        <v>0</v>
      </c>
      <c r="I14" s="127">
        <v>1</v>
      </c>
      <c r="J14" s="111" t="s">
        <v>140</v>
      </c>
      <c r="K14" s="130">
        <v>38442</v>
      </c>
      <c r="L14" s="130">
        <v>38442</v>
      </c>
      <c r="M14" s="130">
        <v>38442</v>
      </c>
      <c r="N14" s="127"/>
      <c r="O14" s="111"/>
      <c r="P14" s="138"/>
      <c r="Q14" s="138"/>
      <c r="R14" s="127">
        <v>1</v>
      </c>
      <c r="S14" s="135"/>
      <c r="T14" s="142">
        <v>0</v>
      </c>
      <c r="U14" s="111"/>
      <c r="V14" s="143"/>
      <c r="W14" s="143"/>
      <c r="X14" s="144"/>
    </row>
    <row r="15" spans="1:24" ht="18" customHeight="1">
      <c r="A15" s="163">
        <v>31</v>
      </c>
      <c r="B15" s="110">
        <v>364</v>
      </c>
      <c r="C15" s="111" t="s">
        <v>94</v>
      </c>
      <c r="D15" s="128" t="s">
        <v>103</v>
      </c>
      <c r="E15" s="111" t="s">
        <v>130</v>
      </c>
      <c r="F15" s="128">
        <v>1</v>
      </c>
      <c r="G15" s="127">
        <v>2</v>
      </c>
      <c r="H15" s="111">
        <v>0</v>
      </c>
      <c r="I15" s="127">
        <v>0</v>
      </c>
      <c r="J15" s="111"/>
      <c r="K15" s="138"/>
      <c r="L15" s="138"/>
      <c r="M15" s="138"/>
      <c r="N15" s="127">
        <v>0</v>
      </c>
      <c r="O15" s="111"/>
      <c r="P15" s="138"/>
      <c r="Q15" s="138"/>
      <c r="R15" s="127">
        <v>1</v>
      </c>
      <c r="S15" s="135"/>
      <c r="T15" s="142">
        <v>0</v>
      </c>
      <c r="U15" s="111"/>
      <c r="V15" s="143"/>
      <c r="W15" s="143"/>
      <c r="X15" s="144"/>
    </row>
    <row r="16" spans="1:24" ht="18" customHeight="1">
      <c r="A16" s="163">
        <v>31</v>
      </c>
      <c r="B16" s="110">
        <v>366</v>
      </c>
      <c r="C16" s="111" t="s">
        <v>94</v>
      </c>
      <c r="D16" s="128" t="s">
        <v>104</v>
      </c>
      <c r="E16" s="111" t="s">
        <v>141</v>
      </c>
      <c r="F16" s="128">
        <v>1</v>
      </c>
      <c r="G16" s="127">
        <v>2</v>
      </c>
      <c r="H16" s="111">
        <v>0</v>
      </c>
      <c r="I16" s="127">
        <v>0</v>
      </c>
      <c r="J16" s="111"/>
      <c r="K16" s="138"/>
      <c r="L16" s="138"/>
      <c r="M16" s="138"/>
      <c r="N16" s="127">
        <v>6</v>
      </c>
      <c r="O16" s="111"/>
      <c r="P16" s="138"/>
      <c r="Q16" s="138"/>
      <c r="R16" s="127">
        <v>0</v>
      </c>
      <c r="S16" s="135"/>
      <c r="T16" s="142">
        <v>0</v>
      </c>
      <c r="U16" s="111"/>
      <c r="V16" s="143"/>
      <c r="W16" s="143"/>
      <c r="X16" s="144"/>
    </row>
    <row r="17" spans="1:24" ht="32.25" customHeight="1">
      <c r="A17" s="163">
        <v>31</v>
      </c>
      <c r="B17" s="110">
        <v>367</v>
      </c>
      <c r="C17" s="111" t="s">
        <v>94</v>
      </c>
      <c r="D17" s="128" t="s">
        <v>105</v>
      </c>
      <c r="E17" s="111" t="s">
        <v>130</v>
      </c>
      <c r="F17" s="128">
        <v>1</v>
      </c>
      <c r="G17" s="127">
        <v>2</v>
      </c>
      <c r="H17" s="111">
        <v>1</v>
      </c>
      <c r="I17" s="127">
        <v>1</v>
      </c>
      <c r="J17" s="111"/>
      <c r="K17" s="138"/>
      <c r="L17" s="138"/>
      <c r="M17" s="138"/>
      <c r="N17" s="127">
        <v>0</v>
      </c>
      <c r="O17" s="145" t="s">
        <v>142</v>
      </c>
      <c r="P17" s="138" t="s">
        <v>143</v>
      </c>
      <c r="Q17" s="138" t="s">
        <v>144</v>
      </c>
      <c r="R17" s="127"/>
      <c r="S17" s="135"/>
      <c r="T17" s="142">
        <v>1</v>
      </c>
      <c r="U17" s="111"/>
      <c r="V17" s="143"/>
      <c r="W17" s="143"/>
      <c r="X17" s="144"/>
    </row>
    <row r="18" spans="1:24" ht="33" customHeight="1">
      <c r="A18" s="163">
        <v>31</v>
      </c>
      <c r="B18" s="110">
        <v>370</v>
      </c>
      <c r="C18" s="111" t="s">
        <v>94</v>
      </c>
      <c r="D18" s="128" t="s">
        <v>106</v>
      </c>
      <c r="E18" s="111" t="s">
        <v>146</v>
      </c>
      <c r="F18" s="128">
        <v>1</v>
      </c>
      <c r="G18" s="127">
        <v>2</v>
      </c>
      <c r="H18" s="111">
        <v>0</v>
      </c>
      <c r="I18" s="127">
        <v>0</v>
      </c>
      <c r="J18" s="111"/>
      <c r="K18" s="138"/>
      <c r="L18" s="138"/>
      <c r="M18" s="138"/>
      <c r="N18" s="127">
        <v>5</v>
      </c>
      <c r="O18" s="111"/>
      <c r="P18" s="138"/>
      <c r="Q18" s="138"/>
      <c r="R18" s="127">
        <v>1</v>
      </c>
      <c r="S18" s="135"/>
      <c r="T18" s="142">
        <v>0</v>
      </c>
      <c r="U18" s="111"/>
      <c r="V18" s="143"/>
      <c r="W18" s="143"/>
      <c r="X18" s="144"/>
    </row>
    <row r="19" spans="1:24" ht="18" customHeight="1">
      <c r="A19" s="163">
        <v>31</v>
      </c>
      <c r="B19" s="110">
        <v>371</v>
      </c>
      <c r="C19" s="111" t="s">
        <v>94</v>
      </c>
      <c r="D19" s="128" t="s">
        <v>107</v>
      </c>
      <c r="E19" s="111" t="s">
        <v>147</v>
      </c>
      <c r="F19" s="128">
        <v>1</v>
      </c>
      <c r="G19" s="127">
        <v>2</v>
      </c>
      <c r="H19" s="111">
        <v>0</v>
      </c>
      <c r="I19" s="127">
        <v>0</v>
      </c>
      <c r="J19" s="111"/>
      <c r="K19" s="138"/>
      <c r="L19" s="138"/>
      <c r="M19" s="138"/>
      <c r="N19" s="127">
        <v>4</v>
      </c>
      <c r="O19" s="111"/>
      <c r="P19" s="138"/>
      <c r="Q19" s="138"/>
      <c r="R19" s="127">
        <v>1</v>
      </c>
      <c r="S19" s="135"/>
      <c r="T19" s="142">
        <v>1</v>
      </c>
      <c r="U19" s="111"/>
      <c r="V19" s="143"/>
      <c r="W19" s="143"/>
      <c r="X19" s="144"/>
    </row>
    <row r="20" spans="1:24" ht="33" customHeight="1">
      <c r="A20" s="163">
        <v>31</v>
      </c>
      <c r="B20" s="110">
        <v>384</v>
      </c>
      <c r="C20" s="111" t="s">
        <v>94</v>
      </c>
      <c r="D20" s="128" t="s">
        <v>108</v>
      </c>
      <c r="E20" s="111" t="s">
        <v>148</v>
      </c>
      <c r="F20" s="128">
        <v>1</v>
      </c>
      <c r="G20" s="127">
        <v>2</v>
      </c>
      <c r="H20" s="111">
        <v>0</v>
      </c>
      <c r="I20" s="127">
        <v>0</v>
      </c>
      <c r="J20" s="111"/>
      <c r="K20" s="138"/>
      <c r="L20" s="138"/>
      <c r="M20" s="138"/>
      <c r="N20" s="127">
        <v>0</v>
      </c>
      <c r="O20" s="111"/>
      <c r="P20" s="138"/>
      <c r="Q20" s="138"/>
      <c r="R20" s="127">
        <v>0</v>
      </c>
      <c r="S20" s="135"/>
      <c r="T20" s="142">
        <v>0</v>
      </c>
      <c r="U20" s="111"/>
      <c r="V20" s="143"/>
      <c r="W20" s="143"/>
      <c r="X20" s="144"/>
    </row>
    <row r="21" spans="1:24" ht="18" customHeight="1">
      <c r="A21" s="163">
        <v>31</v>
      </c>
      <c r="B21" s="110">
        <v>386</v>
      </c>
      <c r="C21" s="111" t="s">
        <v>94</v>
      </c>
      <c r="D21" s="128" t="s">
        <v>109</v>
      </c>
      <c r="E21" s="111" t="s">
        <v>149</v>
      </c>
      <c r="F21" s="128">
        <v>1</v>
      </c>
      <c r="G21" s="127">
        <v>2</v>
      </c>
      <c r="H21" s="111">
        <v>0</v>
      </c>
      <c r="I21" s="127">
        <v>0</v>
      </c>
      <c r="J21" s="111"/>
      <c r="K21" s="138"/>
      <c r="L21" s="138"/>
      <c r="M21" s="138"/>
      <c r="N21" s="127">
        <v>5</v>
      </c>
      <c r="O21" s="111"/>
      <c r="P21" s="138"/>
      <c r="Q21" s="138"/>
      <c r="R21" s="127">
        <v>1</v>
      </c>
      <c r="S21" s="135"/>
      <c r="T21" s="142">
        <v>0</v>
      </c>
      <c r="U21" s="111"/>
      <c r="V21" s="143"/>
      <c r="W21" s="143"/>
      <c r="X21" s="144"/>
    </row>
    <row r="22" spans="1:24" ht="18" customHeight="1">
      <c r="A22" s="163">
        <v>31</v>
      </c>
      <c r="B22" s="110">
        <v>389</v>
      </c>
      <c r="C22" s="111" t="s">
        <v>94</v>
      </c>
      <c r="D22" s="128" t="s">
        <v>110</v>
      </c>
      <c r="E22" s="111" t="s">
        <v>150</v>
      </c>
      <c r="F22" s="128">
        <v>1</v>
      </c>
      <c r="G22" s="127">
        <v>2</v>
      </c>
      <c r="H22" s="111">
        <v>0</v>
      </c>
      <c r="I22" s="127">
        <v>0</v>
      </c>
      <c r="J22" s="111"/>
      <c r="K22" s="138"/>
      <c r="L22" s="138"/>
      <c r="M22" s="138"/>
      <c r="N22" s="127">
        <v>5</v>
      </c>
      <c r="O22" s="111"/>
      <c r="P22" s="138"/>
      <c r="Q22" s="138"/>
      <c r="R22" s="127">
        <v>1</v>
      </c>
      <c r="S22" s="135"/>
      <c r="T22" s="142">
        <v>0</v>
      </c>
      <c r="U22" s="111"/>
      <c r="V22" s="143"/>
      <c r="W22" s="143"/>
      <c r="X22" s="144"/>
    </row>
    <row r="23" spans="1:24" ht="18" customHeight="1">
      <c r="A23" s="163">
        <v>31</v>
      </c>
      <c r="B23" s="110">
        <v>390</v>
      </c>
      <c r="C23" s="111" t="s">
        <v>94</v>
      </c>
      <c r="D23" s="128" t="s">
        <v>111</v>
      </c>
      <c r="E23" s="111" t="s">
        <v>121</v>
      </c>
      <c r="F23" s="128">
        <v>1</v>
      </c>
      <c r="G23" s="127">
        <v>2</v>
      </c>
      <c r="H23" s="111">
        <v>0</v>
      </c>
      <c r="I23" s="127">
        <v>0</v>
      </c>
      <c r="J23" s="111"/>
      <c r="K23" s="138"/>
      <c r="L23" s="138"/>
      <c r="M23" s="138"/>
      <c r="N23" s="127">
        <v>3</v>
      </c>
      <c r="O23" s="111"/>
      <c r="P23" s="138"/>
      <c r="Q23" s="138"/>
      <c r="R23" s="127">
        <v>1</v>
      </c>
      <c r="S23" s="135"/>
      <c r="T23" s="142">
        <v>0</v>
      </c>
      <c r="U23" s="111"/>
      <c r="V23" s="143"/>
      <c r="W23" s="143"/>
      <c r="X23" s="144"/>
    </row>
    <row r="24" spans="1:24" ht="32.25" customHeight="1">
      <c r="A24" s="163">
        <v>31</v>
      </c>
      <c r="B24" s="110">
        <v>401</v>
      </c>
      <c r="C24" s="111" t="s">
        <v>94</v>
      </c>
      <c r="D24" s="128" t="s">
        <v>112</v>
      </c>
      <c r="E24" s="111" t="s">
        <v>131</v>
      </c>
      <c r="F24" s="128">
        <v>1</v>
      </c>
      <c r="G24" s="127">
        <v>2</v>
      </c>
      <c r="H24" s="111">
        <v>0</v>
      </c>
      <c r="I24" s="127">
        <v>0</v>
      </c>
      <c r="J24" s="111"/>
      <c r="K24" s="138"/>
      <c r="L24" s="138"/>
      <c r="M24" s="138"/>
      <c r="N24" s="127">
        <v>0</v>
      </c>
      <c r="O24" s="111" t="s">
        <v>166</v>
      </c>
      <c r="P24" s="138" t="s">
        <v>167</v>
      </c>
      <c r="Q24" s="138" t="s">
        <v>168</v>
      </c>
      <c r="R24" s="127"/>
      <c r="S24" s="135"/>
      <c r="T24" s="142">
        <v>0</v>
      </c>
      <c r="U24" s="111"/>
      <c r="V24" s="143"/>
      <c r="W24" s="143"/>
      <c r="X24" s="144"/>
    </row>
    <row r="25" spans="1:24" ht="32.25" customHeight="1">
      <c r="A25" s="163">
        <v>31</v>
      </c>
      <c r="B25" s="110">
        <v>402</v>
      </c>
      <c r="C25" s="111" t="s">
        <v>94</v>
      </c>
      <c r="D25" s="128" t="s">
        <v>113</v>
      </c>
      <c r="E25" s="111" t="s">
        <v>151</v>
      </c>
      <c r="F25" s="128">
        <v>1</v>
      </c>
      <c r="G25" s="127">
        <v>2</v>
      </c>
      <c r="H25" s="111">
        <v>0</v>
      </c>
      <c r="I25" s="127">
        <v>0</v>
      </c>
      <c r="J25" s="111"/>
      <c r="K25" s="138"/>
      <c r="L25" s="138"/>
      <c r="M25" s="138"/>
      <c r="N25" s="127">
        <v>4</v>
      </c>
      <c r="O25" s="111" t="s">
        <v>152</v>
      </c>
      <c r="P25" s="138" t="s">
        <v>153</v>
      </c>
      <c r="Q25" s="138" t="s">
        <v>154</v>
      </c>
      <c r="R25" s="127"/>
      <c r="S25" s="135"/>
      <c r="T25" s="142">
        <v>0</v>
      </c>
      <c r="U25" s="111"/>
      <c r="V25" s="143"/>
      <c r="W25" s="143"/>
      <c r="X25" s="144"/>
    </row>
    <row r="26" spans="1:24" ht="32.25" customHeight="1" thickBot="1">
      <c r="A26" s="163">
        <v>31</v>
      </c>
      <c r="B26" s="112">
        <v>403</v>
      </c>
      <c r="C26" s="111" t="s">
        <v>94</v>
      </c>
      <c r="D26" s="146" t="s">
        <v>114</v>
      </c>
      <c r="E26" s="111" t="s">
        <v>131</v>
      </c>
      <c r="F26" s="146">
        <v>1</v>
      </c>
      <c r="G26" s="147">
        <v>2</v>
      </c>
      <c r="H26" s="148">
        <v>0</v>
      </c>
      <c r="I26" s="147">
        <v>1</v>
      </c>
      <c r="J26" s="148"/>
      <c r="K26" s="149"/>
      <c r="L26" s="149"/>
      <c r="M26" s="149"/>
      <c r="N26" s="147">
        <v>2</v>
      </c>
      <c r="O26" s="148" t="s">
        <v>156</v>
      </c>
      <c r="P26" s="150">
        <v>38412</v>
      </c>
      <c r="Q26" s="149" t="s">
        <v>157</v>
      </c>
      <c r="R26" s="147"/>
      <c r="S26" s="151"/>
      <c r="T26" s="152">
        <v>0</v>
      </c>
      <c r="U26" s="148"/>
      <c r="V26" s="153"/>
      <c r="W26" s="153"/>
      <c r="X26" s="154"/>
    </row>
    <row r="27" spans="1:24" ht="19.5" customHeight="1" thickBot="1">
      <c r="A27" s="31"/>
      <c r="B27" s="113">
        <v>1000</v>
      </c>
      <c r="C27" s="184" t="s">
        <v>24</v>
      </c>
      <c r="D27" s="185"/>
      <c r="E27" s="114"/>
      <c r="F27" s="115"/>
      <c r="G27" s="116"/>
      <c r="H27" s="117">
        <f>SUM(H7:H26)</f>
        <v>5</v>
      </c>
      <c r="I27" s="118">
        <f>SUM(I7:I26)</f>
        <v>6</v>
      </c>
      <c r="J27" s="117"/>
      <c r="K27" s="119"/>
      <c r="L27" s="119"/>
      <c r="M27" s="119"/>
      <c r="N27" s="120"/>
      <c r="O27" s="117"/>
      <c r="P27" s="119"/>
      <c r="Q27" s="119"/>
      <c r="R27" s="120"/>
      <c r="S27" s="121"/>
      <c r="T27" s="122">
        <f>SUM(T7:T26)</f>
        <v>3</v>
      </c>
      <c r="U27" s="123"/>
      <c r="V27" s="124"/>
      <c r="W27" s="125"/>
      <c r="X27" s="118">
        <f>SUM(X7:X26)</f>
        <v>1</v>
      </c>
    </row>
    <row r="28" spans="1:24" ht="13.5">
      <c r="A28" s="61"/>
      <c r="B28" s="156"/>
      <c r="C28" s="157"/>
      <c r="D28" s="158"/>
      <c r="E28" s="160"/>
      <c r="F28" s="160"/>
      <c r="G28" s="160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</row>
    <row r="29" spans="1:24" ht="13.5">
      <c r="A29" s="61"/>
      <c r="B29" s="156"/>
      <c r="C29" s="157"/>
      <c r="D29" s="158"/>
      <c r="E29" s="160" t="s">
        <v>174</v>
      </c>
      <c r="F29" s="160"/>
      <c r="G29" s="160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</row>
    <row r="30" spans="2:24" ht="12">
      <c r="B30" s="126"/>
      <c r="C30" s="126"/>
      <c r="D30" s="126"/>
      <c r="E30" s="161"/>
      <c r="F30" s="161"/>
      <c r="G30" s="161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</row>
    <row r="31" spans="1:10" ht="13.5">
      <c r="A31" s="60" t="s">
        <v>77</v>
      </c>
      <c r="B31" s="61"/>
      <c r="C31" s="62"/>
      <c r="D31" s="63"/>
      <c r="E31" s="64"/>
      <c r="F31" s="64"/>
      <c r="G31" s="64"/>
      <c r="H31" s="64"/>
      <c r="I31" s="64"/>
      <c r="J31" s="64"/>
    </row>
    <row r="32" spans="1:8" ht="13.5">
      <c r="A32" s="58" t="s">
        <v>86</v>
      </c>
      <c r="E32" s="66"/>
      <c r="F32" s="66" t="s">
        <v>85</v>
      </c>
      <c r="H32" s="66"/>
    </row>
    <row r="34" spans="1:3" ht="12">
      <c r="A34" s="65" t="s">
        <v>46</v>
      </c>
      <c r="C34" s="7"/>
    </row>
    <row r="35" spans="1:22" ht="12">
      <c r="A35" s="65" t="s">
        <v>47</v>
      </c>
      <c r="D35" s="65" t="s">
        <v>39</v>
      </c>
      <c r="J35" s="65" t="s">
        <v>48</v>
      </c>
      <c r="K35" s="65" t="s">
        <v>49</v>
      </c>
      <c r="L35" s="65" t="s">
        <v>62</v>
      </c>
      <c r="P35" s="65" t="s">
        <v>20</v>
      </c>
      <c r="S35" s="90" t="s">
        <v>79</v>
      </c>
      <c r="V35" s="65" t="s">
        <v>66</v>
      </c>
    </row>
    <row r="36" spans="1:22" ht="12">
      <c r="A36" s="2" t="s">
        <v>50</v>
      </c>
      <c r="D36" s="58" t="s">
        <v>51</v>
      </c>
      <c r="J36" s="2" t="s">
        <v>52</v>
      </c>
      <c r="K36" s="2" t="s">
        <v>52</v>
      </c>
      <c r="L36" s="65" t="s">
        <v>63</v>
      </c>
      <c r="P36" s="65" t="s">
        <v>41</v>
      </c>
      <c r="S36" s="90" t="s">
        <v>80</v>
      </c>
      <c r="V36" s="65" t="s">
        <v>67</v>
      </c>
    </row>
    <row r="37" spans="1:22" ht="12">
      <c r="A37" s="2" t="s">
        <v>53</v>
      </c>
      <c r="D37" s="58" t="s">
        <v>84</v>
      </c>
      <c r="J37" s="2" t="s">
        <v>54</v>
      </c>
      <c r="K37" s="2" t="s">
        <v>54</v>
      </c>
      <c r="L37" s="2" t="s">
        <v>91</v>
      </c>
      <c r="P37" s="2" t="s">
        <v>55</v>
      </c>
      <c r="T37" s="2" t="s">
        <v>75</v>
      </c>
      <c r="V37" s="2" t="s">
        <v>68</v>
      </c>
    </row>
    <row r="38" spans="12:22" ht="12">
      <c r="L38" s="2" t="s">
        <v>92</v>
      </c>
      <c r="P38" s="2" t="s">
        <v>61</v>
      </c>
      <c r="T38" s="2" t="s">
        <v>76</v>
      </c>
      <c r="V38" s="2" t="s">
        <v>69</v>
      </c>
    </row>
    <row r="39" spans="12:22" ht="12">
      <c r="L39" s="2" t="s">
        <v>93</v>
      </c>
      <c r="V39" s="2" t="s">
        <v>70</v>
      </c>
    </row>
    <row r="40" spans="12:22" ht="12">
      <c r="L40" s="2" t="s">
        <v>87</v>
      </c>
      <c r="V40" s="2" t="s">
        <v>71</v>
      </c>
    </row>
    <row r="41" ht="12">
      <c r="L41" s="2" t="s">
        <v>88</v>
      </c>
    </row>
    <row r="42" spans="12:22" ht="12">
      <c r="L42" s="2" t="s">
        <v>64</v>
      </c>
      <c r="V42" s="65" t="s">
        <v>72</v>
      </c>
    </row>
    <row r="43" spans="12:22" ht="12">
      <c r="L43" s="2" t="s">
        <v>65</v>
      </c>
      <c r="V43" s="2" t="s">
        <v>73</v>
      </c>
    </row>
    <row r="44" ht="12">
      <c r="V44" s="2" t="s">
        <v>74</v>
      </c>
    </row>
  </sheetData>
  <mergeCells count="20">
    <mergeCell ref="C27:D27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</mergeCells>
  <hyperlinks>
    <hyperlink ref="F32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7.87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4.3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59" t="s">
        <v>56</v>
      </c>
      <c r="B2" s="3"/>
    </row>
    <row r="3" spans="1:27" ht="25.5" customHeight="1" thickBot="1">
      <c r="A3" s="59"/>
      <c r="B3" s="232" t="s">
        <v>83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4"/>
      <c r="V3" s="2"/>
      <c r="AA3" s="2"/>
    </row>
    <row r="4" spans="1:27" ht="19.5" customHeight="1" thickBot="1">
      <c r="A4" s="59"/>
      <c r="B4" s="99">
        <v>1</v>
      </c>
      <c r="C4" s="230">
        <v>38443</v>
      </c>
      <c r="D4" s="231"/>
      <c r="E4" s="231"/>
      <c r="F4" s="99">
        <v>2</v>
      </c>
      <c r="G4" s="230">
        <v>38473</v>
      </c>
      <c r="H4" s="231"/>
      <c r="I4" s="231"/>
      <c r="J4" s="99">
        <v>3</v>
      </c>
      <c r="K4" s="227" t="s">
        <v>177</v>
      </c>
      <c r="L4" s="228"/>
      <c r="M4" s="228"/>
      <c r="N4" s="229"/>
      <c r="AA4" s="2"/>
    </row>
    <row r="5" spans="1:27" ht="27.75" customHeight="1" thickBot="1">
      <c r="A5"/>
      <c r="B5" s="91"/>
      <c r="C5" s="91"/>
      <c r="D5" s="91"/>
      <c r="E5" s="91"/>
      <c r="F5" s="91"/>
      <c r="G5" s="91"/>
      <c r="H5" s="91"/>
      <c r="I5" s="92"/>
      <c r="J5" s="93"/>
      <c r="K5" s="93"/>
      <c r="L5" s="91"/>
      <c r="M5" s="91"/>
      <c r="N5" s="91"/>
      <c r="O5" s="91"/>
      <c r="P5" s="91"/>
      <c r="Q5" s="91"/>
      <c r="R5" s="91"/>
      <c r="S5" s="92"/>
      <c r="T5" s="93"/>
      <c r="U5" s="93"/>
      <c r="V5" s="91"/>
      <c r="W5" s="91"/>
      <c r="X5" s="93"/>
      <c r="Y5" s="93"/>
      <c r="Z5" s="93"/>
      <c r="AA5"/>
    </row>
    <row r="6" spans="1:27" ht="13.5" customHeight="1" thickBot="1">
      <c r="A6"/>
      <c r="B6" s="91"/>
      <c r="C6" s="91"/>
      <c r="D6" s="91"/>
      <c r="E6" s="95" t="s">
        <v>81</v>
      </c>
      <c r="F6" s="96"/>
      <c r="G6" s="97">
        <v>3</v>
      </c>
      <c r="H6" s="94"/>
      <c r="I6" s="94"/>
      <c r="J6" s="94"/>
      <c r="K6" s="94"/>
      <c r="L6" s="95" t="s">
        <v>81</v>
      </c>
      <c r="M6" s="96"/>
      <c r="N6" s="97">
        <v>3</v>
      </c>
      <c r="O6" s="91"/>
      <c r="P6" s="91"/>
      <c r="Q6" s="95" t="s">
        <v>81</v>
      </c>
      <c r="R6" s="96"/>
      <c r="S6" s="97">
        <v>3</v>
      </c>
      <c r="T6" s="98"/>
      <c r="U6" s="93"/>
      <c r="V6" s="95" t="s">
        <v>81</v>
      </c>
      <c r="W6" s="96"/>
      <c r="X6" s="96"/>
      <c r="Y6" s="97">
        <v>3</v>
      </c>
      <c r="Z6" s="93"/>
      <c r="AA6"/>
    </row>
    <row r="7" spans="1:27" ht="26.25" customHeight="1">
      <c r="A7" s="188" t="s">
        <v>6</v>
      </c>
      <c r="B7" s="218" t="s">
        <v>57</v>
      </c>
      <c r="C7" s="175" t="s">
        <v>0</v>
      </c>
      <c r="D7" s="195" t="s">
        <v>58</v>
      </c>
      <c r="E7" s="165" t="s">
        <v>59</v>
      </c>
      <c r="F7" s="200"/>
      <c r="G7" s="200"/>
      <c r="H7" s="200"/>
      <c r="I7" s="200"/>
      <c r="J7" s="200"/>
      <c r="K7" s="201"/>
      <c r="L7" s="223" t="s">
        <v>14</v>
      </c>
      <c r="M7" s="200"/>
      <c r="N7" s="200"/>
      <c r="O7" s="200"/>
      <c r="P7" s="224"/>
      <c r="Q7" s="165" t="s">
        <v>4</v>
      </c>
      <c r="R7" s="200"/>
      <c r="S7" s="200"/>
      <c r="T7" s="200"/>
      <c r="U7" s="201"/>
      <c r="V7" s="202" t="s">
        <v>12</v>
      </c>
      <c r="W7" s="203"/>
      <c r="X7" s="203"/>
      <c r="Y7" s="204"/>
      <c r="Z7" s="204"/>
      <c r="AA7" s="205"/>
    </row>
    <row r="8" spans="1:27" ht="15.75" customHeight="1">
      <c r="A8" s="173"/>
      <c r="B8" s="219"/>
      <c r="C8" s="172"/>
      <c r="D8" s="196"/>
      <c r="E8" s="215" t="s">
        <v>8</v>
      </c>
      <c r="F8" s="225" t="s">
        <v>13</v>
      </c>
      <c r="G8" s="216" t="s">
        <v>3</v>
      </c>
      <c r="H8" s="33"/>
      <c r="I8" s="216" t="s">
        <v>2</v>
      </c>
      <c r="J8" s="33"/>
      <c r="K8" s="209" t="s">
        <v>9</v>
      </c>
      <c r="L8" s="164" t="s">
        <v>1</v>
      </c>
      <c r="M8" s="33"/>
      <c r="N8" s="216" t="s">
        <v>2</v>
      </c>
      <c r="O8" s="33"/>
      <c r="P8" s="216" t="s">
        <v>9</v>
      </c>
      <c r="Q8" s="214" t="s">
        <v>5</v>
      </c>
      <c r="R8" s="33"/>
      <c r="S8" s="216" t="s">
        <v>2</v>
      </c>
      <c r="T8" s="33"/>
      <c r="U8" s="209" t="s">
        <v>9</v>
      </c>
      <c r="V8" s="212" t="s">
        <v>33</v>
      </c>
      <c r="W8" s="33"/>
      <c r="X8" s="210" t="s">
        <v>9</v>
      </c>
      <c r="Y8" s="206" t="s">
        <v>35</v>
      </c>
      <c r="Z8" s="207"/>
      <c r="AA8" s="208"/>
    </row>
    <row r="9" spans="1:27" ht="51.75" customHeight="1">
      <c r="A9" s="173"/>
      <c r="B9" s="220"/>
      <c r="C9" s="172"/>
      <c r="D9" s="196"/>
      <c r="E9" s="215"/>
      <c r="F9" s="226"/>
      <c r="G9" s="216"/>
      <c r="H9" s="56" t="s">
        <v>43</v>
      </c>
      <c r="I9" s="216"/>
      <c r="J9" s="57" t="s">
        <v>15</v>
      </c>
      <c r="K9" s="209"/>
      <c r="L9" s="164"/>
      <c r="M9" s="56" t="s">
        <v>43</v>
      </c>
      <c r="N9" s="216"/>
      <c r="O9" s="57" t="s">
        <v>15</v>
      </c>
      <c r="P9" s="216"/>
      <c r="Q9" s="215"/>
      <c r="R9" s="56" t="s">
        <v>43</v>
      </c>
      <c r="S9" s="217"/>
      <c r="T9" s="57" t="s">
        <v>15</v>
      </c>
      <c r="U9" s="209"/>
      <c r="V9" s="213"/>
      <c r="W9" s="32" t="s">
        <v>34</v>
      </c>
      <c r="X9" s="211"/>
      <c r="Y9" s="4" t="s">
        <v>33</v>
      </c>
      <c r="Z9" s="4" t="s">
        <v>34</v>
      </c>
      <c r="AA9" s="88" t="s">
        <v>9</v>
      </c>
    </row>
    <row r="10" spans="1:27" ht="15.75" customHeight="1">
      <c r="A10" s="15">
        <v>31</v>
      </c>
      <c r="B10" s="16">
        <v>201</v>
      </c>
      <c r="C10" s="11" t="s">
        <v>94</v>
      </c>
      <c r="D10" s="21" t="s">
        <v>95</v>
      </c>
      <c r="E10" s="101">
        <v>33</v>
      </c>
      <c r="F10" s="5" t="s">
        <v>145</v>
      </c>
      <c r="G10" s="5">
        <v>84</v>
      </c>
      <c r="H10" s="5">
        <v>41</v>
      </c>
      <c r="I10" s="5">
        <v>704</v>
      </c>
      <c r="J10" s="5">
        <v>201</v>
      </c>
      <c r="K10" s="67">
        <f>IF(G10=""," ",ROUND(J10/I10*100,1))</f>
        <v>28.6</v>
      </c>
      <c r="L10" s="104">
        <v>52</v>
      </c>
      <c r="M10" s="5">
        <v>24</v>
      </c>
      <c r="N10" s="5">
        <v>538</v>
      </c>
      <c r="O10" s="5">
        <v>154</v>
      </c>
      <c r="P10" s="67">
        <f>IF(L10=""," ",ROUND(O10/N10*100,1))</f>
        <v>28.6</v>
      </c>
      <c r="Q10" s="13">
        <v>6</v>
      </c>
      <c r="R10" s="5">
        <v>4</v>
      </c>
      <c r="S10" s="5">
        <v>88</v>
      </c>
      <c r="T10" s="5">
        <v>6</v>
      </c>
      <c r="U10" s="67">
        <f>IF(Q10=""," ",ROUND(T10/S10*100,1))</f>
        <v>6.8</v>
      </c>
      <c r="V10" s="11">
        <v>157</v>
      </c>
      <c r="W10" s="5">
        <v>8</v>
      </c>
      <c r="X10" s="83">
        <f>IF(V10=""," ",ROUND(W10/V10*100,1))</f>
        <v>5.1</v>
      </c>
      <c r="Y10" s="5">
        <v>131</v>
      </c>
      <c r="Z10" s="5">
        <v>7</v>
      </c>
      <c r="AA10" s="78">
        <f>IF(Y10=""," ",ROUND(Z10/Y10*100,1))</f>
        <v>5.3</v>
      </c>
    </row>
    <row r="11" spans="1:27" ht="15.75" customHeight="1">
      <c r="A11" s="15">
        <v>31</v>
      </c>
      <c r="B11" s="16">
        <v>202</v>
      </c>
      <c r="C11" s="11" t="s">
        <v>94</v>
      </c>
      <c r="D11" s="21" t="s">
        <v>96</v>
      </c>
      <c r="E11" s="155" t="s">
        <v>120</v>
      </c>
      <c r="F11" s="5" t="s">
        <v>119</v>
      </c>
      <c r="G11" s="5">
        <v>22</v>
      </c>
      <c r="H11" s="5">
        <v>15</v>
      </c>
      <c r="I11" s="5">
        <v>168</v>
      </c>
      <c r="J11" s="5">
        <v>38</v>
      </c>
      <c r="K11" s="67">
        <f aca="true" t="shared" si="0" ref="K11:K35">IF(G11=""," ",ROUND(J11/I11*100,1))</f>
        <v>22.6</v>
      </c>
      <c r="L11" s="13">
        <v>15</v>
      </c>
      <c r="M11" s="5">
        <v>11</v>
      </c>
      <c r="N11" s="5">
        <v>136</v>
      </c>
      <c r="O11" s="5">
        <v>30</v>
      </c>
      <c r="P11" s="67">
        <f>IF(L11=""," ",ROUND(O11/N11*100,1))</f>
        <v>22.1</v>
      </c>
      <c r="Q11" s="13">
        <v>6</v>
      </c>
      <c r="R11" s="5">
        <v>5</v>
      </c>
      <c r="S11" s="5">
        <v>56</v>
      </c>
      <c r="T11" s="5">
        <v>8</v>
      </c>
      <c r="U11" s="67">
        <f>IF(Q11=""," ",ROUND(T11/S11*100,1))</f>
        <v>14.3</v>
      </c>
      <c r="V11" s="11">
        <v>85</v>
      </c>
      <c r="W11" s="5">
        <v>6</v>
      </c>
      <c r="X11" s="83">
        <f>IF(V11=""," ",ROUND(W11/V11*100,1))</f>
        <v>7.1</v>
      </c>
      <c r="Y11" s="5">
        <v>85</v>
      </c>
      <c r="Z11" s="5">
        <v>6</v>
      </c>
      <c r="AA11" s="78">
        <f>IF(Y11=""," ",ROUND(Z11/Y11*100,1))</f>
        <v>7.1</v>
      </c>
    </row>
    <row r="12" spans="1:27" ht="15.75" customHeight="1">
      <c r="A12" s="15">
        <v>31</v>
      </c>
      <c r="B12" s="16">
        <v>203</v>
      </c>
      <c r="C12" s="11" t="s">
        <v>94</v>
      </c>
      <c r="D12" s="25" t="s">
        <v>97</v>
      </c>
      <c r="E12" s="11">
        <v>30</v>
      </c>
      <c r="F12" s="5" t="s">
        <v>119</v>
      </c>
      <c r="G12" s="5">
        <v>29</v>
      </c>
      <c r="H12" s="5">
        <v>19</v>
      </c>
      <c r="I12" s="5">
        <v>334</v>
      </c>
      <c r="J12" s="5">
        <v>37</v>
      </c>
      <c r="K12" s="67">
        <f t="shared" si="0"/>
        <v>11.1</v>
      </c>
      <c r="L12" s="13">
        <v>24</v>
      </c>
      <c r="M12" s="5">
        <v>15</v>
      </c>
      <c r="N12" s="5">
        <v>287</v>
      </c>
      <c r="O12" s="5">
        <v>31</v>
      </c>
      <c r="P12" s="67">
        <f aca="true" t="shared" si="1" ref="P12:P33">IF(L12=""," ",ROUND(O12/N12*100,1))</f>
        <v>10.8</v>
      </c>
      <c r="Q12" s="13">
        <v>5</v>
      </c>
      <c r="R12" s="5">
        <v>4</v>
      </c>
      <c r="S12" s="5">
        <v>47</v>
      </c>
      <c r="T12" s="5">
        <v>6</v>
      </c>
      <c r="U12" s="67">
        <f aca="true" t="shared" si="2" ref="U12:U35">IF(Q12=""," ",ROUND(T12/S12*100,1))</f>
        <v>12.8</v>
      </c>
      <c r="V12" s="11">
        <v>66</v>
      </c>
      <c r="W12" s="5">
        <v>14</v>
      </c>
      <c r="X12" s="83">
        <f>IF(V12=""," ",ROUND(W12/V12*100,1))</f>
        <v>21.2</v>
      </c>
      <c r="Y12" s="5">
        <v>50</v>
      </c>
      <c r="Z12" s="5">
        <v>14</v>
      </c>
      <c r="AA12" s="78">
        <f>IF(Y12=""," ",ROUND(Z12/Y12*100,1))</f>
        <v>28</v>
      </c>
    </row>
    <row r="13" spans="1:27" ht="15.75" customHeight="1">
      <c r="A13" s="15">
        <v>31</v>
      </c>
      <c r="B13" s="16">
        <v>204</v>
      </c>
      <c r="C13" s="11" t="s">
        <v>94</v>
      </c>
      <c r="D13" s="25" t="s">
        <v>98</v>
      </c>
      <c r="E13" s="11">
        <v>30</v>
      </c>
      <c r="F13" s="5" t="s">
        <v>119</v>
      </c>
      <c r="G13" s="5">
        <v>39</v>
      </c>
      <c r="H13" s="5">
        <v>27</v>
      </c>
      <c r="I13" s="5">
        <v>573</v>
      </c>
      <c r="J13" s="5">
        <v>150</v>
      </c>
      <c r="K13" s="67">
        <f t="shared" si="0"/>
        <v>26.2</v>
      </c>
      <c r="L13" s="13">
        <v>20</v>
      </c>
      <c r="M13" s="5">
        <v>15</v>
      </c>
      <c r="N13" s="5">
        <v>346</v>
      </c>
      <c r="O13" s="5">
        <v>83</v>
      </c>
      <c r="P13" s="67">
        <f t="shared" si="1"/>
        <v>24</v>
      </c>
      <c r="Q13" s="13">
        <v>5</v>
      </c>
      <c r="R13" s="5">
        <v>3</v>
      </c>
      <c r="S13" s="5">
        <v>32</v>
      </c>
      <c r="T13" s="5">
        <v>3</v>
      </c>
      <c r="U13" s="67">
        <f t="shared" si="2"/>
        <v>9.4</v>
      </c>
      <c r="V13" s="11">
        <v>46</v>
      </c>
      <c r="W13" s="5">
        <v>4</v>
      </c>
      <c r="X13" s="83">
        <f aca="true" t="shared" si="3" ref="X13:X35">IF(V13=0," ",ROUND(W13/V13*100,1))</f>
        <v>8.7</v>
      </c>
      <c r="Y13" s="5">
        <v>42</v>
      </c>
      <c r="Z13" s="5">
        <v>4</v>
      </c>
      <c r="AA13" s="78">
        <f aca="true" t="shared" si="4" ref="AA13:AA35">IF(Y13=0," ",ROUND(Z13/Y13*100,1))</f>
        <v>9.5</v>
      </c>
    </row>
    <row r="14" spans="1:27" ht="15.75" customHeight="1">
      <c r="A14" s="15">
        <v>31</v>
      </c>
      <c r="B14" s="16">
        <v>302</v>
      </c>
      <c r="C14" s="11" t="s">
        <v>94</v>
      </c>
      <c r="D14" s="25" t="s">
        <v>99</v>
      </c>
      <c r="E14" s="11"/>
      <c r="F14" s="5"/>
      <c r="G14" s="5"/>
      <c r="H14" s="5"/>
      <c r="I14" s="5"/>
      <c r="J14" s="5"/>
      <c r="K14" s="67" t="str">
        <f t="shared" si="0"/>
        <v> </v>
      </c>
      <c r="L14" s="13">
        <v>7</v>
      </c>
      <c r="M14" s="5">
        <v>7</v>
      </c>
      <c r="N14" s="5">
        <v>70</v>
      </c>
      <c r="O14" s="5">
        <v>19</v>
      </c>
      <c r="P14" s="67">
        <f t="shared" si="1"/>
        <v>27.1</v>
      </c>
      <c r="Q14" s="13">
        <v>5</v>
      </c>
      <c r="R14" s="5">
        <v>4</v>
      </c>
      <c r="S14" s="5">
        <v>31</v>
      </c>
      <c r="T14" s="5">
        <v>7</v>
      </c>
      <c r="U14" s="67">
        <f t="shared" si="2"/>
        <v>22.6</v>
      </c>
      <c r="V14" s="11">
        <v>26</v>
      </c>
      <c r="W14" s="5">
        <v>8</v>
      </c>
      <c r="X14" s="83">
        <f t="shared" si="3"/>
        <v>30.8</v>
      </c>
      <c r="Y14" s="5">
        <v>26</v>
      </c>
      <c r="Z14" s="5">
        <v>8</v>
      </c>
      <c r="AA14" s="78">
        <f t="shared" si="4"/>
        <v>30.8</v>
      </c>
    </row>
    <row r="15" spans="1:27" ht="15.75" customHeight="1">
      <c r="A15" s="15">
        <v>31</v>
      </c>
      <c r="B15" s="16">
        <v>325</v>
      </c>
      <c r="C15" s="11" t="s">
        <v>94</v>
      </c>
      <c r="D15" s="25" t="s">
        <v>100</v>
      </c>
      <c r="E15" s="11">
        <v>40</v>
      </c>
      <c r="F15" s="5" t="s">
        <v>135</v>
      </c>
      <c r="G15" s="104">
        <v>13</v>
      </c>
      <c r="H15" s="162">
        <v>11</v>
      </c>
      <c r="I15" s="162">
        <v>135</v>
      </c>
      <c r="J15" s="162">
        <v>28</v>
      </c>
      <c r="K15" s="67">
        <f t="shared" si="0"/>
        <v>20.7</v>
      </c>
      <c r="L15" s="13">
        <v>13</v>
      </c>
      <c r="M15" s="5">
        <v>11</v>
      </c>
      <c r="N15" s="5">
        <v>135</v>
      </c>
      <c r="O15" s="5">
        <v>28</v>
      </c>
      <c r="P15" s="67">
        <f t="shared" si="1"/>
        <v>20.7</v>
      </c>
      <c r="Q15" s="13">
        <v>5</v>
      </c>
      <c r="R15" s="5">
        <v>3</v>
      </c>
      <c r="S15" s="5">
        <v>29</v>
      </c>
      <c r="T15" s="5">
        <v>5</v>
      </c>
      <c r="U15" s="67">
        <f t="shared" si="2"/>
        <v>17.2</v>
      </c>
      <c r="V15" s="11">
        <v>10</v>
      </c>
      <c r="W15" s="5">
        <v>1</v>
      </c>
      <c r="X15" s="83">
        <f t="shared" si="3"/>
        <v>10</v>
      </c>
      <c r="Y15" s="5">
        <v>10</v>
      </c>
      <c r="Z15" s="5">
        <v>1</v>
      </c>
      <c r="AA15" s="78">
        <f t="shared" si="4"/>
        <v>10</v>
      </c>
    </row>
    <row r="16" spans="1:27" ht="15.75" customHeight="1">
      <c r="A16" s="15">
        <v>31</v>
      </c>
      <c r="B16" s="16">
        <v>328</v>
      </c>
      <c r="C16" s="11" t="s">
        <v>94</v>
      </c>
      <c r="D16" s="25" t="s">
        <v>101</v>
      </c>
      <c r="E16" s="11"/>
      <c r="F16" s="5"/>
      <c r="G16" s="5"/>
      <c r="H16" s="5"/>
      <c r="I16" s="5"/>
      <c r="J16" s="5"/>
      <c r="K16" s="67" t="str">
        <f t="shared" si="0"/>
        <v> </v>
      </c>
      <c r="L16" s="13">
        <v>13</v>
      </c>
      <c r="M16" s="5">
        <v>11</v>
      </c>
      <c r="N16" s="5">
        <v>160</v>
      </c>
      <c r="O16" s="5">
        <v>47</v>
      </c>
      <c r="P16" s="67">
        <f t="shared" si="1"/>
        <v>29.4</v>
      </c>
      <c r="Q16" s="13">
        <v>5</v>
      </c>
      <c r="R16" s="5">
        <v>3</v>
      </c>
      <c r="S16" s="5">
        <v>33</v>
      </c>
      <c r="T16" s="5">
        <v>4</v>
      </c>
      <c r="U16" s="67">
        <f t="shared" si="2"/>
        <v>12.1</v>
      </c>
      <c r="V16" s="11">
        <v>16</v>
      </c>
      <c r="W16" s="5">
        <v>6</v>
      </c>
      <c r="X16" s="83">
        <f t="shared" si="3"/>
        <v>37.5</v>
      </c>
      <c r="Y16" s="5">
        <v>10</v>
      </c>
      <c r="Z16" s="5">
        <v>0</v>
      </c>
      <c r="AA16" s="78">
        <f t="shared" si="4"/>
        <v>0</v>
      </c>
    </row>
    <row r="17" spans="1:27" ht="15.75" customHeight="1">
      <c r="A17" s="15">
        <v>31</v>
      </c>
      <c r="B17" s="16">
        <v>329</v>
      </c>
      <c r="C17" s="11" t="s">
        <v>94</v>
      </c>
      <c r="D17" s="25" t="s">
        <v>102</v>
      </c>
      <c r="E17" s="11">
        <v>40</v>
      </c>
      <c r="F17" s="5" t="s">
        <v>175</v>
      </c>
      <c r="G17" s="104">
        <v>5</v>
      </c>
      <c r="H17" s="162">
        <v>4</v>
      </c>
      <c r="I17" s="162">
        <v>59</v>
      </c>
      <c r="J17" s="162">
        <v>19</v>
      </c>
      <c r="K17" s="67">
        <f t="shared" si="0"/>
        <v>32.2</v>
      </c>
      <c r="L17" s="13">
        <v>5</v>
      </c>
      <c r="M17" s="162">
        <v>4</v>
      </c>
      <c r="N17" s="5">
        <v>59</v>
      </c>
      <c r="O17" s="5">
        <v>19</v>
      </c>
      <c r="P17" s="67">
        <f t="shared" si="1"/>
        <v>32.2</v>
      </c>
      <c r="Q17" s="13">
        <v>5</v>
      </c>
      <c r="R17" s="5">
        <v>4</v>
      </c>
      <c r="S17" s="5">
        <v>55</v>
      </c>
      <c r="T17" s="5">
        <v>7</v>
      </c>
      <c r="U17" s="67">
        <f t="shared" si="2"/>
        <v>12.7</v>
      </c>
      <c r="V17" s="11">
        <v>45</v>
      </c>
      <c r="W17" s="5">
        <v>16</v>
      </c>
      <c r="X17" s="83">
        <f t="shared" si="3"/>
        <v>35.6</v>
      </c>
      <c r="Y17" s="5">
        <v>44</v>
      </c>
      <c r="Z17" s="5">
        <v>16</v>
      </c>
      <c r="AA17" s="78">
        <f t="shared" si="4"/>
        <v>36.4</v>
      </c>
    </row>
    <row r="18" spans="1:27" ht="15.75" customHeight="1">
      <c r="A18" s="15">
        <v>31</v>
      </c>
      <c r="B18" s="16">
        <v>364</v>
      </c>
      <c r="C18" s="11" t="s">
        <v>94</v>
      </c>
      <c r="D18" s="25" t="s">
        <v>103</v>
      </c>
      <c r="E18" s="11"/>
      <c r="F18" s="5"/>
      <c r="G18" s="5"/>
      <c r="H18" s="5"/>
      <c r="I18" s="5"/>
      <c r="J18" s="5"/>
      <c r="K18" s="67" t="str">
        <f t="shared" si="0"/>
        <v> </v>
      </c>
      <c r="L18" s="13">
        <v>14</v>
      </c>
      <c r="M18" s="5">
        <v>8</v>
      </c>
      <c r="N18" s="5">
        <v>198</v>
      </c>
      <c r="O18" s="5">
        <v>32</v>
      </c>
      <c r="P18" s="67">
        <f t="shared" si="1"/>
        <v>16.2</v>
      </c>
      <c r="Q18" s="13">
        <v>4</v>
      </c>
      <c r="R18" s="5">
        <v>2</v>
      </c>
      <c r="S18" s="5">
        <v>26</v>
      </c>
      <c r="T18" s="5">
        <v>3</v>
      </c>
      <c r="U18" s="67">
        <f t="shared" si="2"/>
        <v>11.5</v>
      </c>
      <c r="V18" s="11">
        <v>12</v>
      </c>
      <c r="W18" s="5">
        <v>1</v>
      </c>
      <c r="X18" s="83">
        <f t="shared" si="3"/>
        <v>8.3</v>
      </c>
      <c r="Y18" s="5">
        <v>12</v>
      </c>
      <c r="Z18" s="5">
        <v>1</v>
      </c>
      <c r="AA18" s="78">
        <f t="shared" si="4"/>
        <v>8.3</v>
      </c>
    </row>
    <row r="19" spans="1:27" ht="15.75" customHeight="1">
      <c r="A19" s="15">
        <v>31</v>
      </c>
      <c r="B19" s="16">
        <v>366</v>
      </c>
      <c r="C19" s="11" t="s">
        <v>94</v>
      </c>
      <c r="D19" s="25" t="s">
        <v>104</v>
      </c>
      <c r="E19" s="11"/>
      <c r="F19" s="5"/>
      <c r="G19" s="5"/>
      <c r="H19" s="5"/>
      <c r="I19" s="5"/>
      <c r="J19" s="5"/>
      <c r="K19" s="67" t="str">
        <f t="shared" si="0"/>
        <v> </v>
      </c>
      <c r="L19" s="13">
        <v>15</v>
      </c>
      <c r="M19" s="5">
        <v>14</v>
      </c>
      <c r="N19" s="5">
        <v>169</v>
      </c>
      <c r="O19" s="5">
        <v>44</v>
      </c>
      <c r="P19" s="67">
        <f t="shared" si="1"/>
        <v>26</v>
      </c>
      <c r="Q19" s="13">
        <v>5</v>
      </c>
      <c r="R19" s="5">
        <v>3</v>
      </c>
      <c r="S19" s="5">
        <v>29</v>
      </c>
      <c r="T19" s="5">
        <v>4</v>
      </c>
      <c r="U19" s="67">
        <f t="shared" si="2"/>
        <v>13.8</v>
      </c>
      <c r="V19" s="11">
        <v>11</v>
      </c>
      <c r="W19" s="5">
        <v>3</v>
      </c>
      <c r="X19" s="83">
        <f t="shared" si="3"/>
        <v>27.3</v>
      </c>
      <c r="Y19" s="5">
        <v>9</v>
      </c>
      <c r="Z19" s="5">
        <v>1</v>
      </c>
      <c r="AA19" s="78">
        <f t="shared" si="4"/>
        <v>11.1</v>
      </c>
    </row>
    <row r="20" spans="1:27" ht="15.75" customHeight="1">
      <c r="A20" s="15">
        <v>31</v>
      </c>
      <c r="B20" s="16">
        <v>367</v>
      </c>
      <c r="C20" s="11" t="s">
        <v>94</v>
      </c>
      <c r="D20" s="25" t="s">
        <v>105</v>
      </c>
      <c r="E20" s="11">
        <v>30</v>
      </c>
      <c r="F20" s="5" t="s">
        <v>145</v>
      </c>
      <c r="G20" s="5">
        <v>42</v>
      </c>
      <c r="H20" s="5">
        <v>36</v>
      </c>
      <c r="I20" s="5">
        <v>480</v>
      </c>
      <c r="J20" s="5">
        <v>154</v>
      </c>
      <c r="K20" s="67">
        <f t="shared" si="0"/>
        <v>32.1</v>
      </c>
      <c r="L20" s="13">
        <v>18</v>
      </c>
      <c r="M20" s="5">
        <v>17</v>
      </c>
      <c r="N20" s="162">
        <v>191</v>
      </c>
      <c r="O20" s="5">
        <v>58</v>
      </c>
      <c r="P20" s="67">
        <f t="shared" si="1"/>
        <v>30.4</v>
      </c>
      <c r="Q20" s="13">
        <v>4</v>
      </c>
      <c r="R20" s="5">
        <v>3</v>
      </c>
      <c r="S20" s="5">
        <v>26</v>
      </c>
      <c r="T20" s="5">
        <v>4</v>
      </c>
      <c r="U20" s="67">
        <f t="shared" si="2"/>
        <v>15.4</v>
      </c>
      <c r="V20" s="11">
        <v>12</v>
      </c>
      <c r="W20" s="5">
        <v>4</v>
      </c>
      <c r="X20" s="83">
        <f t="shared" si="3"/>
        <v>33.3</v>
      </c>
      <c r="Y20" s="5">
        <v>12</v>
      </c>
      <c r="Z20" s="5">
        <v>4</v>
      </c>
      <c r="AA20" s="78">
        <f t="shared" si="4"/>
        <v>33.3</v>
      </c>
    </row>
    <row r="21" spans="1:27" ht="15.75" customHeight="1">
      <c r="A21" s="15">
        <v>31</v>
      </c>
      <c r="B21" s="16">
        <v>370</v>
      </c>
      <c r="C21" s="11" t="s">
        <v>94</v>
      </c>
      <c r="D21" s="25" t="s">
        <v>106</v>
      </c>
      <c r="E21" s="11">
        <v>30</v>
      </c>
      <c r="F21" s="5" t="s">
        <v>176</v>
      </c>
      <c r="G21" s="5">
        <v>11</v>
      </c>
      <c r="H21" s="5">
        <v>10</v>
      </c>
      <c r="I21" s="5">
        <v>139</v>
      </c>
      <c r="J21" s="5">
        <v>43</v>
      </c>
      <c r="K21" s="67">
        <f t="shared" si="0"/>
        <v>30.9</v>
      </c>
      <c r="L21" s="13">
        <v>12</v>
      </c>
      <c r="M21" s="5">
        <v>11</v>
      </c>
      <c r="N21" s="5">
        <v>151</v>
      </c>
      <c r="O21" s="5">
        <v>49</v>
      </c>
      <c r="P21" s="67">
        <f t="shared" si="1"/>
        <v>32.5</v>
      </c>
      <c r="Q21" s="13">
        <v>4</v>
      </c>
      <c r="R21" s="5">
        <v>2</v>
      </c>
      <c r="S21" s="5">
        <v>47</v>
      </c>
      <c r="T21" s="5">
        <v>6</v>
      </c>
      <c r="U21" s="67">
        <f t="shared" si="2"/>
        <v>12.8</v>
      </c>
      <c r="V21" s="11">
        <v>34</v>
      </c>
      <c r="W21" s="5">
        <v>14</v>
      </c>
      <c r="X21" s="83">
        <f t="shared" si="3"/>
        <v>41.2</v>
      </c>
      <c r="Y21" s="5">
        <v>24</v>
      </c>
      <c r="Z21" s="5">
        <v>4</v>
      </c>
      <c r="AA21" s="78">
        <f t="shared" si="4"/>
        <v>16.7</v>
      </c>
    </row>
    <row r="22" spans="1:27" ht="15.75" customHeight="1">
      <c r="A22" s="15">
        <v>31</v>
      </c>
      <c r="B22" s="16">
        <v>371</v>
      </c>
      <c r="C22" s="11" t="s">
        <v>94</v>
      </c>
      <c r="D22" s="25" t="s">
        <v>107</v>
      </c>
      <c r="E22" s="11"/>
      <c r="F22" s="5"/>
      <c r="G22" s="5"/>
      <c r="H22" s="5"/>
      <c r="I22" s="5"/>
      <c r="J22" s="5"/>
      <c r="K22" s="67" t="str">
        <f t="shared" si="0"/>
        <v> </v>
      </c>
      <c r="L22" s="13">
        <v>46</v>
      </c>
      <c r="M22" s="5">
        <v>12</v>
      </c>
      <c r="N22" s="5">
        <v>289</v>
      </c>
      <c r="O22" s="5">
        <v>41</v>
      </c>
      <c r="P22" s="67">
        <f t="shared" si="1"/>
        <v>14.2</v>
      </c>
      <c r="Q22" s="13">
        <v>4</v>
      </c>
      <c r="R22" s="5">
        <v>1</v>
      </c>
      <c r="S22" s="5">
        <v>51</v>
      </c>
      <c r="T22" s="5">
        <v>4</v>
      </c>
      <c r="U22" s="67">
        <f t="shared" si="2"/>
        <v>7.8</v>
      </c>
      <c r="V22" s="11">
        <v>19</v>
      </c>
      <c r="W22" s="5">
        <v>5</v>
      </c>
      <c r="X22" s="83">
        <f t="shared" si="3"/>
        <v>26.3</v>
      </c>
      <c r="Y22" s="5">
        <v>19</v>
      </c>
      <c r="Z22" s="5">
        <v>5</v>
      </c>
      <c r="AA22" s="78">
        <f t="shared" si="4"/>
        <v>26.3</v>
      </c>
    </row>
    <row r="23" spans="1:27" ht="15.75" customHeight="1">
      <c r="A23" s="15">
        <v>31</v>
      </c>
      <c r="B23" s="16">
        <v>384</v>
      </c>
      <c r="C23" s="11" t="s">
        <v>94</v>
      </c>
      <c r="D23" s="25" t="s">
        <v>108</v>
      </c>
      <c r="E23" s="11"/>
      <c r="F23" s="5"/>
      <c r="G23" s="5"/>
      <c r="H23" s="5"/>
      <c r="I23" s="5"/>
      <c r="J23" s="5"/>
      <c r="K23" s="67" t="str">
        <f t="shared" si="0"/>
        <v> </v>
      </c>
      <c r="L23" s="13">
        <v>16</v>
      </c>
      <c r="M23" s="5">
        <v>14</v>
      </c>
      <c r="N23" s="5">
        <v>137</v>
      </c>
      <c r="O23" s="5">
        <v>32</v>
      </c>
      <c r="P23" s="67">
        <f t="shared" si="1"/>
        <v>23.4</v>
      </c>
      <c r="Q23" s="13">
        <v>5</v>
      </c>
      <c r="R23" s="5">
        <v>3</v>
      </c>
      <c r="S23" s="5">
        <v>25</v>
      </c>
      <c r="T23" s="5">
        <v>5</v>
      </c>
      <c r="U23" s="67">
        <f t="shared" si="2"/>
        <v>20</v>
      </c>
      <c r="V23" s="11">
        <v>9</v>
      </c>
      <c r="W23" s="5">
        <v>3</v>
      </c>
      <c r="X23" s="83">
        <f t="shared" si="3"/>
        <v>33.3</v>
      </c>
      <c r="Y23" s="5">
        <v>9</v>
      </c>
      <c r="Z23" s="5">
        <v>3</v>
      </c>
      <c r="AA23" s="78">
        <f t="shared" si="4"/>
        <v>33.3</v>
      </c>
    </row>
    <row r="24" spans="1:27" ht="15.75" customHeight="1">
      <c r="A24" s="15">
        <v>31</v>
      </c>
      <c r="B24" s="16">
        <v>386</v>
      </c>
      <c r="C24" s="11" t="s">
        <v>94</v>
      </c>
      <c r="D24" s="25" t="s">
        <v>109</v>
      </c>
      <c r="E24" s="11"/>
      <c r="F24" s="5"/>
      <c r="G24" s="5"/>
      <c r="H24" s="5"/>
      <c r="I24" s="5"/>
      <c r="J24" s="5"/>
      <c r="K24" s="67" t="str">
        <f t="shared" si="0"/>
        <v> </v>
      </c>
      <c r="L24" s="13">
        <v>6</v>
      </c>
      <c r="M24" s="5">
        <v>5</v>
      </c>
      <c r="N24" s="5">
        <v>85</v>
      </c>
      <c r="O24" s="5">
        <v>27</v>
      </c>
      <c r="P24" s="67">
        <f t="shared" si="1"/>
        <v>31.8</v>
      </c>
      <c r="Q24" s="13">
        <v>5</v>
      </c>
      <c r="R24" s="5">
        <v>2</v>
      </c>
      <c r="S24" s="5">
        <v>44</v>
      </c>
      <c r="T24" s="5">
        <v>4</v>
      </c>
      <c r="U24" s="67">
        <f t="shared" si="2"/>
        <v>9.1</v>
      </c>
      <c r="V24" s="11">
        <v>38</v>
      </c>
      <c r="W24" s="5">
        <v>11</v>
      </c>
      <c r="X24" s="83">
        <f t="shared" si="3"/>
        <v>28.9</v>
      </c>
      <c r="Y24" s="5">
        <v>34</v>
      </c>
      <c r="Z24" s="5">
        <v>10</v>
      </c>
      <c r="AA24" s="78">
        <f t="shared" si="4"/>
        <v>29.4</v>
      </c>
    </row>
    <row r="25" spans="1:27" ht="15.75" customHeight="1">
      <c r="A25" s="15">
        <v>31</v>
      </c>
      <c r="B25" s="16">
        <v>389</v>
      </c>
      <c r="C25" s="11" t="s">
        <v>94</v>
      </c>
      <c r="D25" s="25" t="s">
        <v>110</v>
      </c>
      <c r="E25" s="11"/>
      <c r="F25" s="5"/>
      <c r="G25" s="5"/>
      <c r="H25" s="5"/>
      <c r="I25" s="5"/>
      <c r="J25" s="5"/>
      <c r="K25" s="67" t="str">
        <f t="shared" si="0"/>
        <v> </v>
      </c>
      <c r="L25" s="13">
        <v>9</v>
      </c>
      <c r="M25" s="5">
        <v>8</v>
      </c>
      <c r="N25" s="5">
        <v>112</v>
      </c>
      <c r="O25" s="5">
        <v>31</v>
      </c>
      <c r="P25" s="67">
        <f t="shared" si="1"/>
        <v>27.7</v>
      </c>
      <c r="Q25" s="13">
        <v>5</v>
      </c>
      <c r="R25" s="5">
        <v>2</v>
      </c>
      <c r="S25" s="5">
        <v>39</v>
      </c>
      <c r="T25" s="5">
        <v>3</v>
      </c>
      <c r="U25" s="67">
        <f t="shared" si="2"/>
        <v>7.7</v>
      </c>
      <c r="V25" s="11">
        <v>30</v>
      </c>
      <c r="W25" s="5">
        <v>9</v>
      </c>
      <c r="X25" s="83">
        <f t="shared" si="3"/>
        <v>30</v>
      </c>
      <c r="Y25" s="5">
        <v>28</v>
      </c>
      <c r="Z25" s="5">
        <v>9</v>
      </c>
      <c r="AA25" s="78">
        <f t="shared" si="4"/>
        <v>32.1</v>
      </c>
    </row>
    <row r="26" spans="1:27" ht="15.75" customHeight="1">
      <c r="A26" s="15">
        <v>31</v>
      </c>
      <c r="B26" s="16">
        <v>390</v>
      </c>
      <c r="C26" s="11" t="s">
        <v>94</v>
      </c>
      <c r="D26" s="25" t="s">
        <v>111</v>
      </c>
      <c r="E26" s="11"/>
      <c r="F26" s="5"/>
      <c r="G26" s="5"/>
      <c r="H26" s="5"/>
      <c r="I26" s="5"/>
      <c r="J26" s="5"/>
      <c r="K26" s="67" t="str">
        <f t="shared" si="0"/>
        <v> </v>
      </c>
      <c r="L26" s="13">
        <v>15</v>
      </c>
      <c r="M26" s="5">
        <v>15</v>
      </c>
      <c r="N26" s="5">
        <v>170</v>
      </c>
      <c r="O26" s="5">
        <v>58</v>
      </c>
      <c r="P26" s="67">
        <f t="shared" si="1"/>
        <v>34.1</v>
      </c>
      <c r="Q26" s="13">
        <v>5</v>
      </c>
      <c r="R26" s="5">
        <v>1</v>
      </c>
      <c r="S26" s="5">
        <v>45</v>
      </c>
      <c r="T26" s="5">
        <v>2</v>
      </c>
      <c r="U26" s="67">
        <f t="shared" si="2"/>
        <v>4.4</v>
      </c>
      <c r="V26" s="11">
        <v>31</v>
      </c>
      <c r="W26" s="5">
        <v>4</v>
      </c>
      <c r="X26" s="83">
        <f t="shared" si="3"/>
        <v>12.9</v>
      </c>
      <c r="Y26" s="5">
        <v>29</v>
      </c>
      <c r="Z26" s="5">
        <v>2</v>
      </c>
      <c r="AA26" s="78">
        <f t="shared" si="4"/>
        <v>6.9</v>
      </c>
    </row>
    <row r="27" spans="1:27" ht="15.75" customHeight="1">
      <c r="A27" s="15">
        <v>31</v>
      </c>
      <c r="B27" s="16">
        <v>401</v>
      </c>
      <c r="C27" s="11" t="s">
        <v>94</v>
      </c>
      <c r="D27" s="25" t="s">
        <v>112</v>
      </c>
      <c r="E27" s="11"/>
      <c r="F27" s="5"/>
      <c r="G27" s="5"/>
      <c r="H27" s="5"/>
      <c r="I27" s="5"/>
      <c r="J27" s="5"/>
      <c r="K27" s="67" t="str">
        <f t="shared" si="0"/>
        <v> </v>
      </c>
      <c r="L27" s="13">
        <v>16</v>
      </c>
      <c r="M27" s="5">
        <v>14</v>
      </c>
      <c r="N27" s="5">
        <v>303</v>
      </c>
      <c r="O27" s="5">
        <v>69</v>
      </c>
      <c r="P27" s="67">
        <f t="shared" si="1"/>
        <v>22.8</v>
      </c>
      <c r="Q27" s="13">
        <v>5</v>
      </c>
      <c r="R27" s="5">
        <v>3</v>
      </c>
      <c r="S27" s="5">
        <v>27</v>
      </c>
      <c r="T27" s="5">
        <v>5</v>
      </c>
      <c r="U27" s="67">
        <f t="shared" si="2"/>
        <v>18.5</v>
      </c>
      <c r="V27" s="11">
        <v>17</v>
      </c>
      <c r="W27" s="5">
        <v>4</v>
      </c>
      <c r="X27" s="83">
        <f t="shared" si="3"/>
        <v>23.5</v>
      </c>
      <c r="Y27" s="5">
        <v>12</v>
      </c>
      <c r="Z27" s="5">
        <v>2</v>
      </c>
      <c r="AA27" s="78">
        <f t="shared" si="4"/>
        <v>16.7</v>
      </c>
    </row>
    <row r="28" spans="1:27" ht="15.75" customHeight="1">
      <c r="A28" s="15">
        <v>31</v>
      </c>
      <c r="B28" s="16">
        <v>402</v>
      </c>
      <c r="C28" s="11" t="s">
        <v>94</v>
      </c>
      <c r="D28" s="25" t="s">
        <v>113</v>
      </c>
      <c r="E28" s="11">
        <v>30</v>
      </c>
      <c r="F28" s="5" t="s">
        <v>155</v>
      </c>
      <c r="G28" s="162">
        <v>4</v>
      </c>
      <c r="H28" s="162">
        <v>4</v>
      </c>
      <c r="I28" s="162">
        <v>49</v>
      </c>
      <c r="J28" s="162">
        <v>18</v>
      </c>
      <c r="K28" s="67">
        <f t="shared" si="0"/>
        <v>36.7</v>
      </c>
      <c r="L28" s="13">
        <v>4</v>
      </c>
      <c r="M28" s="5">
        <v>3</v>
      </c>
      <c r="N28" s="5">
        <v>49</v>
      </c>
      <c r="O28" s="5">
        <v>12</v>
      </c>
      <c r="P28" s="67">
        <f t="shared" si="1"/>
        <v>24.5</v>
      </c>
      <c r="Q28" s="13">
        <v>5</v>
      </c>
      <c r="R28" s="5">
        <v>3</v>
      </c>
      <c r="S28" s="5">
        <v>27</v>
      </c>
      <c r="T28" s="5">
        <v>4</v>
      </c>
      <c r="U28" s="67">
        <f t="shared" si="2"/>
        <v>14.8</v>
      </c>
      <c r="V28" s="11">
        <v>6</v>
      </c>
      <c r="W28" s="5">
        <v>0</v>
      </c>
      <c r="X28" s="83">
        <f t="shared" si="3"/>
        <v>0</v>
      </c>
      <c r="Y28" s="5">
        <v>6</v>
      </c>
      <c r="Z28" s="5">
        <v>0</v>
      </c>
      <c r="AA28" s="78">
        <f t="shared" si="4"/>
        <v>0</v>
      </c>
    </row>
    <row r="29" spans="1:27" ht="15.75" customHeight="1">
      <c r="A29" s="15">
        <v>31</v>
      </c>
      <c r="B29" s="18">
        <v>403</v>
      </c>
      <c r="C29" s="11" t="s">
        <v>94</v>
      </c>
      <c r="D29" s="26" t="s">
        <v>114</v>
      </c>
      <c r="E29" s="11"/>
      <c r="F29" s="5"/>
      <c r="G29" s="5"/>
      <c r="H29" s="5"/>
      <c r="I29" s="5"/>
      <c r="J29" s="5"/>
      <c r="K29" s="67" t="str">
        <f t="shared" si="0"/>
        <v> </v>
      </c>
      <c r="L29" s="13">
        <v>14</v>
      </c>
      <c r="M29" s="5">
        <v>9</v>
      </c>
      <c r="N29" s="5">
        <v>163</v>
      </c>
      <c r="O29" s="5">
        <v>36</v>
      </c>
      <c r="P29" s="67">
        <f t="shared" si="1"/>
        <v>22.1</v>
      </c>
      <c r="Q29" s="13">
        <v>5</v>
      </c>
      <c r="R29" s="5">
        <v>3</v>
      </c>
      <c r="S29" s="5">
        <v>28</v>
      </c>
      <c r="T29" s="5">
        <v>3</v>
      </c>
      <c r="U29" s="67">
        <f t="shared" si="2"/>
        <v>10.7</v>
      </c>
      <c r="V29" s="11">
        <v>29</v>
      </c>
      <c r="W29" s="5">
        <v>9</v>
      </c>
      <c r="X29" s="83">
        <f t="shared" si="3"/>
        <v>31</v>
      </c>
      <c r="Y29" s="5">
        <v>25</v>
      </c>
      <c r="Z29" s="5">
        <v>7</v>
      </c>
      <c r="AA29" s="78">
        <f t="shared" si="4"/>
        <v>28</v>
      </c>
    </row>
    <row r="30" spans="1:27" ht="15.75" customHeight="1">
      <c r="A30" s="15"/>
      <c r="B30" s="9"/>
      <c r="C30" s="11"/>
      <c r="D30" s="21"/>
      <c r="E30" s="11"/>
      <c r="F30" s="5"/>
      <c r="G30" s="5"/>
      <c r="H30" s="5"/>
      <c r="I30" s="5"/>
      <c r="J30" s="5"/>
      <c r="K30" s="67" t="str">
        <f t="shared" si="0"/>
        <v> </v>
      </c>
      <c r="L30" s="13"/>
      <c r="M30" s="5"/>
      <c r="N30" s="5"/>
      <c r="O30" s="5"/>
      <c r="P30" s="67" t="str">
        <f t="shared" si="1"/>
        <v> </v>
      </c>
      <c r="Q30" s="13"/>
      <c r="R30" s="5"/>
      <c r="S30" s="5"/>
      <c r="T30" s="5"/>
      <c r="U30" s="67" t="str">
        <f t="shared" si="2"/>
        <v> </v>
      </c>
      <c r="V30" s="11"/>
      <c r="W30" s="5"/>
      <c r="X30" s="83" t="str">
        <f t="shared" si="3"/>
        <v> </v>
      </c>
      <c r="Y30" s="5"/>
      <c r="Z30" s="5"/>
      <c r="AA30" s="78" t="str">
        <f t="shared" si="4"/>
        <v> </v>
      </c>
    </row>
    <row r="31" spans="1:27" ht="15.75" customHeight="1">
      <c r="A31" s="15"/>
      <c r="B31" s="9"/>
      <c r="C31" s="11"/>
      <c r="D31" s="21"/>
      <c r="E31" s="11"/>
      <c r="F31" s="5"/>
      <c r="G31" s="5"/>
      <c r="H31" s="5"/>
      <c r="I31" s="5"/>
      <c r="J31" s="5"/>
      <c r="K31" s="67" t="str">
        <f t="shared" si="0"/>
        <v> </v>
      </c>
      <c r="L31" s="13"/>
      <c r="M31" s="5"/>
      <c r="N31" s="5"/>
      <c r="O31" s="5"/>
      <c r="P31" s="67" t="str">
        <f t="shared" si="1"/>
        <v> </v>
      </c>
      <c r="Q31" s="13"/>
      <c r="R31" s="5"/>
      <c r="S31" s="5"/>
      <c r="T31" s="5"/>
      <c r="U31" s="67" t="str">
        <f t="shared" si="2"/>
        <v> </v>
      </c>
      <c r="V31" s="11"/>
      <c r="W31" s="5"/>
      <c r="X31" s="83" t="str">
        <f t="shared" si="3"/>
        <v> </v>
      </c>
      <c r="Y31" s="5"/>
      <c r="Z31" s="5"/>
      <c r="AA31" s="78" t="str">
        <f t="shared" si="4"/>
        <v> </v>
      </c>
    </row>
    <row r="32" spans="1:27" ht="15.75" customHeight="1">
      <c r="A32" s="15"/>
      <c r="B32" s="9"/>
      <c r="C32" s="11"/>
      <c r="D32" s="21"/>
      <c r="E32" s="11"/>
      <c r="F32" s="5"/>
      <c r="G32" s="5"/>
      <c r="H32" s="5"/>
      <c r="I32" s="5"/>
      <c r="J32" s="5"/>
      <c r="K32" s="67" t="str">
        <f t="shared" si="0"/>
        <v> </v>
      </c>
      <c r="L32" s="13"/>
      <c r="M32" s="5"/>
      <c r="N32" s="5"/>
      <c r="O32" s="5"/>
      <c r="P32" s="67" t="str">
        <f t="shared" si="1"/>
        <v> </v>
      </c>
      <c r="Q32" s="13"/>
      <c r="R32" s="5"/>
      <c r="S32" s="5"/>
      <c r="T32" s="5"/>
      <c r="U32" s="67" t="str">
        <f t="shared" si="2"/>
        <v> </v>
      </c>
      <c r="V32" s="11"/>
      <c r="W32" s="5"/>
      <c r="X32" s="83" t="str">
        <f t="shared" si="3"/>
        <v> </v>
      </c>
      <c r="Y32" s="5"/>
      <c r="Z32" s="5"/>
      <c r="AA32" s="78" t="str">
        <f t="shared" si="4"/>
        <v> </v>
      </c>
    </row>
    <row r="33" spans="1:27" ht="15.75" customHeight="1">
      <c r="A33" s="15"/>
      <c r="B33" s="9"/>
      <c r="C33" s="11"/>
      <c r="D33" s="21"/>
      <c r="E33" s="11"/>
      <c r="F33" s="5"/>
      <c r="G33" s="5"/>
      <c r="H33" s="5"/>
      <c r="I33" s="5"/>
      <c r="J33" s="5"/>
      <c r="K33" s="67" t="str">
        <f t="shared" si="0"/>
        <v> </v>
      </c>
      <c r="L33" s="13"/>
      <c r="M33" s="5"/>
      <c r="N33" s="5"/>
      <c r="O33" s="5"/>
      <c r="P33" s="67" t="str">
        <f t="shared" si="1"/>
        <v> </v>
      </c>
      <c r="Q33" s="13"/>
      <c r="R33" s="5"/>
      <c r="S33" s="5"/>
      <c r="T33" s="5"/>
      <c r="U33" s="67" t="str">
        <f t="shared" si="2"/>
        <v> </v>
      </c>
      <c r="V33" s="11"/>
      <c r="W33" s="5"/>
      <c r="X33" s="83" t="str">
        <f t="shared" si="3"/>
        <v> </v>
      </c>
      <c r="Y33" s="5"/>
      <c r="Z33" s="5"/>
      <c r="AA33" s="78" t="str">
        <f t="shared" si="4"/>
        <v> </v>
      </c>
    </row>
    <row r="34" spans="1:27" ht="15.75" customHeight="1">
      <c r="A34" s="15"/>
      <c r="B34" s="9"/>
      <c r="C34" s="11"/>
      <c r="D34" s="21"/>
      <c r="E34" s="11"/>
      <c r="F34" s="5"/>
      <c r="G34" s="5"/>
      <c r="H34" s="5"/>
      <c r="I34" s="5"/>
      <c r="J34" s="5"/>
      <c r="K34" s="67" t="str">
        <f t="shared" si="0"/>
        <v> </v>
      </c>
      <c r="L34" s="13"/>
      <c r="M34" s="5"/>
      <c r="N34" s="5"/>
      <c r="O34" s="5"/>
      <c r="P34" s="67" t="str">
        <f>IF(L34=""," ",ROUND(O34/N34*100,1))</f>
        <v> </v>
      </c>
      <c r="Q34" s="13"/>
      <c r="R34" s="5"/>
      <c r="S34" s="5"/>
      <c r="T34" s="5"/>
      <c r="U34" s="67" t="str">
        <f t="shared" si="2"/>
        <v> </v>
      </c>
      <c r="V34" s="11"/>
      <c r="W34" s="5"/>
      <c r="X34" s="83" t="str">
        <f t="shared" si="3"/>
        <v> </v>
      </c>
      <c r="Y34" s="5"/>
      <c r="Z34" s="5"/>
      <c r="AA34" s="78" t="str">
        <f t="shared" si="4"/>
        <v> </v>
      </c>
    </row>
    <row r="35" spans="1:27" ht="15.75" customHeight="1" thickBot="1">
      <c r="A35" s="17"/>
      <c r="B35" s="10"/>
      <c r="C35" s="12"/>
      <c r="D35" s="22"/>
      <c r="E35" s="12"/>
      <c r="F35" s="6"/>
      <c r="G35" s="6"/>
      <c r="H35" s="5"/>
      <c r="I35" s="6"/>
      <c r="J35" s="5"/>
      <c r="K35" s="67" t="str">
        <f t="shared" si="0"/>
        <v> </v>
      </c>
      <c r="L35" s="14"/>
      <c r="M35" s="5"/>
      <c r="N35" s="6"/>
      <c r="O35" s="5"/>
      <c r="P35" s="67" t="str">
        <f>IF(L35=""," ",ROUND(O35/N35*100,1))</f>
        <v> </v>
      </c>
      <c r="Q35" s="14"/>
      <c r="R35" s="5"/>
      <c r="S35" s="6"/>
      <c r="T35" s="5"/>
      <c r="U35" s="67" t="str">
        <f t="shared" si="2"/>
        <v> </v>
      </c>
      <c r="V35" s="12"/>
      <c r="W35" s="5"/>
      <c r="X35" s="83" t="str">
        <f t="shared" si="3"/>
        <v> </v>
      </c>
      <c r="Y35" s="5"/>
      <c r="Z35" s="5"/>
      <c r="AA35" s="78" t="str">
        <f t="shared" si="4"/>
        <v> </v>
      </c>
    </row>
    <row r="36" spans="1:27" ht="15.75" customHeight="1" thickBot="1">
      <c r="A36" s="23"/>
      <c r="B36" s="35">
        <v>900</v>
      </c>
      <c r="C36" s="36"/>
      <c r="D36" s="37" t="s">
        <v>37</v>
      </c>
      <c r="E36" s="19"/>
      <c r="F36" s="20"/>
      <c r="G36" s="20"/>
      <c r="H36" s="20"/>
      <c r="I36" s="20"/>
      <c r="J36" s="20"/>
      <c r="K36" s="68"/>
      <c r="L36" s="38">
        <f>SUM(L10:L35)</f>
        <v>334</v>
      </c>
      <c r="M36" s="38">
        <f>SUM(M10:M35)</f>
        <v>228</v>
      </c>
      <c r="N36" s="38">
        <f>SUM(N10:N35)</f>
        <v>3748</v>
      </c>
      <c r="O36" s="38">
        <f>SUM(O10:O35)</f>
        <v>900</v>
      </c>
      <c r="P36" s="72">
        <f>IF(L36=" "," ",ROUND(O36/N36*100,1))</f>
        <v>24</v>
      </c>
      <c r="Q36" s="38">
        <f>SUM(Q10:Q35)</f>
        <v>98</v>
      </c>
      <c r="R36" s="38">
        <f>SUM(R10:R35)</f>
        <v>58</v>
      </c>
      <c r="S36" s="38">
        <f>SUM(S10:S35)</f>
        <v>785</v>
      </c>
      <c r="T36" s="38">
        <f>SUM(T10:T35)</f>
        <v>93</v>
      </c>
      <c r="U36" s="72">
        <f>IF(Q36=""," ",ROUND(T36/S36*100,1))</f>
        <v>11.8</v>
      </c>
      <c r="V36" s="19"/>
      <c r="W36" s="20"/>
      <c r="X36" s="84"/>
      <c r="Y36" s="20"/>
      <c r="Z36" s="20"/>
      <c r="AA36" s="79"/>
    </row>
    <row r="37" spans="1:27" ht="15.75" customHeight="1">
      <c r="A37" s="39"/>
      <c r="B37" s="40"/>
      <c r="C37" s="41" t="s">
        <v>94</v>
      </c>
      <c r="D37" s="42" t="s">
        <v>169</v>
      </c>
      <c r="E37" s="47"/>
      <c r="F37" s="48"/>
      <c r="G37" s="48"/>
      <c r="H37" s="48"/>
      <c r="I37" s="48"/>
      <c r="J37" s="48"/>
      <c r="K37" s="69"/>
      <c r="L37" s="14">
        <v>1</v>
      </c>
      <c r="M37" s="5">
        <v>1</v>
      </c>
      <c r="N37" s="6">
        <v>75</v>
      </c>
      <c r="O37" s="5">
        <v>39</v>
      </c>
      <c r="P37" s="102">
        <f>IF(L37=""," ",ROUND(O37/N37*100,1))</f>
        <v>52</v>
      </c>
      <c r="Q37" s="14">
        <v>1</v>
      </c>
      <c r="R37" s="5">
        <v>1</v>
      </c>
      <c r="S37" s="6">
        <v>5</v>
      </c>
      <c r="T37" s="5">
        <v>2</v>
      </c>
      <c r="U37" s="102">
        <f>IF(Q37=""," ",ROUND(T37/S37*100,1))</f>
        <v>40</v>
      </c>
      <c r="V37" s="47"/>
      <c r="W37" s="48"/>
      <c r="X37" s="85"/>
      <c r="Y37" s="48"/>
      <c r="Z37" s="48"/>
      <c r="AA37" s="80"/>
    </row>
    <row r="38" spans="1:27" ht="15.75" customHeight="1">
      <c r="A38" s="15"/>
      <c r="B38" s="9"/>
      <c r="C38" s="11" t="s">
        <v>94</v>
      </c>
      <c r="D38" s="21" t="s">
        <v>170</v>
      </c>
      <c r="E38" s="49"/>
      <c r="F38" s="50"/>
      <c r="G38" s="50"/>
      <c r="H38" s="50"/>
      <c r="I38" s="50"/>
      <c r="J38" s="50"/>
      <c r="K38" s="70"/>
      <c r="L38" s="14">
        <v>1</v>
      </c>
      <c r="M38" s="5">
        <v>1</v>
      </c>
      <c r="N38" s="6">
        <v>40</v>
      </c>
      <c r="O38" s="5">
        <v>21</v>
      </c>
      <c r="P38" s="67">
        <f>IF(L38=""," ",ROUND(O38/N38*100,1))</f>
        <v>52.5</v>
      </c>
      <c r="Q38" s="14">
        <v>1</v>
      </c>
      <c r="R38" s="5">
        <v>0</v>
      </c>
      <c r="S38" s="6">
        <v>2</v>
      </c>
      <c r="T38" s="5">
        <v>0</v>
      </c>
      <c r="U38" s="67">
        <f>IF(Q38=""," ",ROUND(T38/S38*100,1))</f>
        <v>0</v>
      </c>
      <c r="V38" s="49"/>
      <c r="W38" s="50"/>
      <c r="X38" s="86"/>
      <c r="Y38" s="50"/>
      <c r="Z38" s="50"/>
      <c r="AA38" s="81"/>
    </row>
    <row r="39" spans="1:27" ht="15.75" customHeight="1">
      <c r="A39" s="15"/>
      <c r="B39" s="9"/>
      <c r="C39" s="11" t="s">
        <v>94</v>
      </c>
      <c r="D39" s="21" t="s">
        <v>171</v>
      </c>
      <c r="E39" s="49"/>
      <c r="F39" s="50"/>
      <c r="G39" s="50"/>
      <c r="H39" s="50"/>
      <c r="I39" s="50"/>
      <c r="J39" s="50"/>
      <c r="K39" s="70"/>
      <c r="L39" s="11">
        <v>1</v>
      </c>
      <c r="M39" s="5">
        <v>1</v>
      </c>
      <c r="N39" s="5">
        <v>96</v>
      </c>
      <c r="O39" s="5">
        <v>45</v>
      </c>
      <c r="P39" s="67">
        <f>IF(L39=""," ",ROUND(O39/N39*100,1))</f>
        <v>46.9</v>
      </c>
      <c r="Q39" s="14">
        <v>1</v>
      </c>
      <c r="R39" s="6">
        <v>0</v>
      </c>
      <c r="S39" s="6">
        <v>2</v>
      </c>
      <c r="T39" s="5">
        <v>0</v>
      </c>
      <c r="U39" s="67">
        <f>IF(Q39=""," ",ROUND(T39/S39*100,1))</f>
        <v>0</v>
      </c>
      <c r="V39" s="49"/>
      <c r="W39" s="50"/>
      <c r="X39" s="86"/>
      <c r="Y39" s="50"/>
      <c r="Z39" s="50"/>
      <c r="AA39" s="81"/>
    </row>
    <row r="40" spans="1:27" ht="15.75" customHeight="1" thickBot="1">
      <c r="A40" s="43"/>
      <c r="B40" s="44"/>
      <c r="C40" s="45" t="s">
        <v>94</v>
      </c>
      <c r="D40" s="46" t="s">
        <v>178</v>
      </c>
      <c r="E40" s="51"/>
      <c r="F40" s="52"/>
      <c r="G40" s="52"/>
      <c r="H40" s="52"/>
      <c r="I40" s="52"/>
      <c r="J40" s="52"/>
      <c r="K40" s="71"/>
      <c r="L40" s="105"/>
      <c r="M40" s="106"/>
      <c r="N40" s="107"/>
      <c r="O40" s="106"/>
      <c r="P40" s="103" t="str">
        <f>IF(L40=""," ",ROUND(O40/N40*100,1))</f>
        <v> </v>
      </c>
      <c r="Q40" s="108">
        <v>1</v>
      </c>
      <c r="R40" s="109">
        <v>0</v>
      </c>
      <c r="S40" s="109">
        <v>6</v>
      </c>
      <c r="T40" s="106">
        <v>0</v>
      </c>
      <c r="U40" s="103">
        <f>IF(Q40=""," ",ROUND(T40/S40*100,1))</f>
        <v>0</v>
      </c>
      <c r="V40" s="51"/>
      <c r="W40" s="52"/>
      <c r="X40" s="87"/>
      <c r="Y40" s="52"/>
      <c r="Z40" s="52"/>
      <c r="AA40" s="82"/>
    </row>
    <row r="41" spans="1:27" ht="15.75" customHeight="1" thickBot="1">
      <c r="A41" s="23"/>
      <c r="B41" s="35">
        <v>999</v>
      </c>
      <c r="C41" s="36"/>
      <c r="D41" s="37" t="s">
        <v>36</v>
      </c>
      <c r="E41" s="19"/>
      <c r="F41" s="20"/>
      <c r="G41" s="20"/>
      <c r="H41" s="20"/>
      <c r="I41" s="20"/>
      <c r="J41" s="20"/>
      <c r="K41" s="68"/>
      <c r="L41" s="38">
        <f>SUM(L37:L40)</f>
        <v>3</v>
      </c>
      <c r="M41" s="38">
        <f>SUM(M37:M40)</f>
        <v>3</v>
      </c>
      <c r="N41" s="38">
        <f>SUM(N37:N40)</f>
        <v>211</v>
      </c>
      <c r="O41" s="38">
        <f>SUM(O37:O40)</f>
        <v>105</v>
      </c>
      <c r="P41" s="72">
        <f>IF(L41=0,"",ROUND(O41/N41*100,1))</f>
        <v>49.8</v>
      </c>
      <c r="Q41" s="38">
        <f>SUM(Q37:Q40)</f>
        <v>4</v>
      </c>
      <c r="R41" s="38">
        <f>SUM(R37:R40)</f>
        <v>1</v>
      </c>
      <c r="S41" s="38">
        <f>SUM(S37:S40)</f>
        <v>15</v>
      </c>
      <c r="T41" s="38">
        <f>SUM(T37:T40)</f>
        <v>2</v>
      </c>
      <c r="U41" s="72">
        <f>IF(Q41=0," ",ROUND(T41/S41*100,1))</f>
        <v>13.3</v>
      </c>
      <c r="V41" s="19"/>
      <c r="W41" s="20"/>
      <c r="X41" s="84"/>
      <c r="Y41" s="20"/>
      <c r="Z41" s="20"/>
      <c r="AA41" s="79"/>
    </row>
    <row r="42" spans="1:27" ht="15.75" customHeight="1" thickBot="1">
      <c r="A42" s="23"/>
      <c r="B42" s="34">
        <v>1000</v>
      </c>
      <c r="C42" s="221" t="s">
        <v>23</v>
      </c>
      <c r="D42" s="222"/>
      <c r="E42" s="19"/>
      <c r="F42" s="20"/>
      <c r="G42" s="73">
        <f>SUM(G10:G35)</f>
        <v>249</v>
      </c>
      <c r="H42" s="73">
        <f>SUM(H10:H35)</f>
        <v>167</v>
      </c>
      <c r="I42" s="73">
        <f>SUM(I10:I35)</f>
        <v>2641</v>
      </c>
      <c r="J42" s="73">
        <f>SUM(J10:J35)</f>
        <v>688</v>
      </c>
      <c r="K42" s="72">
        <f>IF(G42=" "," ",ROUND(J42/I42*100,1))</f>
        <v>26.1</v>
      </c>
      <c r="L42" s="74">
        <f>L36+L41</f>
        <v>337</v>
      </c>
      <c r="M42" s="73">
        <f>M36+M41</f>
        <v>231</v>
      </c>
      <c r="N42" s="73">
        <f>N36+N41</f>
        <v>3959</v>
      </c>
      <c r="O42" s="73">
        <f>O36+O41</f>
        <v>1005</v>
      </c>
      <c r="P42" s="72">
        <f>IF(L42=""," ",ROUND(O42/N42*100,1))</f>
        <v>25.4</v>
      </c>
      <c r="Q42" s="74">
        <f>Q36+Q41</f>
        <v>102</v>
      </c>
      <c r="R42" s="73">
        <f>R36+R41</f>
        <v>59</v>
      </c>
      <c r="S42" s="73">
        <f>S36+S41</f>
        <v>800</v>
      </c>
      <c r="T42" s="73">
        <f>T36+T41</f>
        <v>95</v>
      </c>
      <c r="U42" s="72">
        <f>IF(Q42=""," ",ROUND(T42/S42*100,1))</f>
        <v>11.9</v>
      </c>
      <c r="V42" s="75">
        <f>SUM(V10:V35)</f>
        <v>699</v>
      </c>
      <c r="W42" s="73">
        <f>SUM(W10:W35)</f>
        <v>130</v>
      </c>
      <c r="X42" s="77">
        <f>IF(V42=0," ",ROUND(W42/V42*100,1))</f>
        <v>18.6</v>
      </c>
      <c r="Y42" s="73">
        <f>SUM(Y10:Y35)</f>
        <v>617</v>
      </c>
      <c r="Z42" s="73">
        <f>SUM(Z10:Z35)</f>
        <v>104</v>
      </c>
      <c r="AA42" s="76">
        <f>IF(Y42=0," ",ROUND(Z42/Y42*100,1))</f>
        <v>16.9</v>
      </c>
    </row>
    <row r="44" spans="1:14" ht="13.5">
      <c r="A44" s="60" t="s">
        <v>77</v>
      </c>
      <c r="B44" s="61"/>
      <c r="C44" s="62"/>
      <c r="D44" s="63"/>
      <c r="E44" s="64"/>
      <c r="F44" s="64"/>
      <c r="G44" s="64"/>
      <c r="H44" s="64"/>
      <c r="I44" s="64"/>
      <c r="J44" s="64"/>
      <c r="N44" s="89"/>
    </row>
    <row r="45" spans="1:8" ht="13.5">
      <c r="A45" s="58" t="s">
        <v>86</v>
      </c>
      <c r="E45" s="66"/>
      <c r="F45" s="66" t="s">
        <v>85</v>
      </c>
      <c r="H45" s="66"/>
    </row>
  </sheetData>
  <sheetProtection/>
  <mergeCells count="27">
    <mergeCell ref="K4:N4"/>
    <mergeCell ref="C4:E4"/>
    <mergeCell ref="G4:I4"/>
    <mergeCell ref="B3:N3"/>
    <mergeCell ref="C42:D42"/>
    <mergeCell ref="E7:K7"/>
    <mergeCell ref="L7:P7"/>
    <mergeCell ref="P8:P9"/>
    <mergeCell ref="E8:E9"/>
    <mergeCell ref="G8:G9"/>
    <mergeCell ref="F8:F9"/>
    <mergeCell ref="N8:N9"/>
    <mergeCell ref="I8:I9"/>
    <mergeCell ref="K8:K9"/>
    <mergeCell ref="A7:A9"/>
    <mergeCell ref="C7:C9"/>
    <mergeCell ref="D7:D9"/>
    <mergeCell ref="B7:B9"/>
    <mergeCell ref="L8:L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M37:M40 Z10:Z35 T37:T40 O10:O35 M10:M35 T10:T35 R10:R35 W10:W35 O37:O40 R37:R40 J10:J35 H10:H35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35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45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cellComments="asDisplayed"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2005-12-19T05:54:24Z</cp:lastPrinted>
  <dcterms:created xsi:type="dcterms:W3CDTF">2002-01-07T10:53:07Z</dcterms:created>
  <dcterms:modified xsi:type="dcterms:W3CDTF">2006-01-12T02:27:42Z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